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0" yWindow="750" windowWidth="15600" windowHeight="11130" activeTab="7"/>
  </bookViews>
  <sheets>
    <sheet name="ADF test" sheetId="4" r:id="rId1"/>
    <sheet name="Z=2.5" sheetId="6" r:id="rId2"/>
    <sheet name="Z=2.25" sheetId="7" r:id="rId3"/>
    <sheet name="Z=2" sheetId="10" r:id="rId4"/>
    <sheet name="Z=1.5" sheetId="11" r:id="rId5"/>
    <sheet name="Z=1.25" sheetId="12" r:id="rId6"/>
    <sheet name="Z=1" sheetId="13" r:id="rId7"/>
    <sheet name="Z=.9" sheetId="14" r:id="rId8"/>
  </sheets>
  <calcPr calcId="125725"/>
</workbook>
</file>

<file path=xl/calcChain.xml><?xml version="1.0" encoding="utf-8"?>
<calcChain xmlns="http://schemas.openxmlformats.org/spreadsheetml/2006/main">
  <c r="L32" i="14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31"/>
  <c r="N496"/>
  <c r="T496" s="1"/>
  <c r="K496"/>
  <c r="J496"/>
  <c r="D496"/>
  <c r="N495"/>
  <c r="T495" s="1"/>
  <c r="K495"/>
  <c r="J495"/>
  <c r="D495"/>
  <c r="N494"/>
  <c r="V494" s="1"/>
  <c r="K494"/>
  <c r="J494"/>
  <c r="D494"/>
  <c r="N493"/>
  <c r="V493" s="1"/>
  <c r="K493"/>
  <c r="J493"/>
  <c r="D493"/>
  <c r="N492"/>
  <c r="T492" s="1"/>
  <c r="K492"/>
  <c r="J492"/>
  <c r="D492"/>
  <c r="N491"/>
  <c r="T491" s="1"/>
  <c r="K491"/>
  <c r="J491"/>
  <c r="D491"/>
  <c r="N490"/>
  <c r="V490" s="1"/>
  <c r="K490"/>
  <c r="J490"/>
  <c r="D490"/>
  <c r="N489"/>
  <c r="V489" s="1"/>
  <c r="K489"/>
  <c r="J489"/>
  <c r="D489"/>
  <c r="N488"/>
  <c r="T488" s="1"/>
  <c r="K488"/>
  <c r="J488"/>
  <c r="D488"/>
  <c r="N487"/>
  <c r="T487" s="1"/>
  <c r="K487"/>
  <c r="J487"/>
  <c r="D487"/>
  <c r="N486"/>
  <c r="V486" s="1"/>
  <c r="K486"/>
  <c r="J486"/>
  <c r="D486"/>
  <c r="N485"/>
  <c r="V485" s="1"/>
  <c r="K485"/>
  <c r="J485"/>
  <c r="D485"/>
  <c r="N484"/>
  <c r="T484" s="1"/>
  <c r="K484"/>
  <c r="J484"/>
  <c r="D484"/>
  <c r="N483"/>
  <c r="T483" s="1"/>
  <c r="K483"/>
  <c r="J483"/>
  <c r="D483"/>
  <c r="N482"/>
  <c r="V482" s="1"/>
  <c r="K482"/>
  <c r="J482"/>
  <c r="D482"/>
  <c r="N481"/>
  <c r="V481" s="1"/>
  <c r="K481"/>
  <c r="J481"/>
  <c r="D481"/>
  <c r="N480"/>
  <c r="T480" s="1"/>
  <c r="K480"/>
  <c r="J480"/>
  <c r="D480"/>
  <c r="N479"/>
  <c r="T479" s="1"/>
  <c r="K479"/>
  <c r="J479"/>
  <c r="D479"/>
  <c r="K478"/>
  <c r="J478"/>
  <c r="D478"/>
  <c r="K477"/>
  <c r="J477"/>
  <c r="D477"/>
  <c r="N476"/>
  <c r="T476" s="1"/>
  <c r="K476"/>
  <c r="J476"/>
  <c r="D476"/>
  <c r="N475"/>
  <c r="T475" s="1"/>
  <c r="K475"/>
  <c r="J475"/>
  <c r="D475"/>
  <c r="N474"/>
  <c r="V474" s="1"/>
  <c r="K474"/>
  <c r="J474"/>
  <c r="D474"/>
  <c r="N473"/>
  <c r="V473" s="1"/>
  <c r="K473"/>
  <c r="J473"/>
  <c r="D473"/>
  <c r="N472"/>
  <c r="T472" s="1"/>
  <c r="K472"/>
  <c r="J472"/>
  <c r="D472"/>
  <c r="N471"/>
  <c r="T471" s="1"/>
  <c r="K471"/>
  <c r="J471"/>
  <c r="D471"/>
  <c r="K470"/>
  <c r="J470"/>
  <c r="D470"/>
  <c r="N469"/>
  <c r="V469" s="1"/>
  <c r="K469"/>
  <c r="J469"/>
  <c r="D469"/>
  <c r="N468"/>
  <c r="T468" s="1"/>
  <c r="K468"/>
  <c r="J468"/>
  <c r="D468"/>
  <c r="N467"/>
  <c r="T467" s="1"/>
  <c r="K467"/>
  <c r="J467"/>
  <c r="D467"/>
  <c r="E496" s="1"/>
  <c r="N466"/>
  <c r="V466" s="1"/>
  <c r="K466"/>
  <c r="J466"/>
  <c r="D466"/>
  <c r="F495" s="1"/>
  <c r="N465"/>
  <c r="V465" s="1"/>
  <c r="K465"/>
  <c r="J465"/>
  <c r="D465"/>
  <c r="E494" s="1"/>
  <c r="N464"/>
  <c r="T464" s="1"/>
  <c r="K464"/>
  <c r="J464"/>
  <c r="D464"/>
  <c r="E493" s="1"/>
  <c r="N463"/>
  <c r="T463" s="1"/>
  <c r="K463"/>
  <c r="J463"/>
  <c r="D463"/>
  <c r="E492" s="1"/>
  <c r="N462"/>
  <c r="V462" s="1"/>
  <c r="K462"/>
  <c r="J462"/>
  <c r="D462"/>
  <c r="F491" s="1"/>
  <c r="K461"/>
  <c r="J461"/>
  <c r="D461"/>
  <c r="E490" s="1"/>
  <c r="K460"/>
  <c r="J460"/>
  <c r="D460"/>
  <c r="E489" s="1"/>
  <c r="N459"/>
  <c r="T459" s="1"/>
  <c r="K459"/>
  <c r="J459"/>
  <c r="D459"/>
  <c r="E488" s="1"/>
  <c r="N458"/>
  <c r="V458" s="1"/>
  <c r="K458"/>
  <c r="J458"/>
  <c r="D458"/>
  <c r="F487" s="1"/>
  <c r="N457"/>
  <c r="V457" s="1"/>
  <c r="K457"/>
  <c r="J457"/>
  <c r="D457"/>
  <c r="E486" s="1"/>
  <c r="N456"/>
  <c r="T456" s="1"/>
  <c r="K456"/>
  <c r="J456"/>
  <c r="D456"/>
  <c r="E485" s="1"/>
  <c r="N455"/>
  <c r="T455" s="1"/>
  <c r="K455"/>
  <c r="J455"/>
  <c r="D455"/>
  <c r="E484" s="1"/>
  <c r="N454"/>
  <c r="V454" s="1"/>
  <c r="K454"/>
  <c r="J454"/>
  <c r="D454"/>
  <c r="F483" s="1"/>
  <c r="N453"/>
  <c r="V453" s="1"/>
  <c r="K453"/>
  <c r="J453"/>
  <c r="D453"/>
  <c r="E482" s="1"/>
  <c r="K452"/>
  <c r="J452"/>
  <c r="D452"/>
  <c r="E481" s="1"/>
  <c r="N451"/>
  <c r="T451" s="1"/>
  <c r="K451"/>
  <c r="J451"/>
  <c r="D451"/>
  <c r="E480" s="1"/>
  <c r="K450"/>
  <c r="J450"/>
  <c r="D450"/>
  <c r="F479" s="1"/>
  <c r="N449"/>
  <c r="V449" s="1"/>
  <c r="K449"/>
  <c r="J449"/>
  <c r="D449"/>
  <c r="E478" s="1"/>
  <c r="N448"/>
  <c r="V448" s="1"/>
  <c r="K448"/>
  <c r="J448"/>
  <c r="D448"/>
  <c r="E477" s="1"/>
  <c r="K447"/>
  <c r="J447"/>
  <c r="D447"/>
  <c r="K446"/>
  <c r="J446"/>
  <c r="D446"/>
  <c r="N445"/>
  <c r="V445" s="1"/>
  <c r="K445"/>
  <c r="J445"/>
  <c r="D445"/>
  <c r="E474" s="1"/>
  <c r="N444"/>
  <c r="R444" s="1"/>
  <c r="K444"/>
  <c r="J444"/>
  <c r="D444"/>
  <c r="N443"/>
  <c r="V443" s="1"/>
  <c r="K443"/>
  <c r="J443"/>
  <c r="D443"/>
  <c r="N442"/>
  <c r="V442" s="1"/>
  <c r="K442"/>
  <c r="J442"/>
  <c r="D442"/>
  <c r="N441"/>
  <c r="V441" s="1"/>
  <c r="K441"/>
  <c r="J441"/>
  <c r="D441"/>
  <c r="K440"/>
  <c r="J440"/>
  <c r="D440"/>
  <c r="K439"/>
  <c r="J439"/>
  <c r="D439"/>
  <c r="N438"/>
  <c r="V438" s="1"/>
  <c r="K438"/>
  <c r="J438"/>
  <c r="D438"/>
  <c r="N437"/>
  <c r="V437" s="1"/>
  <c r="K437"/>
  <c r="J437"/>
  <c r="D437"/>
  <c r="K436"/>
  <c r="J436"/>
  <c r="D436"/>
  <c r="N435"/>
  <c r="V435" s="1"/>
  <c r="K435"/>
  <c r="J435"/>
  <c r="D435"/>
  <c r="N434"/>
  <c r="V434" s="1"/>
  <c r="K434"/>
  <c r="J434"/>
  <c r="D434"/>
  <c r="N433"/>
  <c r="V433" s="1"/>
  <c r="K433"/>
  <c r="J433"/>
  <c r="D433"/>
  <c r="N432"/>
  <c r="V432" s="1"/>
  <c r="K432"/>
  <c r="J432"/>
  <c r="D432"/>
  <c r="K431"/>
  <c r="J431"/>
  <c r="D431"/>
  <c r="N430"/>
  <c r="V430" s="1"/>
  <c r="K430"/>
  <c r="J430"/>
  <c r="D430"/>
  <c r="N429"/>
  <c r="V429" s="1"/>
  <c r="K429"/>
  <c r="J429"/>
  <c r="D429"/>
  <c r="N428"/>
  <c r="V428" s="1"/>
  <c r="K428"/>
  <c r="J428"/>
  <c r="D428"/>
  <c r="N427"/>
  <c r="V427" s="1"/>
  <c r="K427"/>
  <c r="J427"/>
  <c r="D427"/>
  <c r="N426"/>
  <c r="V426" s="1"/>
  <c r="K426"/>
  <c r="J426"/>
  <c r="D426"/>
  <c r="N425"/>
  <c r="V425" s="1"/>
  <c r="K425"/>
  <c r="J425"/>
  <c r="D425"/>
  <c r="K424"/>
  <c r="J424"/>
  <c r="D424"/>
  <c r="N423"/>
  <c r="V423" s="1"/>
  <c r="K423"/>
  <c r="J423"/>
  <c r="D423"/>
  <c r="N422"/>
  <c r="V422" s="1"/>
  <c r="K422"/>
  <c r="J422"/>
  <c r="D422"/>
  <c r="N421"/>
  <c r="V421" s="1"/>
  <c r="K421"/>
  <c r="J421"/>
  <c r="D421"/>
  <c r="K420"/>
  <c r="J420"/>
  <c r="D420"/>
  <c r="F449" s="1"/>
  <c r="N419"/>
  <c r="V419" s="1"/>
  <c r="K419"/>
  <c r="J419"/>
  <c r="D419"/>
  <c r="N418"/>
  <c r="V418" s="1"/>
  <c r="K418"/>
  <c r="J418"/>
  <c r="D418"/>
  <c r="N417"/>
  <c r="V417" s="1"/>
  <c r="K417"/>
  <c r="J417"/>
  <c r="D417"/>
  <c r="K416"/>
  <c r="J416"/>
  <c r="D416"/>
  <c r="N415"/>
  <c r="V415" s="1"/>
  <c r="K415"/>
  <c r="J415"/>
  <c r="D415"/>
  <c r="E444" s="1"/>
  <c r="N414"/>
  <c r="V414" s="1"/>
  <c r="K414"/>
  <c r="J414"/>
  <c r="D414"/>
  <c r="E443" s="1"/>
  <c r="K413"/>
  <c r="J413"/>
  <c r="D413"/>
  <c r="E442" s="1"/>
  <c r="N412"/>
  <c r="V412" s="1"/>
  <c r="K412"/>
  <c r="J412"/>
  <c r="D412"/>
  <c r="E441" s="1"/>
  <c r="N411"/>
  <c r="V411" s="1"/>
  <c r="K411"/>
  <c r="J411"/>
  <c r="D411"/>
  <c r="F440" s="1"/>
  <c r="K410"/>
  <c r="J410"/>
  <c r="D410"/>
  <c r="E439" s="1"/>
  <c r="N409"/>
  <c r="V409" s="1"/>
  <c r="K409"/>
  <c r="J409"/>
  <c r="D409"/>
  <c r="E438" s="1"/>
  <c r="N408"/>
  <c r="V408" s="1"/>
  <c r="K408"/>
  <c r="J408"/>
  <c r="D408"/>
  <c r="E437" s="1"/>
  <c r="N407"/>
  <c r="V407" s="1"/>
  <c r="K407"/>
  <c r="J407"/>
  <c r="D407"/>
  <c r="F436" s="1"/>
  <c r="N406"/>
  <c r="V406" s="1"/>
  <c r="K406"/>
  <c r="J406"/>
  <c r="D406"/>
  <c r="E435" s="1"/>
  <c r="K405"/>
  <c r="J405"/>
  <c r="D405"/>
  <c r="N404"/>
  <c r="V404" s="1"/>
  <c r="K404"/>
  <c r="J404"/>
  <c r="D404"/>
  <c r="E433" s="1"/>
  <c r="N403"/>
  <c r="R403" s="1"/>
  <c r="K403"/>
  <c r="J403"/>
  <c r="D403"/>
  <c r="K402"/>
  <c r="J402"/>
  <c r="D402"/>
  <c r="N401"/>
  <c r="V401" s="1"/>
  <c r="K401"/>
  <c r="J401"/>
  <c r="D401"/>
  <c r="N400"/>
  <c r="V400" s="1"/>
  <c r="K400"/>
  <c r="J400"/>
  <c r="D400"/>
  <c r="N399"/>
  <c r="R399" s="1"/>
  <c r="K399"/>
  <c r="J399"/>
  <c r="D399"/>
  <c r="F428" s="1"/>
  <c r="K398"/>
  <c r="J398"/>
  <c r="D398"/>
  <c r="N397"/>
  <c r="V397" s="1"/>
  <c r="K397"/>
  <c r="J397"/>
  <c r="D397"/>
  <c r="K396"/>
  <c r="J396"/>
  <c r="D396"/>
  <c r="E425" s="1"/>
  <c r="N395"/>
  <c r="R395" s="1"/>
  <c r="K395"/>
  <c r="J395"/>
  <c r="D395"/>
  <c r="K394"/>
  <c r="J394"/>
  <c r="D394"/>
  <c r="N393"/>
  <c r="V393" s="1"/>
  <c r="K393"/>
  <c r="J393"/>
  <c r="D393"/>
  <c r="N392"/>
  <c r="V392" s="1"/>
  <c r="K392"/>
  <c r="J392"/>
  <c r="D392"/>
  <c r="N391"/>
  <c r="V391" s="1"/>
  <c r="K391"/>
  <c r="J391"/>
  <c r="D391"/>
  <c r="N390"/>
  <c r="V390" s="1"/>
  <c r="K390"/>
  <c r="J390"/>
  <c r="D390"/>
  <c r="N389"/>
  <c r="V389" s="1"/>
  <c r="K389"/>
  <c r="J389"/>
  <c r="D389"/>
  <c r="N388"/>
  <c r="V388" s="1"/>
  <c r="K388"/>
  <c r="J388"/>
  <c r="D388"/>
  <c r="K387"/>
  <c r="J387"/>
  <c r="D387"/>
  <c r="N386"/>
  <c r="V386" s="1"/>
  <c r="K386"/>
  <c r="J386"/>
  <c r="D386"/>
  <c r="K385"/>
  <c r="J385"/>
  <c r="D385"/>
  <c r="N384"/>
  <c r="V384" s="1"/>
  <c r="K384"/>
  <c r="J384"/>
  <c r="D384"/>
  <c r="N383"/>
  <c r="V383" s="1"/>
  <c r="K383"/>
  <c r="J383"/>
  <c r="D383"/>
  <c r="N382"/>
  <c r="V382" s="1"/>
  <c r="K382"/>
  <c r="J382"/>
  <c r="D382"/>
  <c r="N381"/>
  <c r="V381" s="1"/>
  <c r="K381"/>
  <c r="J381"/>
  <c r="D381"/>
  <c r="N380"/>
  <c r="V380" s="1"/>
  <c r="K380"/>
  <c r="J380"/>
  <c r="D380"/>
  <c r="N379"/>
  <c r="V379" s="1"/>
  <c r="K379"/>
  <c r="J379"/>
  <c r="D379"/>
  <c r="N378"/>
  <c r="V378" s="1"/>
  <c r="K378"/>
  <c r="J378"/>
  <c r="D378"/>
  <c r="N377"/>
  <c r="V377" s="1"/>
  <c r="K377"/>
  <c r="J377"/>
  <c r="D377"/>
  <c r="N376"/>
  <c r="V376" s="1"/>
  <c r="K376"/>
  <c r="J376"/>
  <c r="D376"/>
  <c r="N375"/>
  <c r="V375" s="1"/>
  <c r="K375"/>
  <c r="J375"/>
  <c r="D375"/>
  <c r="K374"/>
  <c r="J374"/>
  <c r="D374"/>
  <c r="F403" s="1"/>
  <c r="K373"/>
  <c r="J373"/>
  <c r="D373"/>
  <c r="F402" s="1"/>
  <c r="N372"/>
  <c r="V372" s="1"/>
  <c r="K372"/>
  <c r="J372"/>
  <c r="D372"/>
  <c r="K371"/>
  <c r="J371"/>
  <c r="D371"/>
  <c r="N370"/>
  <c r="V370" s="1"/>
  <c r="K370"/>
  <c r="J370"/>
  <c r="D370"/>
  <c r="E399" s="1"/>
  <c r="N369"/>
  <c r="V369" s="1"/>
  <c r="K369"/>
  <c r="J369"/>
  <c r="D369"/>
  <c r="F398" s="1"/>
  <c r="N368"/>
  <c r="V368" s="1"/>
  <c r="K368"/>
  <c r="J368"/>
  <c r="D368"/>
  <c r="N367"/>
  <c r="V367" s="1"/>
  <c r="K367"/>
  <c r="J367"/>
  <c r="D367"/>
  <c r="N366"/>
  <c r="V366" s="1"/>
  <c r="K366"/>
  <c r="J366"/>
  <c r="D366"/>
  <c r="E395" s="1"/>
  <c r="N365"/>
  <c r="V365" s="1"/>
  <c r="K365"/>
  <c r="J365"/>
  <c r="D365"/>
  <c r="N364"/>
  <c r="V364" s="1"/>
  <c r="K364"/>
  <c r="J364"/>
  <c r="D364"/>
  <c r="K363"/>
  <c r="J363"/>
  <c r="D363"/>
  <c r="F392" s="1"/>
  <c r="N362"/>
  <c r="R362" s="1"/>
  <c r="K362"/>
  <c r="J362"/>
  <c r="D362"/>
  <c r="K361"/>
  <c r="J361"/>
  <c r="D361"/>
  <c r="N360"/>
  <c r="V360" s="1"/>
  <c r="K360"/>
  <c r="J360"/>
  <c r="D360"/>
  <c r="E389" s="1"/>
  <c r="K359"/>
  <c r="J359"/>
  <c r="D359"/>
  <c r="F388" s="1"/>
  <c r="N358"/>
  <c r="R358" s="1"/>
  <c r="K358"/>
  <c r="J358"/>
  <c r="D358"/>
  <c r="N357"/>
  <c r="V357" s="1"/>
  <c r="K357"/>
  <c r="J357"/>
  <c r="D357"/>
  <c r="N356"/>
  <c r="V356" s="1"/>
  <c r="K356"/>
  <c r="J356"/>
  <c r="D356"/>
  <c r="E385" s="1"/>
  <c r="N355"/>
  <c r="R355" s="1"/>
  <c r="K355"/>
  <c r="J355"/>
  <c r="D355"/>
  <c r="F384" s="1"/>
  <c r="N354"/>
  <c r="R354" s="1"/>
  <c r="K354"/>
  <c r="J354"/>
  <c r="D354"/>
  <c r="N353"/>
  <c r="V353" s="1"/>
  <c r="K353"/>
  <c r="J353"/>
  <c r="D353"/>
  <c r="N352"/>
  <c r="V352" s="1"/>
  <c r="K352"/>
  <c r="J352"/>
  <c r="D352"/>
  <c r="N351"/>
  <c r="R351" s="1"/>
  <c r="K351"/>
  <c r="J351"/>
  <c r="D351"/>
  <c r="F380" s="1"/>
  <c r="N350"/>
  <c r="R350" s="1"/>
  <c r="K350"/>
  <c r="J350"/>
  <c r="D350"/>
  <c r="N349"/>
  <c r="V349" s="1"/>
  <c r="K349"/>
  <c r="J349"/>
  <c r="D349"/>
  <c r="K348"/>
  <c r="J348"/>
  <c r="D348"/>
  <c r="N347"/>
  <c r="V347" s="1"/>
  <c r="K347"/>
  <c r="J347"/>
  <c r="D347"/>
  <c r="N346"/>
  <c r="V346" s="1"/>
  <c r="K346"/>
  <c r="J346"/>
  <c r="D346"/>
  <c r="N345"/>
  <c r="V345" s="1"/>
  <c r="K345"/>
  <c r="J345"/>
  <c r="D345"/>
  <c r="N344"/>
  <c r="V344" s="1"/>
  <c r="K344"/>
  <c r="J344"/>
  <c r="D344"/>
  <c r="N343"/>
  <c r="V343" s="1"/>
  <c r="K343"/>
  <c r="J343"/>
  <c r="D343"/>
  <c r="K342"/>
  <c r="J342"/>
  <c r="D342"/>
  <c r="N341"/>
  <c r="V341" s="1"/>
  <c r="K341"/>
  <c r="J341"/>
  <c r="D341"/>
  <c r="K340"/>
  <c r="J340"/>
  <c r="D340"/>
  <c r="N339"/>
  <c r="V339" s="1"/>
  <c r="K339"/>
  <c r="J339"/>
  <c r="D339"/>
  <c r="K338"/>
  <c r="J338"/>
  <c r="D338"/>
  <c r="N337"/>
  <c r="V337" s="1"/>
  <c r="K337"/>
  <c r="J337"/>
  <c r="D337"/>
  <c r="F366" s="1"/>
  <c r="N336"/>
  <c r="V336" s="1"/>
  <c r="K336"/>
  <c r="J336"/>
  <c r="D336"/>
  <c r="K335"/>
  <c r="J335"/>
  <c r="D335"/>
  <c r="N334"/>
  <c r="K334"/>
  <c r="J334"/>
  <c r="D334"/>
  <c r="E363" s="1"/>
  <c r="N333"/>
  <c r="K333"/>
  <c r="J333"/>
  <c r="D333"/>
  <c r="K332"/>
  <c r="J332"/>
  <c r="D332"/>
  <c r="N331"/>
  <c r="V331" s="1"/>
  <c r="K331"/>
  <c r="J331"/>
  <c r="F331"/>
  <c r="D331"/>
  <c r="N330"/>
  <c r="K330"/>
  <c r="J330"/>
  <c r="D330"/>
  <c r="N329"/>
  <c r="R329" s="1"/>
  <c r="K329"/>
  <c r="J329"/>
  <c r="D329"/>
  <c r="N328"/>
  <c r="V328" s="1"/>
  <c r="K328"/>
  <c r="J328"/>
  <c r="D328"/>
  <c r="N327"/>
  <c r="V327" s="1"/>
  <c r="K327"/>
  <c r="J327"/>
  <c r="D327"/>
  <c r="N326"/>
  <c r="R326" s="1"/>
  <c r="K326"/>
  <c r="J326"/>
  <c r="E326"/>
  <c r="D326"/>
  <c r="N325"/>
  <c r="V325" s="1"/>
  <c r="K325"/>
  <c r="J325"/>
  <c r="D325"/>
  <c r="K324"/>
  <c r="J324"/>
  <c r="D324"/>
  <c r="N323"/>
  <c r="V323" s="1"/>
  <c r="K323"/>
  <c r="J323"/>
  <c r="D323"/>
  <c r="F352" s="1"/>
  <c r="K322"/>
  <c r="J322"/>
  <c r="D322"/>
  <c r="N321"/>
  <c r="R321" s="1"/>
  <c r="K321"/>
  <c r="J321"/>
  <c r="D321"/>
  <c r="N320"/>
  <c r="V320" s="1"/>
  <c r="K320"/>
  <c r="J320"/>
  <c r="D320"/>
  <c r="N319"/>
  <c r="V319" s="1"/>
  <c r="K319"/>
  <c r="J319"/>
  <c r="D319"/>
  <c r="N318"/>
  <c r="R318" s="1"/>
  <c r="K318"/>
  <c r="J318"/>
  <c r="D318"/>
  <c r="E347" s="1"/>
  <c r="N317"/>
  <c r="R317" s="1"/>
  <c r="K317"/>
  <c r="J317"/>
  <c r="D317"/>
  <c r="N316"/>
  <c r="V316" s="1"/>
  <c r="K316"/>
  <c r="J316"/>
  <c r="D316"/>
  <c r="N315"/>
  <c r="V315" s="1"/>
  <c r="K315"/>
  <c r="J315"/>
  <c r="D315"/>
  <c r="E344" s="1"/>
  <c r="N314"/>
  <c r="V314" s="1"/>
  <c r="K314"/>
  <c r="J314"/>
  <c r="F314"/>
  <c r="D314"/>
  <c r="N313"/>
  <c r="K313"/>
  <c r="J313"/>
  <c r="D313"/>
  <c r="N312"/>
  <c r="V312" s="1"/>
  <c r="K312"/>
  <c r="J312"/>
  <c r="D312"/>
  <c r="N311"/>
  <c r="V311" s="1"/>
  <c r="K311"/>
  <c r="J311"/>
  <c r="D311"/>
  <c r="N310"/>
  <c r="R310" s="1"/>
  <c r="K310"/>
  <c r="J310"/>
  <c r="D310"/>
  <c r="N309"/>
  <c r="R309" s="1"/>
  <c r="K309"/>
  <c r="J309"/>
  <c r="D309"/>
  <c r="K308"/>
  <c r="J308"/>
  <c r="D308"/>
  <c r="F335" s="1"/>
  <c r="N307"/>
  <c r="V307" s="1"/>
  <c r="K307"/>
  <c r="J307"/>
  <c r="D307"/>
  <c r="N306"/>
  <c r="R306" s="1"/>
  <c r="K306"/>
  <c r="J306"/>
  <c r="D306"/>
  <c r="N305"/>
  <c r="V305" s="1"/>
  <c r="K305"/>
  <c r="J305"/>
  <c r="D305"/>
  <c r="N304"/>
  <c r="V304" s="1"/>
  <c r="K304"/>
  <c r="J304"/>
  <c r="D304"/>
  <c r="K303"/>
  <c r="J303"/>
  <c r="D303"/>
  <c r="E332" s="1"/>
  <c r="N302"/>
  <c r="V302" s="1"/>
  <c r="K302"/>
  <c r="J302"/>
  <c r="D302"/>
  <c r="N301"/>
  <c r="K301"/>
  <c r="J301"/>
  <c r="D301"/>
  <c r="N300"/>
  <c r="V300" s="1"/>
  <c r="K300"/>
  <c r="J300"/>
  <c r="D300"/>
  <c r="N299"/>
  <c r="V299" s="1"/>
  <c r="K299"/>
  <c r="J299"/>
  <c r="D299"/>
  <c r="N298"/>
  <c r="R298" s="1"/>
  <c r="K298"/>
  <c r="J298"/>
  <c r="D298"/>
  <c r="E327" s="1"/>
  <c r="K297"/>
  <c r="J297"/>
  <c r="D297"/>
  <c r="F326" s="1"/>
  <c r="K296"/>
  <c r="J296"/>
  <c r="D296"/>
  <c r="K295"/>
  <c r="J295"/>
  <c r="D295"/>
  <c r="N294"/>
  <c r="R294" s="1"/>
  <c r="K294"/>
  <c r="J294"/>
  <c r="D294"/>
  <c r="E323" s="1"/>
  <c r="K293"/>
  <c r="J293"/>
  <c r="D293"/>
  <c r="N292"/>
  <c r="V292" s="1"/>
  <c r="K292"/>
  <c r="J292"/>
  <c r="D292"/>
  <c r="F319" s="1"/>
  <c r="K291"/>
  <c r="J291"/>
  <c r="D291"/>
  <c r="N290"/>
  <c r="R290" s="1"/>
  <c r="K290"/>
  <c r="J290"/>
  <c r="D290"/>
  <c r="N289"/>
  <c r="K289"/>
  <c r="J289"/>
  <c r="D289"/>
  <c r="E318" s="1"/>
  <c r="K288"/>
  <c r="J288"/>
  <c r="D288"/>
  <c r="E317" s="1"/>
  <c r="N287"/>
  <c r="V287" s="1"/>
  <c r="K287"/>
  <c r="J287"/>
  <c r="D287"/>
  <c r="E316" s="1"/>
  <c r="N286"/>
  <c r="V286" s="1"/>
  <c r="K286"/>
  <c r="J286"/>
  <c r="D286"/>
  <c r="N285"/>
  <c r="K285"/>
  <c r="J285"/>
  <c r="D285"/>
  <c r="N284"/>
  <c r="V284" s="1"/>
  <c r="K284"/>
  <c r="J284"/>
  <c r="D284"/>
  <c r="K283"/>
  <c r="J283"/>
  <c r="D283"/>
  <c r="N282"/>
  <c r="K282"/>
  <c r="J282"/>
  <c r="D282"/>
  <c r="N281"/>
  <c r="R281" s="1"/>
  <c r="K281"/>
  <c r="J281"/>
  <c r="D281"/>
  <c r="E310" s="1"/>
  <c r="N280"/>
  <c r="V280" s="1"/>
  <c r="K280"/>
  <c r="J280"/>
  <c r="D280"/>
  <c r="E309" s="1"/>
  <c r="K279"/>
  <c r="J279"/>
  <c r="D279"/>
  <c r="N278"/>
  <c r="R278" s="1"/>
  <c r="K278"/>
  <c r="J278"/>
  <c r="D278"/>
  <c r="E307" s="1"/>
  <c r="K277"/>
  <c r="J277"/>
  <c r="D277"/>
  <c r="F306" s="1"/>
  <c r="N276"/>
  <c r="V276" s="1"/>
  <c r="K276"/>
  <c r="J276"/>
  <c r="D276"/>
  <c r="E305" s="1"/>
  <c r="N275"/>
  <c r="V275" s="1"/>
  <c r="K275"/>
  <c r="J275"/>
  <c r="D275"/>
  <c r="E304" s="1"/>
  <c r="N274"/>
  <c r="K274"/>
  <c r="J274"/>
  <c r="D274"/>
  <c r="N273"/>
  <c r="K273"/>
  <c r="J273"/>
  <c r="D273"/>
  <c r="N272"/>
  <c r="V272" s="1"/>
  <c r="K272"/>
  <c r="J272"/>
  <c r="D272"/>
  <c r="N271"/>
  <c r="V271" s="1"/>
  <c r="K271"/>
  <c r="J271"/>
  <c r="D271"/>
  <c r="N270"/>
  <c r="R270" s="1"/>
  <c r="K270"/>
  <c r="J270"/>
  <c r="D270"/>
  <c r="E299" s="1"/>
  <c r="N269"/>
  <c r="R269" s="1"/>
  <c r="K269"/>
  <c r="J269"/>
  <c r="D269"/>
  <c r="E298" s="1"/>
  <c r="N268"/>
  <c r="V268" s="1"/>
  <c r="K268"/>
  <c r="J268"/>
  <c r="D268"/>
  <c r="E297" s="1"/>
  <c r="N267"/>
  <c r="V267" s="1"/>
  <c r="K267"/>
  <c r="J267"/>
  <c r="D267"/>
  <c r="E296" s="1"/>
  <c r="N266"/>
  <c r="V266" s="1"/>
  <c r="K266"/>
  <c r="J266"/>
  <c r="D266"/>
  <c r="K265"/>
  <c r="J265"/>
  <c r="D265"/>
  <c r="E290" s="1"/>
  <c r="N264"/>
  <c r="V264" s="1"/>
  <c r="K264"/>
  <c r="J264"/>
  <c r="D264"/>
  <c r="N263"/>
  <c r="V263" s="1"/>
  <c r="K263"/>
  <c r="J263"/>
  <c r="D263"/>
  <c r="N262"/>
  <c r="R262" s="1"/>
  <c r="K262"/>
  <c r="J262"/>
  <c r="D262"/>
  <c r="N261"/>
  <c r="R261" s="1"/>
  <c r="K261"/>
  <c r="J261"/>
  <c r="D261"/>
  <c r="N260"/>
  <c r="V260" s="1"/>
  <c r="K260"/>
  <c r="J260"/>
  <c r="D260"/>
  <c r="N259"/>
  <c r="V259" s="1"/>
  <c r="K259"/>
  <c r="J259"/>
  <c r="D259"/>
  <c r="N258"/>
  <c r="V258" s="1"/>
  <c r="K258"/>
  <c r="J258"/>
  <c r="D258"/>
  <c r="N257"/>
  <c r="K257"/>
  <c r="J257"/>
  <c r="D257"/>
  <c r="N256"/>
  <c r="V256" s="1"/>
  <c r="K256"/>
  <c r="J256"/>
  <c r="D256"/>
  <c r="N255"/>
  <c r="T255" s="1"/>
  <c r="K255"/>
  <c r="J255"/>
  <c r="D255"/>
  <c r="K254"/>
  <c r="J254"/>
  <c r="D254"/>
  <c r="N253"/>
  <c r="T253" s="1"/>
  <c r="K253"/>
  <c r="J253"/>
  <c r="D253"/>
  <c r="N252"/>
  <c r="V252" s="1"/>
  <c r="K252"/>
  <c r="J252"/>
  <c r="D252"/>
  <c r="K251"/>
  <c r="J251"/>
  <c r="D251"/>
  <c r="N250"/>
  <c r="R250" s="1"/>
  <c r="K250"/>
  <c r="J250"/>
  <c r="D250"/>
  <c r="N249"/>
  <c r="V249" s="1"/>
  <c r="K249"/>
  <c r="J249"/>
  <c r="D249"/>
  <c r="N248"/>
  <c r="V248" s="1"/>
  <c r="K248"/>
  <c r="J248"/>
  <c r="D248"/>
  <c r="N247"/>
  <c r="V247" s="1"/>
  <c r="K247"/>
  <c r="J247"/>
  <c r="D247"/>
  <c r="N246"/>
  <c r="R246" s="1"/>
  <c r="K246"/>
  <c r="J246"/>
  <c r="D246"/>
  <c r="N245"/>
  <c r="V245" s="1"/>
  <c r="K245"/>
  <c r="J245"/>
  <c r="D245"/>
  <c r="N244"/>
  <c r="V244" s="1"/>
  <c r="K244"/>
  <c r="J244"/>
  <c r="D244"/>
  <c r="N243"/>
  <c r="R243" s="1"/>
  <c r="K243"/>
  <c r="J243"/>
  <c r="D243"/>
  <c r="N242"/>
  <c r="R242" s="1"/>
  <c r="K242"/>
  <c r="J242"/>
  <c r="D242"/>
  <c r="N241"/>
  <c r="V241" s="1"/>
  <c r="K241"/>
  <c r="J241"/>
  <c r="D241"/>
  <c r="N240"/>
  <c r="R240" s="1"/>
  <c r="K240"/>
  <c r="J240"/>
  <c r="D240"/>
  <c r="N239"/>
  <c r="V239" s="1"/>
  <c r="K239"/>
  <c r="J239"/>
  <c r="D239"/>
  <c r="K238"/>
  <c r="J238"/>
  <c r="D238"/>
  <c r="N237"/>
  <c r="V237" s="1"/>
  <c r="K237"/>
  <c r="J237"/>
  <c r="D237"/>
  <c r="F266" s="1"/>
  <c r="K236"/>
  <c r="J236"/>
  <c r="D236"/>
  <c r="N235"/>
  <c r="V235" s="1"/>
  <c r="K235"/>
  <c r="J235"/>
  <c r="D235"/>
  <c r="N234"/>
  <c r="V234" s="1"/>
  <c r="K234"/>
  <c r="J234"/>
  <c r="D234"/>
  <c r="N233"/>
  <c r="V233" s="1"/>
  <c r="K233"/>
  <c r="J233"/>
  <c r="D233"/>
  <c r="N232"/>
  <c r="R232" s="1"/>
  <c r="K232"/>
  <c r="J232"/>
  <c r="D232"/>
  <c r="K231"/>
  <c r="J231"/>
  <c r="D231"/>
  <c r="N230"/>
  <c r="V230" s="1"/>
  <c r="K230"/>
  <c r="J230"/>
  <c r="D230"/>
  <c r="N229"/>
  <c r="V229" s="1"/>
  <c r="K229"/>
  <c r="J229"/>
  <c r="D229"/>
  <c r="N228"/>
  <c r="R228" s="1"/>
  <c r="K228"/>
  <c r="J228"/>
  <c r="D228"/>
  <c r="N227"/>
  <c r="V227" s="1"/>
  <c r="K227"/>
  <c r="J227"/>
  <c r="D227"/>
  <c r="N226"/>
  <c r="V226" s="1"/>
  <c r="K226"/>
  <c r="J226"/>
  <c r="D226"/>
  <c r="N225"/>
  <c r="V225" s="1"/>
  <c r="K225"/>
  <c r="J225"/>
  <c r="D225"/>
  <c r="K224"/>
  <c r="J224"/>
  <c r="D224"/>
  <c r="N223"/>
  <c r="V223" s="1"/>
  <c r="K223"/>
  <c r="J223"/>
  <c r="D223"/>
  <c r="N222"/>
  <c r="V222" s="1"/>
  <c r="K222"/>
  <c r="J222"/>
  <c r="D222"/>
  <c r="N221"/>
  <c r="V221" s="1"/>
  <c r="K221"/>
  <c r="J221"/>
  <c r="D221"/>
  <c r="E250" s="1"/>
  <c r="N220"/>
  <c r="K220"/>
  <c r="J220"/>
  <c r="D220"/>
  <c r="N219"/>
  <c r="V219" s="1"/>
  <c r="K219"/>
  <c r="J219"/>
  <c r="D219"/>
  <c r="N218"/>
  <c r="V218" s="1"/>
  <c r="K218"/>
  <c r="J218"/>
  <c r="D218"/>
  <c r="N217"/>
  <c r="V217" s="1"/>
  <c r="K217"/>
  <c r="J217"/>
  <c r="D217"/>
  <c r="N216"/>
  <c r="R216" s="1"/>
  <c r="K216"/>
  <c r="J216"/>
  <c r="D216"/>
  <c r="N215"/>
  <c r="V215" s="1"/>
  <c r="K215"/>
  <c r="J215"/>
  <c r="D215"/>
  <c r="N214"/>
  <c r="V214" s="1"/>
  <c r="K214"/>
  <c r="J214"/>
  <c r="D214"/>
  <c r="N213"/>
  <c r="V213" s="1"/>
  <c r="K213"/>
  <c r="J213"/>
  <c r="D213"/>
  <c r="N212"/>
  <c r="R212" s="1"/>
  <c r="K212"/>
  <c r="J212"/>
  <c r="D212"/>
  <c r="N211"/>
  <c r="V211" s="1"/>
  <c r="K211"/>
  <c r="J211"/>
  <c r="D211"/>
  <c r="N210"/>
  <c r="V210" s="1"/>
  <c r="K210"/>
  <c r="J210"/>
  <c r="D210"/>
  <c r="E239" s="1"/>
  <c r="N209"/>
  <c r="V209" s="1"/>
  <c r="K209"/>
  <c r="J209"/>
  <c r="D209"/>
  <c r="N208"/>
  <c r="R208" s="1"/>
  <c r="K208"/>
  <c r="J208"/>
  <c r="D208"/>
  <c r="E237" s="1"/>
  <c r="N207"/>
  <c r="V207" s="1"/>
  <c r="K207"/>
  <c r="J207"/>
  <c r="D207"/>
  <c r="N206"/>
  <c r="V206" s="1"/>
  <c r="K206"/>
  <c r="J206"/>
  <c r="D206"/>
  <c r="N205"/>
  <c r="V205" s="1"/>
  <c r="K205"/>
  <c r="J205"/>
  <c r="D205"/>
  <c r="E234" s="1"/>
  <c r="N204"/>
  <c r="K204"/>
  <c r="J204"/>
  <c r="D204"/>
  <c r="N203"/>
  <c r="V203" s="1"/>
  <c r="K203"/>
  <c r="J203"/>
  <c r="D203"/>
  <c r="F229" s="1"/>
  <c r="N202"/>
  <c r="V202" s="1"/>
  <c r="K202"/>
  <c r="J202"/>
  <c r="D202"/>
  <c r="N201"/>
  <c r="V201" s="1"/>
  <c r="K201"/>
  <c r="J201"/>
  <c r="D201"/>
  <c r="N200"/>
  <c r="R200" s="1"/>
  <c r="K200"/>
  <c r="J200"/>
  <c r="D200"/>
  <c r="N199"/>
  <c r="V199" s="1"/>
  <c r="K199"/>
  <c r="J199"/>
  <c r="D199"/>
  <c r="E228" s="1"/>
  <c r="N198"/>
  <c r="V198" s="1"/>
  <c r="K198"/>
  <c r="J198"/>
  <c r="D198"/>
  <c r="N197"/>
  <c r="V197" s="1"/>
  <c r="K197"/>
  <c r="J197"/>
  <c r="D197"/>
  <c r="N196"/>
  <c r="R196" s="1"/>
  <c r="K196"/>
  <c r="J196"/>
  <c r="D196"/>
  <c r="N195"/>
  <c r="V195" s="1"/>
  <c r="K195"/>
  <c r="J195"/>
  <c r="D195"/>
  <c r="N194"/>
  <c r="V194" s="1"/>
  <c r="K194"/>
  <c r="J194"/>
  <c r="D194"/>
  <c r="E223" s="1"/>
  <c r="N193"/>
  <c r="V193" s="1"/>
  <c r="K193"/>
  <c r="J193"/>
  <c r="D193"/>
  <c r="K192"/>
  <c r="J192"/>
  <c r="D192"/>
  <c r="E221" s="1"/>
  <c r="N191"/>
  <c r="V191" s="1"/>
  <c r="K191"/>
  <c r="J191"/>
  <c r="D191"/>
  <c r="K190"/>
  <c r="J190"/>
  <c r="D190"/>
  <c r="E219" s="1"/>
  <c r="K189"/>
  <c r="J189"/>
  <c r="D189"/>
  <c r="E218" s="1"/>
  <c r="N188"/>
  <c r="K188"/>
  <c r="J188"/>
  <c r="D188"/>
  <c r="K187"/>
  <c r="J187"/>
  <c r="D187"/>
  <c r="N186"/>
  <c r="V186" s="1"/>
  <c r="K186"/>
  <c r="J186"/>
  <c r="D186"/>
  <c r="N185"/>
  <c r="V185" s="1"/>
  <c r="K185"/>
  <c r="J185"/>
  <c r="D185"/>
  <c r="E214" s="1"/>
  <c r="N184"/>
  <c r="K184"/>
  <c r="J184"/>
  <c r="D184"/>
  <c r="K183"/>
  <c r="J183"/>
  <c r="D183"/>
  <c r="N182"/>
  <c r="V182" s="1"/>
  <c r="K182"/>
  <c r="J182"/>
  <c r="D182"/>
  <c r="N181"/>
  <c r="V181" s="1"/>
  <c r="K181"/>
  <c r="J181"/>
  <c r="D181"/>
  <c r="E210" s="1"/>
  <c r="N180"/>
  <c r="K180"/>
  <c r="J180"/>
  <c r="D180"/>
  <c r="N179"/>
  <c r="V179" s="1"/>
  <c r="K179"/>
  <c r="J179"/>
  <c r="D179"/>
  <c r="N178"/>
  <c r="V178" s="1"/>
  <c r="K178"/>
  <c r="J178"/>
  <c r="D178"/>
  <c r="N177"/>
  <c r="V177" s="1"/>
  <c r="K177"/>
  <c r="J177"/>
  <c r="D177"/>
  <c r="N176"/>
  <c r="R176" s="1"/>
  <c r="K176"/>
  <c r="J176"/>
  <c r="D176"/>
  <c r="N175"/>
  <c r="V175" s="1"/>
  <c r="K175"/>
  <c r="J175"/>
  <c r="D175"/>
  <c r="N174"/>
  <c r="V174" s="1"/>
  <c r="K174"/>
  <c r="J174"/>
  <c r="D174"/>
  <c r="N173"/>
  <c r="V173" s="1"/>
  <c r="K173"/>
  <c r="J173"/>
  <c r="D173"/>
  <c r="E202" s="1"/>
  <c r="N172"/>
  <c r="K172"/>
  <c r="J172"/>
  <c r="D172"/>
  <c r="K171"/>
  <c r="J171"/>
  <c r="D171"/>
  <c r="F200" s="1"/>
  <c r="K170"/>
  <c r="J170"/>
  <c r="D170"/>
  <c r="N169"/>
  <c r="V169" s="1"/>
  <c r="K169"/>
  <c r="J169"/>
  <c r="D169"/>
  <c r="N168"/>
  <c r="R168" s="1"/>
  <c r="K168"/>
  <c r="J168"/>
  <c r="D168"/>
  <c r="N167"/>
  <c r="R167" s="1"/>
  <c r="K167"/>
  <c r="J167"/>
  <c r="D167"/>
  <c r="K166"/>
  <c r="J166"/>
  <c r="D166"/>
  <c r="N165"/>
  <c r="V165" s="1"/>
  <c r="K165"/>
  <c r="J165"/>
  <c r="D165"/>
  <c r="N164"/>
  <c r="R164" s="1"/>
  <c r="K164"/>
  <c r="J164"/>
  <c r="D164"/>
  <c r="E193" s="1"/>
  <c r="N163"/>
  <c r="R163" s="1"/>
  <c r="K163"/>
  <c r="J163"/>
  <c r="D163"/>
  <c r="N162"/>
  <c r="V162" s="1"/>
  <c r="K162"/>
  <c r="J162"/>
  <c r="D162"/>
  <c r="N161"/>
  <c r="V161" s="1"/>
  <c r="K161"/>
  <c r="J161"/>
  <c r="D161"/>
  <c r="E190" s="1"/>
  <c r="N160"/>
  <c r="K160"/>
  <c r="J160"/>
  <c r="D160"/>
  <c r="N159"/>
  <c r="R159" s="1"/>
  <c r="K159"/>
  <c r="J159"/>
  <c r="D159"/>
  <c r="F188" s="1"/>
  <c r="N158"/>
  <c r="V158" s="1"/>
  <c r="K158"/>
  <c r="J158"/>
  <c r="D158"/>
  <c r="N157"/>
  <c r="V157" s="1"/>
  <c r="K157"/>
  <c r="J157"/>
  <c r="D157"/>
  <c r="N156"/>
  <c r="R156" s="1"/>
  <c r="K156"/>
  <c r="J156"/>
  <c r="D156"/>
  <c r="E185" s="1"/>
  <c r="N155"/>
  <c r="R155" s="1"/>
  <c r="K155"/>
  <c r="J155"/>
  <c r="D155"/>
  <c r="N154"/>
  <c r="V154" s="1"/>
  <c r="K154"/>
  <c r="J154"/>
  <c r="D154"/>
  <c r="N153"/>
  <c r="V153" s="1"/>
  <c r="K153"/>
  <c r="J153"/>
  <c r="D153"/>
  <c r="E182" s="1"/>
  <c r="N152"/>
  <c r="V152" s="1"/>
  <c r="K152"/>
  <c r="J152"/>
  <c r="D152"/>
  <c r="K151"/>
  <c r="J151"/>
  <c r="D151"/>
  <c r="N150"/>
  <c r="R150" s="1"/>
  <c r="K150"/>
  <c r="J150"/>
  <c r="D150"/>
  <c r="N149"/>
  <c r="V149" s="1"/>
  <c r="K149"/>
  <c r="J149"/>
  <c r="D149"/>
  <c r="N148"/>
  <c r="R148" s="1"/>
  <c r="K148"/>
  <c r="J148"/>
  <c r="D148"/>
  <c r="N147"/>
  <c r="V147" s="1"/>
  <c r="K147"/>
  <c r="J147"/>
  <c r="D147"/>
  <c r="K146"/>
  <c r="J146"/>
  <c r="D146"/>
  <c r="N145"/>
  <c r="V145" s="1"/>
  <c r="K145"/>
  <c r="J145"/>
  <c r="D145"/>
  <c r="N144"/>
  <c r="R144" s="1"/>
  <c r="K144"/>
  <c r="J144"/>
  <c r="D144"/>
  <c r="N143"/>
  <c r="V143" s="1"/>
  <c r="K143"/>
  <c r="J143"/>
  <c r="D143"/>
  <c r="K142"/>
  <c r="J142"/>
  <c r="D142"/>
  <c r="N141"/>
  <c r="V141" s="1"/>
  <c r="K141"/>
  <c r="J141"/>
  <c r="D141"/>
  <c r="K140"/>
  <c r="J140"/>
  <c r="D140"/>
  <c r="N139"/>
  <c r="V139" s="1"/>
  <c r="K139"/>
  <c r="J139"/>
  <c r="D139"/>
  <c r="K138"/>
  <c r="J138"/>
  <c r="D138"/>
  <c r="K137"/>
  <c r="J137"/>
  <c r="D137"/>
  <c r="N136"/>
  <c r="R136" s="1"/>
  <c r="K136"/>
  <c r="J136"/>
  <c r="D136"/>
  <c r="K135"/>
  <c r="J135"/>
  <c r="D135"/>
  <c r="N134"/>
  <c r="V134" s="1"/>
  <c r="K134"/>
  <c r="J134"/>
  <c r="D134"/>
  <c r="E163" s="1"/>
  <c r="K133"/>
  <c r="J133"/>
  <c r="D133"/>
  <c r="K132"/>
  <c r="J132"/>
  <c r="D132"/>
  <c r="N131"/>
  <c r="V131" s="1"/>
  <c r="K131"/>
  <c r="J131"/>
  <c r="D131"/>
  <c r="K130"/>
  <c r="J130"/>
  <c r="D130"/>
  <c r="N129"/>
  <c r="V129" s="1"/>
  <c r="K129"/>
  <c r="J129"/>
  <c r="D129"/>
  <c r="N128"/>
  <c r="R128" s="1"/>
  <c r="K128"/>
  <c r="J128"/>
  <c r="D128"/>
  <c r="K127"/>
  <c r="J127"/>
  <c r="D127"/>
  <c r="N126"/>
  <c r="V126" s="1"/>
  <c r="K126"/>
  <c r="J126"/>
  <c r="D126"/>
  <c r="N125"/>
  <c r="V125" s="1"/>
  <c r="K125"/>
  <c r="J125"/>
  <c r="D125"/>
  <c r="N124"/>
  <c r="R124" s="1"/>
  <c r="K124"/>
  <c r="J124"/>
  <c r="D124"/>
  <c r="N123"/>
  <c r="V123" s="1"/>
  <c r="K123"/>
  <c r="J123"/>
  <c r="D123"/>
  <c r="F152" s="1"/>
  <c r="N122"/>
  <c r="V122" s="1"/>
  <c r="K122"/>
  <c r="J122"/>
  <c r="D122"/>
  <c r="N121"/>
  <c r="V121" s="1"/>
  <c r="K121"/>
  <c r="J121"/>
  <c r="D121"/>
  <c r="N120"/>
  <c r="V120" s="1"/>
  <c r="K120"/>
  <c r="J120"/>
  <c r="D120"/>
  <c r="E149" s="1"/>
  <c r="N119"/>
  <c r="V119" s="1"/>
  <c r="K119"/>
  <c r="J119"/>
  <c r="D119"/>
  <c r="N118"/>
  <c r="V118" s="1"/>
  <c r="K118"/>
  <c r="J118"/>
  <c r="D118"/>
  <c r="N117"/>
  <c r="T117" s="1"/>
  <c r="K117"/>
  <c r="J117"/>
  <c r="D117"/>
  <c r="N116"/>
  <c r="R116" s="1"/>
  <c r="K116"/>
  <c r="J116"/>
  <c r="D116"/>
  <c r="N115"/>
  <c r="V115" s="1"/>
  <c r="K115"/>
  <c r="J115"/>
  <c r="D115"/>
  <c r="F141" s="1"/>
  <c r="N114"/>
  <c r="V114" s="1"/>
  <c r="K114"/>
  <c r="J114"/>
  <c r="D114"/>
  <c r="E143" s="1"/>
  <c r="K113"/>
  <c r="J113"/>
  <c r="D113"/>
  <c r="E142" s="1"/>
  <c r="N112"/>
  <c r="R112" s="1"/>
  <c r="K112"/>
  <c r="J112"/>
  <c r="D112"/>
  <c r="N111"/>
  <c r="V111" s="1"/>
  <c r="K111"/>
  <c r="J111"/>
  <c r="D111"/>
  <c r="N110"/>
  <c r="V110" s="1"/>
  <c r="K110"/>
  <c r="J110"/>
  <c r="D110"/>
  <c r="N109"/>
  <c r="V109" s="1"/>
  <c r="K109"/>
  <c r="J109"/>
  <c r="D109"/>
  <c r="N108"/>
  <c r="R108" s="1"/>
  <c r="K108"/>
  <c r="J108"/>
  <c r="D108"/>
  <c r="N107"/>
  <c r="V107" s="1"/>
  <c r="K107"/>
  <c r="J107"/>
  <c r="D107"/>
  <c r="E136" s="1"/>
  <c r="N106"/>
  <c r="V106" s="1"/>
  <c r="K106"/>
  <c r="J106"/>
  <c r="D106"/>
  <c r="N105"/>
  <c r="V105" s="1"/>
  <c r="K105"/>
  <c r="J105"/>
  <c r="D105"/>
  <c r="E134" s="1"/>
  <c r="N104"/>
  <c r="R104" s="1"/>
  <c r="K104"/>
  <c r="J104"/>
  <c r="D104"/>
  <c r="N103"/>
  <c r="V103" s="1"/>
  <c r="K103"/>
  <c r="J103"/>
  <c r="D103"/>
  <c r="E132" s="1"/>
  <c r="N102"/>
  <c r="V102" s="1"/>
  <c r="K102"/>
  <c r="J102"/>
  <c r="D102"/>
  <c r="E131" s="1"/>
  <c r="N101"/>
  <c r="T101" s="1"/>
  <c r="K101"/>
  <c r="J101"/>
  <c r="D101"/>
  <c r="K100"/>
  <c r="J100"/>
  <c r="D100"/>
  <c r="N99"/>
  <c r="V99" s="1"/>
  <c r="K99"/>
  <c r="J99"/>
  <c r="D99"/>
  <c r="E128" s="1"/>
  <c r="N98"/>
  <c r="V98" s="1"/>
  <c r="K98"/>
  <c r="J98"/>
  <c r="D98"/>
  <c r="N97"/>
  <c r="V97" s="1"/>
  <c r="K97"/>
  <c r="J97"/>
  <c r="D97"/>
  <c r="E126" s="1"/>
  <c r="N96"/>
  <c r="R96" s="1"/>
  <c r="K96"/>
  <c r="J96"/>
  <c r="D96"/>
  <c r="N95"/>
  <c r="V95" s="1"/>
  <c r="K95"/>
  <c r="J95"/>
  <c r="D95"/>
  <c r="E124" s="1"/>
  <c r="N94"/>
  <c r="V94" s="1"/>
  <c r="K94"/>
  <c r="J94"/>
  <c r="D94"/>
  <c r="E123" s="1"/>
  <c r="N93"/>
  <c r="V93" s="1"/>
  <c r="K93"/>
  <c r="J93"/>
  <c r="D93"/>
  <c r="N92"/>
  <c r="V92" s="1"/>
  <c r="K92"/>
  <c r="J92"/>
  <c r="D92"/>
  <c r="E121" s="1"/>
  <c r="N91"/>
  <c r="V91" s="1"/>
  <c r="K91"/>
  <c r="J91"/>
  <c r="D91"/>
  <c r="N90"/>
  <c r="V90" s="1"/>
  <c r="K90"/>
  <c r="J90"/>
  <c r="D90"/>
  <c r="N89"/>
  <c r="V89" s="1"/>
  <c r="K89"/>
  <c r="J89"/>
  <c r="D89"/>
  <c r="E118" s="1"/>
  <c r="K88"/>
  <c r="J88"/>
  <c r="D88"/>
  <c r="N87"/>
  <c r="V87" s="1"/>
  <c r="K87"/>
  <c r="J87"/>
  <c r="D87"/>
  <c r="N86"/>
  <c r="V86" s="1"/>
  <c r="K86"/>
  <c r="J86"/>
  <c r="D86"/>
  <c r="E115" s="1"/>
  <c r="N85"/>
  <c r="T85" s="1"/>
  <c r="K85"/>
  <c r="J85"/>
  <c r="D85"/>
  <c r="N84"/>
  <c r="V84" s="1"/>
  <c r="K84"/>
  <c r="J84"/>
  <c r="D84"/>
  <c r="E113" s="1"/>
  <c r="N83"/>
  <c r="V83" s="1"/>
  <c r="K83"/>
  <c r="J83"/>
  <c r="D83"/>
  <c r="N82"/>
  <c r="V82" s="1"/>
  <c r="K82"/>
  <c r="J82"/>
  <c r="D82"/>
  <c r="N81"/>
  <c r="V81" s="1"/>
  <c r="K81"/>
  <c r="J81"/>
  <c r="D81"/>
  <c r="E110" s="1"/>
  <c r="N80"/>
  <c r="R80" s="1"/>
  <c r="K80"/>
  <c r="J80"/>
  <c r="D80"/>
  <c r="N79"/>
  <c r="V79" s="1"/>
  <c r="K79"/>
  <c r="J79"/>
  <c r="D79"/>
  <c r="E108" s="1"/>
  <c r="K78"/>
  <c r="J78"/>
  <c r="D78"/>
  <c r="N77"/>
  <c r="V77" s="1"/>
  <c r="K77"/>
  <c r="J77"/>
  <c r="D77"/>
  <c r="E106" s="1"/>
  <c r="N76"/>
  <c r="R76" s="1"/>
  <c r="K76"/>
  <c r="J76"/>
  <c r="D76"/>
  <c r="N75"/>
  <c r="V75" s="1"/>
  <c r="K75"/>
  <c r="J75"/>
  <c r="D75"/>
  <c r="N74"/>
  <c r="V74" s="1"/>
  <c r="K74"/>
  <c r="J74"/>
  <c r="D74"/>
  <c r="E103" s="1"/>
  <c r="N73"/>
  <c r="V73" s="1"/>
  <c r="K73"/>
  <c r="J73"/>
  <c r="D73"/>
  <c r="K72"/>
  <c r="J72"/>
  <c r="D72"/>
  <c r="E101" s="1"/>
  <c r="N71"/>
  <c r="V71" s="1"/>
  <c r="K71"/>
  <c r="J71"/>
  <c r="D71"/>
  <c r="E100" s="1"/>
  <c r="N70"/>
  <c r="V70" s="1"/>
  <c r="K70"/>
  <c r="J70"/>
  <c r="D70"/>
  <c r="N69"/>
  <c r="V69" s="1"/>
  <c r="K69"/>
  <c r="J69"/>
  <c r="D69"/>
  <c r="E98" s="1"/>
  <c r="N68"/>
  <c r="K68"/>
  <c r="J68"/>
  <c r="D68"/>
  <c r="E97" s="1"/>
  <c r="N67"/>
  <c r="R67" s="1"/>
  <c r="K67"/>
  <c r="J67"/>
  <c r="D67"/>
  <c r="F96" s="1"/>
  <c r="N66"/>
  <c r="V66" s="1"/>
  <c r="K66"/>
  <c r="J66"/>
  <c r="D66"/>
  <c r="N65"/>
  <c r="T65" s="1"/>
  <c r="K65"/>
  <c r="J65"/>
  <c r="D65"/>
  <c r="K64"/>
  <c r="J64"/>
  <c r="D64"/>
  <c r="N63"/>
  <c r="V63" s="1"/>
  <c r="K63"/>
  <c r="J63"/>
  <c r="D63"/>
  <c r="F92" s="1"/>
  <c r="K62"/>
  <c r="J62"/>
  <c r="D62"/>
  <c r="N61"/>
  <c r="T61" s="1"/>
  <c r="K61"/>
  <c r="J61"/>
  <c r="D61"/>
  <c r="N60"/>
  <c r="V60" s="1"/>
  <c r="K60"/>
  <c r="J60"/>
  <c r="D60"/>
  <c r="N59"/>
  <c r="V59" s="1"/>
  <c r="K59"/>
  <c r="J59"/>
  <c r="D59"/>
  <c r="F88" s="1"/>
  <c r="N58"/>
  <c r="V58" s="1"/>
  <c r="K58"/>
  <c r="J58"/>
  <c r="D58"/>
  <c r="K57"/>
  <c r="J57"/>
  <c r="D57"/>
  <c r="N56"/>
  <c r="V56" s="1"/>
  <c r="K56"/>
  <c r="J56"/>
  <c r="D56"/>
  <c r="N55"/>
  <c r="V55" s="1"/>
  <c r="K55"/>
  <c r="J55"/>
  <c r="D55"/>
  <c r="F84" s="1"/>
  <c r="N54"/>
  <c r="V54" s="1"/>
  <c r="K54"/>
  <c r="J54"/>
  <c r="D54"/>
  <c r="N53"/>
  <c r="T53" s="1"/>
  <c r="K53"/>
  <c r="J53"/>
  <c r="D53"/>
  <c r="N52"/>
  <c r="V52" s="1"/>
  <c r="K52"/>
  <c r="J52"/>
  <c r="D52"/>
  <c r="N51"/>
  <c r="V51" s="1"/>
  <c r="K51"/>
  <c r="J51"/>
  <c r="D51"/>
  <c r="F80" s="1"/>
  <c r="N50"/>
  <c r="V50" s="1"/>
  <c r="K50"/>
  <c r="J50"/>
  <c r="D50"/>
  <c r="N49"/>
  <c r="T49" s="1"/>
  <c r="K49"/>
  <c r="J49"/>
  <c r="D49"/>
  <c r="K48"/>
  <c r="J48"/>
  <c r="D48"/>
  <c r="N47"/>
  <c r="V47" s="1"/>
  <c r="K47"/>
  <c r="J47"/>
  <c r="D47"/>
  <c r="F76" s="1"/>
  <c r="N46"/>
  <c r="V46" s="1"/>
  <c r="K46"/>
  <c r="J46"/>
  <c r="D46"/>
  <c r="N45"/>
  <c r="T45" s="1"/>
  <c r="K45"/>
  <c r="J45"/>
  <c r="D45"/>
  <c r="K44"/>
  <c r="J44"/>
  <c r="D44"/>
  <c r="K43"/>
  <c r="J43"/>
  <c r="D43"/>
  <c r="F72" s="1"/>
  <c r="N42"/>
  <c r="V42" s="1"/>
  <c r="K42"/>
  <c r="J42"/>
  <c r="D42"/>
  <c r="N41"/>
  <c r="T41" s="1"/>
  <c r="K41"/>
  <c r="J41"/>
  <c r="D41"/>
  <c r="N40"/>
  <c r="V40" s="1"/>
  <c r="K40"/>
  <c r="J40"/>
  <c r="D40"/>
  <c r="N39"/>
  <c r="V39" s="1"/>
  <c r="K39"/>
  <c r="J39"/>
  <c r="D39"/>
  <c r="E68" s="1"/>
  <c r="N38"/>
  <c r="V38" s="1"/>
  <c r="K38"/>
  <c r="J38"/>
  <c r="D38"/>
  <c r="E67" s="1"/>
  <c r="N37"/>
  <c r="T37" s="1"/>
  <c r="K37"/>
  <c r="J37"/>
  <c r="D37"/>
  <c r="E66" s="1"/>
  <c r="N36"/>
  <c r="V36" s="1"/>
  <c r="K36"/>
  <c r="J36"/>
  <c r="D36"/>
  <c r="F65" s="1"/>
  <c r="N35"/>
  <c r="V35" s="1"/>
  <c r="K35"/>
  <c r="J35"/>
  <c r="D35"/>
  <c r="E64" s="1"/>
  <c r="K34"/>
  <c r="J34"/>
  <c r="D34"/>
  <c r="E63" s="1"/>
  <c r="N33"/>
  <c r="T33" s="1"/>
  <c r="K33"/>
  <c r="J33"/>
  <c r="D33"/>
  <c r="E62" s="1"/>
  <c r="K32"/>
  <c r="J32"/>
  <c r="D32"/>
  <c r="F61" s="1"/>
  <c r="O31"/>
  <c r="N31"/>
  <c r="P31" s="1"/>
  <c r="K31"/>
  <c r="J31"/>
  <c r="D31"/>
  <c r="E60" s="1"/>
  <c r="D30"/>
  <c r="E59" s="1"/>
  <c r="D29"/>
  <c r="E58" s="1"/>
  <c r="D28"/>
  <c r="F57" s="1"/>
  <c r="D27"/>
  <c r="E56" s="1"/>
  <c r="D26"/>
  <c r="E55" s="1"/>
  <c r="D25"/>
  <c r="E54" s="1"/>
  <c r="D24"/>
  <c r="F53" s="1"/>
  <c r="D23"/>
  <c r="E52" s="1"/>
  <c r="D22"/>
  <c r="E51" s="1"/>
  <c r="D21"/>
  <c r="E50" s="1"/>
  <c r="D20"/>
  <c r="F49" s="1"/>
  <c r="D19"/>
  <c r="E48" s="1"/>
  <c r="D18"/>
  <c r="E47" s="1"/>
  <c r="D17"/>
  <c r="E46" s="1"/>
  <c r="D16"/>
  <c r="F45" s="1"/>
  <c r="D15"/>
  <c r="E44" s="1"/>
  <c r="D14"/>
  <c r="E43" s="1"/>
  <c r="D13"/>
  <c r="E42" s="1"/>
  <c r="D12"/>
  <c r="F41" s="1"/>
  <c r="D11"/>
  <c r="E40" s="1"/>
  <c r="D10"/>
  <c r="E39" s="1"/>
  <c r="D9"/>
  <c r="E38" s="1"/>
  <c r="D8"/>
  <c r="F37" s="1"/>
  <c r="D7"/>
  <c r="E36" s="1"/>
  <c r="D6"/>
  <c r="E35" s="1"/>
  <c r="D5"/>
  <c r="E34" s="1"/>
  <c r="D4"/>
  <c r="F33" s="1"/>
  <c r="D3"/>
  <c r="E32" s="1"/>
  <c r="D2"/>
  <c r="F31" s="1"/>
  <c r="L32" i="13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31"/>
  <c r="N496"/>
  <c r="T496" s="1"/>
  <c r="K496"/>
  <c r="J496"/>
  <c r="D496"/>
  <c r="N495"/>
  <c r="T495" s="1"/>
  <c r="K495"/>
  <c r="J495"/>
  <c r="D495"/>
  <c r="N494"/>
  <c r="V494" s="1"/>
  <c r="K494"/>
  <c r="J494"/>
  <c r="D494"/>
  <c r="N493"/>
  <c r="V493" s="1"/>
  <c r="K493"/>
  <c r="J493"/>
  <c r="D493"/>
  <c r="N492"/>
  <c r="T492" s="1"/>
  <c r="K492"/>
  <c r="J492"/>
  <c r="D492"/>
  <c r="N491"/>
  <c r="T491" s="1"/>
  <c r="K491"/>
  <c r="J491"/>
  <c r="D491"/>
  <c r="N490"/>
  <c r="V490" s="1"/>
  <c r="K490"/>
  <c r="J490"/>
  <c r="D490"/>
  <c r="N489"/>
  <c r="V489" s="1"/>
  <c r="K489"/>
  <c r="J489"/>
  <c r="D489"/>
  <c r="N488"/>
  <c r="V488" s="1"/>
  <c r="K488"/>
  <c r="J488"/>
  <c r="D488"/>
  <c r="N487"/>
  <c r="V487" s="1"/>
  <c r="K487"/>
  <c r="J487"/>
  <c r="D487"/>
  <c r="N486"/>
  <c r="V486" s="1"/>
  <c r="K486"/>
  <c r="J486"/>
  <c r="D486"/>
  <c r="N485"/>
  <c r="V485" s="1"/>
  <c r="K485"/>
  <c r="J485"/>
  <c r="D485"/>
  <c r="N484"/>
  <c r="V484" s="1"/>
  <c r="K484"/>
  <c r="J484"/>
  <c r="D484"/>
  <c r="N483"/>
  <c r="V483" s="1"/>
  <c r="K483"/>
  <c r="J483"/>
  <c r="D483"/>
  <c r="N482"/>
  <c r="V482" s="1"/>
  <c r="K482"/>
  <c r="J482"/>
  <c r="D482"/>
  <c r="N481"/>
  <c r="V481" s="1"/>
  <c r="K481"/>
  <c r="J481"/>
  <c r="D481"/>
  <c r="N480"/>
  <c r="V480" s="1"/>
  <c r="K480"/>
  <c r="J480"/>
  <c r="D480"/>
  <c r="N479"/>
  <c r="V479" s="1"/>
  <c r="K479"/>
  <c r="J479"/>
  <c r="D479"/>
  <c r="N478"/>
  <c r="V478" s="1"/>
  <c r="K478"/>
  <c r="J478"/>
  <c r="D478"/>
  <c r="N477"/>
  <c r="V477" s="1"/>
  <c r="K477"/>
  <c r="J477"/>
  <c r="D477"/>
  <c r="N476"/>
  <c r="V476" s="1"/>
  <c r="K476"/>
  <c r="J476"/>
  <c r="D476"/>
  <c r="N475"/>
  <c r="T475" s="1"/>
  <c r="K475"/>
  <c r="J475"/>
  <c r="D475"/>
  <c r="N474"/>
  <c r="V474" s="1"/>
  <c r="K474"/>
  <c r="J474"/>
  <c r="D474"/>
  <c r="N473"/>
  <c r="V473" s="1"/>
  <c r="K473"/>
  <c r="J473"/>
  <c r="D473"/>
  <c r="N472"/>
  <c r="V472" s="1"/>
  <c r="K472"/>
  <c r="J472"/>
  <c r="D472"/>
  <c r="N471"/>
  <c r="T471" s="1"/>
  <c r="K471"/>
  <c r="J471"/>
  <c r="D471"/>
  <c r="K470"/>
  <c r="J470"/>
  <c r="D470"/>
  <c r="N469"/>
  <c r="V469" s="1"/>
  <c r="K469"/>
  <c r="J469"/>
  <c r="D469"/>
  <c r="N468"/>
  <c r="V468" s="1"/>
  <c r="K468"/>
  <c r="J468"/>
  <c r="D468"/>
  <c r="N467"/>
  <c r="T467" s="1"/>
  <c r="K467"/>
  <c r="J467"/>
  <c r="D467"/>
  <c r="E496" s="1"/>
  <c r="N466"/>
  <c r="V466" s="1"/>
  <c r="K466"/>
  <c r="J466"/>
  <c r="D466"/>
  <c r="F495" s="1"/>
  <c r="N465"/>
  <c r="V465" s="1"/>
  <c r="K465"/>
  <c r="J465"/>
  <c r="D465"/>
  <c r="E494" s="1"/>
  <c r="N464"/>
  <c r="V464" s="1"/>
  <c r="K464"/>
  <c r="J464"/>
  <c r="D464"/>
  <c r="E493" s="1"/>
  <c r="N463"/>
  <c r="T463" s="1"/>
  <c r="K463"/>
  <c r="J463"/>
  <c r="D463"/>
  <c r="E492" s="1"/>
  <c r="N462"/>
  <c r="V462" s="1"/>
  <c r="K462"/>
  <c r="J462"/>
  <c r="D462"/>
  <c r="F491" s="1"/>
  <c r="K461"/>
  <c r="J461"/>
  <c r="D461"/>
  <c r="E490" s="1"/>
  <c r="K460"/>
  <c r="J460"/>
  <c r="D460"/>
  <c r="E489" s="1"/>
  <c r="N459"/>
  <c r="T459" s="1"/>
  <c r="K459"/>
  <c r="J459"/>
  <c r="D459"/>
  <c r="E488" s="1"/>
  <c r="N458"/>
  <c r="V458" s="1"/>
  <c r="K458"/>
  <c r="J458"/>
  <c r="D458"/>
  <c r="F487" s="1"/>
  <c r="N457"/>
  <c r="V457" s="1"/>
  <c r="K457"/>
  <c r="J457"/>
  <c r="D457"/>
  <c r="E486" s="1"/>
  <c r="N456"/>
  <c r="V456" s="1"/>
  <c r="K456"/>
  <c r="J456"/>
  <c r="D456"/>
  <c r="E485" s="1"/>
  <c r="N455"/>
  <c r="T455" s="1"/>
  <c r="K455"/>
  <c r="J455"/>
  <c r="D455"/>
  <c r="E484" s="1"/>
  <c r="K454"/>
  <c r="J454"/>
  <c r="D454"/>
  <c r="F483" s="1"/>
  <c r="N453"/>
  <c r="V453" s="1"/>
  <c r="K453"/>
  <c r="J453"/>
  <c r="D453"/>
  <c r="E482" s="1"/>
  <c r="N452"/>
  <c r="V452" s="1"/>
  <c r="K452"/>
  <c r="J452"/>
  <c r="D452"/>
  <c r="E481" s="1"/>
  <c r="N451"/>
  <c r="T451" s="1"/>
  <c r="K451"/>
  <c r="J451"/>
  <c r="D451"/>
  <c r="E480" s="1"/>
  <c r="K450"/>
  <c r="J450"/>
  <c r="D450"/>
  <c r="F479" s="1"/>
  <c r="N449"/>
  <c r="V449" s="1"/>
  <c r="K449"/>
  <c r="J449"/>
  <c r="D449"/>
  <c r="N448"/>
  <c r="V448" s="1"/>
  <c r="K448"/>
  <c r="J448"/>
  <c r="D448"/>
  <c r="E477" s="1"/>
  <c r="K447"/>
  <c r="J447"/>
  <c r="D447"/>
  <c r="E476" s="1"/>
  <c r="K446"/>
  <c r="J446"/>
  <c r="D446"/>
  <c r="N445"/>
  <c r="V445" s="1"/>
  <c r="K445"/>
  <c r="J445"/>
  <c r="D445"/>
  <c r="N444"/>
  <c r="V444" s="1"/>
  <c r="K444"/>
  <c r="J444"/>
  <c r="D444"/>
  <c r="N443"/>
  <c r="R443" s="1"/>
  <c r="K443"/>
  <c r="J443"/>
  <c r="D443"/>
  <c r="N442"/>
  <c r="R442" s="1"/>
  <c r="K442"/>
  <c r="J442"/>
  <c r="D442"/>
  <c r="K441"/>
  <c r="J441"/>
  <c r="D441"/>
  <c r="N440"/>
  <c r="V440" s="1"/>
  <c r="K440"/>
  <c r="J440"/>
  <c r="D440"/>
  <c r="N439"/>
  <c r="V439" s="1"/>
  <c r="K439"/>
  <c r="J439"/>
  <c r="D439"/>
  <c r="N438"/>
  <c r="V438" s="1"/>
  <c r="K438"/>
  <c r="J438"/>
  <c r="D438"/>
  <c r="N437"/>
  <c r="V437" s="1"/>
  <c r="K437"/>
  <c r="J437"/>
  <c r="D437"/>
  <c r="N436"/>
  <c r="V436" s="1"/>
  <c r="K436"/>
  <c r="J436"/>
  <c r="D436"/>
  <c r="N435"/>
  <c r="V435" s="1"/>
  <c r="K435"/>
  <c r="J435"/>
  <c r="D435"/>
  <c r="N434"/>
  <c r="V434" s="1"/>
  <c r="K434"/>
  <c r="J434"/>
  <c r="D434"/>
  <c r="N433"/>
  <c r="V433" s="1"/>
  <c r="K433"/>
  <c r="J433"/>
  <c r="D433"/>
  <c r="N432"/>
  <c r="V432" s="1"/>
  <c r="K432"/>
  <c r="J432"/>
  <c r="D432"/>
  <c r="K431"/>
  <c r="J431"/>
  <c r="D431"/>
  <c r="N430"/>
  <c r="V430" s="1"/>
  <c r="K430"/>
  <c r="J430"/>
  <c r="D430"/>
  <c r="N429"/>
  <c r="V429" s="1"/>
  <c r="K429"/>
  <c r="J429"/>
  <c r="D429"/>
  <c r="N428"/>
  <c r="V428" s="1"/>
  <c r="K428"/>
  <c r="J428"/>
  <c r="D428"/>
  <c r="N427"/>
  <c r="V427" s="1"/>
  <c r="K427"/>
  <c r="J427"/>
  <c r="D427"/>
  <c r="N426"/>
  <c r="V426" s="1"/>
  <c r="K426"/>
  <c r="J426"/>
  <c r="D426"/>
  <c r="N425"/>
  <c r="V425" s="1"/>
  <c r="K425"/>
  <c r="J425"/>
  <c r="D425"/>
  <c r="K424"/>
  <c r="J424"/>
  <c r="D424"/>
  <c r="N423"/>
  <c r="V423" s="1"/>
  <c r="K423"/>
  <c r="J423"/>
  <c r="D423"/>
  <c r="N422"/>
  <c r="V422" s="1"/>
  <c r="K422"/>
  <c r="J422"/>
  <c r="D422"/>
  <c r="E451" s="1"/>
  <c r="N421"/>
  <c r="V421" s="1"/>
  <c r="K421"/>
  <c r="J421"/>
  <c r="D421"/>
  <c r="F450" s="1"/>
  <c r="K420"/>
  <c r="J420"/>
  <c r="D420"/>
  <c r="N419"/>
  <c r="V419" s="1"/>
  <c r="K419"/>
  <c r="J419"/>
  <c r="D419"/>
  <c r="N418"/>
  <c r="V418" s="1"/>
  <c r="K418"/>
  <c r="J418"/>
  <c r="D418"/>
  <c r="E447" s="1"/>
  <c r="N417"/>
  <c r="V417" s="1"/>
  <c r="K417"/>
  <c r="J417"/>
  <c r="D417"/>
  <c r="K416"/>
  <c r="J416"/>
  <c r="D416"/>
  <c r="N415"/>
  <c r="V415" s="1"/>
  <c r="K415"/>
  <c r="J415"/>
  <c r="D415"/>
  <c r="N414"/>
  <c r="V414" s="1"/>
  <c r="K414"/>
  <c r="J414"/>
  <c r="D414"/>
  <c r="E443" s="1"/>
  <c r="N413"/>
  <c r="V413" s="1"/>
  <c r="K413"/>
  <c r="J413"/>
  <c r="D413"/>
  <c r="E442" s="1"/>
  <c r="N412"/>
  <c r="V412" s="1"/>
  <c r="K412"/>
  <c r="J412"/>
  <c r="D412"/>
  <c r="E441" s="1"/>
  <c r="N411"/>
  <c r="V411" s="1"/>
  <c r="K411"/>
  <c r="J411"/>
  <c r="D411"/>
  <c r="F440" s="1"/>
  <c r="N410"/>
  <c r="V410" s="1"/>
  <c r="K410"/>
  <c r="J410"/>
  <c r="D410"/>
  <c r="E439" s="1"/>
  <c r="N409"/>
  <c r="V409" s="1"/>
  <c r="K409"/>
  <c r="J409"/>
  <c r="D409"/>
  <c r="E438" s="1"/>
  <c r="N408"/>
  <c r="V408" s="1"/>
  <c r="K408"/>
  <c r="J408"/>
  <c r="D408"/>
  <c r="E437" s="1"/>
  <c r="N407"/>
  <c r="R407" s="1"/>
  <c r="K407"/>
  <c r="J407"/>
  <c r="D407"/>
  <c r="F436" s="1"/>
  <c r="N406"/>
  <c r="R406" s="1"/>
  <c r="K406"/>
  <c r="J406"/>
  <c r="D406"/>
  <c r="K405"/>
  <c r="J405"/>
  <c r="D405"/>
  <c r="N404"/>
  <c r="V404" s="1"/>
  <c r="K404"/>
  <c r="J404"/>
  <c r="D404"/>
  <c r="E433" s="1"/>
  <c r="N403"/>
  <c r="R403" s="1"/>
  <c r="K403"/>
  <c r="J403"/>
  <c r="D403"/>
  <c r="K402"/>
  <c r="J402"/>
  <c r="D402"/>
  <c r="N401"/>
  <c r="V401" s="1"/>
  <c r="K401"/>
  <c r="J401"/>
  <c r="D401"/>
  <c r="N400"/>
  <c r="V400" s="1"/>
  <c r="K400"/>
  <c r="J400"/>
  <c r="D400"/>
  <c r="N399"/>
  <c r="R399" s="1"/>
  <c r="K399"/>
  <c r="J399"/>
  <c r="D399"/>
  <c r="F428" s="1"/>
  <c r="N398"/>
  <c r="R398" s="1"/>
  <c r="K398"/>
  <c r="J398"/>
  <c r="D398"/>
  <c r="N397"/>
  <c r="V397" s="1"/>
  <c r="K397"/>
  <c r="J397"/>
  <c r="D397"/>
  <c r="N396"/>
  <c r="V396" s="1"/>
  <c r="K396"/>
  <c r="J396"/>
  <c r="D396"/>
  <c r="E425" s="1"/>
  <c r="N395"/>
  <c r="R395" s="1"/>
  <c r="K395"/>
  <c r="J395"/>
  <c r="D395"/>
  <c r="K394"/>
  <c r="J394"/>
  <c r="D394"/>
  <c r="N393"/>
  <c r="V393" s="1"/>
  <c r="K393"/>
  <c r="J393"/>
  <c r="D393"/>
  <c r="N392"/>
  <c r="V392" s="1"/>
  <c r="K392"/>
  <c r="J392"/>
  <c r="D392"/>
  <c r="N391"/>
  <c r="V391" s="1"/>
  <c r="K391"/>
  <c r="J391"/>
  <c r="D391"/>
  <c r="N390"/>
  <c r="V390" s="1"/>
  <c r="K390"/>
  <c r="J390"/>
  <c r="D390"/>
  <c r="N389"/>
  <c r="V389" s="1"/>
  <c r="K389"/>
  <c r="J389"/>
  <c r="D389"/>
  <c r="K388"/>
  <c r="J388"/>
  <c r="D388"/>
  <c r="N387"/>
  <c r="V387" s="1"/>
  <c r="K387"/>
  <c r="J387"/>
  <c r="D387"/>
  <c r="N386"/>
  <c r="V386" s="1"/>
  <c r="K386"/>
  <c r="J386"/>
  <c r="D386"/>
  <c r="K385"/>
  <c r="J385"/>
  <c r="D385"/>
  <c r="N384"/>
  <c r="V384" s="1"/>
  <c r="K384"/>
  <c r="J384"/>
  <c r="D384"/>
  <c r="N383"/>
  <c r="V383" s="1"/>
  <c r="K383"/>
  <c r="J383"/>
  <c r="D383"/>
  <c r="N382"/>
  <c r="V382" s="1"/>
  <c r="K382"/>
  <c r="J382"/>
  <c r="D382"/>
  <c r="N381"/>
  <c r="V381" s="1"/>
  <c r="K381"/>
  <c r="J381"/>
  <c r="D381"/>
  <c r="N380"/>
  <c r="V380" s="1"/>
  <c r="K380"/>
  <c r="J380"/>
  <c r="D380"/>
  <c r="N379"/>
  <c r="V379" s="1"/>
  <c r="K379"/>
  <c r="J379"/>
  <c r="D379"/>
  <c r="E408" s="1"/>
  <c r="N378"/>
  <c r="V378" s="1"/>
  <c r="K378"/>
  <c r="J378"/>
  <c r="D378"/>
  <c r="E407" s="1"/>
  <c r="N377"/>
  <c r="V377" s="1"/>
  <c r="K377"/>
  <c r="J377"/>
  <c r="D377"/>
  <c r="N376"/>
  <c r="V376" s="1"/>
  <c r="K376"/>
  <c r="J376"/>
  <c r="D376"/>
  <c r="K375"/>
  <c r="J375"/>
  <c r="D375"/>
  <c r="E404" s="1"/>
  <c r="N374"/>
  <c r="V374" s="1"/>
  <c r="K374"/>
  <c r="J374"/>
  <c r="D374"/>
  <c r="F403" s="1"/>
  <c r="N373"/>
  <c r="V373" s="1"/>
  <c r="K373"/>
  <c r="J373"/>
  <c r="D373"/>
  <c r="N372"/>
  <c r="V372" s="1"/>
  <c r="K372"/>
  <c r="J372"/>
  <c r="D372"/>
  <c r="N371"/>
  <c r="V371" s="1"/>
  <c r="K371"/>
  <c r="J371"/>
  <c r="D371"/>
  <c r="E400" s="1"/>
  <c r="N370"/>
  <c r="V370" s="1"/>
  <c r="K370"/>
  <c r="J370"/>
  <c r="D370"/>
  <c r="E399" s="1"/>
  <c r="N369"/>
  <c r="V369" s="1"/>
  <c r="K369"/>
  <c r="J369"/>
  <c r="D369"/>
  <c r="E398" s="1"/>
  <c r="N368"/>
  <c r="V368" s="1"/>
  <c r="K368"/>
  <c r="J368"/>
  <c r="D368"/>
  <c r="N367"/>
  <c r="V367" s="1"/>
  <c r="K367"/>
  <c r="J367"/>
  <c r="D367"/>
  <c r="E396" s="1"/>
  <c r="N366"/>
  <c r="V366" s="1"/>
  <c r="K366"/>
  <c r="J366"/>
  <c r="D366"/>
  <c r="F395" s="1"/>
  <c r="N365"/>
  <c r="V365" s="1"/>
  <c r="K365"/>
  <c r="J365"/>
  <c r="D365"/>
  <c r="N364"/>
  <c r="V364" s="1"/>
  <c r="K364"/>
  <c r="J364"/>
  <c r="D364"/>
  <c r="N363"/>
  <c r="V363" s="1"/>
  <c r="K363"/>
  <c r="J363"/>
  <c r="D363"/>
  <c r="E392" s="1"/>
  <c r="N362"/>
  <c r="V362" s="1"/>
  <c r="K362"/>
  <c r="J362"/>
  <c r="D362"/>
  <c r="E391" s="1"/>
  <c r="N361"/>
  <c r="V361" s="1"/>
  <c r="K361"/>
  <c r="J361"/>
  <c r="D361"/>
  <c r="E390" s="1"/>
  <c r="N360"/>
  <c r="V360" s="1"/>
  <c r="K360"/>
  <c r="J360"/>
  <c r="D360"/>
  <c r="F389" s="1"/>
  <c r="K359"/>
  <c r="J359"/>
  <c r="D359"/>
  <c r="E388" s="1"/>
  <c r="N358"/>
  <c r="V358" s="1"/>
  <c r="K358"/>
  <c r="J358"/>
  <c r="D358"/>
  <c r="E387" s="1"/>
  <c r="N357"/>
  <c r="V357" s="1"/>
  <c r="K357"/>
  <c r="J357"/>
  <c r="D357"/>
  <c r="E386" s="1"/>
  <c r="N356"/>
  <c r="V356" s="1"/>
  <c r="K356"/>
  <c r="J356"/>
  <c r="D356"/>
  <c r="F385" s="1"/>
  <c r="N355"/>
  <c r="V355" s="1"/>
  <c r="K355"/>
  <c r="J355"/>
  <c r="D355"/>
  <c r="E384" s="1"/>
  <c r="N354"/>
  <c r="V354" s="1"/>
  <c r="K354"/>
  <c r="J354"/>
  <c r="D354"/>
  <c r="E383" s="1"/>
  <c r="N353"/>
  <c r="V353" s="1"/>
  <c r="K353"/>
  <c r="J353"/>
  <c r="D353"/>
  <c r="E382" s="1"/>
  <c r="K352"/>
  <c r="J352"/>
  <c r="D352"/>
  <c r="F381" s="1"/>
  <c r="N351"/>
  <c r="V351" s="1"/>
  <c r="K351"/>
  <c r="J351"/>
  <c r="D351"/>
  <c r="E380" s="1"/>
  <c r="N350"/>
  <c r="V350" s="1"/>
  <c r="K350"/>
  <c r="J350"/>
  <c r="D350"/>
  <c r="E379" s="1"/>
  <c r="N349"/>
  <c r="V349" s="1"/>
  <c r="K349"/>
  <c r="J349"/>
  <c r="D349"/>
  <c r="E378" s="1"/>
  <c r="N348"/>
  <c r="V348" s="1"/>
  <c r="K348"/>
  <c r="J348"/>
  <c r="D348"/>
  <c r="F377" s="1"/>
  <c r="N347"/>
  <c r="V347" s="1"/>
  <c r="K347"/>
  <c r="J347"/>
  <c r="D347"/>
  <c r="E376" s="1"/>
  <c r="N346"/>
  <c r="V346" s="1"/>
  <c r="K346"/>
  <c r="J346"/>
  <c r="D346"/>
  <c r="E375" s="1"/>
  <c r="N345"/>
  <c r="V345" s="1"/>
  <c r="K345"/>
  <c r="J345"/>
  <c r="D345"/>
  <c r="E374" s="1"/>
  <c r="N344"/>
  <c r="R344" s="1"/>
  <c r="K344"/>
  <c r="J344"/>
  <c r="D344"/>
  <c r="F373" s="1"/>
  <c r="N343"/>
  <c r="V343" s="1"/>
  <c r="K343"/>
  <c r="J343"/>
  <c r="D343"/>
  <c r="K342"/>
  <c r="J342"/>
  <c r="D342"/>
  <c r="K341"/>
  <c r="J341"/>
  <c r="D341"/>
  <c r="E370" s="1"/>
  <c r="N340"/>
  <c r="R340" s="1"/>
  <c r="K340"/>
  <c r="J340"/>
  <c r="D340"/>
  <c r="N339"/>
  <c r="R339" s="1"/>
  <c r="K339"/>
  <c r="J339"/>
  <c r="D339"/>
  <c r="N338"/>
  <c r="V338" s="1"/>
  <c r="K338"/>
  <c r="J338"/>
  <c r="D338"/>
  <c r="N337"/>
  <c r="V337" s="1"/>
  <c r="K337"/>
  <c r="J337"/>
  <c r="D337"/>
  <c r="N336"/>
  <c r="R336" s="1"/>
  <c r="K336"/>
  <c r="J336"/>
  <c r="D336"/>
  <c r="F365" s="1"/>
  <c r="N335"/>
  <c r="R335" s="1"/>
  <c r="K335"/>
  <c r="J335"/>
  <c r="D335"/>
  <c r="N334"/>
  <c r="V334" s="1"/>
  <c r="K334"/>
  <c r="J334"/>
  <c r="D334"/>
  <c r="N333"/>
  <c r="V333" s="1"/>
  <c r="K333"/>
  <c r="J333"/>
  <c r="D333"/>
  <c r="E362" s="1"/>
  <c r="K332"/>
  <c r="J332"/>
  <c r="D332"/>
  <c r="N331"/>
  <c r="R331" s="1"/>
  <c r="K331"/>
  <c r="J331"/>
  <c r="D331"/>
  <c r="N330"/>
  <c r="V330" s="1"/>
  <c r="K330"/>
  <c r="J330"/>
  <c r="D330"/>
  <c r="N329"/>
  <c r="V329" s="1"/>
  <c r="K329"/>
  <c r="J329"/>
  <c r="D329"/>
  <c r="N328"/>
  <c r="R328" s="1"/>
  <c r="K328"/>
  <c r="J328"/>
  <c r="D328"/>
  <c r="F357" s="1"/>
  <c r="N327"/>
  <c r="R327" s="1"/>
  <c r="K327"/>
  <c r="J327"/>
  <c r="D327"/>
  <c r="N326"/>
  <c r="V326" s="1"/>
  <c r="K326"/>
  <c r="J326"/>
  <c r="D326"/>
  <c r="N325"/>
  <c r="V325" s="1"/>
  <c r="K325"/>
  <c r="J325"/>
  <c r="D325"/>
  <c r="E354" s="1"/>
  <c r="K324"/>
  <c r="J324"/>
  <c r="D324"/>
  <c r="N323"/>
  <c r="R323" s="1"/>
  <c r="K323"/>
  <c r="J323"/>
  <c r="D323"/>
  <c r="K322"/>
  <c r="J322"/>
  <c r="D322"/>
  <c r="N321"/>
  <c r="V321" s="1"/>
  <c r="K321"/>
  <c r="J321"/>
  <c r="D321"/>
  <c r="N320"/>
  <c r="V320" s="1"/>
  <c r="K320"/>
  <c r="J320"/>
  <c r="D320"/>
  <c r="N319"/>
  <c r="V319" s="1"/>
  <c r="K319"/>
  <c r="J319"/>
  <c r="D319"/>
  <c r="N318"/>
  <c r="V318" s="1"/>
  <c r="K318"/>
  <c r="J318"/>
  <c r="D318"/>
  <c r="N317"/>
  <c r="V317" s="1"/>
  <c r="K317"/>
  <c r="J317"/>
  <c r="D317"/>
  <c r="N316"/>
  <c r="V316" s="1"/>
  <c r="K316"/>
  <c r="J316"/>
  <c r="D316"/>
  <c r="N315"/>
  <c r="V315" s="1"/>
  <c r="K315"/>
  <c r="J315"/>
  <c r="D315"/>
  <c r="N314"/>
  <c r="V314" s="1"/>
  <c r="K314"/>
  <c r="J314"/>
  <c r="D314"/>
  <c r="N313"/>
  <c r="V313" s="1"/>
  <c r="K313"/>
  <c r="J313"/>
  <c r="D313"/>
  <c r="N312"/>
  <c r="V312" s="1"/>
  <c r="K312"/>
  <c r="J312"/>
  <c r="D312"/>
  <c r="N311"/>
  <c r="V311" s="1"/>
  <c r="K311"/>
  <c r="J311"/>
  <c r="D311"/>
  <c r="F340" s="1"/>
  <c r="N310"/>
  <c r="V310" s="1"/>
  <c r="K310"/>
  <c r="J310"/>
  <c r="D310"/>
  <c r="F339" s="1"/>
  <c r="N309"/>
  <c r="V309" s="1"/>
  <c r="K309"/>
  <c r="J309"/>
  <c r="D309"/>
  <c r="K308"/>
  <c r="J308"/>
  <c r="D308"/>
  <c r="F337" s="1"/>
  <c r="N307"/>
  <c r="V307" s="1"/>
  <c r="K307"/>
  <c r="J307"/>
  <c r="D307"/>
  <c r="E336" s="1"/>
  <c r="N306"/>
  <c r="V306" s="1"/>
  <c r="K306"/>
  <c r="J306"/>
  <c r="D306"/>
  <c r="F335" s="1"/>
  <c r="N305"/>
  <c r="V305" s="1"/>
  <c r="K305"/>
  <c r="J305"/>
  <c r="D305"/>
  <c r="N304"/>
  <c r="V304" s="1"/>
  <c r="K304"/>
  <c r="J304"/>
  <c r="D304"/>
  <c r="K303"/>
  <c r="J303"/>
  <c r="D303"/>
  <c r="F332" s="1"/>
  <c r="N302"/>
  <c r="V302" s="1"/>
  <c r="K302"/>
  <c r="J302"/>
  <c r="D302"/>
  <c r="N301"/>
  <c r="V301" s="1"/>
  <c r="K301"/>
  <c r="J301"/>
  <c r="D301"/>
  <c r="N300"/>
  <c r="V300" s="1"/>
  <c r="K300"/>
  <c r="J300"/>
  <c r="D300"/>
  <c r="F329" s="1"/>
  <c r="N299"/>
  <c r="K299"/>
  <c r="J299"/>
  <c r="D299"/>
  <c r="E328" s="1"/>
  <c r="N298"/>
  <c r="V298" s="1"/>
  <c r="K298"/>
  <c r="J298"/>
  <c r="D298"/>
  <c r="K297"/>
  <c r="J297"/>
  <c r="D297"/>
  <c r="K296"/>
  <c r="J296"/>
  <c r="D296"/>
  <c r="K295"/>
  <c r="J295"/>
  <c r="D295"/>
  <c r="F324" s="1"/>
  <c r="N294"/>
  <c r="V294" s="1"/>
  <c r="K294"/>
  <c r="J294"/>
  <c r="D294"/>
  <c r="N293"/>
  <c r="V293" s="1"/>
  <c r="K293"/>
  <c r="J293"/>
  <c r="D293"/>
  <c r="N292"/>
  <c r="V292" s="1"/>
  <c r="K292"/>
  <c r="J292"/>
  <c r="D292"/>
  <c r="E321" s="1"/>
  <c r="N291"/>
  <c r="R291" s="1"/>
  <c r="K291"/>
  <c r="J291"/>
  <c r="D291"/>
  <c r="N290"/>
  <c r="V290" s="1"/>
  <c r="K290"/>
  <c r="J290"/>
  <c r="D290"/>
  <c r="N289"/>
  <c r="V289" s="1"/>
  <c r="K289"/>
  <c r="J289"/>
  <c r="D289"/>
  <c r="K288"/>
  <c r="J288"/>
  <c r="D288"/>
  <c r="E317" s="1"/>
  <c r="N287"/>
  <c r="K287"/>
  <c r="J287"/>
  <c r="D287"/>
  <c r="N286"/>
  <c r="V286" s="1"/>
  <c r="K286"/>
  <c r="J286"/>
  <c r="D286"/>
  <c r="N285"/>
  <c r="V285" s="1"/>
  <c r="K285"/>
  <c r="J285"/>
  <c r="D285"/>
  <c r="N284"/>
  <c r="V284" s="1"/>
  <c r="K284"/>
  <c r="J284"/>
  <c r="D284"/>
  <c r="K283"/>
  <c r="J283"/>
  <c r="D283"/>
  <c r="N282"/>
  <c r="V282" s="1"/>
  <c r="K282"/>
  <c r="J282"/>
  <c r="D282"/>
  <c r="N281"/>
  <c r="V281" s="1"/>
  <c r="K281"/>
  <c r="J281"/>
  <c r="D281"/>
  <c r="N280"/>
  <c r="V280" s="1"/>
  <c r="K280"/>
  <c r="J280"/>
  <c r="D280"/>
  <c r="K279"/>
  <c r="J279"/>
  <c r="D279"/>
  <c r="K278"/>
  <c r="J278"/>
  <c r="D278"/>
  <c r="N277"/>
  <c r="V277" s="1"/>
  <c r="K277"/>
  <c r="J277"/>
  <c r="D277"/>
  <c r="N276"/>
  <c r="V276" s="1"/>
  <c r="K276"/>
  <c r="J276"/>
  <c r="D276"/>
  <c r="N275"/>
  <c r="R275" s="1"/>
  <c r="K275"/>
  <c r="J275"/>
  <c r="D275"/>
  <c r="N274"/>
  <c r="V274" s="1"/>
  <c r="K274"/>
  <c r="J274"/>
  <c r="D274"/>
  <c r="E287" s="1"/>
  <c r="N273"/>
  <c r="V273" s="1"/>
  <c r="K273"/>
  <c r="J273"/>
  <c r="D273"/>
  <c r="E302" s="1"/>
  <c r="N272"/>
  <c r="V272" s="1"/>
  <c r="K272"/>
  <c r="J272"/>
  <c r="D272"/>
  <c r="N271"/>
  <c r="R271" s="1"/>
  <c r="K271"/>
  <c r="J271"/>
  <c r="D271"/>
  <c r="E300" s="1"/>
  <c r="N270"/>
  <c r="V270" s="1"/>
  <c r="K270"/>
  <c r="J270"/>
  <c r="D270"/>
  <c r="N269"/>
  <c r="V269" s="1"/>
  <c r="K269"/>
  <c r="J269"/>
  <c r="D269"/>
  <c r="N268"/>
  <c r="V268" s="1"/>
  <c r="K268"/>
  <c r="J268"/>
  <c r="D268"/>
  <c r="E297" s="1"/>
  <c r="N267"/>
  <c r="K267"/>
  <c r="J267"/>
  <c r="E267"/>
  <c r="D267"/>
  <c r="N266"/>
  <c r="V266" s="1"/>
  <c r="K266"/>
  <c r="J266"/>
  <c r="D266"/>
  <c r="E295" s="1"/>
  <c r="K265"/>
  <c r="J265"/>
  <c r="D265"/>
  <c r="N264"/>
  <c r="V264" s="1"/>
  <c r="K264"/>
  <c r="J264"/>
  <c r="D264"/>
  <c r="N263"/>
  <c r="K263"/>
  <c r="J263"/>
  <c r="D263"/>
  <c r="N262"/>
  <c r="V262" s="1"/>
  <c r="K262"/>
  <c r="J262"/>
  <c r="D262"/>
  <c r="N261"/>
  <c r="V261" s="1"/>
  <c r="K261"/>
  <c r="J261"/>
  <c r="D261"/>
  <c r="N260"/>
  <c r="V260" s="1"/>
  <c r="K260"/>
  <c r="J260"/>
  <c r="D260"/>
  <c r="N259"/>
  <c r="R259" s="1"/>
  <c r="K259"/>
  <c r="J259"/>
  <c r="D259"/>
  <c r="N258"/>
  <c r="V258" s="1"/>
  <c r="K258"/>
  <c r="J258"/>
  <c r="D258"/>
  <c r="N257"/>
  <c r="V257" s="1"/>
  <c r="K257"/>
  <c r="J257"/>
  <c r="D257"/>
  <c r="N256"/>
  <c r="V256" s="1"/>
  <c r="K256"/>
  <c r="J256"/>
  <c r="D256"/>
  <c r="K255"/>
  <c r="J255"/>
  <c r="D255"/>
  <c r="N254"/>
  <c r="V254" s="1"/>
  <c r="K254"/>
  <c r="J254"/>
  <c r="D254"/>
  <c r="N253"/>
  <c r="V253" s="1"/>
  <c r="K253"/>
  <c r="J253"/>
  <c r="D253"/>
  <c r="F280" s="1"/>
  <c r="N252"/>
  <c r="V252" s="1"/>
  <c r="K252"/>
  <c r="J252"/>
  <c r="D252"/>
  <c r="K251"/>
  <c r="J251"/>
  <c r="D251"/>
  <c r="N250"/>
  <c r="V250" s="1"/>
  <c r="K250"/>
  <c r="J250"/>
  <c r="D250"/>
  <c r="N249"/>
  <c r="V249" s="1"/>
  <c r="K249"/>
  <c r="J249"/>
  <c r="D249"/>
  <c r="N248"/>
  <c r="V248" s="1"/>
  <c r="K248"/>
  <c r="J248"/>
  <c r="D248"/>
  <c r="N247"/>
  <c r="K247"/>
  <c r="J247"/>
  <c r="D247"/>
  <c r="N246"/>
  <c r="R246" s="1"/>
  <c r="K246"/>
  <c r="J246"/>
  <c r="D246"/>
  <c r="N245"/>
  <c r="V245" s="1"/>
  <c r="K245"/>
  <c r="J245"/>
  <c r="D245"/>
  <c r="N244"/>
  <c r="V244" s="1"/>
  <c r="K244"/>
  <c r="J244"/>
  <c r="D244"/>
  <c r="N243"/>
  <c r="R243" s="1"/>
  <c r="K243"/>
  <c r="J243"/>
  <c r="D243"/>
  <c r="N242"/>
  <c r="V242" s="1"/>
  <c r="K242"/>
  <c r="J242"/>
  <c r="D242"/>
  <c r="N241"/>
  <c r="V241" s="1"/>
  <c r="K241"/>
  <c r="J241"/>
  <c r="D241"/>
  <c r="N240"/>
  <c r="V240" s="1"/>
  <c r="K240"/>
  <c r="J240"/>
  <c r="D240"/>
  <c r="N239"/>
  <c r="K239"/>
  <c r="J239"/>
  <c r="D239"/>
  <c r="K238"/>
  <c r="J238"/>
  <c r="D238"/>
  <c r="N237"/>
  <c r="V237" s="1"/>
  <c r="K237"/>
  <c r="J237"/>
  <c r="D237"/>
  <c r="K236"/>
  <c r="J236"/>
  <c r="D236"/>
  <c r="N235"/>
  <c r="R235" s="1"/>
  <c r="K235"/>
  <c r="J235"/>
  <c r="D235"/>
  <c r="E264" s="1"/>
  <c r="K234"/>
  <c r="J234"/>
  <c r="D234"/>
  <c r="N233"/>
  <c r="V233" s="1"/>
  <c r="K233"/>
  <c r="J233"/>
  <c r="D233"/>
  <c r="N232"/>
  <c r="V232" s="1"/>
  <c r="K232"/>
  <c r="J232"/>
  <c r="D232"/>
  <c r="E261" s="1"/>
  <c r="N231"/>
  <c r="V231" s="1"/>
  <c r="K231"/>
  <c r="J231"/>
  <c r="D231"/>
  <c r="N230"/>
  <c r="K230"/>
  <c r="J230"/>
  <c r="D230"/>
  <c r="E251" s="1"/>
  <c r="N229"/>
  <c r="V229" s="1"/>
  <c r="K229"/>
  <c r="J229"/>
  <c r="D229"/>
  <c r="N228"/>
  <c r="V228" s="1"/>
  <c r="K228"/>
  <c r="J228"/>
  <c r="D228"/>
  <c r="N227"/>
  <c r="T227" s="1"/>
  <c r="K227"/>
  <c r="J227"/>
  <c r="D227"/>
  <c r="N226"/>
  <c r="V226" s="1"/>
  <c r="K226"/>
  <c r="J226"/>
  <c r="D226"/>
  <c r="T225"/>
  <c r="N225"/>
  <c r="V225" s="1"/>
  <c r="K225"/>
  <c r="J225"/>
  <c r="D225"/>
  <c r="K224"/>
  <c r="J224"/>
  <c r="D224"/>
  <c r="N223"/>
  <c r="T223" s="1"/>
  <c r="K223"/>
  <c r="J223"/>
  <c r="D223"/>
  <c r="N222"/>
  <c r="R222" s="1"/>
  <c r="K222"/>
  <c r="J222"/>
  <c r="D222"/>
  <c r="F251" s="1"/>
  <c r="N221"/>
  <c r="V221" s="1"/>
  <c r="K221"/>
  <c r="J221"/>
  <c r="D221"/>
  <c r="N220"/>
  <c r="V220" s="1"/>
  <c r="K220"/>
  <c r="J220"/>
  <c r="D220"/>
  <c r="N219"/>
  <c r="T219" s="1"/>
  <c r="K219"/>
  <c r="J219"/>
  <c r="D219"/>
  <c r="F248" s="1"/>
  <c r="N218"/>
  <c r="V218" s="1"/>
  <c r="K218"/>
  <c r="J218"/>
  <c r="D218"/>
  <c r="N217"/>
  <c r="V217" s="1"/>
  <c r="K217"/>
  <c r="J217"/>
  <c r="D217"/>
  <c r="N216"/>
  <c r="V216" s="1"/>
  <c r="K216"/>
  <c r="J216"/>
  <c r="D216"/>
  <c r="N215"/>
  <c r="T215" s="1"/>
  <c r="K215"/>
  <c r="J215"/>
  <c r="D215"/>
  <c r="N214"/>
  <c r="V214" s="1"/>
  <c r="K214"/>
  <c r="J214"/>
  <c r="D214"/>
  <c r="N213"/>
  <c r="V213" s="1"/>
  <c r="K213"/>
  <c r="J213"/>
  <c r="D213"/>
  <c r="N212"/>
  <c r="V212" s="1"/>
  <c r="K212"/>
  <c r="J212"/>
  <c r="D212"/>
  <c r="N211"/>
  <c r="T211" s="1"/>
  <c r="K211"/>
  <c r="J211"/>
  <c r="D211"/>
  <c r="E238" s="1"/>
  <c r="N210"/>
  <c r="V210" s="1"/>
  <c r="K210"/>
  <c r="J210"/>
  <c r="D210"/>
  <c r="N209"/>
  <c r="V209" s="1"/>
  <c r="K209"/>
  <c r="J209"/>
  <c r="D209"/>
  <c r="N208"/>
  <c r="V208" s="1"/>
  <c r="K208"/>
  <c r="J208"/>
  <c r="D208"/>
  <c r="N207"/>
  <c r="R207" s="1"/>
  <c r="K207"/>
  <c r="J207"/>
  <c r="D207"/>
  <c r="N206"/>
  <c r="T206" s="1"/>
  <c r="K206"/>
  <c r="J206"/>
  <c r="D206"/>
  <c r="N205"/>
  <c r="V205" s="1"/>
  <c r="K205"/>
  <c r="J205"/>
  <c r="D205"/>
  <c r="N204"/>
  <c r="T204" s="1"/>
  <c r="K204"/>
  <c r="J204"/>
  <c r="D204"/>
  <c r="N203"/>
  <c r="V203" s="1"/>
  <c r="K203"/>
  <c r="J203"/>
  <c r="D203"/>
  <c r="N202"/>
  <c r="T202" s="1"/>
  <c r="K202"/>
  <c r="J202"/>
  <c r="D202"/>
  <c r="N201"/>
  <c r="V201" s="1"/>
  <c r="K201"/>
  <c r="J201"/>
  <c r="D201"/>
  <c r="N200"/>
  <c r="V200" s="1"/>
  <c r="K200"/>
  <c r="J200"/>
  <c r="D200"/>
  <c r="N199"/>
  <c r="V199" s="1"/>
  <c r="K199"/>
  <c r="J199"/>
  <c r="D199"/>
  <c r="N198"/>
  <c r="V198" s="1"/>
  <c r="K198"/>
  <c r="J198"/>
  <c r="D198"/>
  <c r="N197"/>
  <c r="V197" s="1"/>
  <c r="K197"/>
  <c r="J197"/>
  <c r="D197"/>
  <c r="F226" s="1"/>
  <c r="N196"/>
  <c r="V196" s="1"/>
  <c r="K196"/>
  <c r="J196"/>
  <c r="D196"/>
  <c r="N195"/>
  <c r="V195" s="1"/>
  <c r="K195"/>
  <c r="J195"/>
  <c r="D195"/>
  <c r="N194"/>
  <c r="V194" s="1"/>
  <c r="K194"/>
  <c r="J194"/>
  <c r="D194"/>
  <c r="K193"/>
  <c r="J193"/>
  <c r="D193"/>
  <c r="F222" s="1"/>
  <c r="N192"/>
  <c r="V192" s="1"/>
  <c r="K192"/>
  <c r="J192"/>
  <c r="D192"/>
  <c r="N191"/>
  <c r="V191" s="1"/>
  <c r="K191"/>
  <c r="J191"/>
  <c r="D191"/>
  <c r="K190"/>
  <c r="J190"/>
  <c r="D190"/>
  <c r="K189"/>
  <c r="J189"/>
  <c r="D189"/>
  <c r="F218" s="1"/>
  <c r="N188"/>
  <c r="V188" s="1"/>
  <c r="K188"/>
  <c r="J188"/>
  <c r="D188"/>
  <c r="K187"/>
  <c r="J187"/>
  <c r="D187"/>
  <c r="E216" s="1"/>
  <c r="N186"/>
  <c r="V186" s="1"/>
  <c r="K186"/>
  <c r="J186"/>
  <c r="D186"/>
  <c r="N185"/>
  <c r="V185" s="1"/>
  <c r="K185"/>
  <c r="J185"/>
  <c r="D185"/>
  <c r="F214" s="1"/>
  <c r="K184"/>
  <c r="J184"/>
  <c r="D184"/>
  <c r="N183"/>
  <c r="V183" s="1"/>
  <c r="K183"/>
  <c r="J183"/>
  <c r="D183"/>
  <c r="E212" s="1"/>
  <c r="N182"/>
  <c r="V182" s="1"/>
  <c r="K182"/>
  <c r="J182"/>
  <c r="D182"/>
  <c r="N181"/>
  <c r="V181" s="1"/>
  <c r="K181"/>
  <c r="J181"/>
  <c r="D181"/>
  <c r="F210" s="1"/>
  <c r="N180"/>
  <c r="V180" s="1"/>
  <c r="K180"/>
  <c r="J180"/>
  <c r="D180"/>
  <c r="N179"/>
  <c r="V179" s="1"/>
  <c r="K179"/>
  <c r="J179"/>
  <c r="D179"/>
  <c r="E208" s="1"/>
  <c r="N178"/>
  <c r="V178" s="1"/>
  <c r="K178"/>
  <c r="J178"/>
  <c r="D178"/>
  <c r="E207" s="1"/>
  <c r="N177"/>
  <c r="V177" s="1"/>
  <c r="K177"/>
  <c r="J177"/>
  <c r="D177"/>
  <c r="F206" s="1"/>
  <c r="N176"/>
  <c r="V176" s="1"/>
  <c r="K176"/>
  <c r="J176"/>
  <c r="D176"/>
  <c r="N175"/>
  <c r="V175" s="1"/>
  <c r="K175"/>
  <c r="J175"/>
  <c r="D175"/>
  <c r="E204" s="1"/>
  <c r="N174"/>
  <c r="V174" s="1"/>
  <c r="K174"/>
  <c r="J174"/>
  <c r="D174"/>
  <c r="F203" s="1"/>
  <c r="N173"/>
  <c r="V173" s="1"/>
  <c r="K173"/>
  <c r="J173"/>
  <c r="D173"/>
  <c r="E202" s="1"/>
  <c r="N172"/>
  <c r="V172" s="1"/>
  <c r="K172"/>
  <c r="J172"/>
  <c r="D172"/>
  <c r="E201" s="1"/>
  <c r="K171"/>
  <c r="J171"/>
  <c r="D171"/>
  <c r="E200" s="1"/>
  <c r="K170"/>
  <c r="J170"/>
  <c r="D170"/>
  <c r="F199" s="1"/>
  <c r="N169"/>
  <c r="V169" s="1"/>
  <c r="K169"/>
  <c r="J169"/>
  <c r="D169"/>
  <c r="E198" s="1"/>
  <c r="N168"/>
  <c r="V168" s="1"/>
  <c r="K168"/>
  <c r="J168"/>
  <c r="D168"/>
  <c r="E197" s="1"/>
  <c r="N167"/>
  <c r="V167" s="1"/>
  <c r="K167"/>
  <c r="J167"/>
  <c r="D167"/>
  <c r="E196" s="1"/>
  <c r="K166"/>
  <c r="J166"/>
  <c r="D166"/>
  <c r="F195" s="1"/>
  <c r="N165"/>
  <c r="V165" s="1"/>
  <c r="K165"/>
  <c r="J165"/>
  <c r="D165"/>
  <c r="E194" s="1"/>
  <c r="N164"/>
  <c r="V164" s="1"/>
  <c r="K164"/>
  <c r="J164"/>
  <c r="D164"/>
  <c r="E193" s="1"/>
  <c r="N163"/>
  <c r="V163" s="1"/>
  <c r="K163"/>
  <c r="J163"/>
  <c r="D163"/>
  <c r="E192" s="1"/>
  <c r="N162"/>
  <c r="V162" s="1"/>
  <c r="K162"/>
  <c r="J162"/>
  <c r="D162"/>
  <c r="F191" s="1"/>
  <c r="N161"/>
  <c r="V161" s="1"/>
  <c r="K161"/>
  <c r="J161"/>
  <c r="D161"/>
  <c r="E190" s="1"/>
  <c r="N160"/>
  <c r="V160" s="1"/>
  <c r="K160"/>
  <c r="J160"/>
  <c r="D160"/>
  <c r="E189" s="1"/>
  <c r="N159"/>
  <c r="V159" s="1"/>
  <c r="K159"/>
  <c r="J159"/>
  <c r="D159"/>
  <c r="E188" s="1"/>
  <c r="N158"/>
  <c r="V158" s="1"/>
  <c r="K158"/>
  <c r="J158"/>
  <c r="D158"/>
  <c r="F187" s="1"/>
  <c r="N157"/>
  <c r="V157" s="1"/>
  <c r="K157"/>
  <c r="J157"/>
  <c r="D157"/>
  <c r="E186" s="1"/>
  <c r="N156"/>
  <c r="V156" s="1"/>
  <c r="K156"/>
  <c r="J156"/>
  <c r="D156"/>
  <c r="E185" s="1"/>
  <c r="N155"/>
  <c r="V155" s="1"/>
  <c r="K155"/>
  <c r="J155"/>
  <c r="D155"/>
  <c r="E184" s="1"/>
  <c r="K154"/>
  <c r="J154"/>
  <c r="D154"/>
  <c r="F183" s="1"/>
  <c r="N153"/>
  <c r="V153" s="1"/>
  <c r="K153"/>
  <c r="J153"/>
  <c r="D153"/>
  <c r="E182" s="1"/>
  <c r="N152"/>
  <c r="V152" s="1"/>
  <c r="K152"/>
  <c r="J152"/>
  <c r="D152"/>
  <c r="E181" s="1"/>
  <c r="N151"/>
  <c r="V151" s="1"/>
  <c r="K151"/>
  <c r="J151"/>
  <c r="D151"/>
  <c r="E180" s="1"/>
  <c r="N150"/>
  <c r="V150" s="1"/>
  <c r="K150"/>
  <c r="J150"/>
  <c r="D150"/>
  <c r="F179" s="1"/>
  <c r="N149"/>
  <c r="V149" s="1"/>
  <c r="K149"/>
  <c r="J149"/>
  <c r="D149"/>
  <c r="E178" s="1"/>
  <c r="N148"/>
  <c r="V148" s="1"/>
  <c r="K148"/>
  <c r="J148"/>
  <c r="D148"/>
  <c r="E177" s="1"/>
  <c r="N147"/>
  <c r="V147" s="1"/>
  <c r="K147"/>
  <c r="J147"/>
  <c r="D147"/>
  <c r="E176" s="1"/>
  <c r="K146"/>
  <c r="J146"/>
  <c r="D146"/>
  <c r="F175" s="1"/>
  <c r="N145"/>
  <c r="V145" s="1"/>
  <c r="K145"/>
  <c r="J145"/>
  <c r="D145"/>
  <c r="E174" s="1"/>
  <c r="K144"/>
  <c r="J144"/>
  <c r="D144"/>
  <c r="E173" s="1"/>
  <c r="N143"/>
  <c r="V143" s="1"/>
  <c r="K143"/>
  <c r="J143"/>
  <c r="D143"/>
  <c r="E172" s="1"/>
  <c r="N142"/>
  <c r="V142" s="1"/>
  <c r="K142"/>
  <c r="J142"/>
  <c r="D142"/>
  <c r="F171" s="1"/>
  <c r="N141"/>
  <c r="V141" s="1"/>
  <c r="K141"/>
  <c r="J141"/>
  <c r="D141"/>
  <c r="E170" s="1"/>
  <c r="K140"/>
  <c r="J140"/>
  <c r="D140"/>
  <c r="E169" s="1"/>
  <c r="N139"/>
  <c r="V139" s="1"/>
  <c r="K139"/>
  <c r="J139"/>
  <c r="D139"/>
  <c r="E168" s="1"/>
  <c r="K138"/>
  <c r="J138"/>
  <c r="D138"/>
  <c r="F167" s="1"/>
  <c r="N137"/>
  <c r="V137" s="1"/>
  <c r="K137"/>
  <c r="J137"/>
  <c r="D137"/>
  <c r="N136"/>
  <c r="V136" s="1"/>
  <c r="K136"/>
  <c r="J136"/>
  <c r="D136"/>
  <c r="E165" s="1"/>
  <c r="N135"/>
  <c r="V135" s="1"/>
  <c r="K135"/>
  <c r="J135"/>
  <c r="D135"/>
  <c r="E164" s="1"/>
  <c r="N134"/>
  <c r="R134" s="1"/>
  <c r="K134"/>
  <c r="J134"/>
  <c r="D134"/>
  <c r="F163" s="1"/>
  <c r="K133"/>
  <c r="J133"/>
  <c r="D133"/>
  <c r="K132"/>
  <c r="J132"/>
  <c r="D132"/>
  <c r="E161" s="1"/>
  <c r="N131"/>
  <c r="V131" s="1"/>
  <c r="K131"/>
  <c r="J131"/>
  <c r="D131"/>
  <c r="K130"/>
  <c r="J130"/>
  <c r="D130"/>
  <c r="F159" s="1"/>
  <c r="N129"/>
  <c r="V129" s="1"/>
  <c r="K129"/>
  <c r="J129"/>
  <c r="D129"/>
  <c r="N128"/>
  <c r="V128" s="1"/>
  <c r="K128"/>
  <c r="J128"/>
  <c r="D128"/>
  <c r="E157" s="1"/>
  <c r="K127"/>
  <c r="J127"/>
  <c r="D127"/>
  <c r="E156" s="1"/>
  <c r="N126"/>
  <c r="V126" s="1"/>
  <c r="K126"/>
  <c r="J126"/>
  <c r="D126"/>
  <c r="F155" s="1"/>
  <c r="N125"/>
  <c r="V125" s="1"/>
  <c r="K125"/>
  <c r="J125"/>
  <c r="D125"/>
  <c r="N124"/>
  <c r="R124" s="1"/>
  <c r="K124"/>
  <c r="J124"/>
  <c r="D124"/>
  <c r="E153" s="1"/>
  <c r="N123"/>
  <c r="V123" s="1"/>
  <c r="K123"/>
  <c r="J123"/>
  <c r="D123"/>
  <c r="N122"/>
  <c r="V122" s="1"/>
  <c r="K122"/>
  <c r="J122"/>
  <c r="D122"/>
  <c r="N121"/>
  <c r="V121" s="1"/>
  <c r="K121"/>
  <c r="J121"/>
  <c r="D121"/>
  <c r="N120"/>
  <c r="R120" s="1"/>
  <c r="K120"/>
  <c r="J120"/>
  <c r="D120"/>
  <c r="N119"/>
  <c r="V119" s="1"/>
  <c r="K119"/>
  <c r="J119"/>
  <c r="D119"/>
  <c r="N118"/>
  <c r="V118" s="1"/>
  <c r="K118"/>
  <c r="J118"/>
  <c r="D118"/>
  <c r="N117"/>
  <c r="R117" s="1"/>
  <c r="K117"/>
  <c r="J117"/>
  <c r="D117"/>
  <c r="N116"/>
  <c r="V116" s="1"/>
  <c r="K116"/>
  <c r="J116"/>
  <c r="D116"/>
  <c r="N115"/>
  <c r="V115" s="1"/>
  <c r="K115"/>
  <c r="J115"/>
  <c r="D115"/>
  <c r="N114"/>
  <c r="V114" s="1"/>
  <c r="K114"/>
  <c r="J114"/>
  <c r="D114"/>
  <c r="E143" s="1"/>
  <c r="K113"/>
  <c r="J113"/>
  <c r="D113"/>
  <c r="N112"/>
  <c r="T112" s="1"/>
  <c r="K112"/>
  <c r="J112"/>
  <c r="D112"/>
  <c r="N111"/>
  <c r="V111" s="1"/>
  <c r="K111"/>
  <c r="J111"/>
  <c r="D111"/>
  <c r="N110"/>
  <c r="T110" s="1"/>
  <c r="K110"/>
  <c r="J110"/>
  <c r="D110"/>
  <c r="N109"/>
  <c r="V109" s="1"/>
  <c r="K109"/>
  <c r="J109"/>
  <c r="D109"/>
  <c r="F138" s="1"/>
  <c r="N108"/>
  <c r="V108" s="1"/>
  <c r="K108"/>
  <c r="J108"/>
  <c r="D108"/>
  <c r="N107"/>
  <c r="V107" s="1"/>
  <c r="K107"/>
  <c r="J107"/>
  <c r="D107"/>
  <c r="N106"/>
  <c r="T106" s="1"/>
  <c r="K106"/>
  <c r="J106"/>
  <c r="D106"/>
  <c r="F135" s="1"/>
  <c r="N105"/>
  <c r="V105" s="1"/>
  <c r="K105"/>
  <c r="J105"/>
  <c r="D105"/>
  <c r="F134" s="1"/>
  <c r="N104"/>
  <c r="V104" s="1"/>
  <c r="K104"/>
  <c r="J104"/>
  <c r="D104"/>
  <c r="N103"/>
  <c r="V103" s="1"/>
  <c r="K103"/>
  <c r="J103"/>
  <c r="D103"/>
  <c r="N102"/>
  <c r="T102" s="1"/>
  <c r="K102"/>
  <c r="J102"/>
  <c r="D102"/>
  <c r="N101"/>
  <c r="V101" s="1"/>
  <c r="K101"/>
  <c r="J101"/>
  <c r="D101"/>
  <c r="F130" s="1"/>
  <c r="K100"/>
  <c r="J100"/>
  <c r="D100"/>
  <c r="N99"/>
  <c r="V99" s="1"/>
  <c r="K99"/>
  <c r="J99"/>
  <c r="D99"/>
  <c r="N98"/>
  <c r="T98" s="1"/>
  <c r="K98"/>
  <c r="J98"/>
  <c r="D98"/>
  <c r="F127" s="1"/>
  <c r="N97"/>
  <c r="V97" s="1"/>
  <c r="K97"/>
  <c r="J97"/>
  <c r="D97"/>
  <c r="F126" s="1"/>
  <c r="N96"/>
  <c r="V96" s="1"/>
  <c r="K96"/>
  <c r="J96"/>
  <c r="D96"/>
  <c r="N95"/>
  <c r="V95" s="1"/>
  <c r="K95"/>
  <c r="J95"/>
  <c r="D95"/>
  <c r="E124" s="1"/>
  <c r="N94"/>
  <c r="T94" s="1"/>
  <c r="K94"/>
  <c r="J94"/>
  <c r="D94"/>
  <c r="N93"/>
  <c r="V93" s="1"/>
  <c r="K93"/>
  <c r="J93"/>
  <c r="D93"/>
  <c r="F122" s="1"/>
  <c r="N92"/>
  <c r="V92" s="1"/>
  <c r="K92"/>
  <c r="J92"/>
  <c r="D92"/>
  <c r="N91"/>
  <c r="V91" s="1"/>
  <c r="K91"/>
  <c r="J91"/>
  <c r="D91"/>
  <c r="N90"/>
  <c r="T90" s="1"/>
  <c r="K90"/>
  <c r="J90"/>
  <c r="D90"/>
  <c r="F119" s="1"/>
  <c r="N89"/>
  <c r="V89" s="1"/>
  <c r="K89"/>
  <c r="J89"/>
  <c r="D89"/>
  <c r="E118" s="1"/>
  <c r="K88"/>
  <c r="J88"/>
  <c r="D88"/>
  <c r="E117" s="1"/>
  <c r="N87"/>
  <c r="V87" s="1"/>
  <c r="K87"/>
  <c r="J87"/>
  <c r="D87"/>
  <c r="N86"/>
  <c r="T86" s="1"/>
  <c r="K86"/>
  <c r="J86"/>
  <c r="D86"/>
  <c r="N85"/>
  <c r="V85" s="1"/>
  <c r="K85"/>
  <c r="J85"/>
  <c r="D85"/>
  <c r="F114" s="1"/>
  <c r="N84"/>
  <c r="V84" s="1"/>
  <c r="K84"/>
  <c r="J84"/>
  <c r="D84"/>
  <c r="E113" s="1"/>
  <c r="N83"/>
  <c r="V83" s="1"/>
  <c r="K83"/>
  <c r="J83"/>
  <c r="D83"/>
  <c r="N82"/>
  <c r="T82" s="1"/>
  <c r="K82"/>
  <c r="J82"/>
  <c r="D82"/>
  <c r="E111" s="1"/>
  <c r="N81"/>
  <c r="V81" s="1"/>
  <c r="K81"/>
  <c r="J81"/>
  <c r="D81"/>
  <c r="E110" s="1"/>
  <c r="N80"/>
  <c r="V80" s="1"/>
  <c r="K80"/>
  <c r="J80"/>
  <c r="D80"/>
  <c r="F109" s="1"/>
  <c r="N79"/>
  <c r="V79" s="1"/>
  <c r="K79"/>
  <c r="J79"/>
  <c r="D79"/>
  <c r="E108" s="1"/>
  <c r="K78"/>
  <c r="J78"/>
  <c r="D78"/>
  <c r="E107" s="1"/>
  <c r="N77"/>
  <c r="V77" s="1"/>
  <c r="K77"/>
  <c r="J77"/>
  <c r="D77"/>
  <c r="E106" s="1"/>
  <c r="N76"/>
  <c r="V76" s="1"/>
  <c r="K76"/>
  <c r="J76"/>
  <c r="D76"/>
  <c r="F105" s="1"/>
  <c r="N75"/>
  <c r="V75" s="1"/>
  <c r="K75"/>
  <c r="J75"/>
  <c r="D75"/>
  <c r="E104" s="1"/>
  <c r="N74"/>
  <c r="T74" s="1"/>
  <c r="K74"/>
  <c r="J74"/>
  <c r="D74"/>
  <c r="E103" s="1"/>
  <c r="N73"/>
  <c r="V73" s="1"/>
  <c r="K73"/>
  <c r="J73"/>
  <c r="D73"/>
  <c r="E102" s="1"/>
  <c r="K72"/>
  <c r="J72"/>
  <c r="D72"/>
  <c r="F101" s="1"/>
  <c r="N71"/>
  <c r="V71" s="1"/>
  <c r="K71"/>
  <c r="J71"/>
  <c r="D71"/>
  <c r="E100" s="1"/>
  <c r="N70"/>
  <c r="T70" s="1"/>
  <c r="K70"/>
  <c r="J70"/>
  <c r="D70"/>
  <c r="E99" s="1"/>
  <c r="N69"/>
  <c r="V69" s="1"/>
  <c r="K69"/>
  <c r="J69"/>
  <c r="D69"/>
  <c r="E98" s="1"/>
  <c r="K68"/>
  <c r="J68"/>
  <c r="D68"/>
  <c r="F97" s="1"/>
  <c r="N67"/>
  <c r="V67" s="1"/>
  <c r="K67"/>
  <c r="J67"/>
  <c r="D67"/>
  <c r="E96" s="1"/>
  <c r="N66"/>
  <c r="T66" s="1"/>
  <c r="K66"/>
  <c r="J66"/>
  <c r="D66"/>
  <c r="E95" s="1"/>
  <c r="N65"/>
  <c r="V65" s="1"/>
  <c r="K65"/>
  <c r="J65"/>
  <c r="D65"/>
  <c r="E94" s="1"/>
  <c r="N64"/>
  <c r="V64" s="1"/>
  <c r="K64"/>
  <c r="J64"/>
  <c r="D64"/>
  <c r="F93" s="1"/>
  <c r="N63"/>
  <c r="V63" s="1"/>
  <c r="K63"/>
  <c r="J63"/>
  <c r="D63"/>
  <c r="E92" s="1"/>
  <c r="K62"/>
  <c r="J62"/>
  <c r="D62"/>
  <c r="E91" s="1"/>
  <c r="N61"/>
  <c r="V61" s="1"/>
  <c r="K61"/>
  <c r="J61"/>
  <c r="D61"/>
  <c r="E90" s="1"/>
  <c r="N60"/>
  <c r="V60" s="1"/>
  <c r="K60"/>
  <c r="J60"/>
  <c r="D60"/>
  <c r="F89" s="1"/>
  <c r="N59"/>
  <c r="V59" s="1"/>
  <c r="K59"/>
  <c r="J59"/>
  <c r="D59"/>
  <c r="E88" s="1"/>
  <c r="K58"/>
  <c r="J58"/>
  <c r="D58"/>
  <c r="E87" s="1"/>
  <c r="N57"/>
  <c r="V57" s="1"/>
  <c r="K57"/>
  <c r="J57"/>
  <c r="D57"/>
  <c r="E86" s="1"/>
  <c r="N56"/>
  <c r="V56" s="1"/>
  <c r="K56"/>
  <c r="J56"/>
  <c r="D56"/>
  <c r="F85" s="1"/>
  <c r="N55"/>
  <c r="V55" s="1"/>
  <c r="K55"/>
  <c r="J55"/>
  <c r="D55"/>
  <c r="E84" s="1"/>
  <c r="N54"/>
  <c r="T54" s="1"/>
  <c r="K54"/>
  <c r="J54"/>
  <c r="D54"/>
  <c r="E83" s="1"/>
  <c r="N53"/>
  <c r="V53" s="1"/>
  <c r="K53"/>
  <c r="J53"/>
  <c r="D53"/>
  <c r="E82" s="1"/>
  <c r="N52"/>
  <c r="V52" s="1"/>
  <c r="K52"/>
  <c r="J52"/>
  <c r="D52"/>
  <c r="F81" s="1"/>
  <c r="N51"/>
  <c r="V51" s="1"/>
  <c r="K51"/>
  <c r="J51"/>
  <c r="D51"/>
  <c r="E80" s="1"/>
  <c r="N50"/>
  <c r="T50" s="1"/>
  <c r="K50"/>
  <c r="J50"/>
  <c r="D50"/>
  <c r="E79" s="1"/>
  <c r="N49"/>
  <c r="V49" s="1"/>
  <c r="K49"/>
  <c r="J49"/>
  <c r="D49"/>
  <c r="E78" s="1"/>
  <c r="K48"/>
  <c r="J48"/>
  <c r="D48"/>
  <c r="F77" s="1"/>
  <c r="N47"/>
  <c r="V47" s="1"/>
  <c r="K47"/>
  <c r="J47"/>
  <c r="D47"/>
  <c r="E76" s="1"/>
  <c r="N46"/>
  <c r="T46" s="1"/>
  <c r="K46"/>
  <c r="J46"/>
  <c r="D46"/>
  <c r="E75" s="1"/>
  <c r="K45"/>
  <c r="J45"/>
  <c r="D45"/>
  <c r="E74" s="1"/>
  <c r="N44"/>
  <c r="V44" s="1"/>
  <c r="K44"/>
  <c r="J44"/>
  <c r="D44"/>
  <c r="F73" s="1"/>
  <c r="K43"/>
  <c r="J43"/>
  <c r="D43"/>
  <c r="E72" s="1"/>
  <c r="N42"/>
  <c r="T42" s="1"/>
  <c r="K42"/>
  <c r="J42"/>
  <c r="D42"/>
  <c r="E71" s="1"/>
  <c r="N41"/>
  <c r="V41" s="1"/>
  <c r="K41"/>
  <c r="J41"/>
  <c r="D41"/>
  <c r="E70" s="1"/>
  <c r="N40"/>
  <c r="V40" s="1"/>
  <c r="K40"/>
  <c r="J40"/>
  <c r="D40"/>
  <c r="F69" s="1"/>
  <c r="N39"/>
  <c r="V39" s="1"/>
  <c r="K39"/>
  <c r="J39"/>
  <c r="D39"/>
  <c r="E68" s="1"/>
  <c r="N38"/>
  <c r="T38" s="1"/>
  <c r="K38"/>
  <c r="J38"/>
  <c r="D38"/>
  <c r="E67" s="1"/>
  <c r="N37"/>
  <c r="V37" s="1"/>
  <c r="K37"/>
  <c r="J37"/>
  <c r="D37"/>
  <c r="E66" s="1"/>
  <c r="N36"/>
  <c r="V36" s="1"/>
  <c r="K36"/>
  <c r="J36"/>
  <c r="D36"/>
  <c r="F65" s="1"/>
  <c r="K35"/>
  <c r="J35"/>
  <c r="D35"/>
  <c r="E64" s="1"/>
  <c r="N34"/>
  <c r="T34" s="1"/>
  <c r="K34"/>
  <c r="J34"/>
  <c r="D34"/>
  <c r="E63" s="1"/>
  <c r="N33"/>
  <c r="T33" s="1"/>
  <c r="K33"/>
  <c r="J33"/>
  <c r="D33"/>
  <c r="E62" s="1"/>
  <c r="K32"/>
  <c r="J32"/>
  <c r="D32"/>
  <c r="F61" s="1"/>
  <c r="O31"/>
  <c r="N31"/>
  <c r="P31" s="1"/>
  <c r="K31"/>
  <c r="J31"/>
  <c r="D31"/>
  <c r="E60" s="1"/>
  <c r="D30"/>
  <c r="E59" s="1"/>
  <c r="D29"/>
  <c r="E58" s="1"/>
  <c r="D28"/>
  <c r="F57" s="1"/>
  <c r="D27"/>
  <c r="E56" s="1"/>
  <c r="D26"/>
  <c r="E55" s="1"/>
  <c r="D25"/>
  <c r="E54" s="1"/>
  <c r="D24"/>
  <c r="F53" s="1"/>
  <c r="D23"/>
  <c r="E52" s="1"/>
  <c r="D22"/>
  <c r="E51" s="1"/>
  <c r="D21"/>
  <c r="E50" s="1"/>
  <c r="D20"/>
  <c r="F49" s="1"/>
  <c r="D19"/>
  <c r="E48" s="1"/>
  <c r="D18"/>
  <c r="E47" s="1"/>
  <c r="D17"/>
  <c r="F46" s="1"/>
  <c r="D16"/>
  <c r="F45" s="1"/>
  <c r="D15"/>
  <c r="E44" s="1"/>
  <c r="D14"/>
  <c r="E43" s="1"/>
  <c r="D13"/>
  <c r="F42" s="1"/>
  <c r="D12"/>
  <c r="F41" s="1"/>
  <c r="D11"/>
  <c r="E40" s="1"/>
  <c r="D10"/>
  <c r="E39" s="1"/>
  <c r="D9"/>
  <c r="F38" s="1"/>
  <c r="D8"/>
  <c r="F37" s="1"/>
  <c r="D7"/>
  <c r="E36" s="1"/>
  <c r="D6"/>
  <c r="E35" s="1"/>
  <c r="D5"/>
  <c r="F34" s="1"/>
  <c r="D4"/>
  <c r="F33" s="1"/>
  <c r="D3"/>
  <c r="E32" s="1"/>
  <c r="D2"/>
  <c r="F31" s="1"/>
  <c r="L32" i="1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31"/>
  <c r="N496"/>
  <c r="T496" s="1"/>
  <c r="K496"/>
  <c r="J496"/>
  <c r="D496"/>
  <c r="N495"/>
  <c r="T495" s="1"/>
  <c r="K495"/>
  <c r="J495"/>
  <c r="D495"/>
  <c r="N494"/>
  <c r="V494" s="1"/>
  <c r="K494"/>
  <c r="J494"/>
  <c r="D494"/>
  <c r="N493"/>
  <c r="V493" s="1"/>
  <c r="K493"/>
  <c r="J493"/>
  <c r="D493"/>
  <c r="N492"/>
  <c r="T492" s="1"/>
  <c r="K492"/>
  <c r="J492"/>
  <c r="D492"/>
  <c r="N491"/>
  <c r="T491" s="1"/>
  <c r="K491"/>
  <c r="J491"/>
  <c r="D491"/>
  <c r="N490"/>
  <c r="V490" s="1"/>
  <c r="K490"/>
  <c r="J490"/>
  <c r="D490"/>
  <c r="N489"/>
  <c r="V489" s="1"/>
  <c r="K489"/>
  <c r="J489"/>
  <c r="D489"/>
  <c r="N488"/>
  <c r="T488" s="1"/>
  <c r="K488"/>
  <c r="J488"/>
  <c r="D488"/>
  <c r="N487"/>
  <c r="T487" s="1"/>
  <c r="K487"/>
  <c r="J487"/>
  <c r="D487"/>
  <c r="N486"/>
  <c r="V486" s="1"/>
  <c r="K486"/>
  <c r="J486"/>
  <c r="D486"/>
  <c r="N485"/>
  <c r="V485" s="1"/>
  <c r="K485"/>
  <c r="J485"/>
  <c r="D485"/>
  <c r="N484"/>
  <c r="T484" s="1"/>
  <c r="K484"/>
  <c r="J484"/>
  <c r="D484"/>
  <c r="N483"/>
  <c r="T483" s="1"/>
  <c r="K483"/>
  <c r="J483"/>
  <c r="D483"/>
  <c r="N482"/>
  <c r="V482" s="1"/>
  <c r="K482"/>
  <c r="J482"/>
  <c r="D482"/>
  <c r="N481"/>
  <c r="V481" s="1"/>
  <c r="K481"/>
  <c r="J481"/>
  <c r="D481"/>
  <c r="N480"/>
  <c r="T480" s="1"/>
  <c r="K480"/>
  <c r="J480"/>
  <c r="D480"/>
  <c r="N479"/>
  <c r="T479" s="1"/>
  <c r="K479"/>
  <c r="J479"/>
  <c r="D479"/>
  <c r="N478"/>
  <c r="V478" s="1"/>
  <c r="K478"/>
  <c r="J478"/>
  <c r="D478"/>
  <c r="N477"/>
  <c r="V477" s="1"/>
  <c r="K477"/>
  <c r="J477"/>
  <c r="D477"/>
  <c r="N476"/>
  <c r="T476" s="1"/>
  <c r="K476"/>
  <c r="J476"/>
  <c r="D476"/>
  <c r="N475"/>
  <c r="T475" s="1"/>
  <c r="K475"/>
  <c r="J475"/>
  <c r="D475"/>
  <c r="N474"/>
  <c r="V474" s="1"/>
  <c r="K474"/>
  <c r="J474"/>
  <c r="D474"/>
  <c r="N473"/>
  <c r="V473" s="1"/>
  <c r="K473"/>
  <c r="J473"/>
  <c r="D473"/>
  <c r="N472"/>
  <c r="T472" s="1"/>
  <c r="K472"/>
  <c r="J472"/>
  <c r="D472"/>
  <c r="N471"/>
  <c r="T471" s="1"/>
  <c r="K471"/>
  <c r="J471"/>
  <c r="D471"/>
  <c r="K470"/>
  <c r="J470"/>
  <c r="D470"/>
  <c r="N469"/>
  <c r="V469" s="1"/>
  <c r="K469"/>
  <c r="J469"/>
  <c r="D469"/>
  <c r="N468"/>
  <c r="T468" s="1"/>
  <c r="K468"/>
  <c r="J468"/>
  <c r="D468"/>
  <c r="N467"/>
  <c r="T467" s="1"/>
  <c r="K467"/>
  <c r="J467"/>
  <c r="D467"/>
  <c r="E496" s="1"/>
  <c r="N466"/>
  <c r="V466" s="1"/>
  <c r="K466"/>
  <c r="J466"/>
  <c r="D466"/>
  <c r="F495" s="1"/>
  <c r="N465"/>
  <c r="V465" s="1"/>
  <c r="K465"/>
  <c r="J465"/>
  <c r="D465"/>
  <c r="E494" s="1"/>
  <c r="N464"/>
  <c r="T464" s="1"/>
  <c r="K464"/>
  <c r="J464"/>
  <c r="D464"/>
  <c r="E493" s="1"/>
  <c r="N463"/>
  <c r="T463" s="1"/>
  <c r="K463"/>
  <c r="J463"/>
  <c r="D463"/>
  <c r="E492" s="1"/>
  <c r="N462"/>
  <c r="V462" s="1"/>
  <c r="K462"/>
  <c r="J462"/>
  <c r="D462"/>
  <c r="F491" s="1"/>
  <c r="K461"/>
  <c r="J461"/>
  <c r="D461"/>
  <c r="E490" s="1"/>
  <c r="K460"/>
  <c r="J460"/>
  <c r="D460"/>
  <c r="E489" s="1"/>
  <c r="N459"/>
  <c r="T459" s="1"/>
  <c r="K459"/>
  <c r="J459"/>
  <c r="D459"/>
  <c r="E488" s="1"/>
  <c r="N458"/>
  <c r="V458" s="1"/>
  <c r="K458"/>
  <c r="J458"/>
  <c r="D458"/>
  <c r="F487" s="1"/>
  <c r="N457"/>
  <c r="V457" s="1"/>
  <c r="K457"/>
  <c r="J457"/>
  <c r="D457"/>
  <c r="E486" s="1"/>
  <c r="N456"/>
  <c r="T456" s="1"/>
  <c r="K456"/>
  <c r="J456"/>
  <c r="D456"/>
  <c r="E485" s="1"/>
  <c r="N455"/>
  <c r="T455" s="1"/>
  <c r="K455"/>
  <c r="J455"/>
  <c r="D455"/>
  <c r="E484" s="1"/>
  <c r="K454"/>
  <c r="J454"/>
  <c r="D454"/>
  <c r="F483" s="1"/>
  <c r="N453"/>
  <c r="V453" s="1"/>
  <c r="K453"/>
  <c r="J453"/>
  <c r="D453"/>
  <c r="E482" s="1"/>
  <c r="N452"/>
  <c r="T452" s="1"/>
  <c r="K452"/>
  <c r="J452"/>
  <c r="D452"/>
  <c r="E481" s="1"/>
  <c r="N451"/>
  <c r="T451" s="1"/>
  <c r="K451"/>
  <c r="J451"/>
  <c r="D451"/>
  <c r="K450"/>
  <c r="J450"/>
  <c r="D450"/>
  <c r="F479" s="1"/>
  <c r="N449"/>
  <c r="V449" s="1"/>
  <c r="K449"/>
  <c r="J449"/>
  <c r="D449"/>
  <c r="E478" s="1"/>
  <c r="N448"/>
  <c r="R448" s="1"/>
  <c r="K448"/>
  <c r="J448"/>
  <c r="D448"/>
  <c r="E477" s="1"/>
  <c r="K447"/>
  <c r="J447"/>
  <c r="D447"/>
  <c r="K446"/>
  <c r="J446"/>
  <c r="D446"/>
  <c r="N445"/>
  <c r="V445" s="1"/>
  <c r="K445"/>
  <c r="J445"/>
  <c r="D445"/>
  <c r="N444"/>
  <c r="V444" s="1"/>
  <c r="K444"/>
  <c r="J444"/>
  <c r="D444"/>
  <c r="N443"/>
  <c r="V443" s="1"/>
  <c r="K443"/>
  <c r="J443"/>
  <c r="D443"/>
  <c r="N442"/>
  <c r="V442" s="1"/>
  <c r="K442"/>
  <c r="J442"/>
  <c r="D442"/>
  <c r="K441"/>
  <c r="J441"/>
  <c r="D441"/>
  <c r="N440"/>
  <c r="V440" s="1"/>
  <c r="K440"/>
  <c r="J440"/>
  <c r="D440"/>
  <c r="N439"/>
  <c r="V439" s="1"/>
  <c r="K439"/>
  <c r="J439"/>
  <c r="D439"/>
  <c r="N438"/>
  <c r="V438" s="1"/>
  <c r="K438"/>
  <c r="J438"/>
  <c r="D438"/>
  <c r="N437"/>
  <c r="V437" s="1"/>
  <c r="K437"/>
  <c r="J437"/>
  <c r="D437"/>
  <c r="N436"/>
  <c r="V436" s="1"/>
  <c r="K436"/>
  <c r="J436"/>
  <c r="D436"/>
  <c r="N435"/>
  <c r="V435" s="1"/>
  <c r="K435"/>
  <c r="J435"/>
  <c r="D435"/>
  <c r="N434"/>
  <c r="V434" s="1"/>
  <c r="K434"/>
  <c r="J434"/>
  <c r="D434"/>
  <c r="N433"/>
  <c r="V433" s="1"/>
  <c r="K433"/>
  <c r="J433"/>
  <c r="D433"/>
  <c r="N432"/>
  <c r="V432" s="1"/>
  <c r="K432"/>
  <c r="J432"/>
  <c r="D432"/>
  <c r="K431"/>
  <c r="J431"/>
  <c r="D431"/>
  <c r="N430"/>
  <c r="V430" s="1"/>
  <c r="K430"/>
  <c r="J430"/>
  <c r="D430"/>
  <c r="N429"/>
  <c r="V429" s="1"/>
  <c r="K429"/>
  <c r="J429"/>
  <c r="D429"/>
  <c r="N428"/>
  <c r="V428" s="1"/>
  <c r="K428"/>
  <c r="J428"/>
  <c r="D428"/>
  <c r="K427"/>
  <c r="J427"/>
  <c r="D427"/>
  <c r="N426"/>
  <c r="V426" s="1"/>
  <c r="K426"/>
  <c r="J426"/>
  <c r="D426"/>
  <c r="N425"/>
  <c r="V425" s="1"/>
  <c r="K425"/>
  <c r="J425"/>
  <c r="D425"/>
  <c r="N424"/>
  <c r="V424" s="1"/>
  <c r="K424"/>
  <c r="J424"/>
  <c r="D424"/>
  <c r="N423"/>
  <c r="V423" s="1"/>
  <c r="K423"/>
  <c r="J423"/>
  <c r="D423"/>
  <c r="N422"/>
  <c r="V422" s="1"/>
  <c r="K422"/>
  <c r="J422"/>
  <c r="D422"/>
  <c r="N421"/>
  <c r="V421" s="1"/>
  <c r="K421"/>
  <c r="J421"/>
  <c r="D421"/>
  <c r="N420"/>
  <c r="V420" s="1"/>
  <c r="K420"/>
  <c r="J420"/>
  <c r="D420"/>
  <c r="N419"/>
  <c r="V419" s="1"/>
  <c r="K419"/>
  <c r="J419"/>
  <c r="D419"/>
  <c r="N418"/>
  <c r="V418" s="1"/>
  <c r="K418"/>
  <c r="J418"/>
  <c r="D418"/>
  <c r="F447" s="1"/>
  <c r="N417"/>
  <c r="V417" s="1"/>
  <c r="K417"/>
  <c r="J417"/>
  <c r="D417"/>
  <c r="N416"/>
  <c r="V416" s="1"/>
  <c r="K416"/>
  <c r="J416"/>
  <c r="D416"/>
  <c r="N415"/>
  <c r="V415" s="1"/>
  <c r="K415"/>
  <c r="J415"/>
  <c r="D415"/>
  <c r="E444" s="1"/>
  <c r="N414"/>
  <c r="V414" s="1"/>
  <c r="K414"/>
  <c r="J414"/>
  <c r="D414"/>
  <c r="E443" s="1"/>
  <c r="N413"/>
  <c r="V413" s="1"/>
  <c r="K413"/>
  <c r="J413"/>
  <c r="D413"/>
  <c r="E442" s="1"/>
  <c r="N412"/>
  <c r="V412" s="1"/>
  <c r="K412"/>
  <c r="J412"/>
  <c r="D412"/>
  <c r="E441" s="1"/>
  <c r="N411"/>
  <c r="V411" s="1"/>
  <c r="K411"/>
  <c r="J411"/>
  <c r="D411"/>
  <c r="F440" s="1"/>
  <c r="N410"/>
  <c r="R410" s="1"/>
  <c r="K410"/>
  <c r="J410"/>
  <c r="D410"/>
  <c r="E439" s="1"/>
  <c r="N409"/>
  <c r="V409" s="1"/>
  <c r="K409"/>
  <c r="J409"/>
  <c r="D409"/>
  <c r="N408"/>
  <c r="V408" s="1"/>
  <c r="K408"/>
  <c r="J408"/>
  <c r="D408"/>
  <c r="N407"/>
  <c r="R407" s="1"/>
  <c r="K407"/>
  <c r="J407"/>
  <c r="D407"/>
  <c r="F436" s="1"/>
  <c r="N406"/>
  <c r="R406" s="1"/>
  <c r="K406"/>
  <c r="J406"/>
  <c r="D406"/>
  <c r="K405"/>
  <c r="J405"/>
  <c r="D405"/>
  <c r="N404"/>
  <c r="V404" s="1"/>
  <c r="K404"/>
  <c r="J404"/>
  <c r="D404"/>
  <c r="E433" s="1"/>
  <c r="N403"/>
  <c r="R403" s="1"/>
  <c r="K403"/>
  <c r="J403"/>
  <c r="D403"/>
  <c r="F432" s="1"/>
  <c r="K402"/>
  <c r="J402"/>
  <c r="D402"/>
  <c r="N401"/>
  <c r="V401" s="1"/>
  <c r="K401"/>
  <c r="J401"/>
  <c r="D401"/>
  <c r="N400"/>
  <c r="V400" s="1"/>
  <c r="K400"/>
  <c r="J400"/>
  <c r="D400"/>
  <c r="N399"/>
  <c r="R399" s="1"/>
  <c r="K399"/>
  <c r="J399"/>
  <c r="D399"/>
  <c r="F428" s="1"/>
  <c r="N398"/>
  <c r="R398" s="1"/>
  <c r="K398"/>
  <c r="J398"/>
  <c r="D398"/>
  <c r="N397"/>
  <c r="V397" s="1"/>
  <c r="K397"/>
  <c r="J397"/>
  <c r="D397"/>
  <c r="N396"/>
  <c r="V396" s="1"/>
  <c r="K396"/>
  <c r="J396"/>
  <c r="D396"/>
  <c r="E425" s="1"/>
  <c r="N395"/>
  <c r="R395" s="1"/>
  <c r="K395"/>
  <c r="J395"/>
  <c r="D395"/>
  <c r="K394"/>
  <c r="J394"/>
  <c r="D394"/>
  <c r="N393"/>
  <c r="V393" s="1"/>
  <c r="K393"/>
  <c r="J393"/>
  <c r="D393"/>
  <c r="N392"/>
  <c r="V392" s="1"/>
  <c r="K392"/>
  <c r="J392"/>
  <c r="D392"/>
  <c r="N391"/>
  <c r="V391" s="1"/>
  <c r="K391"/>
  <c r="J391"/>
  <c r="D391"/>
  <c r="K390"/>
  <c r="J390"/>
  <c r="D390"/>
  <c r="N389"/>
  <c r="V389" s="1"/>
  <c r="K389"/>
  <c r="J389"/>
  <c r="D389"/>
  <c r="N388"/>
  <c r="V388" s="1"/>
  <c r="K388"/>
  <c r="J388"/>
  <c r="D388"/>
  <c r="N387"/>
  <c r="V387" s="1"/>
  <c r="K387"/>
  <c r="J387"/>
  <c r="D387"/>
  <c r="N386"/>
  <c r="V386" s="1"/>
  <c r="K386"/>
  <c r="J386"/>
  <c r="D386"/>
  <c r="K385"/>
  <c r="J385"/>
  <c r="D385"/>
  <c r="N384"/>
  <c r="V384" s="1"/>
  <c r="K384"/>
  <c r="J384"/>
  <c r="D384"/>
  <c r="N383"/>
  <c r="V383" s="1"/>
  <c r="K383"/>
  <c r="J383"/>
  <c r="D383"/>
  <c r="N382"/>
  <c r="V382" s="1"/>
  <c r="K382"/>
  <c r="J382"/>
  <c r="D382"/>
  <c r="N381"/>
  <c r="V381" s="1"/>
  <c r="K381"/>
  <c r="J381"/>
  <c r="D381"/>
  <c r="N380"/>
  <c r="V380" s="1"/>
  <c r="K380"/>
  <c r="J380"/>
  <c r="D380"/>
  <c r="N379"/>
  <c r="V379" s="1"/>
  <c r="K379"/>
  <c r="J379"/>
  <c r="D379"/>
  <c r="E408" s="1"/>
  <c r="N378"/>
  <c r="V378" s="1"/>
  <c r="K378"/>
  <c r="J378"/>
  <c r="D378"/>
  <c r="E407" s="1"/>
  <c r="N377"/>
  <c r="V377" s="1"/>
  <c r="K377"/>
  <c r="J377"/>
  <c r="D377"/>
  <c r="E406" s="1"/>
  <c r="N376"/>
  <c r="V376" s="1"/>
  <c r="K376"/>
  <c r="J376"/>
  <c r="D376"/>
  <c r="K375"/>
  <c r="J375"/>
  <c r="D375"/>
  <c r="E404" s="1"/>
  <c r="N374"/>
  <c r="V374" s="1"/>
  <c r="K374"/>
  <c r="J374"/>
  <c r="D374"/>
  <c r="E403" s="1"/>
  <c r="N373"/>
  <c r="V373" s="1"/>
  <c r="K373"/>
  <c r="J373"/>
  <c r="D373"/>
  <c r="N372"/>
  <c r="V372" s="1"/>
  <c r="K372"/>
  <c r="J372"/>
  <c r="D372"/>
  <c r="N371"/>
  <c r="V371" s="1"/>
  <c r="K371"/>
  <c r="J371"/>
  <c r="D371"/>
  <c r="E400" s="1"/>
  <c r="N370"/>
  <c r="V370" s="1"/>
  <c r="K370"/>
  <c r="J370"/>
  <c r="D370"/>
  <c r="E399" s="1"/>
  <c r="N369"/>
  <c r="V369" s="1"/>
  <c r="K369"/>
  <c r="J369"/>
  <c r="D369"/>
  <c r="N368"/>
  <c r="R368" s="1"/>
  <c r="K368"/>
  <c r="J368"/>
  <c r="D368"/>
  <c r="N367"/>
  <c r="R367" s="1"/>
  <c r="K367"/>
  <c r="J367"/>
  <c r="D367"/>
  <c r="N366"/>
  <c r="V366" s="1"/>
  <c r="K366"/>
  <c r="J366"/>
  <c r="D366"/>
  <c r="N365"/>
  <c r="V365" s="1"/>
  <c r="K365"/>
  <c r="J365"/>
  <c r="D365"/>
  <c r="E394" s="1"/>
  <c r="N364"/>
  <c r="R364" s="1"/>
  <c r="K364"/>
  <c r="J364"/>
  <c r="D364"/>
  <c r="F393" s="1"/>
  <c r="N363"/>
  <c r="R363" s="1"/>
  <c r="K363"/>
  <c r="J363"/>
  <c r="D363"/>
  <c r="N362"/>
  <c r="V362" s="1"/>
  <c r="K362"/>
  <c r="J362"/>
  <c r="D362"/>
  <c r="N361"/>
  <c r="V361" s="1"/>
  <c r="K361"/>
  <c r="J361"/>
  <c r="D361"/>
  <c r="N360"/>
  <c r="R360" s="1"/>
  <c r="K360"/>
  <c r="J360"/>
  <c r="D360"/>
  <c r="F389" s="1"/>
  <c r="K359"/>
  <c r="J359"/>
  <c r="D359"/>
  <c r="N358"/>
  <c r="V358" s="1"/>
  <c r="K358"/>
  <c r="J358"/>
  <c r="D358"/>
  <c r="N357"/>
  <c r="V357" s="1"/>
  <c r="K357"/>
  <c r="J357"/>
  <c r="D357"/>
  <c r="E386" s="1"/>
  <c r="N356"/>
  <c r="R356" s="1"/>
  <c r="K356"/>
  <c r="J356"/>
  <c r="D356"/>
  <c r="N355"/>
  <c r="R355" s="1"/>
  <c r="K355"/>
  <c r="J355"/>
  <c r="D355"/>
  <c r="N354"/>
  <c r="V354" s="1"/>
  <c r="K354"/>
  <c r="J354"/>
  <c r="D354"/>
  <c r="N353"/>
  <c r="V353" s="1"/>
  <c r="K353"/>
  <c r="J353"/>
  <c r="D353"/>
  <c r="K352"/>
  <c r="J352"/>
  <c r="D352"/>
  <c r="F381" s="1"/>
  <c r="N351"/>
  <c r="R351" s="1"/>
  <c r="K351"/>
  <c r="J351"/>
  <c r="D351"/>
  <c r="N350"/>
  <c r="V350" s="1"/>
  <c r="K350"/>
  <c r="J350"/>
  <c r="D350"/>
  <c r="N349"/>
  <c r="V349" s="1"/>
  <c r="K349"/>
  <c r="J349"/>
  <c r="D349"/>
  <c r="E378" s="1"/>
  <c r="N348"/>
  <c r="V348" s="1"/>
  <c r="K348"/>
  <c r="J348"/>
  <c r="D348"/>
  <c r="N347"/>
  <c r="V347" s="1"/>
  <c r="K347"/>
  <c r="J347"/>
  <c r="D347"/>
  <c r="N346"/>
  <c r="V346" s="1"/>
  <c r="K346"/>
  <c r="J346"/>
  <c r="D346"/>
  <c r="N345"/>
  <c r="V345" s="1"/>
  <c r="K345"/>
  <c r="J345"/>
  <c r="D345"/>
  <c r="N344"/>
  <c r="V344" s="1"/>
  <c r="K344"/>
  <c r="J344"/>
  <c r="D344"/>
  <c r="N343"/>
  <c r="V343" s="1"/>
  <c r="K343"/>
  <c r="J343"/>
  <c r="D343"/>
  <c r="N342"/>
  <c r="V342" s="1"/>
  <c r="K342"/>
  <c r="J342"/>
  <c r="D342"/>
  <c r="N341"/>
  <c r="V341" s="1"/>
  <c r="K341"/>
  <c r="J341"/>
  <c r="D341"/>
  <c r="N340"/>
  <c r="V340" s="1"/>
  <c r="K340"/>
  <c r="J340"/>
  <c r="D340"/>
  <c r="N339"/>
  <c r="V339" s="1"/>
  <c r="K339"/>
  <c r="J339"/>
  <c r="D339"/>
  <c r="E368" s="1"/>
  <c r="N338"/>
  <c r="V338" s="1"/>
  <c r="K338"/>
  <c r="J338"/>
  <c r="D338"/>
  <c r="F367" s="1"/>
  <c r="N337"/>
  <c r="V337" s="1"/>
  <c r="K337"/>
  <c r="J337"/>
  <c r="D337"/>
  <c r="N336"/>
  <c r="V336" s="1"/>
  <c r="K336"/>
  <c r="J336"/>
  <c r="D336"/>
  <c r="N335"/>
  <c r="V335" s="1"/>
  <c r="K335"/>
  <c r="J335"/>
  <c r="D335"/>
  <c r="E364" s="1"/>
  <c r="N334"/>
  <c r="V334" s="1"/>
  <c r="K334"/>
  <c r="J334"/>
  <c r="D334"/>
  <c r="F363" s="1"/>
  <c r="T333"/>
  <c r="N333"/>
  <c r="V333" s="1"/>
  <c r="K333"/>
  <c r="J333"/>
  <c r="D333"/>
  <c r="K332"/>
  <c r="J332"/>
  <c r="D332"/>
  <c r="N331"/>
  <c r="V331" s="1"/>
  <c r="K331"/>
  <c r="J331"/>
  <c r="D331"/>
  <c r="E360" s="1"/>
  <c r="N330"/>
  <c r="V330" s="1"/>
  <c r="K330"/>
  <c r="J330"/>
  <c r="D330"/>
  <c r="F359" s="1"/>
  <c r="N329"/>
  <c r="V329" s="1"/>
  <c r="K329"/>
  <c r="J329"/>
  <c r="D329"/>
  <c r="N328"/>
  <c r="V328" s="1"/>
  <c r="K328"/>
  <c r="J328"/>
  <c r="D328"/>
  <c r="N327"/>
  <c r="V327" s="1"/>
  <c r="K327"/>
  <c r="J327"/>
  <c r="D327"/>
  <c r="E356" s="1"/>
  <c r="K326"/>
  <c r="J326"/>
  <c r="D326"/>
  <c r="F355" s="1"/>
  <c r="N325"/>
  <c r="V325" s="1"/>
  <c r="K325"/>
  <c r="J325"/>
  <c r="D325"/>
  <c r="N324"/>
  <c r="V324" s="1"/>
  <c r="K324"/>
  <c r="J324"/>
  <c r="D324"/>
  <c r="N323"/>
  <c r="V323" s="1"/>
  <c r="K323"/>
  <c r="J323"/>
  <c r="D323"/>
  <c r="E352" s="1"/>
  <c r="K322"/>
  <c r="J322"/>
  <c r="D322"/>
  <c r="F351" s="1"/>
  <c r="N321"/>
  <c r="V321" s="1"/>
  <c r="K321"/>
  <c r="J321"/>
  <c r="D321"/>
  <c r="N320"/>
  <c r="V320" s="1"/>
  <c r="K320"/>
  <c r="J320"/>
  <c r="D320"/>
  <c r="N319"/>
  <c r="V319" s="1"/>
  <c r="K319"/>
  <c r="J319"/>
  <c r="D319"/>
  <c r="F348" s="1"/>
  <c r="N318"/>
  <c r="V318" s="1"/>
  <c r="K318"/>
  <c r="J318"/>
  <c r="D318"/>
  <c r="E347" s="1"/>
  <c r="N317"/>
  <c r="V317" s="1"/>
  <c r="K317"/>
  <c r="J317"/>
  <c r="D317"/>
  <c r="E346" s="1"/>
  <c r="N316"/>
  <c r="V316" s="1"/>
  <c r="K316"/>
  <c r="J316"/>
  <c r="D316"/>
  <c r="E345" s="1"/>
  <c r="N315"/>
  <c r="V315" s="1"/>
  <c r="K315"/>
  <c r="J315"/>
  <c r="D315"/>
  <c r="F344" s="1"/>
  <c r="N314"/>
  <c r="V314" s="1"/>
  <c r="K314"/>
  <c r="J314"/>
  <c r="D314"/>
  <c r="E343" s="1"/>
  <c r="N313"/>
  <c r="V313" s="1"/>
  <c r="K313"/>
  <c r="J313"/>
  <c r="D313"/>
  <c r="E342" s="1"/>
  <c r="N312"/>
  <c r="V312" s="1"/>
  <c r="K312"/>
  <c r="J312"/>
  <c r="D312"/>
  <c r="E341" s="1"/>
  <c r="N311"/>
  <c r="V311" s="1"/>
  <c r="K311"/>
  <c r="J311"/>
  <c r="D311"/>
  <c r="F340" s="1"/>
  <c r="N310"/>
  <c r="V310" s="1"/>
  <c r="K310"/>
  <c r="J310"/>
  <c r="D310"/>
  <c r="E339" s="1"/>
  <c r="N309"/>
  <c r="V309" s="1"/>
  <c r="K309"/>
  <c r="J309"/>
  <c r="D309"/>
  <c r="E338" s="1"/>
  <c r="K308"/>
  <c r="J308"/>
  <c r="D308"/>
  <c r="E337" s="1"/>
  <c r="N307"/>
  <c r="V307" s="1"/>
  <c r="K307"/>
  <c r="J307"/>
  <c r="D307"/>
  <c r="F336" s="1"/>
  <c r="N306"/>
  <c r="V306" s="1"/>
  <c r="K306"/>
  <c r="J306"/>
  <c r="D306"/>
  <c r="E335" s="1"/>
  <c r="N305"/>
  <c r="V305" s="1"/>
  <c r="K305"/>
  <c r="J305"/>
  <c r="D305"/>
  <c r="E334" s="1"/>
  <c r="N304"/>
  <c r="V304" s="1"/>
  <c r="K304"/>
  <c r="J304"/>
  <c r="D304"/>
  <c r="E333" s="1"/>
  <c r="N303"/>
  <c r="V303" s="1"/>
  <c r="K303"/>
  <c r="J303"/>
  <c r="D303"/>
  <c r="F332" s="1"/>
  <c r="N302"/>
  <c r="V302" s="1"/>
  <c r="K302"/>
  <c r="J302"/>
  <c r="D302"/>
  <c r="E331" s="1"/>
  <c r="N301"/>
  <c r="V301" s="1"/>
  <c r="K301"/>
  <c r="J301"/>
  <c r="D301"/>
  <c r="E330" s="1"/>
  <c r="N300"/>
  <c r="V300" s="1"/>
  <c r="K300"/>
  <c r="J300"/>
  <c r="D300"/>
  <c r="E329" s="1"/>
  <c r="N299"/>
  <c r="K299"/>
  <c r="J299"/>
  <c r="D299"/>
  <c r="F328" s="1"/>
  <c r="N298"/>
  <c r="V298" s="1"/>
  <c r="K298"/>
  <c r="J298"/>
  <c r="D298"/>
  <c r="N297"/>
  <c r="V297" s="1"/>
  <c r="K297"/>
  <c r="J297"/>
  <c r="D297"/>
  <c r="E326" s="1"/>
  <c r="N296"/>
  <c r="V296" s="1"/>
  <c r="K296"/>
  <c r="J296"/>
  <c r="D296"/>
  <c r="E325" s="1"/>
  <c r="N295"/>
  <c r="R295" s="1"/>
  <c r="K295"/>
  <c r="J295"/>
  <c r="D295"/>
  <c r="F324" s="1"/>
  <c r="N294"/>
  <c r="K294"/>
  <c r="J294"/>
  <c r="D294"/>
  <c r="N293"/>
  <c r="V293" s="1"/>
  <c r="K293"/>
  <c r="J293"/>
  <c r="D293"/>
  <c r="N292"/>
  <c r="V292" s="1"/>
  <c r="K292"/>
  <c r="J292"/>
  <c r="D292"/>
  <c r="N291"/>
  <c r="K291"/>
  <c r="J291"/>
  <c r="D291"/>
  <c r="N290"/>
  <c r="R290" s="1"/>
  <c r="K290"/>
  <c r="J290"/>
  <c r="D290"/>
  <c r="N289"/>
  <c r="V289" s="1"/>
  <c r="K289"/>
  <c r="J289"/>
  <c r="D289"/>
  <c r="K288"/>
  <c r="J288"/>
  <c r="D288"/>
  <c r="N287"/>
  <c r="R287" s="1"/>
  <c r="K287"/>
  <c r="J287"/>
  <c r="D287"/>
  <c r="F316" s="1"/>
  <c r="N286"/>
  <c r="R286" s="1"/>
  <c r="K286"/>
  <c r="J286"/>
  <c r="D286"/>
  <c r="N285"/>
  <c r="V285" s="1"/>
  <c r="K285"/>
  <c r="J285"/>
  <c r="D285"/>
  <c r="N284"/>
  <c r="V284" s="1"/>
  <c r="K284"/>
  <c r="J284"/>
  <c r="D284"/>
  <c r="E313" s="1"/>
  <c r="K283"/>
  <c r="J283"/>
  <c r="D283"/>
  <c r="N282"/>
  <c r="K282"/>
  <c r="J282"/>
  <c r="D282"/>
  <c r="N281"/>
  <c r="V281" s="1"/>
  <c r="K281"/>
  <c r="J281"/>
  <c r="D281"/>
  <c r="N280"/>
  <c r="V280" s="1"/>
  <c r="K280"/>
  <c r="J280"/>
  <c r="D280"/>
  <c r="N279"/>
  <c r="R279" s="1"/>
  <c r="K279"/>
  <c r="J279"/>
  <c r="D279"/>
  <c r="F308" s="1"/>
  <c r="N278"/>
  <c r="R278" s="1"/>
  <c r="K278"/>
  <c r="J278"/>
  <c r="D278"/>
  <c r="N277"/>
  <c r="V277" s="1"/>
  <c r="K277"/>
  <c r="J277"/>
  <c r="D277"/>
  <c r="N276"/>
  <c r="V276" s="1"/>
  <c r="K276"/>
  <c r="J276"/>
  <c r="D276"/>
  <c r="N275"/>
  <c r="V275" s="1"/>
  <c r="K275"/>
  <c r="J275"/>
  <c r="D275"/>
  <c r="N274"/>
  <c r="T274" s="1"/>
  <c r="K274"/>
  <c r="J274"/>
  <c r="D274"/>
  <c r="N273"/>
  <c r="T273" s="1"/>
  <c r="K273"/>
  <c r="J273"/>
  <c r="D273"/>
  <c r="N272"/>
  <c r="V272" s="1"/>
  <c r="K272"/>
  <c r="J272"/>
  <c r="D272"/>
  <c r="N271"/>
  <c r="V271" s="1"/>
  <c r="K271"/>
  <c r="J271"/>
  <c r="D271"/>
  <c r="N270"/>
  <c r="T270" s="1"/>
  <c r="K270"/>
  <c r="J270"/>
  <c r="D270"/>
  <c r="E299" s="1"/>
  <c r="N269"/>
  <c r="T269" s="1"/>
  <c r="K269"/>
  <c r="J269"/>
  <c r="D269"/>
  <c r="N268"/>
  <c r="V268" s="1"/>
  <c r="K268"/>
  <c r="J268"/>
  <c r="D268"/>
  <c r="N267"/>
  <c r="V267" s="1"/>
  <c r="K267"/>
  <c r="J267"/>
  <c r="D267"/>
  <c r="F296" s="1"/>
  <c r="N266"/>
  <c r="T266" s="1"/>
  <c r="K266"/>
  <c r="J266"/>
  <c r="D266"/>
  <c r="F295" s="1"/>
  <c r="K265"/>
  <c r="J265"/>
  <c r="D265"/>
  <c r="N264"/>
  <c r="V264" s="1"/>
  <c r="K264"/>
  <c r="J264"/>
  <c r="D264"/>
  <c r="N263"/>
  <c r="V263" s="1"/>
  <c r="K263"/>
  <c r="J263"/>
  <c r="D263"/>
  <c r="N262"/>
  <c r="T262" s="1"/>
  <c r="K262"/>
  <c r="J262"/>
  <c r="D262"/>
  <c r="E291" s="1"/>
  <c r="N261"/>
  <c r="T261" s="1"/>
  <c r="K261"/>
  <c r="J261"/>
  <c r="D261"/>
  <c r="E290" s="1"/>
  <c r="N260"/>
  <c r="V260" s="1"/>
  <c r="K260"/>
  <c r="J260"/>
  <c r="D260"/>
  <c r="N259"/>
  <c r="V259" s="1"/>
  <c r="K259"/>
  <c r="J259"/>
  <c r="D259"/>
  <c r="N258"/>
  <c r="T258" s="1"/>
  <c r="K258"/>
  <c r="J258"/>
  <c r="D258"/>
  <c r="E287" s="1"/>
  <c r="N257"/>
  <c r="T257" s="1"/>
  <c r="K257"/>
  <c r="J257"/>
  <c r="D257"/>
  <c r="N256"/>
  <c r="V256" s="1"/>
  <c r="K256"/>
  <c r="J256"/>
  <c r="D256"/>
  <c r="K255"/>
  <c r="J255"/>
  <c r="D255"/>
  <c r="N254"/>
  <c r="T254" s="1"/>
  <c r="K254"/>
  <c r="J254"/>
  <c r="D254"/>
  <c r="E283" s="1"/>
  <c r="N253"/>
  <c r="T253" s="1"/>
  <c r="K253"/>
  <c r="J253"/>
  <c r="D253"/>
  <c r="N252"/>
  <c r="V252" s="1"/>
  <c r="K252"/>
  <c r="J252"/>
  <c r="D252"/>
  <c r="K251"/>
  <c r="J251"/>
  <c r="D251"/>
  <c r="N250"/>
  <c r="T250" s="1"/>
  <c r="K250"/>
  <c r="J250"/>
  <c r="D250"/>
  <c r="E279" s="1"/>
  <c r="N249"/>
  <c r="T249" s="1"/>
  <c r="K249"/>
  <c r="J249"/>
  <c r="D249"/>
  <c r="F278" s="1"/>
  <c r="N248"/>
  <c r="V248" s="1"/>
  <c r="K248"/>
  <c r="J248"/>
  <c r="D248"/>
  <c r="N247"/>
  <c r="V247" s="1"/>
  <c r="K247"/>
  <c r="J247"/>
  <c r="D247"/>
  <c r="E276" s="1"/>
  <c r="N246"/>
  <c r="T246" s="1"/>
  <c r="K246"/>
  <c r="J246"/>
  <c r="D246"/>
  <c r="E275" s="1"/>
  <c r="N245"/>
  <c r="T245" s="1"/>
  <c r="K245"/>
  <c r="J245"/>
  <c r="D245"/>
  <c r="E274" s="1"/>
  <c r="N244"/>
  <c r="V244" s="1"/>
  <c r="K244"/>
  <c r="J244"/>
  <c r="D244"/>
  <c r="F273" s="1"/>
  <c r="N243"/>
  <c r="V243" s="1"/>
  <c r="K243"/>
  <c r="J243"/>
  <c r="D243"/>
  <c r="E272" s="1"/>
  <c r="N242"/>
  <c r="T242" s="1"/>
  <c r="K242"/>
  <c r="J242"/>
  <c r="D242"/>
  <c r="E271" s="1"/>
  <c r="N241"/>
  <c r="T241" s="1"/>
  <c r="K241"/>
  <c r="J241"/>
  <c r="D241"/>
  <c r="E270" s="1"/>
  <c r="N240"/>
  <c r="V240" s="1"/>
  <c r="K240"/>
  <c r="J240"/>
  <c r="D240"/>
  <c r="F269" s="1"/>
  <c r="K239"/>
  <c r="J239"/>
  <c r="D239"/>
  <c r="E268" s="1"/>
  <c r="N238"/>
  <c r="T238" s="1"/>
  <c r="K238"/>
  <c r="J238"/>
  <c r="D238"/>
  <c r="E267" s="1"/>
  <c r="N237"/>
  <c r="T237" s="1"/>
  <c r="K237"/>
  <c r="J237"/>
  <c r="D237"/>
  <c r="E266" s="1"/>
  <c r="K236"/>
  <c r="J236"/>
  <c r="D236"/>
  <c r="F265" s="1"/>
  <c r="N235"/>
  <c r="V235" s="1"/>
  <c r="K235"/>
  <c r="J235"/>
  <c r="D235"/>
  <c r="E264" s="1"/>
  <c r="K234"/>
  <c r="J234"/>
  <c r="D234"/>
  <c r="E263" s="1"/>
  <c r="N233"/>
  <c r="T233" s="1"/>
  <c r="K233"/>
  <c r="J233"/>
  <c r="D233"/>
  <c r="E262" s="1"/>
  <c r="N232"/>
  <c r="V232" s="1"/>
  <c r="K232"/>
  <c r="J232"/>
  <c r="D232"/>
  <c r="F261" s="1"/>
  <c r="N231"/>
  <c r="V231" s="1"/>
  <c r="K231"/>
  <c r="J231"/>
  <c r="D231"/>
  <c r="E260" s="1"/>
  <c r="N230"/>
  <c r="T230" s="1"/>
  <c r="K230"/>
  <c r="J230"/>
  <c r="D230"/>
  <c r="E259" s="1"/>
  <c r="N229"/>
  <c r="T229" s="1"/>
  <c r="K229"/>
  <c r="J229"/>
  <c r="D229"/>
  <c r="E258" s="1"/>
  <c r="N228"/>
  <c r="V228" s="1"/>
  <c r="K228"/>
  <c r="J228"/>
  <c r="D228"/>
  <c r="F257" s="1"/>
  <c r="N227"/>
  <c r="V227" s="1"/>
  <c r="K227"/>
  <c r="J227"/>
  <c r="D227"/>
  <c r="E256" s="1"/>
  <c r="N226"/>
  <c r="T226" s="1"/>
  <c r="K226"/>
  <c r="J226"/>
  <c r="D226"/>
  <c r="E255" s="1"/>
  <c r="N225"/>
  <c r="T225" s="1"/>
  <c r="K225"/>
  <c r="J225"/>
  <c r="D225"/>
  <c r="E254" s="1"/>
  <c r="K224"/>
  <c r="J224"/>
  <c r="D224"/>
  <c r="F253" s="1"/>
  <c r="N223"/>
  <c r="V223" s="1"/>
  <c r="K223"/>
  <c r="J223"/>
  <c r="D223"/>
  <c r="E252" s="1"/>
  <c r="N222"/>
  <c r="T222" s="1"/>
  <c r="K222"/>
  <c r="J222"/>
  <c r="D222"/>
  <c r="E251" s="1"/>
  <c r="N221"/>
  <c r="T221" s="1"/>
  <c r="K221"/>
  <c r="J221"/>
  <c r="D221"/>
  <c r="E250" s="1"/>
  <c r="N220"/>
  <c r="V220" s="1"/>
  <c r="K220"/>
  <c r="J220"/>
  <c r="D220"/>
  <c r="F249" s="1"/>
  <c r="N219"/>
  <c r="V219" s="1"/>
  <c r="K219"/>
  <c r="J219"/>
  <c r="D219"/>
  <c r="E248" s="1"/>
  <c r="N218"/>
  <c r="T218" s="1"/>
  <c r="K218"/>
  <c r="J218"/>
  <c r="D218"/>
  <c r="E247" s="1"/>
  <c r="N217"/>
  <c r="T217" s="1"/>
  <c r="K217"/>
  <c r="J217"/>
  <c r="D217"/>
  <c r="E246" s="1"/>
  <c r="N216"/>
  <c r="V216" s="1"/>
  <c r="K216"/>
  <c r="J216"/>
  <c r="D216"/>
  <c r="F245" s="1"/>
  <c r="N215"/>
  <c r="V215" s="1"/>
  <c r="K215"/>
  <c r="J215"/>
  <c r="D215"/>
  <c r="E244" s="1"/>
  <c r="N214"/>
  <c r="T214" s="1"/>
  <c r="K214"/>
  <c r="J214"/>
  <c r="D214"/>
  <c r="E243" s="1"/>
  <c r="N213"/>
  <c r="T213" s="1"/>
  <c r="K213"/>
  <c r="J213"/>
  <c r="D213"/>
  <c r="E242" s="1"/>
  <c r="N212"/>
  <c r="V212" s="1"/>
  <c r="K212"/>
  <c r="J212"/>
  <c r="D212"/>
  <c r="F241" s="1"/>
  <c r="N211"/>
  <c r="V211" s="1"/>
  <c r="K211"/>
  <c r="J211"/>
  <c r="D211"/>
  <c r="E240" s="1"/>
  <c r="N210"/>
  <c r="T210" s="1"/>
  <c r="K210"/>
  <c r="J210"/>
  <c r="D210"/>
  <c r="E239" s="1"/>
  <c r="N209"/>
  <c r="T209" s="1"/>
  <c r="K209"/>
  <c r="J209"/>
  <c r="D209"/>
  <c r="E238" s="1"/>
  <c r="N208"/>
  <c r="V208" s="1"/>
  <c r="K208"/>
  <c r="J208"/>
  <c r="D208"/>
  <c r="F237" s="1"/>
  <c r="N207"/>
  <c r="V207" s="1"/>
  <c r="K207"/>
  <c r="J207"/>
  <c r="D207"/>
  <c r="E236" s="1"/>
  <c r="N206"/>
  <c r="T206" s="1"/>
  <c r="K206"/>
  <c r="J206"/>
  <c r="D206"/>
  <c r="E235" s="1"/>
  <c r="N205"/>
  <c r="T205" s="1"/>
  <c r="K205"/>
  <c r="J205"/>
  <c r="D205"/>
  <c r="E234" s="1"/>
  <c r="N204"/>
  <c r="V204" s="1"/>
  <c r="K204"/>
  <c r="J204"/>
  <c r="D204"/>
  <c r="F233" s="1"/>
  <c r="N203"/>
  <c r="V203" s="1"/>
  <c r="K203"/>
  <c r="J203"/>
  <c r="D203"/>
  <c r="E232" s="1"/>
  <c r="N202"/>
  <c r="T202" s="1"/>
  <c r="K202"/>
  <c r="J202"/>
  <c r="D202"/>
  <c r="E231" s="1"/>
  <c r="N201"/>
  <c r="T201" s="1"/>
  <c r="K201"/>
  <c r="J201"/>
  <c r="D201"/>
  <c r="E230" s="1"/>
  <c r="N200"/>
  <c r="V200" s="1"/>
  <c r="K200"/>
  <c r="J200"/>
  <c r="D200"/>
  <c r="F229" s="1"/>
  <c r="N199"/>
  <c r="V199" s="1"/>
  <c r="K199"/>
  <c r="J199"/>
  <c r="D199"/>
  <c r="E228" s="1"/>
  <c r="N198"/>
  <c r="R198" s="1"/>
  <c r="K198"/>
  <c r="J198"/>
  <c r="D198"/>
  <c r="E227" s="1"/>
  <c r="N197"/>
  <c r="V197" s="1"/>
  <c r="K197"/>
  <c r="J197"/>
  <c r="D197"/>
  <c r="N196"/>
  <c r="V196" s="1"/>
  <c r="K196"/>
  <c r="J196"/>
  <c r="D196"/>
  <c r="N195"/>
  <c r="V195" s="1"/>
  <c r="K195"/>
  <c r="J195"/>
  <c r="D195"/>
  <c r="K194"/>
  <c r="J194"/>
  <c r="D194"/>
  <c r="N193"/>
  <c r="R193" s="1"/>
  <c r="K193"/>
  <c r="J193"/>
  <c r="D193"/>
  <c r="N192"/>
  <c r="V192" s="1"/>
  <c r="K192"/>
  <c r="J192"/>
  <c r="D192"/>
  <c r="N191"/>
  <c r="V191" s="1"/>
  <c r="K191"/>
  <c r="J191"/>
  <c r="D191"/>
  <c r="N190"/>
  <c r="R190" s="1"/>
  <c r="K190"/>
  <c r="J190"/>
  <c r="D190"/>
  <c r="N189"/>
  <c r="V189" s="1"/>
  <c r="K189"/>
  <c r="J189"/>
  <c r="D189"/>
  <c r="N188"/>
  <c r="V188" s="1"/>
  <c r="K188"/>
  <c r="J188"/>
  <c r="D188"/>
  <c r="K187"/>
  <c r="J187"/>
  <c r="D187"/>
  <c r="N186"/>
  <c r="K186"/>
  <c r="J186"/>
  <c r="D186"/>
  <c r="N185"/>
  <c r="K185"/>
  <c r="J185"/>
  <c r="D185"/>
  <c r="K184"/>
  <c r="J184"/>
  <c r="D184"/>
  <c r="N183"/>
  <c r="V183" s="1"/>
  <c r="K183"/>
  <c r="J183"/>
  <c r="D183"/>
  <c r="N182"/>
  <c r="K182"/>
  <c r="J182"/>
  <c r="D182"/>
  <c r="N181"/>
  <c r="R181" s="1"/>
  <c r="K181"/>
  <c r="J181"/>
  <c r="D181"/>
  <c r="N180"/>
  <c r="V180" s="1"/>
  <c r="K180"/>
  <c r="J180"/>
  <c r="D180"/>
  <c r="N179"/>
  <c r="V179" s="1"/>
  <c r="K179"/>
  <c r="J179"/>
  <c r="D179"/>
  <c r="N178"/>
  <c r="T178" s="1"/>
  <c r="K178"/>
  <c r="J178"/>
  <c r="F178"/>
  <c r="D178"/>
  <c r="N177"/>
  <c r="R177" s="1"/>
  <c r="K177"/>
  <c r="J177"/>
  <c r="D177"/>
  <c r="N176"/>
  <c r="V176" s="1"/>
  <c r="K176"/>
  <c r="J176"/>
  <c r="D176"/>
  <c r="N175"/>
  <c r="V175" s="1"/>
  <c r="K175"/>
  <c r="J175"/>
  <c r="D175"/>
  <c r="N174"/>
  <c r="T174" s="1"/>
  <c r="K174"/>
  <c r="J174"/>
  <c r="D174"/>
  <c r="N173"/>
  <c r="R173" s="1"/>
  <c r="K173"/>
  <c r="J173"/>
  <c r="D173"/>
  <c r="N172"/>
  <c r="V172" s="1"/>
  <c r="K172"/>
  <c r="J172"/>
  <c r="D172"/>
  <c r="K171"/>
  <c r="J171"/>
  <c r="D171"/>
  <c r="K170"/>
  <c r="J170"/>
  <c r="D170"/>
  <c r="N169"/>
  <c r="R169" s="1"/>
  <c r="K169"/>
  <c r="J169"/>
  <c r="D169"/>
  <c r="N168"/>
  <c r="V168" s="1"/>
  <c r="K168"/>
  <c r="J168"/>
  <c r="D168"/>
  <c r="N167"/>
  <c r="V167" s="1"/>
  <c r="K167"/>
  <c r="J167"/>
  <c r="D167"/>
  <c r="K166"/>
  <c r="J166"/>
  <c r="D166"/>
  <c r="N165"/>
  <c r="R165" s="1"/>
  <c r="K165"/>
  <c r="J165"/>
  <c r="D165"/>
  <c r="N164"/>
  <c r="V164" s="1"/>
  <c r="K164"/>
  <c r="J164"/>
  <c r="D164"/>
  <c r="N163"/>
  <c r="V163" s="1"/>
  <c r="K163"/>
  <c r="J163"/>
  <c r="D163"/>
  <c r="N162"/>
  <c r="T162" s="1"/>
  <c r="K162"/>
  <c r="J162"/>
  <c r="D162"/>
  <c r="N161"/>
  <c r="R161" s="1"/>
  <c r="K161"/>
  <c r="J161"/>
  <c r="D161"/>
  <c r="N160"/>
  <c r="V160" s="1"/>
  <c r="K160"/>
  <c r="J160"/>
  <c r="D160"/>
  <c r="N159"/>
  <c r="V159" s="1"/>
  <c r="K159"/>
  <c r="J159"/>
  <c r="D159"/>
  <c r="N158"/>
  <c r="T158" s="1"/>
  <c r="K158"/>
  <c r="J158"/>
  <c r="D158"/>
  <c r="N157"/>
  <c r="R157" s="1"/>
  <c r="K157"/>
  <c r="J157"/>
  <c r="D157"/>
  <c r="E186" s="1"/>
  <c r="N156"/>
  <c r="V156" s="1"/>
  <c r="K156"/>
  <c r="J156"/>
  <c r="D156"/>
  <c r="N155"/>
  <c r="V155" s="1"/>
  <c r="K155"/>
  <c r="J155"/>
  <c r="D155"/>
  <c r="K154"/>
  <c r="J154"/>
  <c r="D154"/>
  <c r="N153"/>
  <c r="R153" s="1"/>
  <c r="K153"/>
  <c r="J153"/>
  <c r="D153"/>
  <c r="E182" s="1"/>
  <c r="N152"/>
  <c r="V152" s="1"/>
  <c r="K152"/>
  <c r="J152"/>
  <c r="D152"/>
  <c r="N151"/>
  <c r="V151" s="1"/>
  <c r="K151"/>
  <c r="J151"/>
  <c r="D151"/>
  <c r="N150"/>
  <c r="T150" s="1"/>
  <c r="K150"/>
  <c r="J150"/>
  <c r="D150"/>
  <c r="E179" s="1"/>
  <c r="N149"/>
  <c r="K149"/>
  <c r="J149"/>
  <c r="D149"/>
  <c r="E178" s="1"/>
  <c r="N148"/>
  <c r="V148" s="1"/>
  <c r="K148"/>
  <c r="J148"/>
  <c r="D148"/>
  <c r="N147"/>
  <c r="V147" s="1"/>
  <c r="K147"/>
  <c r="J147"/>
  <c r="D147"/>
  <c r="E176" s="1"/>
  <c r="K146"/>
  <c r="J146"/>
  <c r="D146"/>
  <c r="E175" s="1"/>
  <c r="N145"/>
  <c r="K145"/>
  <c r="J145"/>
  <c r="D145"/>
  <c r="K144"/>
  <c r="J144"/>
  <c r="D144"/>
  <c r="N143"/>
  <c r="V143" s="1"/>
  <c r="K143"/>
  <c r="J143"/>
  <c r="D143"/>
  <c r="N142"/>
  <c r="T142" s="1"/>
  <c r="K142"/>
  <c r="J142"/>
  <c r="D142"/>
  <c r="N141"/>
  <c r="R141" s="1"/>
  <c r="K141"/>
  <c r="J141"/>
  <c r="D141"/>
  <c r="N140"/>
  <c r="V140" s="1"/>
  <c r="K140"/>
  <c r="J140"/>
  <c r="D140"/>
  <c r="N139"/>
  <c r="V139" s="1"/>
  <c r="K139"/>
  <c r="J139"/>
  <c r="D139"/>
  <c r="N138"/>
  <c r="T138" s="1"/>
  <c r="K138"/>
  <c r="J138"/>
  <c r="D138"/>
  <c r="N137"/>
  <c r="R137" s="1"/>
  <c r="K137"/>
  <c r="J137"/>
  <c r="D137"/>
  <c r="E166" s="1"/>
  <c r="N136"/>
  <c r="V136" s="1"/>
  <c r="K136"/>
  <c r="J136"/>
  <c r="D136"/>
  <c r="N135"/>
  <c r="V135" s="1"/>
  <c r="K135"/>
  <c r="J135"/>
  <c r="D135"/>
  <c r="N134"/>
  <c r="T134" s="1"/>
  <c r="K134"/>
  <c r="J134"/>
  <c r="D134"/>
  <c r="E163" s="1"/>
  <c r="N133"/>
  <c r="K133"/>
  <c r="J133"/>
  <c r="D133"/>
  <c r="N132"/>
  <c r="V132" s="1"/>
  <c r="K132"/>
  <c r="J132"/>
  <c r="D132"/>
  <c r="N131"/>
  <c r="V131" s="1"/>
  <c r="K131"/>
  <c r="J131"/>
  <c r="D131"/>
  <c r="E160" s="1"/>
  <c r="K130"/>
  <c r="J130"/>
  <c r="D130"/>
  <c r="E159" s="1"/>
  <c r="K129"/>
  <c r="J129"/>
  <c r="D129"/>
  <c r="N128"/>
  <c r="V128" s="1"/>
  <c r="K128"/>
  <c r="J128"/>
  <c r="D128"/>
  <c r="N127"/>
  <c r="V127" s="1"/>
  <c r="K127"/>
  <c r="J127"/>
  <c r="D127"/>
  <c r="E156" s="1"/>
  <c r="N126"/>
  <c r="T126" s="1"/>
  <c r="K126"/>
  <c r="J126"/>
  <c r="D126"/>
  <c r="N125"/>
  <c r="R125" s="1"/>
  <c r="K125"/>
  <c r="J125"/>
  <c r="D125"/>
  <c r="N124"/>
  <c r="V124" s="1"/>
  <c r="K124"/>
  <c r="J124"/>
  <c r="D124"/>
  <c r="N123"/>
  <c r="V123" s="1"/>
  <c r="K123"/>
  <c r="J123"/>
  <c r="D123"/>
  <c r="N122"/>
  <c r="T122" s="1"/>
  <c r="K122"/>
  <c r="J122"/>
  <c r="D122"/>
  <c r="N121"/>
  <c r="R121" s="1"/>
  <c r="K121"/>
  <c r="J121"/>
  <c r="D121"/>
  <c r="N120"/>
  <c r="V120" s="1"/>
  <c r="K120"/>
  <c r="J120"/>
  <c r="D120"/>
  <c r="N119"/>
  <c r="V119" s="1"/>
  <c r="K119"/>
  <c r="J119"/>
  <c r="D119"/>
  <c r="N118"/>
  <c r="T118" s="1"/>
  <c r="K118"/>
  <c r="J118"/>
  <c r="D118"/>
  <c r="N117"/>
  <c r="R117" s="1"/>
  <c r="K117"/>
  <c r="J117"/>
  <c r="D117"/>
  <c r="E146" s="1"/>
  <c r="N116"/>
  <c r="V116" s="1"/>
  <c r="K116"/>
  <c r="J116"/>
  <c r="D116"/>
  <c r="N115"/>
  <c r="V115" s="1"/>
  <c r="K115"/>
  <c r="J115"/>
  <c r="D115"/>
  <c r="N114"/>
  <c r="T114" s="1"/>
  <c r="K114"/>
  <c r="J114"/>
  <c r="D114"/>
  <c r="E143" s="1"/>
  <c r="K113"/>
  <c r="J113"/>
  <c r="D113"/>
  <c r="N112"/>
  <c r="V112" s="1"/>
  <c r="K112"/>
  <c r="J112"/>
  <c r="D112"/>
  <c r="N111"/>
  <c r="V111" s="1"/>
  <c r="K111"/>
  <c r="J111"/>
  <c r="D111"/>
  <c r="E140" s="1"/>
  <c r="N110"/>
  <c r="T110" s="1"/>
  <c r="K110"/>
  <c r="J110"/>
  <c r="D110"/>
  <c r="N109"/>
  <c r="R109" s="1"/>
  <c r="K109"/>
  <c r="J109"/>
  <c r="D109"/>
  <c r="N108"/>
  <c r="V108" s="1"/>
  <c r="K108"/>
  <c r="J108"/>
  <c r="D108"/>
  <c r="N107"/>
  <c r="V107" s="1"/>
  <c r="K107"/>
  <c r="J107"/>
  <c r="D107"/>
  <c r="N106"/>
  <c r="T106" s="1"/>
  <c r="K106"/>
  <c r="J106"/>
  <c r="D106"/>
  <c r="N105"/>
  <c r="V105" s="1"/>
  <c r="K105"/>
  <c r="J105"/>
  <c r="D105"/>
  <c r="N104"/>
  <c r="V104" s="1"/>
  <c r="K104"/>
  <c r="J104"/>
  <c r="D104"/>
  <c r="N103"/>
  <c r="V103" s="1"/>
  <c r="K103"/>
  <c r="J103"/>
  <c r="D103"/>
  <c r="K102"/>
  <c r="J102"/>
  <c r="D102"/>
  <c r="N101"/>
  <c r="R101" s="1"/>
  <c r="K101"/>
  <c r="J101"/>
  <c r="D101"/>
  <c r="N100"/>
  <c r="V100" s="1"/>
  <c r="K100"/>
  <c r="J100"/>
  <c r="D100"/>
  <c r="N99"/>
  <c r="V99" s="1"/>
  <c r="K99"/>
  <c r="J99"/>
  <c r="D99"/>
  <c r="N98"/>
  <c r="T98" s="1"/>
  <c r="K98"/>
  <c r="J98"/>
  <c r="D98"/>
  <c r="N97"/>
  <c r="R97" s="1"/>
  <c r="K97"/>
  <c r="J97"/>
  <c r="D97"/>
  <c r="E126" s="1"/>
  <c r="N96"/>
  <c r="V96" s="1"/>
  <c r="K96"/>
  <c r="J96"/>
  <c r="D96"/>
  <c r="N95"/>
  <c r="V95" s="1"/>
  <c r="K95"/>
  <c r="J95"/>
  <c r="D95"/>
  <c r="N94"/>
  <c r="T94" s="1"/>
  <c r="K94"/>
  <c r="J94"/>
  <c r="D94"/>
  <c r="E123" s="1"/>
  <c r="N93"/>
  <c r="K93"/>
  <c r="J93"/>
  <c r="D93"/>
  <c r="N92"/>
  <c r="V92" s="1"/>
  <c r="K92"/>
  <c r="J92"/>
  <c r="D92"/>
  <c r="N91"/>
  <c r="V91" s="1"/>
  <c r="K91"/>
  <c r="J91"/>
  <c r="D91"/>
  <c r="N90"/>
  <c r="K90"/>
  <c r="J90"/>
  <c r="D90"/>
  <c r="N89"/>
  <c r="R89" s="1"/>
  <c r="K89"/>
  <c r="J89"/>
  <c r="D89"/>
  <c r="K88"/>
  <c r="J88"/>
  <c r="D88"/>
  <c r="N87"/>
  <c r="V87" s="1"/>
  <c r="K87"/>
  <c r="J87"/>
  <c r="D87"/>
  <c r="N86"/>
  <c r="R86" s="1"/>
  <c r="K86"/>
  <c r="J86"/>
  <c r="D86"/>
  <c r="E115" s="1"/>
  <c r="N85"/>
  <c r="R85" s="1"/>
  <c r="K85"/>
  <c r="J85"/>
  <c r="D85"/>
  <c r="N84"/>
  <c r="V84" s="1"/>
  <c r="K84"/>
  <c r="J84"/>
  <c r="D84"/>
  <c r="N83"/>
  <c r="K83"/>
  <c r="J83"/>
  <c r="D83"/>
  <c r="N82"/>
  <c r="V82" s="1"/>
  <c r="K82"/>
  <c r="J82"/>
  <c r="D82"/>
  <c r="N81"/>
  <c r="V81" s="1"/>
  <c r="K81"/>
  <c r="J81"/>
  <c r="D81"/>
  <c r="N80"/>
  <c r="T80" s="1"/>
  <c r="K80"/>
  <c r="J80"/>
  <c r="D80"/>
  <c r="K79"/>
  <c r="J79"/>
  <c r="D79"/>
  <c r="N78"/>
  <c r="V78" s="1"/>
  <c r="K78"/>
  <c r="J78"/>
  <c r="D78"/>
  <c r="N77"/>
  <c r="V77" s="1"/>
  <c r="K77"/>
  <c r="J77"/>
  <c r="D77"/>
  <c r="N76"/>
  <c r="T76" s="1"/>
  <c r="K76"/>
  <c r="J76"/>
  <c r="D76"/>
  <c r="N75"/>
  <c r="T75" s="1"/>
  <c r="K75"/>
  <c r="J75"/>
  <c r="D75"/>
  <c r="N74"/>
  <c r="V74" s="1"/>
  <c r="K74"/>
  <c r="J74"/>
  <c r="D74"/>
  <c r="N73"/>
  <c r="V73" s="1"/>
  <c r="K73"/>
  <c r="J73"/>
  <c r="D73"/>
  <c r="K72"/>
  <c r="J72"/>
  <c r="D72"/>
  <c r="N71"/>
  <c r="T71" s="1"/>
  <c r="K71"/>
  <c r="J71"/>
  <c r="D71"/>
  <c r="N70"/>
  <c r="V70" s="1"/>
  <c r="K70"/>
  <c r="J70"/>
  <c r="D70"/>
  <c r="N69"/>
  <c r="V69" s="1"/>
  <c r="K69"/>
  <c r="J69"/>
  <c r="D69"/>
  <c r="F98" s="1"/>
  <c r="K68"/>
  <c r="J68"/>
  <c r="D68"/>
  <c r="N67"/>
  <c r="T67" s="1"/>
  <c r="K67"/>
  <c r="J67"/>
  <c r="D67"/>
  <c r="N66"/>
  <c r="V66" s="1"/>
  <c r="K66"/>
  <c r="J66"/>
  <c r="D66"/>
  <c r="N65"/>
  <c r="V65" s="1"/>
  <c r="K65"/>
  <c r="J65"/>
  <c r="D65"/>
  <c r="N64"/>
  <c r="T64" s="1"/>
  <c r="K64"/>
  <c r="J64"/>
  <c r="D64"/>
  <c r="N63"/>
  <c r="T63" s="1"/>
  <c r="K63"/>
  <c r="J63"/>
  <c r="D63"/>
  <c r="K62"/>
  <c r="J62"/>
  <c r="D62"/>
  <c r="E91" s="1"/>
  <c r="N61"/>
  <c r="V61" s="1"/>
  <c r="K61"/>
  <c r="J61"/>
  <c r="D61"/>
  <c r="E90" s="1"/>
  <c r="N60"/>
  <c r="T60" s="1"/>
  <c r="K60"/>
  <c r="J60"/>
  <c r="D60"/>
  <c r="N59"/>
  <c r="T59" s="1"/>
  <c r="K59"/>
  <c r="J59"/>
  <c r="D59"/>
  <c r="K58"/>
  <c r="J58"/>
  <c r="D58"/>
  <c r="E87" s="1"/>
  <c r="N57"/>
  <c r="V57" s="1"/>
  <c r="K57"/>
  <c r="J57"/>
  <c r="D57"/>
  <c r="E86" s="1"/>
  <c r="N56"/>
  <c r="T56" s="1"/>
  <c r="K56"/>
  <c r="J56"/>
  <c r="D56"/>
  <c r="N55"/>
  <c r="T55" s="1"/>
  <c r="K55"/>
  <c r="J55"/>
  <c r="D55"/>
  <c r="N54"/>
  <c r="V54" s="1"/>
  <c r="K54"/>
  <c r="J54"/>
  <c r="D54"/>
  <c r="F83" s="1"/>
  <c r="N53"/>
  <c r="V53" s="1"/>
  <c r="K53"/>
  <c r="J53"/>
  <c r="D53"/>
  <c r="E82" s="1"/>
  <c r="N52"/>
  <c r="T52" s="1"/>
  <c r="K52"/>
  <c r="J52"/>
  <c r="D52"/>
  <c r="E81" s="1"/>
  <c r="N51"/>
  <c r="T51" s="1"/>
  <c r="K51"/>
  <c r="J51"/>
  <c r="D51"/>
  <c r="E80" s="1"/>
  <c r="N50"/>
  <c r="V50" s="1"/>
  <c r="K50"/>
  <c r="J50"/>
  <c r="D50"/>
  <c r="F79" s="1"/>
  <c r="N49"/>
  <c r="V49" s="1"/>
  <c r="K49"/>
  <c r="J49"/>
  <c r="D49"/>
  <c r="E78" s="1"/>
  <c r="N48"/>
  <c r="T48" s="1"/>
  <c r="K48"/>
  <c r="J48"/>
  <c r="D48"/>
  <c r="E77" s="1"/>
  <c r="N47"/>
  <c r="T47" s="1"/>
  <c r="K47"/>
  <c r="J47"/>
  <c r="D47"/>
  <c r="E76" s="1"/>
  <c r="N46"/>
  <c r="V46" s="1"/>
  <c r="K46"/>
  <c r="J46"/>
  <c r="D46"/>
  <c r="F75" s="1"/>
  <c r="N45"/>
  <c r="V45" s="1"/>
  <c r="K45"/>
  <c r="J45"/>
  <c r="D45"/>
  <c r="E74" s="1"/>
  <c r="N44"/>
  <c r="T44" s="1"/>
  <c r="K44"/>
  <c r="J44"/>
  <c r="D44"/>
  <c r="E73" s="1"/>
  <c r="K43"/>
  <c r="J43"/>
  <c r="D43"/>
  <c r="E72" s="1"/>
  <c r="N42"/>
  <c r="V42" s="1"/>
  <c r="K42"/>
  <c r="J42"/>
  <c r="D42"/>
  <c r="F71" s="1"/>
  <c r="N41"/>
  <c r="V41" s="1"/>
  <c r="K41"/>
  <c r="J41"/>
  <c r="D41"/>
  <c r="E70" s="1"/>
  <c r="N40"/>
  <c r="T40" s="1"/>
  <c r="K40"/>
  <c r="J40"/>
  <c r="D40"/>
  <c r="E69" s="1"/>
  <c r="N39"/>
  <c r="T39" s="1"/>
  <c r="K39"/>
  <c r="J39"/>
  <c r="D39"/>
  <c r="E68" s="1"/>
  <c r="N38"/>
  <c r="V38" s="1"/>
  <c r="K38"/>
  <c r="J38"/>
  <c r="D38"/>
  <c r="F67" s="1"/>
  <c r="N37"/>
  <c r="V37" s="1"/>
  <c r="K37"/>
  <c r="J37"/>
  <c r="D37"/>
  <c r="E66" s="1"/>
  <c r="N36"/>
  <c r="T36" s="1"/>
  <c r="K36"/>
  <c r="J36"/>
  <c r="D36"/>
  <c r="E65" s="1"/>
  <c r="K35"/>
  <c r="J35"/>
  <c r="D35"/>
  <c r="E64" s="1"/>
  <c r="N34"/>
  <c r="V34" s="1"/>
  <c r="K34"/>
  <c r="J34"/>
  <c r="D34"/>
  <c r="F63" s="1"/>
  <c r="N33"/>
  <c r="V33" s="1"/>
  <c r="K33"/>
  <c r="J33"/>
  <c r="D33"/>
  <c r="E62" s="1"/>
  <c r="K32"/>
  <c r="J32"/>
  <c r="D32"/>
  <c r="E61" s="1"/>
  <c r="O31"/>
  <c r="N31"/>
  <c r="P31" s="1"/>
  <c r="K31"/>
  <c r="J31"/>
  <c r="D31"/>
  <c r="D30"/>
  <c r="F59" s="1"/>
  <c r="D29"/>
  <c r="E58" s="1"/>
  <c r="D28"/>
  <c r="E57" s="1"/>
  <c r="D27"/>
  <c r="F55" s="1"/>
  <c r="D26"/>
  <c r="D25"/>
  <c r="E54" s="1"/>
  <c r="D24"/>
  <c r="E53" s="1"/>
  <c r="D23"/>
  <c r="D22"/>
  <c r="F51" s="1"/>
  <c r="D21"/>
  <c r="E50" s="1"/>
  <c r="D20"/>
  <c r="E49" s="1"/>
  <c r="D19"/>
  <c r="D18"/>
  <c r="F47" s="1"/>
  <c r="D17"/>
  <c r="E46" s="1"/>
  <c r="D16"/>
  <c r="E45" s="1"/>
  <c r="D15"/>
  <c r="D14"/>
  <c r="F43" s="1"/>
  <c r="D13"/>
  <c r="E42" s="1"/>
  <c r="D12"/>
  <c r="E41" s="1"/>
  <c r="D11"/>
  <c r="D10"/>
  <c r="F39" s="1"/>
  <c r="D9"/>
  <c r="E38" s="1"/>
  <c r="D8"/>
  <c r="E37" s="1"/>
  <c r="D7"/>
  <c r="D6"/>
  <c r="F35" s="1"/>
  <c r="D5"/>
  <c r="E34" s="1"/>
  <c r="D4"/>
  <c r="E33" s="1"/>
  <c r="D3"/>
  <c r="D2"/>
  <c r="E31" s="1"/>
  <c r="AC27" i="11"/>
  <c r="AC26"/>
  <c r="AC28" i="10"/>
  <c r="AC27"/>
  <c r="AC26" i="7"/>
  <c r="AC25"/>
  <c r="AC70" i="6"/>
  <c r="AC69"/>
  <c r="AC68"/>
  <c r="AC25" i="1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31"/>
  <c r="AC24" i="7"/>
  <c r="AC26" i="10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31"/>
  <c r="N496" i="11"/>
  <c r="T496" s="1"/>
  <c r="K496"/>
  <c r="J496"/>
  <c r="D496"/>
  <c r="N495"/>
  <c r="T495" s="1"/>
  <c r="K495"/>
  <c r="J495"/>
  <c r="D495"/>
  <c r="N494"/>
  <c r="V494" s="1"/>
  <c r="K494"/>
  <c r="J494"/>
  <c r="D494"/>
  <c r="N493"/>
  <c r="V493" s="1"/>
  <c r="K493"/>
  <c r="J493"/>
  <c r="D493"/>
  <c r="N492"/>
  <c r="T492" s="1"/>
  <c r="K492"/>
  <c r="J492"/>
  <c r="D492"/>
  <c r="N491"/>
  <c r="T491" s="1"/>
  <c r="K491"/>
  <c r="J491"/>
  <c r="D491"/>
  <c r="N490"/>
  <c r="V490" s="1"/>
  <c r="K490"/>
  <c r="J490"/>
  <c r="D490"/>
  <c r="N489"/>
  <c r="V489" s="1"/>
  <c r="K489"/>
  <c r="J489"/>
  <c r="D489"/>
  <c r="N488"/>
  <c r="T488" s="1"/>
  <c r="K488"/>
  <c r="J488"/>
  <c r="D488"/>
  <c r="N487"/>
  <c r="T487" s="1"/>
  <c r="K487"/>
  <c r="J487"/>
  <c r="D487"/>
  <c r="N486"/>
  <c r="V486" s="1"/>
  <c r="K486"/>
  <c r="J486"/>
  <c r="D486"/>
  <c r="N485"/>
  <c r="V485" s="1"/>
  <c r="K485"/>
  <c r="J485"/>
  <c r="D485"/>
  <c r="N484"/>
  <c r="T484" s="1"/>
  <c r="K484"/>
  <c r="J484"/>
  <c r="D484"/>
  <c r="N483"/>
  <c r="T483" s="1"/>
  <c r="K483"/>
  <c r="J483"/>
  <c r="D483"/>
  <c r="N482"/>
  <c r="V482" s="1"/>
  <c r="K482"/>
  <c r="J482"/>
  <c r="D482"/>
  <c r="N481"/>
  <c r="V481" s="1"/>
  <c r="K481"/>
  <c r="J481"/>
  <c r="D481"/>
  <c r="N480"/>
  <c r="T480" s="1"/>
  <c r="K480"/>
  <c r="J480"/>
  <c r="D480"/>
  <c r="N479"/>
  <c r="T479" s="1"/>
  <c r="K479"/>
  <c r="J479"/>
  <c r="D479"/>
  <c r="N478"/>
  <c r="V478" s="1"/>
  <c r="K478"/>
  <c r="J478"/>
  <c r="D478"/>
  <c r="N477"/>
  <c r="V477" s="1"/>
  <c r="K477"/>
  <c r="J477"/>
  <c r="D477"/>
  <c r="N476"/>
  <c r="T476" s="1"/>
  <c r="K476"/>
  <c r="J476"/>
  <c r="D476"/>
  <c r="N475"/>
  <c r="T475" s="1"/>
  <c r="K475"/>
  <c r="J475"/>
  <c r="D475"/>
  <c r="N474"/>
  <c r="V474" s="1"/>
  <c r="K474"/>
  <c r="J474"/>
  <c r="D474"/>
  <c r="N473"/>
  <c r="V473" s="1"/>
  <c r="K473"/>
  <c r="J473"/>
  <c r="D473"/>
  <c r="N472"/>
  <c r="T472" s="1"/>
  <c r="K472"/>
  <c r="J472"/>
  <c r="D472"/>
  <c r="N471"/>
  <c r="T471" s="1"/>
  <c r="K471"/>
  <c r="J471"/>
  <c r="D471"/>
  <c r="K470"/>
  <c r="J470"/>
  <c r="D470"/>
  <c r="N469"/>
  <c r="V469" s="1"/>
  <c r="K469"/>
  <c r="J469"/>
  <c r="D469"/>
  <c r="N468"/>
  <c r="T468" s="1"/>
  <c r="K468"/>
  <c r="J468"/>
  <c r="D468"/>
  <c r="N467"/>
  <c r="T467" s="1"/>
  <c r="K467"/>
  <c r="J467"/>
  <c r="D467"/>
  <c r="E496" s="1"/>
  <c r="N466"/>
  <c r="V466" s="1"/>
  <c r="K466"/>
  <c r="J466"/>
  <c r="D466"/>
  <c r="F495" s="1"/>
  <c r="N465"/>
  <c r="V465" s="1"/>
  <c r="K465"/>
  <c r="J465"/>
  <c r="D465"/>
  <c r="E494" s="1"/>
  <c r="N464"/>
  <c r="T464" s="1"/>
  <c r="K464"/>
  <c r="J464"/>
  <c r="D464"/>
  <c r="E493" s="1"/>
  <c r="N463"/>
  <c r="T463" s="1"/>
  <c r="K463"/>
  <c r="J463"/>
  <c r="D463"/>
  <c r="E492" s="1"/>
  <c r="K462"/>
  <c r="J462"/>
  <c r="D462"/>
  <c r="F491" s="1"/>
  <c r="N461"/>
  <c r="V461" s="1"/>
  <c r="K461"/>
  <c r="J461"/>
  <c r="D461"/>
  <c r="E490" s="1"/>
  <c r="N460"/>
  <c r="T460" s="1"/>
  <c r="K460"/>
  <c r="J460"/>
  <c r="D460"/>
  <c r="E489" s="1"/>
  <c r="N459"/>
  <c r="T459" s="1"/>
  <c r="K459"/>
  <c r="J459"/>
  <c r="D459"/>
  <c r="E488" s="1"/>
  <c r="N458"/>
  <c r="V458" s="1"/>
  <c r="K458"/>
  <c r="J458"/>
  <c r="D458"/>
  <c r="F487" s="1"/>
  <c r="N457"/>
  <c r="V457" s="1"/>
  <c r="K457"/>
  <c r="J457"/>
  <c r="D457"/>
  <c r="E486" s="1"/>
  <c r="N456"/>
  <c r="T456" s="1"/>
  <c r="K456"/>
  <c r="J456"/>
  <c r="D456"/>
  <c r="E485" s="1"/>
  <c r="N455"/>
  <c r="T455" s="1"/>
  <c r="K455"/>
  <c r="J455"/>
  <c r="D455"/>
  <c r="E484" s="1"/>
  <c r="N454"/>
  <c r="V454" s="1"/>
  <c r="K454"/>
  <c r="J454"/>
  <c r="D454"/>
  <c r="F483" s="1"/>
  <c r="N453"/>
  <c r="V453" s="1"/>
  <c r="K453"/>
  <c r="J453"/>
  <c r="D453"/>
  <c r="E482" s="1"/>
  <c r="N452"/>
  <c r="T452" s="1"/>
  <c r="K452"/>
  <c r="J452"/>
  <c r="D452"/>
  <c r="E481" s="1"/>
  <c r="N451"/>
  <c r="T451" s="1"/>
  <c r="K451"/>
  <c r="J451"/>
  <c r="D451"/>
  <c r="E480" s="1"/>
  <c r="N450"/>
  <c r="V450" s="1"/>
  <c r="K450"/>
  <c r="J450"/>
  <c r="D450"/>
  <c r="F479" s="1"/>
  <c r="N449"/>
  <c r="V449" s="1"/>
  <c r="K449"/>
  <c r="J449"/>
  <c r="D449"/>
  <c r="E478" s="1"/>
  <c r="N448"/>
  <c r="R448" s="1"/>
  <c r="K448"/>
  <c r="J448"/>
  <c r="D448"/>
  <c r="E477" s="1"/>
  <c r="N447"/>
  <c r="R447" s="1"/>
  <c r="K447"/>
  <c r="J447"/>
  <c r="D447"/>
  <c r="K446"/>
  <c r="J446"/>
  <c r="D446"/>
  <c r="N445"/>
  <c r="V445" s="1"/>
  <c r="K445"/>
  <c r="J445"/>
  <c r="D445"/>
  <c r="N444"/>
  <c r="R444" s="1"/>
  <c r="K444"/>
  <c r="J444"/>
  <c r="D444"/>
  <c r="E473" s="1"/>
  <c r="N443"/>
  <c r="V443" s="1"/>
  <c r="K443"/>
  <c r="J443"/>
  <c r="D443"/>
  <c r="N442"/>
  <c r="V442" s="1"/>
  <c r="K442"/>
  <c r="J442"/>
  <c r="D442"/>
  <c r="K441"/>
  <c r="J441"/>
  <c r="D441"/>
  <c r="N440"/>
  <c r="V440" s="1"/>
  <c r="K440"/>
  <c r="J440"/>
  <c r="D440"/>
  <c r="N439"/>
  <c r="V439" s="1"/>
  <c r="K439"/>
  <c r="J439"/>
  <c r="D439"/>
  <c r="N438"/>
  <c r="V438" s="1"/>
  <c r="K438"/>
  <c r="J438"/>
  <c r="D438"/>
  <c r="N437"/>
  <c r="V437" s="1"/>
  <c r="K437"/>
  <c r="J437"/>
  <c r="D437"/>
  <c r="N436"/>
  <c r="V436" s="1"/>
  <c r="K436"/>
  <c r="J436"/>
  <c r="D436"/>
  <c r="N435"/>
  <c r="V435" s="1"/>
  <c r="K435"/>
  <c r="J435"/>
  <c r="D435"/>
  <c r="N434"/>
  <c r="V434" s="1"/>
  <c r="K434"/>
  <c r="J434"/>
  <c r="D434"/>
  <c r="N433"/>
  <c r="V433" s="1"/>
  <c r="K433"/>
  <c r="J433"/>
  <c r="D433"/>
  <c r="N432"/>
  <c r="V432" s="1"/>
  <c r="K432"/>
  <c r="J432"/>
  <c r="D432"/>
  <c r="N431"/>
  <c r="V431" s="1"/>
  <c r="K431"/>
  <c r="J431"/>
  <c r="D431"/>
  <c r="N430"/>
  <c r="V430" s="1"/>
  <c r="K430"/>
  <c r="J430"/>
  <c r="D430"/>
  <c r="N429"/>
  <c r="V429" s="1"/>
  <c r="K429"/>
  <c r="J429"/>
  <c r="D429"/>
  <c r="N428"/>
  <c r="V428" s="1"/>
  <c r="K428"/>
  <c r="J428"/>
  <c r="D428"/>
  <c r="N427"/>
  <c r="V427" s="1"/>
  <c r="K427"/>
  <c r="J427"/>
  <c r="D427"/>
  <c r="N426"/>
  <c r="V426" s="1"/>
  <c r="K426"/>
  <c r="J426"/>
  <c r="D426"/>
  <c r="N425"/>
  <c r="V425" s="1"/>
  <c r="K425"/>
  <c r="J425"/>
  <c r="D425"/>
  <c r="N424"/>
  <c r="V424" s="1"/>
  <c r="K424"/>
  <c r="J424"/>
  <c r="D424"/>
  <c r="N423"/>
  <c r="V423" s="1"/>
  <c r="K423"/>
  <c r="J423"/>
  <c r="D423"/>
  <c r="N422"/>
  <c r="V422" s="1"/>
  <c r="K422"/>
  <c r="J422"/>
  <c r="D422"/>
  <c r="N421"/>
  <c r="V421" s="1"/>
  <c r="K421"/>
  <c r="J421"/>
  <c r="D421"/>
  <c r="N420"/>
  <c r="V420" s="1"/>
  <c r="K420"/>
  <c r="J420"/>
  <c r="D420"/>
  <c r="N419"/>
  <c r="V419" s="1"/>
  <c r="K419"/>
  <c r="J419"/>
  <c r="D419"/>
  <c r="N418"/>
  <c r="V418" s="1"/>
  <c r="K418"/>
  <c r="J418"/>
  <c r="D418"/>
  <c r="N417"/>
  <c r="V417" s="1"/>
  <c r="K417"/>
  <c r="J417"/>
  <c r="D417"/>
  <c r="N416"/>
  <c r="V416" s="1"/>
  <c r="K416"/>
  <c r="J416"/>
  <c r="D416"/>
  <c r="N415"/>
  <c r="V415" s="1"/>
  <c r="K415"/>
  <c r="J415"/>
  <c r="D415"/>
  <c r="E444" s="1"/>
  <c r="N414"/>
  <c r="V414" s="1"/>
  <c r="K414"/>
  <c r="J414"/>
  <c r="D414"/>
  <c r="E443" s="1"/>
  <c r="N413"/>
  <c r="V413" s="1"/>
  <c r="K413"/>
  <c r="J413"/>
  <c r="D413"/>
  <c r="E442" s="1"/>
  <c r="N412"/>
  <c r="R412" s="1"/>
  <c r="K412"/>
  <c r="J412"/>
  <c r="D412"/>
  <c r="F441" s="1"/>
  <c r="N411"/>
  <c r="V411" s="1"/>
  <c r="K411"/>
  <c r="J411"/>
  <c r="D411"/>
  <c r="N410"/>
  <c r="V410" s="1"/>
  <c r="K410"/>
  <c r="J410"/>
  <c r="D410"/>
  <c r="E439" s="1"/>
  <c r="N409"/>
  <c r="V409" s="1"/>
  <c r="K409"/>
  <c r="J409"/>
  <c r="D409"/>
  <c r="N408"/>
  <c r="R408" s="1"/>
  <c r="K408"/>
  <c r="J408"/>
  <c r="D408"/>
  <c r="F437" s="1"/>
  <c r="N407"/>
  <c r="V407" s="1"/>
  <c r="K407"/>
  <c r="J407"/>
  <c r="D407"/>
  <c r="N406"/>
  <c r="V406" s="1"/>
  <c r="K406"/>
  <c r="J406"/>
  <c r="D406"/>
  <c r="N405"/>
  <c r="V405" s="1"/>
  <c r="K405"/>
  <c r="J405"/>
  <c r="D405"/>
  <c r="N404"/>
  <c r="R404" s="1"/>
  <c r="K404"/>
  <c r="J404"/>
  <c r="D404"/>
  <c r="F433" s="1"/>
  <c r="N403"/>
  <c r="R403" s="1"/>
  <c r="K403"/>
  <c r="J403"/>
  <c r="D403"/>
  <c r="N402"/>
  <c r="V402" s="1"/>
  <c r="K402"/>
  <c r="J402"/>
  <c r="D402"/>
  <c r="N401"/>
  <c r="V401" s="1"/>
  <c r="K401"/>
  <c r="J401"/>
  <c r="D401"/>
  <c r="E430" s="1"/>
  <c r="N400"/>
  <c r="R400" s="1"/>
  <c r="K400"/>
  <c r="J400"/>
  <c r="D400"/>
  <c r="N399"/>
  <c r="R399" s="1"/>
  <c r="K399"/>
  <c r="J399"/>
  <c r="D399"/>
  <c r="N398"/>
  <c r="V398" s="1"/>
  <c r="K398"/>
  <c r="J398"/>
  <c r="D398"/>
  <c r="N397"/>
  <c r="V397" s="1"/>
  <c r="K397"/>
  <c r="J397"/>
  <c r="D397"/>
  <c r="N396"/>
  <c r="R396" s="1"/>
  <c r="K396"/>
  <c r="J396"/>
  <c r="D396"/>
  <c r="N395"/>
  <c r="R395" s="1"/>
  <c r="K395"/>
  <c r="J395"/>
  <c r="D395"/>
  <c r="N394"/>
  <c r="V394" s="1"/>
  <c r="K394"/>
  <c r="J394"/>
  <c r="D394"/>
  <c r="N393"/>
  <c r="V393" s="1"/>
  <c r="K393"/>
  <c r="J393"/>
  <c r="D393"/>
  <c r="N392"/>
  <c r="V392" s="1"/>
  <c r="K392"/>
  <c r="J392"/>
  <c r="D392"/>
  <c r="N391"/>
  <c r="V391" s="1"/>
  <c r="K391"/>
  <c r="J391"/>
  <c r="D391"/>
  <c r="N390"/>
  <c r="V390" s="1"/>
  <c r="K390"/>
  <c r="J390"/>
  <c r="D390"/>
  <c r="N389"/>
  <c r="V389" s="1"/>
  <c r="K389"/>
  <c r="J389"/>
  <c r="D389"/>
  <c r="N388"/>
  <c r="V388" s="1"/>
  <c r="K388"/>
  <c r="J388"/>
  <c r="D388"/>
  <c r="N387"/>
  <c r="V387" s="1"/>
  <c r="K387"/>
  <c r="J387"/>
  <c r="D387"/>
  <c r="N386"/>
  <c r="V386" s="1"/>
  <c r="K386"/>
  <c r="J386"/>
  <c r="D386"/>
  <c r="K385"/>
  <c r="J385"/>
  <c r="D385"/>
  <c r="N384"/>
  <c r="R384" s="1"/>
  <c r="K384"/>
  <c r="J384"/>
  <c r="D384"/>
  <c r="N383"/>
  <c r="V383" s="1"/>
  <c r="K383"/>
  <c r="J383"/>
  <c r="D383"/>
  <c r="N382"/>
  <c r="V382" s="1"/>
  <c r="K382"/>
  <c r="J382"/>
  <c r="D382"/>
  <c r="N381"/>
  <c r="V381" s="1"/>
  <c r="K381"/>
  <c r="J381"/>
  <c r="D381"/>
  <c r="N380"/>
  <c r="R380" s="1"/>
  <c r="K380"/>
  <c r="J380"/>
  <c r="D380"/>
  <c r="K379"/>
  <c r="J379"/>
  <c r="D379"/>
  <c r="N378"/>
  <c r="V378" s="1"/>
  <c r="K378"/>
  <c r="J378"/>
  <c r="D378"/>
  <c r="N377"/>
  <c r="V377" s="1"/>
  <c r="K377"/>
  <c r="J377"/>
  <c r="D377"/>
  <c r="N376"/>
  <c r="K376"/>
  <c r="J376"/>
  <c r="D376"/>
  <c r="N375"/>
  <c r="R375" s="1"/>
  <c r="K375"/>
  <c r="J375"/>
  <c r="D375"/>
  <c r="N374"/>
  <c r="V374" s="1"/>
  <c r="K374"/>
  <c r="J374"/>
  <c r="D374"/>
  <c r="N373"/>
  <c r="V373" s="1"/>
  <c r="K373"/>
  <c r="J373"/>
  <c r="D373"/>
  <c r="N372"/>
  <c r="R372" s="1"/>
  <c r="K372"/>
  <c r="J372"/>
  <c r="D372"/>
  <c r="N371"/>
  <c r="K371"/>
  <c r="J371"/>
  <c r="D371"/>
  <c r="N370"/>
  <c r="V370" s="1"/>
  <c r="K370"/>
  <c r="J370"/>
  <c r="D370"/>
  <c r="N369"/>
  <c r="V369" s="1"/>
  <c r="K369"/>
  <c r="J369"/>
  <c r="D369"/>
  <c r="N368"/>
  <c r="K368"/>
  <c r="J368"/>
  <c r="D368"/>
  <c r="N367"/>
  <c r="R367" s="1"/>
  <c r="K367"/>
  <c r="J367"/>
  <c r="D367"/>
  <c r="N366"/>
  <c r="V366" s="1"/>
  <c r="K366"/>
  <c r="J366"/>
  <c r="D366"/>
  <c r="N365"/>
  <c r="V365" s="1"/>
  <c r="K365"/>
  <c r="J365"/>
  <c r="D365"/>
  <c r="N364"/>
  <c r="R364" s="1"/>
  <c r="K364"/>
  <c r="J364"/>
  <c r="D364"/>
  <c r="E393" s="1"/>
  <c r="N363"/>
  <c r="K363"/>
  <c r="J363"/>
  <c r="D363"/>
  <c r="N362"/>
  <c r="V362" s="1"/>
  <c r="K362"/>
  <c r="J362"/>
  <c r="D362"/>
  <c r="N361"/>
  <c r="V361" s="1"/>
  <c r="K361"/>
  <c r="J361"/>
  <c r="D361"/>
  <c r="N360"/>
  <c r="K360"/>
  <c r="J360"/>
  <c r="D360"/>
  <c r="N359"/>
  <c r="R359" s="1"/>
  <c r="K359"/>
  <c r="J359"/>
  <c r="D359"/>
  <c r="N358"/>
  <c r="V358" s="1"/>
  <c r="K358"/>
  <c r="J358"/>
  <c r="D358"/>
  <c r="F385" s="1"/>
  <c r="N357"/>
  <c r="V357" s="1"/>
  <c r="K357"/>
  <c r="J357"/>
  <c r="D357"/>
  <c r="N356"/>
  <c r="R356" s="1"/>
  <c r="K356"/>
  <c r="J356"/>
  <c r="D356"/>
  <c r="E385" s="1"/>
  <c r="N355"/>
  <c r="K355"/>
  <c r="J355"/>
  <c r="D355"/>
  <c r="E384" s="1"/>
  <c r="N354"/>
  <c r="V354" s="1"/>
  <c r="K354"/>
  <c r="J354"/>
  <c r="D354"/>
  <c r="N353"/>
  <c r="V353" s="1"/>
  <c r="K353"/>
  <c r="J353"/>
  <c r="D353"/>
  <c r="N352"/>
  <c r="K352"/>
  <c r="J352"/>
  <c r="D352"/>
  <c r="N351"/>
  <c r="R351" s="1"/>
  <c r="K351"/>
  <c r="J351"/>
  <c r="D351"/>
  <c r="F380" s="1"/>
  <c r="N350"/>
  <c r="V350" s="1"/>
  <c r="K350"/>
  <c r="J350"/>
  <c r="D350"/>
  <c r="E379" s="1"/>
  <c r="N349"/>
  <c r="T349" s="1"/>
  <c r="K349"/>
  <c r="J349"/>
  <c r="D349"/>
  <c r="N348"/>
  <c r="T348" s="1"/>
  <c r="K348"/>
  <c r="J348"/>
  <c r="D348"/>
  <c r="E377" s="1"/>
  <c r="N347"/>
  <c r="V347" s="1"/>
  <c r="K347"/>
  <c r="J347"/>
  <c r="D347"/>
  <c r="N346"/>
  <c r="V346" s="1"/>
  <c r="K346"/>
  <c r="J346"/>
  <c r="D346"/>
  <c r="E375" s="1"/>
  <c r="N345"/>
  <c r="T345" s="1"/>
  <c r="K345"/>
  <c r="J345"/>
  <c r="D345"/>
  <c r="N344"/>
  <c r="T344" s="1"/>
  <c r="K344"/>
  <c r="J344"/>
  <c r="D344"/>
  <c r="E373" s="1"/>
  <c r="N343"/>
  <c r="V343" s="1"/>
  <c r="K343"/>
  <c r="J343"/>
  <c r="D343"/>
  <c r="F372" s="1"/>
  <c r="N342"/>
  <c r="V342" s="1"/>
  <c r="K342"/>
  <c r="J342"/>
  <c r="D342"/>
  <c r="E371" s="1"/>
  <c r="N341"/>
  <c r="T341" s="1"/>
  <c r="K341"/>
  <c r="J341"/>
  <c r="D341"/>
  <c r="N340"/>
  <c r="T340" s="1"/>
  <c r="K340"/>
  <c r="J340"/>
  <c r="D340"/>
  <c r="E369" s="1"/>
  <c r="N339"/>
  <c r="V339" s="1"/>
  <c r="K339"/>
  <c r="J339"/>
  <c r="D339"/>
  <c r="N338"/>
  <c r="V338" s="1"/>
  <c r="K338"/>
  <c r="J338"/>
  <c r="D338"/>
  <c r="E367" s="1"/>
  <c r="N337"/>
  <c r="T337" s="1"/>
  <c r="K337"/>
  <c r="J337"/>
  <c r="D337"/>
  <c r="N336"/>
  <c r="T336" s="1"/>
  <c r="K336"/>
  <c r="J336"/>
  <c r="D336"/>
  <c r="E365" s="1"/>
  <c r="N335"/>
  <c r="V335" s="1"/>
  <c r="K335"/>
  <c r="J335"/>
  <c r="D335"/>
  <c r="F364" s="1"/>
  <c r="N334"/>
  <c r="V334" s="1"/>
  <c r="K334"/>
  <c r="J334"/>
  <c r="D334"/>
  <c r="E363" s="1"/>
  <c r="N333"/>
  <c r="T333" s="1"/>
  <c r="K333"/>
  <c r="J333"/>
  <c r="D333"/>
  <c r="N332"/>
  <c r="T332" s="1"/>
  <c r="K332"/>
  <c r="J332"/>
  <c r="D332"/>
  <c r="E361" s="1"/>
  <c r="N331"/>
  <c r="V331" s="1"/>
  <c r="K331"/>
  <c r="J331"/>
  <c r="D331"/>
  <c r="N330"/>
  <c r="V330" s="1"/>
  <c r="K330"/>
  <c r="J330"/>
  <c r="D330"/>
  <c r="E359" s="1"/>
  <c r="N329"/>
  <c r="T329" s="1"/>
  <c r="K329"/>
  <c r="J329"/>
  <c r="D329"/>
  <c r="N328"/>
  <c r="T328" s="1"/>
  <c r="K328"/>
  <c r="J328"/>
  <c r="D328"/>
  <c r="E357" s="1"/>
  <c r="N327"/>
  <c r="V327" s="1"/>
  <c r="K327"/>
  <c r="J327"/>
  <c r="D327"/>
  <c r="F356" s="1"/>
  <c r="N326"/>
  <c r="V326" s="1"/>
  <c r="K326"/>
  <c r="J326"/>
  <c r="D326"/>
  <c r="E355" s="1"/>
  <c r="N325"/>
  <c r="T325" s="1"/>
  <c r="K325"/>
  <c r="J325"/>
  <c r="D325"/>
  <c r="N324"/>
  <c r="T324" s="1"/>
  <c r="K324"/>
  <c r="J324"/>
  <c r="D324"/>
  <c r="E353" s="1"/>
  <c r="N323"/>
  <c r="V323" s="1"/>
  <c r="K323"/>
  <c r="J323"/>
  <c r="D323"/>
  <c r="K322"/>
  <c r="J322"/>
  <c r="D322"/>
  <c r="E351" s="1"/>
  <c r="N321"/>
  <c r="R321" s="1"/>
  <c r="K321"/>
  <c r="J321"/>
  <c r="D321"/>
  <c r="E350" s="1"/>
  <c r="N320"/>
  <c r="T320" s="1"/>
  <c r="K320"/>
  <c r="J320"/>
  <c r="D320"/>
  <c r="N319"/>
  <c r="V319" s="1"/>
  <c r="K319"/>
  <c r="J319"/>
  <c r="D319"/>
  <c r="N318"/>
  <c r="V318" s="1"/>
  <c r="K318"/>
  <c r="J318"/>
  <c r="D318"/>
  <c r="N317"/>
  <c r="R317" s="1"/>
  <c r="K317"/>
  <c r="J317"/>
  <c r="D317"/>
  <c r="N316"/>
  <c r="R316" s="1"/>
  <c r="K316"/>
  <c r="J316"/>
  <c r="D316"/>
  <c r="N315"/>
  <c r="V315" s="1"/>
  <c r="K315"/>
  <c r="J315"/>
  <c r="D315"/>
  <c r="N314"/>
  <c r="V314" s="1"/>
  <c r="K314"/>
  <c r="J314"/>
  <c r="D314"/>
  <c r="N313"/>
  <c r="R313" s="1"/>
  <c r="K313"/>
  <c r="J313"/>
  <c r="D313"/>
  <c r="N312"/>
  <c r="K312"/>
  <c r="J312"/>
  <c r="D312"/>
  <c r="N311"/>
  <c r="V311" s="1"/>
  <c r="K311"/>
  <c r="J311"/>
  <c r="D311"/>
  <c r="N310"/>
  <c r="T310" s="1"/>
  <c r="K310"/>
  <c r="J310"/>
  <c r="D310"/>
  <c r="K309"/>
  <c r="J309"/>
  <c r="D309"/>
  <c r="N308"/>
  <c r="R308" s="1"/>
  <c r="K308"/>
  <c r="J308"/>
  <c r="D308"/>
  <c r="N307"/>
  <c r="V307" s="1"/>
  <c r="K307"/>
  <c r="J307"/>
  <c r="D307"/>
  <c r="N306"/>
  <c r="V306" s="1"/>
  <c r="K306"/>
  <c r="J306"/>
  <c r="D306"/>
  <c r="N305"/>
  <c r="T305" s="1"/>
  <c r="K305"/>
  <c r="J305"/>
  <c r="D305"/>
  <c r="N304"/>
  <c r="V304" s="1"/>
  <c r="K304"/>
  <c r="J304"/>
  <c r="D304"/>
  <c r="N303"/>
  <c r="V303" s="1"/>
  <c r="K303"/>
  <c r="J303"/>
  <c r="D303"/>
  <c r="N302"/>
  <c r="V302" s="1"/>
  <c r="K302"/>
  <c r="J302"/>
  <c r="D302"/>
  <c r="N301"/>
  <c r="T301" s="1"/>
  <c r="K301"/>
  <c r="J301"/>
  <c r="D301"/>
  <c r="N300"/>
  <c r="V300" s="1"/>
  <c r="K300"/>
  <c r="J300"/>
  <c r="D300"/>
  <c r="N299"/>
  <c r="V299" s="1"/>
  <c r="K299"/>
  <c r="J299"/>
  <c r="D299"/>
  <c r="N298"/>
  <c r="V298" s="1"/>
  <c r="K298"/>
  <c r="J298"/>
  <c r="D298"/>
  <c r="N297"/>
  <c r="T297" s="1"/>
  <c r="K297"/>
  <c r="J297"/>
  <c r="D297"/>
  <c r="N296"/>
  <c r="V296" s="1"/>
  <c r="K296"/>
  <c r="J296"/>
  <c r="D296"/>
  <c r="N295"/>
  <c r="V295" s="1"/>
  <c r="K295"/>
  <c r="J295"/>
  <c r="D295"/>
  <c r="N294"/>
  <c r="V294" s="1"/>
  <c r="K294"/>
  <c r="J294"/>
  <c r="D294"/>
  <c r="N293"/>
  <c r="T293" s="1"/>
  <c r="K293"/>
  <c r="J293"/>
  <c r="D293"/>
  <c r="N292"/>
  <c r="V292" s="1"/>
  <c r="K292"/>
  <c r="J292"/>
  <c r="D292"/>
  <c r="F321" s="1"/>
  <c r="N291"/>
  <c r="V291" s="1"/>
  <c r="K291"/>
  <c r="J291"/>
  <c r="D291"/>
  <c r="N290"/>
  <c r="V290" s="1"/>
  <c r="K290"/>
  <c r="J290"/>
  <c r="D290"/>
  <c r="N289"/>
  <c r="T289" s="1"/>
  <c r="K289"/>
  <c r="J289"/>
  <c r="D289"/>
  <c r="F318" s="1"/>
  <c r="K288"/>
  <c r="J288"/>
  <c r="D288"/>
  <c r="E317" s="1"/>
  <c r="N287"/>
  <c r="V287" s="1"/>
  <c r="K287"/>
  <c r="J287"/>
  <c r="D287"/>
  <c r="N286"/>
  <c r="V286" s="1"/>
  <c r="K286"/>
  <c r="J286"/>
  <c r="D286"/>
  <c r="N285"/>
  <c r="T285" s="1"/>
  <c r="K285"/>
  <c r="J285"/>
  <c r="D285"/>
  <c r="N284"/>
  <c r="V284" s="1"/>
  <c r="K284"/>
  <c r="J284"/>
  <c r="D284"/>
  <c r="E313" s="1"/>
  <c r="K283"/>
  <c r="J283"/>
  <c r="D283"/>
  <c r="N282"/>
  <c r="V282" s="1"/>
  <c r="K282"/>
  <c r="J282"/>
  <c r="D282"/>
  <c r="N281"/>
  <c r="T281" s="1"/>
  <c r="K281"/>
  <c r="J281"/>
  <c r="D281"/>
  <c r="E310" s="1"/>
  <c r="N280"/>
  <c r="V280" s="1"/>
  <c r="K280"/>
  <c r="J280"/>
  <c r="D280"/>
  <c r="F309" s="1"/>
  <c r="N279"/>
  <c r="V279" s="1"/>
  <c r="K279"/>
  <c r="J279"/>
  <c r="D279"/>
  <c r="F308" s="1"/>
  <c r="N278"/>
  <c r="V278" s="1"/>
  <c r="K278"/>
  <c r="J278"/>
  <c r="D278"/>
  <c r="E307" s="1"/>
  <c r="N277"/>
  <c r="T277" s="1"/>
  <c r="K277"/>
  <c r="J277"/>
  <c r="D277"/>
  <c r="E306" s="1"/>
  <c r="N276"/>
  <c r="V276" s="1"/>
  <c r="K276"/>
  <c r="J276"/>
  <c r="D276"/>
  <c r="E305" s="1"/>
  <c r="N275"/>
  <c r="V275" s="1"/>
  <c r="K275"/>
  <c r="J275"/>
  <c r="D275"/>
  <c r="F304" s="1"/>
  <c r="N274"/>
  <c r="V274" s="1"/>
  <c r="K274"/>
  <c r="J274"/>
  <c r="D274"/>
  <c r="E303" s="1"/>
  <c r="N273"/>
  <c r="T273" s="1"/>
  <c r="K273"/>
  <c r="J273"/>
  <c r="D273"/>
  <c r="E302" s="1"/>
  <c r="N272"/>
  <c r="V272" s="1"/>
  <c r="K272"/>
  <c r="J272"/>
  <c r="D272"/>
  <c r="E301" s="1"/>
  <c r="N271"/>
  <c r="V271" s="1"/>
  <c r="K271"/>
  <c r="J271"/>
  <c r="D271"/>
  <c r="F300" s="1"/>
  <c r="N270"/>
  <c r="V270" s="1"/>
  <c r="K270"/>
  <c r="J270"/>
  <c r="D270"/>
  <c r="E299" s="1"/>
  <c r="N269"/>
  <c r="T269" s="1"/>
  <c r="K269"/>
  <c r="J269"/>
  <c r="D269"/>
  <c r="E298" s="1"/>
  <c r="N268"/>
  <c r="V268" s="1"/>
  <c r="K268"/>
  <c r="J268"/>
  <c r="D268"/>
  <c r="E297" s="1"/>
  <c r="N267"/>
  <c r="V267" s="1"/>
  <c r="K267"/>
  <c r="J267"/>
  <c r="D267"/>
  <c r="F296" s="1"/>
  <c r="N266"/>
  <c r="V266" s="1"/>
  <c r="K266"/>
  <c r="J266"/>
  <c r="D266"/>
  <c r="E295" s="1"/>
  <c r="N265"/>
  <c r="T265" s="1"/>
  <c r="K265"/>
  <c r="J265"/>
  <c r="D265"/>
  <c r="E294" s="1"/>
  <c r="N264"/>
  <c r="V264" s="1"/>
  <c r="K264"/>
  <c r="J264"/>
  <c r="D264"/>
  <c r="E293" s="1"/>
  <c r="N263"/>
  <c r="V263" s="1"/>
  <c r="K263"/>
  <c r="J263"/>
  <c r="D263"/>
  <c r="F292" s="1"/>
  <c r="N262"/>
  <c r="V262" s="1"/>
  <c r="K262"/>
  <c r="J262"/>
  <c r="D262"/>
  <c r="E291" s="1"/>
  <c r="N261"/>
  <c r="T261" s="1"/>
  <c r="K261"/>
  <c r="J261"/>
  <c r="D261"/>
  <c r="E290" s="1"/>
  <c r="N260"/>
  <c r="V260" s="1"/>
  <c r="K260"/>
  <c r="J260"/>
  <c r="D260"/>
  <c r="E289" s="1"/>
  <c r="N259"/>
  <c r="V259" s="1"/>
  <c r="K259"/>
  <c r="J259"/>
  <c r="D259"/>
  <c r="F288" s="1"/>
  <c r="N258"/>
  <c r="V258" s="1"/>
  <c r="K258"/>
  <c r="J258"/>
  <c r="D258"/>
  <c r="E287" s="1"/>
  <c r="N257"/>
  <c r="T257" s="1"/>
  <c r="K257"/>
  <c r="J257"/>
  <c r="D257"/>
  <c r="E286" s="1"/>
  <c r="N256"/>
  <c r="V256" s="1"/>
  <c r="K256"/>
  <c r="J256"/>
  <c r="D256"/>
  <c r="E285" s="1"/>
  <c r="N255"/>
  <c r="V255" s="1"/>
  <c r="K255"/>
  <c r="J255"/>
  <c r="D255"/>
  <c r="F284" s="1"/>
  <c r="N254"/>
  <c r="V254" s="1"/>
  <c r="K254"/>
  <c r="J254"/>
  <c r="D254"/>
  <c r="E283" s="1"/>
  <c r="N253"/>
  <c r="T253" s="1"/>
  <c r="K253"/>
  <c r="J253"/>
  <c r="D253"/>
  <c r="E282" s="1"/>
  <c r="N252"/>
  <c r="V252" s="1"/>
  <c r="K252"/>
  <c r="J252"/>
  <c r="D252"/>
  <c r="E281" s="1"/>
  <c r="N251"/>
  <c r="V251" s="1"/>
  <c r="K251"/>
  <c r="J251"/>
  <c r="D251"/>
  <c r="F280" s="1"/>
  <c r="N250"/>
  <c r="V250" s="1"/>
  <c r="K250"/>
  <c r="J250"/>
  <c r="D250"/>
  <c r="E279" s="1"/>
  <c r="N249"/>
  <c r="T249" s="1"/>
  <c r="K249"/>
  <c r="J249"/>
  <c r="D249"/>
  <c r="E278" s="1"/>
  <c r="N248"/>
  <c r="V248" s="1"/>
  <c r="K248"/>
  <c r="J248"/>
  <c r="D248"/>
  <c r="E277" s="1"/>
  <c r="N247"/>
  <c r="V247" s="1"/>
  <c r="K247"/>
  <c r="J247"/>
  <c r="D247"/>
  <c r="F276" s="1"/>
  <c r="N246"/>
  <c r="V246" s="1"/>
  <c r="K246"/>
  <c r="J246"/>
  <c r="D246"/>
  <c r="E275" s="1"/>
  <c r="N245"/>
  <c r="T245" s="1"/>
  <c r="K245"/>
  <c r="J245"/>
  <c r="D245"/>
  <c r="E274" s="1"/>
  <c r="N244"/>
  <c r="V244" s="1"/>
  <c r="K244"/>
  <c r="J244"/>
  <c r="D244"/>
  <c r="E273" s="1"/>
  <c r="N243"/>
  <c r="V243" s="1"/>
  <c r="K243"/>
  <c r="J243"/>
  <c r="D243"/>
  <c r="F272" s="1"/>
  <c r="N242"/>
  <c r="V242" s="1"/>
  <c r="K242"/>
  <c r="J242"/>
  <c r="D242"/>
  <c r="E271" s="1"/>
  <c r="N241"/>
  <c r="T241" s="1"/>
  <c r="K241"/>
  <c r="J241"/>
  <c r="D241"/>
  <c r="E270" s="1"/>
  <c r="N240"/>
  <c r="V240" s="1"/>
  <c r="K240"/>
  <c r="J240"/>
  <c r="D240"/>
  <c r="E269" s="1"/>
  <c r="N239"/>
  <c r="V239" s="1"/>
  <c r="K239"/>
  <c r="J239"/>
  <c r="D239"/>
  <c r="F268" s="1"/>
  <c r="N238"/>
  <c r="V238" s="1"/>
  <c r="K238"/>
  <c r="J238"/>
  <c r="D238"/>
  <c r="E267" s="1"/>
  <c r="N237"/>
  <c r="T237" s="1"/>
  <c r="K237"/>
  <c r="J237"/>
  <c r="D237"/>
  <c r="E266" s="1"/>
  <c r="N236"/>
  <c r="V236" s="1"/>
  <c r="K236"/>
  <c r="J236"/>
  <c r="D236"/>
  <c r="E265" s="1"/>
  <c r="N235"/>
  <c r="V235" s="1"/>
  <c r="K235"/>
  <c r="J235"/>
  <c r="D235"/>
  <c r="F264" s="1"/>
  <c r="N234"/>
  <c r="V234" s="1"/>
  <c r="K234"/>
  <c r="J234"/>
  <c r="D234"/>
  <c r="E263" s="1"/>
  <c r="N233"/>
  <c r="T233" s="1"/>
  <c r="K233"/>
  <c r="J233"/>
  <c r="D233"/>
  <c r="E262" s="1"/>
  <c r="N232"/>
  <c r="V232" s="1"/>
  <c r="K232"/>
  <c r="J232"/>
  <c r="D232"/>
  <c r="E261" s="1"/>
  <c r="N231"/>
  <c r="V231" s="1"/>
  <c r="K231"/>
  <c r="J231"/>
  <c r="D231"/>
  <c r="F260" s="1"/>
  <c r="N230"/>
  <c r="V230" s="1"/>
  <c r="K230"/>
  <c r="J230"/>
  <c r="D230"/>
  <c r="E259" s="1"/>
  <c r="N229"/>
  <c r="T229" s="1"/>
  <c r="K229"/>
  <c r="J229"/>
  <c r="D229"/>
  <c r="E258" s="1"/>
  <c r="N228"/>
  <c r="V228" s="1"/>
  <c r="K228"/>
  <c r="J228"/>
  <c r="D228"/>
  <c r="E257" s="1"/>
  <c r="N227"/>
  <c r="V227" s="1"/>
  <c r="K227"/>
  <c r="J227"/>
  <c r="D227"/>
  <c r="F256" s="1"/>
  <c r="N226"/>
  <c r="V226" s="1"/>
  <c r="K226"/>
  <c r="J226"/>
  <c r="D226"/>
  <c r="E255" s="1"/>
  <c r="N225"/>
  <c r="V225" s="1"/>
  <c r="K225"/>
  <c r="J225"/>
  <c r="D225"/>
  <c r="E254" s="1"/>
  <c r="N224"/>
  <c r="V224" s="1"/>
  <c r="K224"/>
  <c r="J224"/>
  <c r="D224"/>
  <c r="N223"/>
  <c r="V223" s="1"/>
  <c r="K223"/>
  <c r="J223"/>
  <c r="D223"/>
  <c r="F252" s="1"/>
  <c r="N222"/>
  <c r="R222" s="1"/>
  <c r="K222"/>
  <c r="J222"/>
  <c r="D222"/>
  <c r="N221"/>
  <c r="R221" s="1"/>
  <c r="K221"/>
  <c r="J221"/>
  <c r="D221"/>
  <c r="N220"/>
  <c r="V220" s="1"/>
  <c r="K220"/>
  <c r="J220"/>
  <c r="D220"/>
  <c r="N219"/>
  <c r="V219" s="1"/>
  <c r="K219"/>
  <c r="J219"/>
  <c r="D219"/>
  <c r="N218"/>
  <c r="R218" s="1"/>
  <c r="K218"/>
  <c r="J218"/>
  <c r="D218"/>
  <c r="E247" s="1"/>
  <c r="N217"/>
  <c r="K217"/>
  <c r="J217"/>
  <c r="D217"/>
  <c r="N216"/>
  <c r="V216" s="1"/>
  <c r="K216"/>
  <c r="J216"/>
  <c r="D216"/>
  <c r="N215"/>
  <c r="V215" s="1"/>
  <c r="K215"/>
  <c r="J215"/>
  <c r="D215"/>
  <c r="N214"/>
  <c r="R214" s="1"/>
  <c r="K214"/>
  <c r="J214"/>
  <c r="D214"/>
  <c r="N213"/>
  <c r="V213" s="1"/>
  <c r="K213"/>
  <c r="J213"/>
  <c r="D213"/>
  <c r="N212"/>
  <c r="V212" s="1"/>
  <c r="K212"/>
  <c r="J212"/>
  <c r="D212"/>
  <c r="N211"/>
  <c r="R211" s="1"/>
  <c r="K211"/>
  <c r="J211"/>
  <c r="D211"/>
  <c r="F240" s="1"/>
  <c r="N210"/>
  <c r="V210" s="1"/>
  <c r="K210"/>
  <c r="J210"/>
  <c r="D210"/>
  <c r="N209"/>
  <c r="R209" s="1"/>
  <c r="K209"/>
  <c r="J209"/>
  <c r="D209"/>
  <c r="N208"/>
  <c r="V208" s="1"/>
  <c r="K208"/>
  <c r="J208"/>
  <c r="D208"/>
  <c r="N207"/>
  <c r="V207" s="1"/>
  <c r="K207"/>
  <c r="J207"/>
  <c r="D207"/>
  <c r="N206"/>
  <c r="T206" s="1"/>
  <c r="K206"/>
  <c r="J206"/>
  <c r="D206"/>
  <c r="N205"/>
  <c r="V205" s="1"/>
  <c r="K205"/>
  <c r="J205"/>
  <c r="D205"/>
  <c r="N204"/>
  <c r="V204" s="1"/>
  <c r="K204"/>
  <c r="J204"/>
  <c r="D204"/>
  <c r="N203"/>
  <c r="V203" s="1"/>
  <c r="K203"/>
  <c r="J203"/>
  <c r="D203"/>
  <c r="N202"/>
  <c r="T202" s="1"/>
  <c r="K202"/>
  <c r="J202"/>
  <c r="D202"/>
  <c r="N201"/>
  <c r="V201" s="1"/>
  <c r="K201"/>
  <c r="J201"/>
  <c r="D201"/>
  <c r="N200"/>
  <c r="V200" s="1"/>
  <c r="K200"/>
  <c r="J200"/>
  <c r="D200"/>
  <c r="N199"/>
  <c r="V199" s="1"/>
  <c r="K199"/>
  <c r="J199"/>
  <c r="D199"/>
  <c r="N198"/>
  <c r="T198" s="1"/>
  <c r="K198"/>
  <c r="J198"/>
  <c r="D198"/>
  <c r="N197"/>
  <c r="V197" s="1"/>
  <c r="K197"/>
  <c r="J197"/>
  <c r="D197"/>
  <c r="E226" s="1"/>
  <c r="N196"/>
  <c r="V196" s="1"/>
  <c r="K196"/>
  <c r="J196"/>
  <c r="D196"/>
  <c r="N195"/>
  <c r="V195" s="1"/>
  <c r="K195"/>
  <c r="J195"/>
  <c r="D195"/>
  <c r="N194"/>
  <c r="T194" s="1"/>
  <c r="K194"/>
  <c r="J194"/>
  <c r="D194"/>
  <c r="N193"/>
  <c r="V193" s="1"/>
  <c r="K193"/>
  <c r="J193"/>
  <c r="D193"/>
  <c r="E222" s="1"/>
  <c r="N192"/>
  <c r="V192" s="1"/>
  <c r="K192"/>
  <c r="J192"/>
  <c r="D192"/>
  <c r="N191"/>
  <c r="V191" s="1"/>
  <c r="K191"/>
  <c r="J191"/>
  <c r="D191"/>
  <c r="N190"/>
  <c r="T190" s="1"/>
  <c r="K190"/>
  <c r="J190"/>
  <c r="D190"/>
  <c r="N189"/>
  <c r="V189" s="1"/>
  <c r="K189"/>
  <c r="J189"/>
  <c r="D189"/>
  <c r="E218" s="1"/>
  <c r="N188"/>
  <c r="V188" s="1"/>
  <c r="K188"/>
  <c r="J188"/>
  <c r="D188"/>
  <c r="N187"/>
  <c r="V187" s="1"/>
  <c r="K187"/>
  <c r="J187"/>
  <c r="D187"/>
  <c r="N186"/>
  <c r="T186" s="1"/>
  <c r="K186"/>
  <c r="J186"/>
  <c r="D186"/>
  <c r="E215" s="1"/>
  <c r="N185"/>
  <c r="V185" s="1"/>
  <c r="K185"/>
  <c r="J185"/>
  <c r="D185"/>
  <c r="E214" s="1"/>
  <c r="N184"/>
  <c r="V184" s="1"/>
  <c r="K184"/>
  <c r="J184"/>
  <c r="D184"/>
  <c r="N183"/>
  <c r="V183" s="1"/>
  <c r="K183"/>
  <c r="J183"/>
  <c r="D183"/>
  <c r="F212" s="1"/>
  <c r="N182"/>
  <c r="T182" s="1"/>
  <c r="K182"/>
  <c r="J182"/>
  <c r="D182"/>
  <c r="F211" s="1"/>
  <c r="N181"/>
  <c r="V181" s="1"/>
  <c r="K181"/>
  <c r="J181"/>
  <c r="D181"/>
  <c r="E210" s="1"/>
  <c r="N180"/>
  <c r="V180" s="1"/>
  <c r="K180"/>
  <c r="J180"/>
  <c r="D180"/>
  <c r="N179"/>
  <c r="V179" s="1"/>
  <c r="K179"/>
  <c r="J179"/>
  <c r="D179"/>
  <c r="N178"/>
  <c r="T178" s="1"/>
  <c r="K178"/>
  <c r="J178"/>
  <c r="D178"/>
  <c r="E207" s="1"/>
  <c r="N177"/>
  <c r="V177" s="1"/>
  <c r="K177"/>
  <c r="J177"/>
  <c r="D177"/>
  <c r="E206" s="1"/>
  <c r="N176"/>
  <c r="V176" s="1"/>
  <c r="K176"/>
  <c r="J176"/>
  <c r="D176"/>
  <c r="F205" s="1"/>
  <c r="N175"/>
  <c r="V175" s="1"/>
  <c r="K175"/>
  <c r="J175"/>
  <c r="D175"/>
  <c r="E204" s="1"/>
  <c r="N174"/>
  <c r="T174" s="1"/>
  <c r="K174"/>
  <c r="J174"/>
  <c r="D174"/>
  <c r="E203" s="1"/>
  <c r="N173"/>
  <c r="V173" s="1"/>
  <c r="K173"/>
  <c r="J173"/>
  <c r="D173"/>
  <c r="E202" s="1"/>
  <c r="N172"/>
  <c r="V172" s="1"/>
  <c r="K172"/>
  <c r="J172"/>
  <c r="D172"/>
  <c r="F201" s="1"/>
  <c r="N171"/>
  <c r="V171" s="1"/>
  <c r="K171"/>
  <c r="J171"/>
  <c r="D171"/>
  <c r="E200" s="1"/>
  <c r="N170"/>
  <c r="T170" s="1"/>
  <c r="K170"/>
  <c r="J170"/>
  <c r="D170"/>
  <c r="E199" s="1"/>
  <c r="N169"/>
  <c r="V169" s="1"/>
  <c r="K169"/>
  <c r="J169"/>
  <c r="D169"/>
  <c r="E198" s="1"/>
  <c r="N168"/>
  <c r="V168" s="1"/>
  <c r="K168"/>
  <c r="J168"/>
  <c r="D168"/>
  <c r="F197" s="1"/>
  <c r="N167"/>
  <c r="V167" s="1"/>
  <c r="K167"/>
  <c r="J167"/>
  <c r="D167"/>
  <c r="E196" s="1"/>
  <c r="K166"/>
  <c r="J166"/>
  <c r="D166"/>
  <c r="E195" s="1"/>
  <c r="N165"/>
  <c r="V165" s="1"/>
  <c r="K165"/>
  <c r="J165"/>
  <c r="D165"/>
  <c r="E194" s="1"/>
  <c r="K164"/>
  <c r="J164"/>
  <c r="D164"/>
  <c r="F193" s="1"/>
  <c r="N163"/>
  <c r="V163" s="1"/>
  <c r="K163"/>
  <c r="J163"/>
  <c r="D163"/>
  <c r="E192" s="1"/>
  <c r="N162"/>
  <c r="T162" s="1"/>
  <c r="K162"/>
  <c r="J162"/>
  <c r="D162"/>
  <c r="E191" s="1"/>
  <c r="N161"/>
  <c r="V161" s="1"/>
  <c r="K161"/>
  <c r="J161"/>
  <c r="D161"/>
  <c r="E190" s="1"/>
  <c r="N160"/>
  <c r="V160" s="1"/>
  <c r="K160"/>
  <c r="J160"/>
  <c r="D160"/>
  <c r="F189" s="1"/>
  <c r="N159"/>
  <c r="V159" s="1"/>
  <c r="K159"/>
  <c r="J159"/>
  <c r="D159"/>
  <c r="E188" s="1"/>
  <c r="N158"/>
  <c r="T158" s="1"/>
  <c r="K158"/>
  <c r="J158"/>
  <c r="D158"/>
  <c r="E187" s="1"/>
  <c r="N157"/>
  <c r="V157" s="1"/>
  <c r="K157"/>
  <c r="J157"/>
  <c r="D157"/>
  <c r="E186" s="1"/>
  <c r="N156"/>
  <c r="V156" s="1"/>
  <c r="K156"/>
  <c r="J156"/>
  <c r="D156"/>
  <c r="F185" s="1"/>
  <c r="N155"/>
  <c r="V155" s="1"/>
  <c r="K155"/>
  <c r="J155"/>
  <c r="D155"/>
  <c r="E184" s="1"/>
  <c r="N154"/>
  <c r="T154" s="1"/>
  <c r="K154"/>
  <c r="J154"/>
  <c r="D154"/>
  <c r="E183" s="1"/>
  <c r="N153"/>
  <c r="V153" s="1"/>
  <c r="K153"/>
  <c r="J153"/>
  <c r="D153"/>
  <c r="E182" s="1"/>
  <c r="N152"/>
  <c r="V152" s="1"/>
  <c r="K152"/>
  <c r="J152"/>
  <c r="D152"/>
  <c r="F181" s="1"/>
  <c r="N151"/>
  <c r="V151" s="1"/>
  <c r="K151"/>
  <c r="J151"/>
  <c r="D151"/>
  <c r="E180" s="1"/>
  <c r="N150"/>
  <c r="T150" s="1"/>
  <c r="K150"/>
  <c r="J150"/>
  <c r="D150"/>
  <c r="E179" s="1"/>
  <c r="N149"/>
  <c r="V149" s="1"/>
  <c r="K149"/>
  <c r="J149"/>
  <c r="D149"/>
  <c r="E178" s="1"/>
  <c r="N148"/>
  <c r="V148" s="1"/>
  <c r="K148"/>
  <c r="J148"/>
  <c r="D148"/>
  <c r="F177" s="1"/>
  <c r="N147"/>
  <c r="V147" s="1"/>
  <c r="K147"/>
  <c r="J147"/>
  <c r="D147"/>
  <c r="E176" s="1"/>
  <c r="N146"/>
  <c r="T146" s="1"/>
  <c r="K146"/>
  <c r="J146"/>
  <c r="D146"/>
  <c r="E175" s="1"/>
  <c r="N145"/>
  <c r="V145" s="1"/>
  <c r="K145"/>
  <c r="J145"/>
  <c r="D145"/>
  <c r="E174" s="1"/>
  <c r="N144"/>
  <c r="V144" s="1"/>
  <c r="K144"/>
  <c r="J144"/>
  <c r="D144"/>
  <c r="F173" s="1"/>
  <c r="N143"/>
  <c r="V143" s="1"/>
  <c r="K143"/>
  <c r="J143"/>
  <c r="D143"/>
  <c r="E172" s="1"/>
  <c r="N142"/>
  <c r="R142" s="1"/>
  <c r="K142"/>
  <c r="J142"/>
  <c r="D142"/>
  <c r="E171" s="1"/>
  <c r="N141"/>
  <c r="V141" s="1"/>
  <c r="K141"/>
  <c r="J141"/>
  <c r="D141"/>
  <c r="N140"/>
  <c r="V140" s="1"/>
  <c r="K140"/>
  <c r="J140"/>
  <c r="D140"/>
  <c r="F169" s="1"/>
  <c r="N139"/>
  <c r="V139" s="1"/>
  <c r="K139"/>
  <c r="J139"/>
  <c r="D139"/>
  <c r="N138"/>
  <c r="V138" s="1"/>
  <c r="K138"/>
  <c r="J138"/>
  <c r="D138"/>
  <c r="N137"/>
  <c r="V137" s="1"/>
  <c r="K137"/>
  <c r="J137"/>
  <c r="D137"/>
  <c r="N136"/>
  <c r="V136" s="1"/>
  <c r="K136"/>
  <c r="J136"/>
  <c r="D136"/>
  <c r="N135"/>
  <c r="V135" s="1"/>
  <c r="K135"/>
  <c r="J135"/>
  <c r="D135"/>
  <c r="N134"/>
  <c r="R134" s="1"/>
  <c r="K134"/>
  <c r="J134"/>
  <c r="D134"/>
  <c r="N133"/>
  <c r="V133" s="1"/>
  <c r="K133"/>
  <c r="J133"/>
  <c r="D133"/>
  <c r="N132"/>
  <c r="V132" s="1"/>
  <c r="K132"/>
  <c r="J132"/>
  <c r="D132"/>
  <c r="F161" s="1"/>
  <c r="N131"/>
  <c r="V131" s="1"/>
  <c r="K131"/>
  <c r="J131"/>
  <c r="D131"/>
  <c r="N130"/>
  <c r="R130" s="1"/>
  <c r="K130"/>
  <c r="J130"/>
  <c r="D130"/>
  <c r="E159" s="1"/>
  <c r="N129"/>
  <c r="V129" s="1"/>
  <c r="K129"/>
  <c r="J129"/>
  <c r="D129"/>
  <c r="N128"/>
  <c r="V128" s="1"/>
  <c r="K128"/>
  <c r="J128"/>
  <c r="D128"/>
  <c r="F157" s="1"/>
  <c r="N127"/>
  <c r="K127"/>
  <c r="J127"/>
  <c r="D127"/>
  <c r="E156" s="1"/>
  <c r="N126"/>
  <c r="R126" s="1"/>
  <c r="K126"/>
  <c r="J126"/>
  <c r="D126"/>
  <c r="N125"/>
  <c r="V125" s="1"/>
  <c r="K125"/>
  <c r="J125"/>
  <c r="D125"/>
  <c r="N124"/>
  <c r="V124" s="1"/>
  <c r="K124"/>
  <c r="J124"/>
  <c r="D124"/>
  <c r="F153" s="1"/>
  <c r="N123"/>
  <c r="R123" s="1"/>
  <c r="K123"/>
  <c r="J123"/>
  <c r="D123"/>
  <c r="E152" s="1"/>
  <c r="N122"/>
  <c r="R122" s="1"/>
  <c r="K122"/>
  <c r="J122"/>
  <c r="D122"/>
  <c r="N121"/>
  <c r="V121" s="1"/>
  <c r="K121"/>
  <c r="J121"/>
  <c r="D121"/>
  <c r="N120"/>
  <c r="V120" s="1"/>
  <c r="K120"/>
  <c r="J120"/>
  <c r="D120"/>
  <c r="F149" s="1"/>
  <c r="N119"/>
  <c r="K119"/>
  <c r="J119"/>
  <c r="D119"/>
  <c r="E148" s="1"/>
  <c r="N118"/>
  <c r="R118" s="1"/>
  <c r="K118"/>
  <c r="J118"/>
  <c r="D118"/>
  <c r="N117"/>
  <c r="V117" s="1"/>
  <c r="K117"/>
  <c r="J117"/>
  <c r="D117"/>
  <c r="N116"/>
  <c r="V116" s="1"/>
  <c r="K116"/>
  <c r="J116"/>
  <c r="D116"/>
  <c r="F145" s="1"/>
  <c r="N115"/>
  <c r="R115" s="1"/>
  <c r="K115"/>
  <c r="J115"/>
  <c r="D115"/>
  <c r="E144" s="1"/>
  <c r="N114"/>
  <c r="R114" s="1"/>
  <c r="K114"/>
  <c r="J114"/>
  <c r="D114"/>
  <c r="E143" s="1"/>
  <c r="N113"/>
  <c r="V113" s="1"/>
  <c r="K113"/>
  <c r="J113"/>
  <c r="D113"/>
  <c r="N112"/>
  <c r="V112" s="1"/>
  <c r="K112"/>
  <c r="J112"/>
  <c r="D112"/>
  <c r="F141" s="1"/>
  <c r="N111"/>
  <c r="K111"/>
  <c r="J111"/>
  <c r="D111"/>
  <c r="N110"/>
  <c r="T110" s="1"/>
  <c r="K110"/>
  <c r="J110"/>
  <c r="D110"/>
  <c r="F139" s="1"/>
  <c r="N109"/>
  <c r="V109" s="1"/>
  <c r="K109"/>
  <c r="J109"/>
  <c r="D109"/>
  <c r="N108"/>
  <c r="T108" s="1"/>
  <c r="K108"/>
  <c r="J108"/>
  <c r="D108"/>
  <c r="N107"/>
  <c r="K107"/>
  <c r="J107"/>
  <c r="D107"/>
  <c r="N106"/>
  <c r="R106" s="1"/>
  <c r="K106"/>
  <c r="J106"/>
  <c r="D106"/>
  <c r="E135" s="1"/>
  <c r="N105"/>
  <c r="V105" s="1"/>
  <c r="K105"/>
  <c r="J105"/>
  <c r="D105"/>
  <c r="N104"/>
  <c r="V104" s="1"/>
  <c r="K104"/>
  <c r="J104"/>
  <c r="D104"/>
  <c r="N103"/>
  <c r="T103" s="1"/>
  <c r="K103"/>
  <c r="J103"/>
  <c r="D103"/>
  <c r="N102"/>
  <c r="V102" s="1"/>
  <c r="K102"/>
  <c r="J102"/>
  <c r="D102"/>
  <c r="E131" s="1"/>
  <c r="N101"/>
  <c r="V101" s="1"/>
  <c r="K101"/>
  <c r="J101"/>
  <c r="D101"/>
  <c r="N100"/>
  <c r="V100" s="1"/>
  <c r="K100"/>
  <c r="J100"/>
  <c r="D100"/>
  <c r="N99"/>
  <c r="T99" s="1"/>
  <c r="K99"/>
  <c r="J99"/>
  <c r="D99"/>
  <c r="F128" s="1"/>
  <c r="N98"/>
  <c r="V98" s="1"/>
  <c r="K98"/>
  <c r="J98"/>
  <c r="D98"/>
  <c r="E127" s="1"/>
  <c r="N97"/>
  <c r="V97" s="1"/>
  <c r="K97"/>
  <c r="J97"/>
  <c r="D97"/>
  <c r="N96"/>
  <c r="V96" s="1"/>
  <c r="K96"/>
  <c r="J96"/>
  <c r="D96"/>
  <c r="N95"/>
  <c r="T95" s="1"/>
  <c r="K95"/>
  <c r="J95"/>
  <c r="D95"/>
  <c r="N94"/>
  <c r="V94" s="1"/>
  <c r="K94"/>
  <c r="J94"/>
  <c r="D94"/>
  <c r="F123" s="1"/>
  <c r="N93"/>
  <c r="V93" s="1"/>
  <c r="K93"/>
  <c r="J93"/>
  <c r="D93"/>
  <c r="N92"/>
  <c r="V92" s="1"/>
  <c r="K92"/>
  <c r="J92"/>
  <c r="D92"/>
  <c r="N91"/>
  <c r="T91" s="1"/>
  <c r="K91"/>
  <c r="J91"/>
  <c r="D91"/>
  <c r="F120" s="1"/>
  <c r="N90"/>
  <c r="V90" s="1"/>
  <c r="K90"/>
  <c r="J90"/>
  <c r="D90"/>
  <c r="E119" s="1"/>
  <c r="N89"/>
  <c r="V89" s="1"/>
  <c r="K89"/>
  <c r="J89"/>
  <c r="D89"/>
  <c r="K88"/>
  <c r="J88"/>
  <c r="D88"/>
  <c r="N87"/>
  <c r="T87" s="1"/>
  <c r="K87"/>
  <c r="J87"/>
  <c r="D87"/>
  <c r="N86"/>
  <c r="V86" s="1"/>
  <c r="K86"/>
  <c r="J86"/>
  <c r="D86"/>
  <c r="F115" s="1"/>
  <c r="N85"/>
  <c r="V85" s="1"/>
  <c r="K85"/>
  <c r="J85"/>
  <c r="D85"/>
  <c r="N84"/>
  <c r="V84" s="1"/>
  <c r="K84"/>
  <c r="J84"/>
  <c r="D84"/>
  <c r="N83"/>
  <c r="T83" s="1"/>
  <c r="K83"/>
  <c r="J83"/>
  <c r="D83"/>
  <c r="F112" s="1"/>
  <c r="N82"/>
  <c r="V82" s="1"/>
  <c r="K82"/>
  <c r="J82"/>
  <c r="D82"/>
  <c r="E111" s="1"/>
  <c r="N81"/>
  <c r="V81" s="1"/>
  <c r="K81"/>
  <c r="J81"/>
  <c r="D81"/>
  <c r="N80"/>
  <c r="V80" s="1"/>
  <c r="K80"/>
  <c r="J80"/>
  <c r="D80"/>
  <c r="K79"/>
  <c r="J79"/>
  <c r="D79"/>
  <c r="E108" s="1"/>
  <c r="N78"/>
  <c r="V78" s="1"/>
  <c r="K78"/>
  <c r="J78"/>
  <c r="D78"/>
  <c r="F107" s="1"/>
  <c r="N77"/>
  <c r="V77" s="1"/>
  <c r="K77"/>
  <c r="J77"/>
  <c r="D77"/>
  <c r="F106" s="1"/>
  <c r="N76"/>
  <c r="V76" s="1"/>
  <c r="K76"/>
  <c r="J76"/>
  <c r="D76"/>
  <c r="E105" s="1"/>
  <c r="N75"/>
  <c r="T75" s="1"/>
  <c r="K75"/>
  <c r="J75"/>
  <c r="D75"/>
  <c r="E104" s="1"/>
  <c r="N74"/>
  <c r="V74" s="1"/>
  <c r="K74"/>
  <c r="J74"/>
  <c r="D74"/>
  <c r="E103" s="1"/>
  <c r="N73"/>
  <c r="V73" s="1"/>
  <c r="K73"/>
  <c r="J73"/>
  <c r="D73"/>
  <c r="F102" s="1"/>
  <c r="N72"/>
  <c r="V72" s="1"/>
  <c r="K72"/>
  <c r="J72"/>
  <c r="D72"/>
  <c r="E101" s="1"/>
  <c r="N71"/>
  <c r="T71" s="1"/>
  <c r="K71"/>
  <c r="J71"/>
  <c r="D71"/>
  <c r="E100" s="1"/>
  <c r="N70"/>
  <c r="V70" s="1"/>
  <c r="K70"/>
  <c r="J70"/>
  <c r="D70"/>
  <c r="E99" s="1"/>
  <c r="N69"/>
  <c r="V69" s="1"/>
  <c r="K69"/>
  <c r="J69"/>
  <c r="D69"/>
  <c r="F98" s="1"/>
  <c r="N68"/>
  <c r="V68" s="1"/>
  <c r="K68"/>
  <c r="J68"/>
  <c r="D68"/>
  <c r="E97" s="1"/>
  <c r="N67"/>
  <c r="T67" s="1"/>
  <c r="K67"/>
  <c r="J67"/>
  <c r="D67"/>
  <c r="E96" s="1"/>
  <c r="N66"/>
  <c r="V66" s="1"/>
  <c r="K66"/>
  <c r="J66"/>
  <c r="D66"/>
  <c r="E95" s="1"/>
  <c r="T65"/>
  <c r="N65"/>
  <c r="V65" s="1"/>
  <c r="K65"/>
  <c r="J65"/>
  <c r="D65"/>
  <c r="F94" s="1"/>
  <c r="N64"/>
  <c r="V64" s="1"/>
  <c r="K64"/>
  <c r="J64"/>
  <c r="D64"/>
  <c r="E93" s="1"/>
  <c r="N63"/>
  <c r="T63" s="1"/>
  <c r="K63"/>
  <c r="J63"/>
  <c r="D63"/>
  <c r="E92" s="1"/>
  <c r="N62"/>
  <c r="V62" s="1"/>
  <c r="K62"/>
  <c r="J62"/>
  <c r="D62"/>
  <c r="E91" s="1"/>
  <c r="N61"/>
  <c r="V61" s="1"/>
  <c r="K61"/>
  <c r="J61"/>
  <c r="D61"/>
  <c r="F90" s="1"/>
  <c r="N60"/>
  <c r="V60" s="1"/>
  <c r="K60"/>
  <c r="J60"/>
  <c r="D60"/>
  <c r="E89" s="1"/>
  <c r="N59"/>
  <c r="T59" s="1"/>
  <c r="K59"/>
  <c r="J59"/>
  <c r="D59"/>
  <c r="E88" s="1"/>
  <c r="N58"/>
  <c r="V58" s="1"/>
  <c r="K58"/>
  <c r="J58"/>
  <c r="D58"/>
  <c r="E87" s="1"/>
  <c r="N57"/>
  <c r="V57" s="1"/>
  <c r="K57"/>
  <c r="J57"/>
  <c r="D57"/>
  <c r="F86" s="1"/>
  <c r="N56"/>
  <c r="V56" s="1"/>
  <c r="K56"/>
  <c r="J56"/>
  <c r="D56"/>
  <c r="E85" s="1"/>
  <c r="N55"/>
  <c r="T55" s="1"/>
  <c r="K55"/>
  <c r="J55"/>
  <c r="D55"/>
  <c r="E84" s="1"/>
  <c r="N54"/>
  <c r="V54" s="1"/>
  <c r="K54"/>
  <c r="J54"/>
  <c r="D54"/>
  <c r="E83" s="1"/>
  <c r="N53"/>
  <c r="V53" s="1"/>
  <c r="K53"/>
  <c r="J53"/>
  <c r="D53"/>
  <c r="F82" s="1"/>
  <c r="N52"/>
  <c r="V52" s="1"/>
  <c r="K52"/>
  <c r="J52"/>
  <c r="D52"/>
  <c r="E81" s="1"/>
  <c r="N51"/>
  <c r="T51" s="1"/>
  <c r="K51"/>
  <c r="J51"/>
  <c r="D51"/>
  <c r="E80" s="1"/>
  <c r="N50"/>
  <c r="V50" s="1"/>
  <c r="K50"/>
  <c r="J50"/>
  <c r="D50"/>
  <c r="E79" s="1"/>
  <c r="N49"/>
  <c r="V49" s="1"/>
  <c r="K49"/>
  <c r="J49"/>
  <c r="D49"/>
  <c r="F78" s="1"/>
  <c r="N48"/>
  <c r="V48" s="1"/>
  <c r="K48"/>
  <c r="J48"/>
  <c r="D48"/>
  <c r="E77" s="1"/>
  <c r="N47"/>
  <c r="T47" s="1"/>
  <c r="K47"/>
  <c r="J47"/>
  <c r="D47"/>
  <c r="E76" s="1"/>
  <c r="N46"/>
  <c r="V46" s="1"/>
  <c r="K46"/>
  <c r="J46"/>
  <c r="D46"/>
  <c r="E75" s="1"/>
  <c r="N45"/>
  <c r="V45" s="1"/>
  <c r="K45"/>
  <c r="J45"/>
  <c r="D45"/>
  <c r="F74" s="1"/>
  <c r="N44"/>
  <c r="V44" s="1"/>
  <c r="K44"/>
  <c r="J44"/>
  <c r="D44"/>
  <c r="E73" s="1"/>
  <c r="N43"/>
  <c r="T43" s="1"/>
  <c r="K43"/>
  <c r="J43"/>
  <c r="D43"/>
  <c r="E72" s="1"/>
  <c r="N42"/>
  <c r="V42" s="1"/>
  <c r="K42"/>
  <c r="J42"/>
  <c r="D42"/>
  <c r="E71" s="1"/>
  <c r="N41"/>
  <c r="V41" s="1"/>
  <c r="K41"/>
  <c r="J41"/>
  <c r="D41"/>
  <c r="F70" s="1"/>
  <c r="N40"/>
  <c r="V40" s="1"/>
  <c r="K40"/>
  <c r="J40"/>
  <c r="D40"/>
  <c r="E69" s="1"/>
  <c r="N39"/>
  <c r="T39" s="1"/>
  <c r="K39"/>
  <c r="J39"/>
  <c r="D39"/>
  <c r="E68" s="1"/>
  <c r="N38"/>
  <c r="V38" s="1"/>
  <c r="K38"/>
  <c r="J38"/>
  <c r="D38"/>
  <c r="E67" s="1"/>
  <c r="N37"/>
  <c r="V37" s="1"/>
  <c r="K37"/>
  <c r="J37"/>
  <c r="D37"/>
  <c r="F66" s="1"/>
  <c r="N36"/>
  <c r="V36" s="1"/>
  <c r="K36"/>
  <c r="J36"/>
  <c r="D36"/>
  <c r="E65" s="1"/>
  <c r="N35"/>
  <c r="T35" s="1"/>
  <c r="K35"/>
  <c r="J35"/>
  <c r="D35"/>
  <c r="E64" s="1"/>
  <c r="N34"/>
  <c r="V34" s="1"/>
  <c r="K34"/>
  <c r="J34"/>
  <c r="D34"/>
  <c r="E63" s="1"/>
  <c r="N33"/>
  <c r="V33" s="1"/>
  <c r="K33"/>
  <c r="J33"/>
  <c r="D33"/>
  <c r="F62" s="1"/>
  <c r="K32"/>
  <c r="J32"/>
  <c r="D32"/>
  <c r="E61" s="1"/>
  <c r="O31"/>
  <c r="N31"/>
  <c r="R31" s="1"/>
  <c r="K31"/>
  <c r="J31"/>
  <c r="D31"/>
  <c r="E60" s="1"/>
  <c r="D30"/>
  <c r="E59" s="1"/>
  <c r="D29"/>
  <c r="F58" s="1"/>
  <c r="D28"/>
  <c r="E57" s="1"/>
  <c r="D27"/>
  <c r="E56" s="1"/>
  <c r="D26"/>
  <c r="E55" s="1"/>
  <c r="D25"/>
  <c r="F54" s="1"/>
  <c r="D24"/>
  <c r="E53" s="1"/>
  <c r="D23"/>
  <c r="D22"/>
  <c r="E51" s="1"/>
  <c r="D21"/>
  <c r="F50" s="1"/>
  <c r="D20"/>
  <c r="E49" s="1"/>
  <c r="D19"/>
  <c r="D18"/>
  <c r="E47" s="1"/>
  <c r="D17"/>
  <c r="F46" s="1"/>
  <c r="D16"/>
  <c r="E45" s="1"/>
  <c r="D15"/>
  <c r="D14"/>
  <c r="E43" s="1"/>
  <c r="D13"/>
  <c r="F42" s="1"/>
  <c r="D12"/>
  <c r="E41" s="1"/>
  <c r="D11"/>
  <c r="D10"/>
  <c r="E39" s="1"/>
  <c r="D9"/>
  <c r="F38" s="1"/>
  <c r="D8"/>
  <c r="E37" s="1"/>
  <c r="D7"/>
  <c r="D6"/>
  <c r="E35" s="1"/>
  <c r="D5"/>
  <c r="F34" s="1"/>
  <c r="D4"/>
  <c r="E33" s="1"/>
  <c r="D3"/>
  <c r="D2"/>
  <c r="E31" s="1"/>
  <c r="N496" i="10"/>
  <c r="T496" s="1"/>
  <c r="K496"/>
  <c r="J496"/>
  <c r="D496"/>
  <c r="N495"/>
  <c r="T495" s="1"/>
  <c r="K495"/>
  <c r="J495"/>
  <c r="D495"/>
  <c r="N494"/>
  <c r="V494" s="1"/>
  <c r="K494"/>
  <c r="J494"/>
  <c r="D494"/>
  <c r="N493"/>
  <c r="V493" s="1"/>
  <c r="K493"/>
  <c r="J493"/>
  <c r="D493"/>
  <c r="N492"/>
  <c r="T492" s="1"/>
  <c r="K492"/>
  <c r="J492"/>
  <c r="D492"/>
  <c r="N491"/>
  <c r="T491" s="1"/>
  <c r="K491"/>
  <c r="J491"/>
  <c r="D491"/>
  <c r="N490"/>
  <c r="V490" s="1"/>
  <c r="K490"/>
  <c r="J490"/>
  <c r="D490"/>
  <c r="N489"/>
  <c r="V489" s="1"/>
  <c r="K489"/>
  <c r="J489"/>
  <c r="D489"/>
  <c r="N488"/>
  <c r="T488" s="1"/>
  <c r="K488"/>
  <c r="J488"/>
  <c r="D488"/>
  <c r="N487"/>
  <c r="T487" s="1"/>
  <c r="K487"/>
  <c r="J487"/>
  <c r="D487"/>
  <c r="N486"/>
  <c r="V486" s="1"/>
  <c r="K486"/>
  <c r="J486"/>
  <c r="D486"/>
  <c r="N485"/>
  <c r="V485" s="1"/>
  <c r="K485"/>
  <c r="J485"/>
  <c r="D485"/>
  <c r="N484"/>
  <c r="T484" s="1"/>
  <c r="K484"/>
  <c r="J484"/>
  <c r="D484"/>
  <c r="N483"/>
  <c r="T483" s="1"/>
  <c r="K483"/>
  <c r="J483"/>
  <c r="D483"/>
  <c r="N482"/>
  <c r="V482" s="1"/>
  <c r="K482"/>
  <c r="J482"/>
  <c r="D482"/>
  <c r="N481"/>
  <c r="V481" s="1"/>
  <c r="K481"/>
  <c r="J481"/>
  <c r="D481"/>
  <c r="N480"/>
  <c r="T480" s="1"/>
  <c r="K480"/>
  <c r="J480"/>
  <c r="D480"/>
  <c r="N479"/>
  <c r="T479" s="1"/>
  <c r="K479"/>
  <c r="J479"/>
  <c r="D479"/>
  <c r="N478"/>
  <c r="V478" s="1"/>
  <c r="K478"/>
  <c r="J478"/>
  <c r="D478"/>
  <c r="N477"/>
  <c r="V477" s="1"/>
  <c r="K477"/>
  <c r="J477"/>
  <c r="D477"/>
  <c r="N476"/>
  <c r="T476" s="1"/>
  <c r="K476"/>
  <c r="J476"/>
  <c r="D476"/>
  <c r="N475"/>
  <c r="T475" s="1"/>
  <c r="K475"/>
  <c r="J475"/>
  <c r="D475"/>
  <c r="N474"/>
  <c r="V474" s="1"/>
  <c r="K474"/>
  <c r="J474"/>
  <c r="D474"/>
  <c r="N473"/>
  <c r="V473" s="1"/>
  <c r="K473"/>
  <c r="J473"/>
  <c r="D473"/>
  <c r="N472"/>
  <c r="T472" s="1"/>
  <c r="K472"/>
  <c r="J472"/>
  <c r="D472"/>
  <c r="N471"/>
  <c r="T471" s="1"/>
  <c r="K471"/>
  <c r="J471"/>
  <c r="D471"/>
  <c r="K470"/>
  <c r="J470"/>
  <c r="D470"/>
  <c r="N469"/>
  <c r="V469" s="1"/>
  <c r="K469"/>
  <c r="J469"/>
  <c r="D469"/>
  <c r="N468"/>
  <c r="T468" s="1"/>
  <c r="K468"/>
  <c r="J468"/>
  <c r="D468"/>
  <c r="N467"/>
  <c r="T467" s="1"/>
  <c r="K467"/>
  <c r="J467"/>
  <c r="D467"/>
  <c r="E496" s="1"/>
  <c r="N466"/>
  <c r="V466" s="1"/>
  <c r="K466"/>
  <c r="J466"/>
  <c r="D466"/>
  <c r="F495" s="1"/>
  <c r="N465"/>
  <c r="V465" s="1"/>
  <c r="K465"/>
  <c r="J465"/>
  <c r="D465"/>
  <c r="E494" s="1"/>
  <c r="N464"/>
  <c r="T464" s="1"/>
  <c r="K464"/>
  <c r="J464"/>
  <c r="D464"/>
  <c r="E493" s="1"/>
  <c r="N463"/>
  <c r="T463" s="1"/>
  <c r="K463"/>
  <c r="J463"/>
  <c r="D463"/>
  <c r="E492" s="1"/>
  <c r="K462"/>
  <c r="J462"/>
  <c r="D462"/>
  <c r="F491" s="1"/>
  <c r="N461"/>
  <c r="V461" s="1"/>
  <c r="K461"/>
  <c r="J461"/>
  <c r="D461"/>
  <c r="E490" s="1"/>
  <c r="N460"/>
  <c r="T460" s="1"/>
  <c r="K460"/>
  <c r="J460"/>
  <c r="D460"/>
  <c r="E489" s="1"/>
  <c r="N459"/>
  <c r="V459" s="1"/>
  <c r="K459"/>
  <c r="J459"/>
  <c r="D459"/>
  <c r="E488" s="1"/>
  <c r="N458"/>
  <c r="V458" s="1"/>
  <c r="K458"/>
  <c r="J458"/>
  <c r="D458"/>
  <c r="F487" s="1"/>
  <c r="N457"/>
  <c r="V457" s="1"/>
  <c r="K457"/>
  <c r="J457"/>
  <c r="D457"/>
  <c r="E486" s="1"/>
  <c r="N456"/>
  <c r="T456" s="1"/>
  <c r="K456"/>
  <c r="J456"/>
  <c r="D456"/>
  <c r="E485" s="1"/>
  <c r="N455"/>
  <c r="V455" s="1"/>
  <c r="K455"/>
  <c r="J455"/>
  <c r="D455"/>
  <c r="E484" s="1"/>
  <c r="N454"/>
  <c r="V454" s="1"/>
  <c r="K454"/>
  <c r="J454"/>
  <c r="D454"/>
  <c r="F483" s="1"/>
  <c r="N453"/>
  <c r="V453" s="1"/>
  <c r="K453"/>
  <c r="J453"/>
  <c r="D453"/>
  <c r="E482" s="1"/>
  <c r="N452"/>
  <c r="T452" s="1"/>
  <c r="K452"/>
  <c r="J452"/>
  <c r="D452"/>
  <c r="E481" s="1"/>
  <c r="N451"/>
  <c r="V451" s="1"/>
  <c r="K451"/>
  <c r="J451"/>
  <c r="D451"/>
  <c r="E480" s="1"/>
  <c r="N450"/>
  <c r="V450" s="1"/>
  <c r="K450"/>
  <c r="J450"/>
  <c r="D450"/>
  <c r="F479" s="1"/>
  <c r="N449"/>
  <c r="V449" s="1"/>
  <c r="K449"/>
  <c r="J449"/>
  <c r="D449"/>
  <c r="E478" s="1"/>
  <c r="N448"/>
  <c r="R448" s="1"/>
  <c r="K448"/>
  <c r="J448"/>
  <c r="D448"/>
  <c r="E477" s="1"/>
  <c r="N447"/>
  <c r="V447" s="1"/>
  <c r="K447"/>
  <c r="J447"/>
  <c r="D447"/>
  <c r="K446"/>
  <c r="J446"/>
  <c r="D446"/>
  <c r="F475" s="1"/>
  <c r="N445"/>
  <c r="R445" s="1"/>
  <c r="K445"/>
  <c r="J445"/>
  <c r="D445"/>
  <c r="E474" s="1"/>
  <c r="N444"/>
  <c r="R444" s="1"/>
  <c r="K444"/>
  <c r="J444"/>
  <c r="D444"/>
  <c r="N443"/>
  <c r="V443" s="1"/>
  <c r="K443"/>
  <c r="J443"/>
  <c r="D443"/>
  <c r="N442"/>
  <c r="V442" s="1"/>
  <c r="K442"/>
  <c r="J442"/>
  <c r="D442"/>
  <c r="K441"/>
  <c r="J441"/>
  <c r="D441"/>
  <c r="N440"/>
  <c r="V440" s="1"/>
  <c r="K440"/>
  <c r="J440"/>
  <c r="D440"/>
  <c r="N439"/>
  <c r="V439" s="1"/>
  <c r="K439"/>
  <c r="J439"/>
  <c r="D439"/>
  <c r="N438"/>
  <c r="V438" s="1"/>
  <c r="K438"/>
  <c r="J438"/>
  <c r="D438"/>
  <c r="N437"/>
  <c r="V437" s="1"/>
  <c r="K437"/>
  <c r="J437"/>
  <c r="D437"/>
  <c r="N436"/>
  <c r="V436" s="1"/>
  <c r="K436"/>
  <c r="J436"/>
  <c r="D436"/>
  <c r="N435"/>
  <c r="V435" s="1"/>
  <c r="K435"/>
  <c r="J435"/>
  <c r="D435"/>
  <c r="N434"/>
  <c r="V434" s="1"/>
  <c r="K434"/>
  <c r="J434"/>
  <c r="D434"/>
  <c r="N433"/>
  <c r="V433" s="1"/>
  <c r="K433"/>
  <c r="J433"/>
  <c r="D433"/>
  <c r="N432"/>
  <c r="V432" s="1"/>
  <c r="K432"/>
  <c r="J432"/>
  <c r="D432"/>
  <c r="N431"/>
  <c r="V431" s="1"/>
  <c r="K431"/>
  <c r="J431"/>
  <c r="D431"/>
  <c r="N430"/>
  <c r="V430" s="1"/>
  <c r="K430"/>
  <c r="J430"/>
  <c r="D430"/>
  <c r="N429"/>
  <c r="V429" s="1"/>
  <c r="K429"/>
  <c r="J429"/>
  <c r="D429"/>
  <c r="N428"/>
  <c r="V428" s="1"/>
  <c r="K428"/>
  <c r="J428"/>
  <c r="D428"/>
  <c r="N427"/>
  <c r="V427" s="1"/>
  <c r="K427"/>
  <c r="J427"/>
  <c r="D427"/>
  <c r="N426"/>
  <c r="V426" s="1"/>
  <c r="K426"/>
  <c r="J426"/>
  <c r="D426"/>
  <c r="N425"/>
  <c r="V425" s="1"/>
  <c r="K425"/>
  <c r="J425"/>
  <c r="D425"/>
  <c r="N424"/>
  <c r="V424" s="1"/>
  <c r="K424"/>
  <c r="J424"/>
  <c r="D424"/>
  <c r="N423"/>
  <c r="V423" s="1"/>
  <c r="K423"/>
  <c r="J423"/>
  <c r="D423"/>
  <c r="N422"/>
  <c r="V422" s="1"/>
  <c r="K422"/>
  <c r="J422"/>
  <c r="D422"/>
  <c r="N421"/>
  <c r="V421" s="1"/>
  <c r="K421"/>
  <c r="J421"/>
  <c r="D421"/>
  <c r="N420"/>
  <c r="V420" s="1"/>
  <c r="K420"/>
  <c r="J420"/>
  <c r="D420"/>
  <c r="E449" s="1"/>
  <c r="N419"/>
  <c r="V419" s="1"/>
  <c r="K419"/>
  <c r="J419"/>
  <c r="D419"/>
  <c r="F448" s="1"/>
  <c r="N418"/>
  <c r="V418" s="1"/>
  <c r="K418"/>
  <c r="J418"/>
  <c r="D418"/>
  <c r="N417"/>
  <c r="V417" s="1"/>
  <c r="K417"/>
  <c r="J417"/>
  <c r="D417"/>
  <c r="N416"/>
  <c r="V416" s="1"/>
  <c r="K416"/>
  <c r="J416"/>
  <c r="D416"/>
  <c r="E445" s="1"/>
  <c r="N415"/>
  <c r="V415" s="1"/>
  <c r="K415"/>
  <c r="J415"/>
  <c r="D415"/>
  <c r="F444" s="1"/>
  <c r="N414"/>
  <c r="V414" s="1"/>
  <c r="K414"/>
  <c r="J414"/>
  <c r="D414"/>
  <c r="E443" s="1"/>
  <c r="N413"/>
  <c r="V413" s="1"/>
  <c r="K413"/>
  <c r="J413"/>
  <c r="D413"/>
  <c r="F442" s="1"/>
  <c r="N412"/>
  <c r="V412" s="1"/>
  <c r="K412"/>
  <c r="J412"/>
  <c r="D412"/>
  <c r="E441" s="1"/>
  <c r="N411"/>
  <c r="V411" s="1"/>
  <c r="K411"/>
  <c r="J411"/>
  <c r="D411"/>
  <c r="N410"/>
  <c r="V410" s="1"/>
  <c r="K410"/>
  <c r="J410"/>
  <c r="D410"/>
  <c r="E439" s="1"/>
  <c r="N409"/>
  <c r="R409" s="1"/>
  <c r="K409"/>
  <c r="J409"/>
  <c r="D409"/>
  <c r="N408"/>
  <c r="R408" s="1"/>
  <c r="K408"/>
  <c r="J408"/>
  <c r="D408"/>
  <c r="N407"/>
  <c r="V407" s="1"/>
  <c r="K407"/>
  <c r="J407"/>
  <c r="D407"/>
  <c r="N406"/>
  <c r="V406" s="1"/>
  <c r="K406"/>
  <c r="J406"/>
  <c r="D406"/>
  <c r="N405"/>
  <c r="R405" s="1"/>
  <c r="K405"/>
  <c r="J405"/>
  <c r="D405"/>
  <c r="F434" s="1"/>
  <c r="N404"/>
  <c r="R404" s="1"/>
  <c r="K404"/>
  <c r="J404"/>
  <c r="D404"/>
  <c r="N403"/>
  <c r="V403" s="1"/>
  <c r="K403"/>
  <c r="J403"/>
  <c r="D403"/>
  <c r="N402"/>
  <c r="V402" s="1"/>
  <c r="K402"/>
  <c r="J402"/>
  <c r="D402"/>
  <c r="E431" s="1"/>
  <c r="N401"/>
  <c r="R401" s="1"/>
  <c r="K401"/>
  <c r="J401"/>
  <c r="D401"/>
  <c r="N400"/>
  <c r="R400" s="1"/>
  <c r="K400"/>
  <c r="J400"/>
  <c r="D400"/>
  <c r="N399"/>
  <c r="V399" s="1"/>
  <c r="K399"/>
  <c r="J399"/>
  <c r="D399"/>
  <c r="N398"/>
  <c r="V398" s="1"/>
  <c r="K398"/>
  <c r="J398"/>
  <c r="D398"/>
  <c r="E427" s="1"/>
  <c r="N397"/>
  <c r="V397" s="1"/>
  <c r="K397"/>
  <c r="J397"/>
  <c r="D397"/>
  <c r="N396"/>
  <c r="T396" s="1"/>
  <c r="K396"/>
  <c r="J396"/>
  <c r="D396"/>
  <c r="N395"/>
  <c r="V395" s="1"/>
  <c r="K395"/>
  <c r="J395"/>
  <c r="D395"/>
  <c r="N394"/>
  <c r="R394" s="1"/>
  <c r="K394"/>
  <c r="J394"/>
  <c r="D394"/>
  <c r="E423" s="1"/>
  <c r="N393"/>
  <c r="V393" s="1"/>
  <c r="K393"/>
  <c r="J393"/>
  <c r="D393"/>
  <c r="N392"/>
  <c r="V392" s="1"/>
  <c r="K392"/>
  <c r="J392"/>
  <c r="D392"/>
  <c r="N391"/>
  <c r="V391" s="1"/>
  <c r="K391"/>
  <c r="J391"/>
  <c r="D391"/>
  <c r="N390"/>
  <c r="V390" s="1"/>
  <c r="K390"/>
  <c r="J390"/>
  <c r="D390"/>
  <c r="N389"/>
  <c r="V389" s="1"/>
  <c r="K389"/>
  <c r="J389"/>
  <c r="D389"/>
  <c r="N388"/>
  <c r="V388" s="1"/>
  <c r="K388"/>
  <c r="J388"/>
  <c r="D388"/>
  <c r="N387"/>
  <c r="V387" s="1"/>
  <c r="K387"/>
  <c r="J387"/>
  <c r="D387"/>
  <c r="N386"/>
  <c r="V386" s="1"/>
  <c r="K386"/>
  <c r="J386"/>
  <c r="D386"/>
  <c r="K385"/>
  <c r="J385"/>
  <c r="D385"/>
  <c r="N384"/>
  <c r="V384" s="1"/>
  <c r="K384"/>
  <c r="J384"/>
  <c r="D384"/>
  <c r="N383"/>
  <c r="V383" s="1"/>
  <c r="K383"/>
  <c r="J383"/>
  <c r="D383"/>
  <c r="N382"/>
  <c r="V382" s="1"/>
  <c r="K382"/>
  <c r="J382"/>
  <c r="D382"/>
  <c r="N381"/>
  <c r="V381" s="1"/>
  <c r="K381"/>
  <c r="J381"/>
  <c r="D381"/>
  <c r="E410" s="1"/>
  <c r="N380"/>
  <c r="V380" s="1"/>
  <c r="K380"/>
  <c r="J380"/>
  <c r="D380"/>
  <c r="E409" s="1"/>
  <c r="K379"/>
  <c r="J379"/>
  <c r="D379"/>
  <c r="N378"/>
  <c r="V378" s="1"/>
  <c r="K378"/>
  <c r="J378"/>
  <c r="D378"/>
  <c r="N377"/>
  <c r="V377" s="1"/>
  <c r="K377"/>
  <c r="J377"/>
  <c r="D377"/>
  <c r="E406" s="1"/>
  <c r="N376"/>
  <c r="V376" s="1"/>
  <c r="K376"/>
  <c r="J376"/>
  <c r="D376"/>
  <c r="E405" s="1"/>
  <c r="N375"/>
  <c r="V375" s="1"/>
  <c r="K375"/>
  <c r="J375"/>
  <c r="D375"/>
  <c r="N374"/>
  <c r="V374" s="1"/>
  <c r="K374"/>
  <c r="J374"/>
  <c r="D374"/>
  <c r="N373"/>
  <c r="V373" s="1"/>
  <c r="K373"/>
  <c r="J373"/>
  <c r="D373"/>
  <c r="E402" s="1"/>
  <c r="N372"/>
  <c r="V372" s="1"/>
  <c r="K372"/>
  <c r="J372"/>
  <c r="D372"/>
  <c r="E401" s="1"/>
  <c r="N371"/>
  <c r="V371" s="1"/>
  <c r="K371"/>
  <c r="J371"/>
  <c r="D371"/>
  <c r="N370"/>
  <c r="V370" s="1"/>
  <c r="K370"/>
  <c r="J370"/>
  <c r="D370"/>
  <c r="N369"/>
  <c r="V369" s="1"/>
  <c r="K369"/>
  <c r="J369"/>
  <c r="D369"/>
  <c r="E398" s="1"/>
  <c r="N368"/>
  <c r="V368" s="1"/>
  <c r="K368"/>
  <c r="J368"/>
  <c r="D368"/>
  <c r="F397" s="1"/>
  <c r="N367"/>
  <c r="V367" s="1"/>
  <c r="K367"/>
  <c r="J367"/>
  <c r="D367"/>
  <c r="N366"/>
  <c r="R366" s="1"/>
  <c r="K366"/>
  <c r="J366"/>
  <c r="D366"/>
  <c r="N365"/>
  <c r="V365" s="1"/>
  <c r="K365"/>
  <c r="J365"/>
  <c r="D365"/>
  <c r="N364"/>
  <c r="V364" s="1"/>
  <c r="K364"/>
  <c r="J364"/>
  <c r="D364"/>
  <c r="E393" s="1"/>
  <c r="N363"/>
  <c r="R363" s="1"/>
  <c r="K363"/>
  <c r="J363"/>
  <c r="D363"/>
  <c r="N362"/>
  <c r="R362" s="1"/>
  <c r="K362"/>
  <c r="J362"/>
  <c r="D362"/>
  <c r="N361"/>
  <c r="V361" s="1"/>
  <c r="K361"/>
  <c r="J361"/>
  <c r="D361"/>
  <c r="N360"/>
  <c r="V360" s="1"/>
  <c r="K360"/>
  <c r="J360"/>
  <c r="D360"/>
  <c r="N359"/>
  <c r="R359" s="1"/>
  <c r="K359"/>
  <c r="J359"/>
  <c r="D359"/>
  <c r="F388" s="1"/>
  <c r="N358"/>
  <c r="R358" s="1"/>
  <c r="K358"/>
  <c r="J358"/>
  <c r="D358"/>
  <c r="N357"/>
  <c r="V357" s="1"/>
  <c r="K357"/>
  <c r="J357"/>
  <c r="D357"/>
  <c r="N356"/>
  <c r="V356" s="1"/>
  <c r="K356"/>
  <c r="J356"/>
  <c r="D356"/>
  <c r="E385" s="1"/>
  <c r="N355"/>
  <c r="R355" s="1"/>
  <c r="K355"/>
  <c r="J355"/>
  <c r="D355"/>
  <c r="N354"/>
  <c r="R354" s="1"/>
  <c r="K354"/>
  <c r="J354"/>
  <c r="D354"/>
  <c r="N353"/>
  <c r="V353" s="1"/>
  <c r="K353"/>
  <c r="J353"/>
  <c r="D353"/>
  <c r="N352"/>
  <c r="V352" s="1"/>
  <c r="K352"/>
  <c r="J352"/>
  <c r="D352"/>
  <c r="N351"/>
  <c r="R351" s="1"/>
  <c r="K351"/>
  <c r="J351"/>
  <c r="D351"/>
  <c r="F380" s="1"/>
  <c r="N350"/>
  <c r="T350" s="1"/>
  <c r="K350"/>
  <c r="J350"/>
  <c r="D350"/>
  <c r="N349"/>
  <c r="V349" s="1"/>
  <c r="K349"/>
  <c r="J349"/>
  <c r="D349"/>
  <c r="N348"/>
  <c r="R348" s="1"/>
  <c r="K348"/>
  <c r="J348"/>
  <c r="D348"/>
  <c r="E377" s="1"/>
  <c r="N347"/>
  <c r="V347" s="1"/>
  <c r="K347"/>
  <c r="J347"/>
  <c r="D347"/>
  <c r="N346"/>
  <c r="V346" s="1"/>
  <c r="K346"/>
  <c r="J346"/>
  <c r="D346"/>
  <c r="N345"/>
  <c r="V345" s="1"/>
  <c r="K345"/>
  <c r="J345"/>
  <c r="D345"/>
  <c r="N344"/>
  <c r="V344" s="1"/>
  <c r="K344"/>
  <c r="J344"/>
  <c r="D344"/>
  <c r="N343"/>
  <c r="V343" s="1"/>
  <c r="K343"/>
  <c r="J343"/>
  <c r="D343"/>
  <c r="N342"/>
  <c r="V342" s="1"/>
  <c r="K342"/>
  <c r="J342"/>
  <c r="D342"/>
  <c r="N341"/>
  <c r="V341" s="1"/>
  <c r="K341"/>
  <c r="J341"/>
  <c r="D341"/>
  <c r="N340"/>
  <c r="V340" s="1"/>
  <c r="K340"/>
  <c r="J340"/>
  <c r="D340"/>
  <c r="N339"/>
  <c r="V339" s="1"/>
  <c r="K339"/>
  <c r="J339"/>
  <c r="D339"/>
  <c r="N338"/>
  <c r="V338" s="1"/>
  <c r="K338"/>
  <c r="J338"/>
  <c r="D338"/>
  <c r="E367" s="1"/>
  <c r="N337"/>
  <c r="V337" s="1"/>
  <c r="K337"/>
  <c r="J337"/>
  <c r="D337"/>
  <c r="F366" s="1"/>
  <c r="N336"/>
  <c r="V336" s="1"/>
  <c r="K336"/>
  <c r="J336"/>
  <c r="D336"/>
  <c r="N335"/>
  <c r="V335" s="1"/>
  <c r="K335"/>
  <c r="J335"/>
  <c r="D335"/>
  <c r="N334"/>
  <c r="V334" s="1"/>
  <c r="K334"/>
  <c r="J334"/>
  <c r="D334"/>
  <c r="F363" s="1"/>
  <c r="N333"/>
  <c r="V333" s="1"/>
  <c r="K333"/>
  <c r="J333"/>
  <c r="D333"/>
  <c r="F362" s="1"/>
  <c r="N332"/>
  <c r="V332" s="1"/>
  <c r="K332"/>
  <c r="J332"/>
  <c r="D332"/>
  <c r="N331"/>
  <c r="V331" s="1"/>
  <c r="K331"/>
  <c r="J331"/>
  <c r="D331"/>
  <c r="F360" s="1"/>
  <c r="N330"/>
  <c r="V330" s="1"/>
  <c r="K330"/>
  <c r="J330"/>
  <c r="D330"/>
  <c r="E359" s="1"/>
  <c r="N329"/>
  <c r="V329" s="1"/>
  <c r="K329"/>
  <c r="J329"/>
  <c r="D329"/>
  <c r="F358" s="1"/>
  <c r="N328"/>
  <c r="V328" s="1"/>
  <c r="K328"/>
  <c r="J328"/>
  <c r="D328"/>
  <c r="N327"/>
  <c r="V327" s="1"/>
  <c r="K327"/>
  <c r="J327"/>
  <c r="D327"/>
  <c r="N326"/>
  <c r="V326" s="1"/>
  <c r="K326"/>
  <c r="J326"/>
  <c r="D326"/>
  <c r="F355" s="1"/>
  <c r="N325"/>
  <c r="V325" s="1"/>
  <c r="K325"/>
  <c r="J325"/>
  <c r="D325"/>
  <c r="F354" s="1"/>
  <c r="N324"/>
  <c r="V324" s="1"/>
  <c r="K324"/>
  <c r="J324"/>
  <c r="D324"/>
  <c r="N323"/>
  <c r="V323" s="1"/>
  <c r="K323"/>
  <c r="J323"/>
  <c r="D323"/>
  <c r="F352" s="1"/>
  <c r="K322"/>
  <c r="J322"/>
  <c r="D322"/>
  <c r="E351" s="1"/>
  <c r="N321"/>
  <c r="V321" s="1"/>
  <c r="K321"/>
  <c r="J321"/>
  <c r="D321"/>
  <c r="F350" s="1"/>
  <c r="N320"/>
  <c r="V320" s="1"/>
  <c r="K320"/>
  <c r="J320"/>
  <c r="D320"/>
  <c r="N319"/>
  <c r="V319" s="1"/>
  <c r="K319"/>
  <c r="J319"/>
  <c r="D319"/>
  <c r="E348" s="1"/>
  <c r="N318"/>
  <c r="V318" s="1"/>
  <c r="K318"/>
  <c r="J318"/>
  <c r="D318"/>
  <c r="F347" s="1"/>
  <c r="N317"/>
  <c r="V317" s="1"/>
  <c r="K317"/>
  <c r="J317"/>
  <c r="D317"/>
  <c r="E346" s="1"/>
  <c r="N316"/>
  <c r="V316" s="1"/>
  <c r="K316"/>
  <c r="J316"/>
  <c r="D316"/>
  <c r="E345" s="1"/>
  <c r="N315"/>
  <c r="V315" s="1"/>
  <c r="K315"/>
  <c r="J315"/>
  <c r="D315"/>
  <c r="E344" s="1"/>
  <c r="N314"/>
  <c r="V314" s="1"/>
  <c r="K314"/>
  <c r="J314"/>
  <c r="D314"/>
  <c r="F343" s="1"/>
  <c r="N313"/>
  <c r="V313" s="1"/>
  <c r="K313"/>
  <c r="J313"/>
  <c r="D313"/>
  <c r="E342" s="1"/>
  <c r="N312"/>
  <c r="V312" s="1"/>
  <c r="K312"/>
  <c r="J312"/>
  <c r="D312"/>
  <c r="E341" s="1"/>
  <c r="N311"/>
  <c r="V311" s="1"/>
  <c r="K311"/>
  <c r="J311"/>
  <c r="D311"/>
  <c r="E340" s="1"/>
  <c r="N310"/>
  <c r="V310" s="1"/>
  <c r="K310"/>
  <c r="J310"/>
  <c r="D310"/>
  <c r="F339" s="1"/>
  <c r="K309"/>
  <c r="J309"/>
  <c r="D309"/>
  <c r="E338" s="1"/>
  <c r="N308"/>
  <c r="V308" s="1"/>
  <c r="K308"/>
  <c r="J308"/>
  <c r="D308"/>
  <c r="E337" s="1"/>
  <c r="N307"/>
  <c r="V307" s="1"/>
  <c r="K307"/>
  <c r="J307"/>
  <c r="D307"/>
  <c r="E336" s="1"/>
  <c r="N306"/>
  <c r="V306" s="1"/>
  <c r="K306"/>
  <c r="J306"/>
  <c r="D306"/>
  <c r="F335" s="1"/>
  <c r="N305"/>
  <c r="V305" s="1"/>
  <c r="K305"/>
  <c r="J305"/>
  <c r="D305"/>
  <c r="E334" s="1"/>
  <c r="N304"/>
  <c r="V304" s="1"/>
  <c r="K304"/>
  <c r="J304"/>
  <c r="D304"/>
  <c r="E333" s="1"/>
  <c r="N303"/>
  <c r="V303" s="1"/>
  <c r="K303"/>
  <c r="J303"/>
  <c r="D303"/>
  <c r="E332" s="1"/>
  <c r="N302"/>
  <c r="V302" s="1"/>
  <c r="K302"/>
  <c r="J302"/>
  <c r="D302"/>
  <c r="F331" s="1"/>
  <c r="N301"/>
  <c r="V301" s="1"/>
  <c r="K301"/>
  <c r="J301"/>
  <c r="D301"/>
  <c r="E330" s="1"/>
  <c r="N300"/>
  <c r="V300" s="1"/>
  <c r="K300"/>
  <c r="J300"/>
  <c r="D300"/>
  <c r="E329" s="1"/>
  <c r="N299"/>
  <c r="V299" s="1"/>
  <c r="K299"/>
  <c r="J299"/>
  <c r="D299"/>
  <c r="E328" s="1"/>
  <c r="N298"/>
  <c r="V298" s="1"/>
  <c r="K298"/>
  <c r="J298"/>
  <c r="D298"/>
  <c r="F327" s="1"/>
  <c r="N297"/>
  <c r="R297" s="1"/>
  <c r="K297"/>
  <c r="J297"/>
  <c r="D297"/>
  <c r="N296"/>
  <c r="V296" s="1"/>
  <c r="K296"/>
  <c r="J296"/>
  <c r="D296"/>
  <c r="N295"/>
  <c r="V295" s="1"/>
  <c r="K295"/>
  <c r="J295"/>
  <c r="D295"/>
  <c r="N294"/>
  <c r="R294" s="1"/>
  <c r="K294"/>
  <c r="J294"/>
  <c r="D294"/>
  <c r="F323" s="1"/>
  <c r="N293"/>
  <c r="K293"/>
  <c r="J293"/>
  <c r="D293"/>
  <c r="N292"/>
  <c r="V292" s="1"/>
  <c r="K292"/>
  <c r="J292"/>
  <c r="D292"/>
  <c r="N291"/>
  <c r="V291" s="1"/>
  <c r="K291"/>
  <c r="J291"/>
  <c r="D291"/>
  <c r="E320" s="1"/>
  <c r="N290"/>
  <c r="R290" s="1"/>
  <c r="K290"/>
  <c r="J290"/>
  <c r="D290"/>
  <c r="N289"/>
  <c r="R289" s="1"/>
  <c r="K289"/>
  <c r="J289"/>
  <c r="D289"/>
  <c r="K288"/>
  <c r="J288"/>
  <c r="D288"/>
  <c r="N287"/>
  <c r="V287" s="1"/>
  <c r="K287"/>
  <c r="J287"/>
  <c r="D287"/>
  <c r="N286"/>
  <c r="R286" s="1"/>
  <c r="K286"/>
  <c r="J286"/>
  <c r="D286"/>
  <c r="F315" s="1"/>
  <c r="N285"/>
  <c r="R285" s="1"/>
  <c r="K285"/>
  <c r="J285"/>
  <c r="D285"/>
  <c r="N284"/>
  <c r="V284" s="1"/>
  <c r="K284"/>
  <c r="J284"/>
  <c r="D284"/>
  <c r="K283"/>
  <c r="J283"/>
  <c r="D283"/>
  <c r="N282"/>
  <c r="R282" s="1"/>
  <c r="K282"/>
  <c r="J282"/>
  <c r="D282"/>
  <c r="F311" s="1"/>
  <c r="N281"/>
  <c r="K281"/>
  <c r="J281"/>
  <c r="D281"/>
  <c r="N280"/>
  <c r="V280" s="1"/>
  <c r="K280"/>
  <c r="J280"/>
  <c r="D280"/>
  <c r="N279"/>
  <c r="V279" s="1"/>
  <c r="K279"/>
  <c r="J279"/>
  <c r="D279"/>
  <c r="E308" s="1"/>
  <c r="N278"/>
  <c r="R278" s="1"/>
  <c r="K278"/>
  <c r="J278"/>
  <c r="D278"/>
  <c r="N277"/>
  <c r="R277" s="1"/>
  <c r="K277"/>
  <c r="J277"/>
  <c r="D277"/>
  <c r="N276"/>
  <c r="V276" s="1"/>
  <c r="K276"/>
  <c r="J276"/>
  <c r="D276"/>
  <c r="N275"/>
  <c r="V275" s="1"/>
  <c r="K275"/>
  <c r="J275"/>
  <c r="D275"/>
  <c r="N274"/>
  <c r="R274" s="1"/>
  <c r="K274"/>
  <c r="J274"/>
  <c r="D274"/>
  <c r="F303" s="1"/>
  <c r="N273"/>
  <c r="K273"/>
  <c r="J273"/>
  <c r="D273"/>
  <c r="N272"/>
  <c r="V272" s="1"/>
  <c r="K272"/>
  <c r="J272"/>
  <c r="D272"/>
  <c r="N271"/>
  <c r="V271" s="1"/>
  <c r="K271"/>
  <c r="J271"/>
  <c r="D271"/>
  <c r="N270"/>
  <c r="V270" s="1"/>
  <c r="K270"/>
  <c r="J270"/>
  <c r="D270"/>
  <c r="F299" s="1"/>
  <c r="N269"/>
  <c r="T269" s="1"/>
  <c r="K269"/>
  <c r="J269"/>
  <c r="D269"/>
  <c r="E298" s="1"/>
  <c r="N268"/>
  <c r="V268" s="1"/>
  <c r="K268"/>
  <c r="J268"/>
  <c r="D268"/>
  <c r="F297" s="1"/>
  <c r="N267"/>
  <c r="V267" s="1"/>
  <c r="K267"/>
  <c r="J267"/>
  <c r="D267"/>
  <c r="N266"/>
  <c r="V266" s="1"/>
  <c r="K266"/>
  <c r="J266"/>
  <c r="D266"/>
  <c r="N265"/>
  <c r="T265" s="1"/>
  <c r="K265"/>
  <c r="J265"/>
  <c r="D265"/>
  <c r="E294" s="1"/>
  <c r="N264"/>
  <c r="V264" s="1"/>
  <c r="K264"/>
  <c r="J264"/>
  <c r="D264"/>
  <c r="F293" s="1"/>
  <c r="N263"/>
  <c r="V263" s="1"/>
  <c r="K263"/>
  <c r="J263"/>
  <c r="D263"/>
  <c r="N262"/>
  <c r="V262" s="1"/>
  <c r="K262"/>
  <c r="J262"/>
  <c r="D262"/>
  <c r="F291" s="1"/>
  <c r="N261"/>
  <c r="T261" s="1"/>
  <c r="K261"/>
  <c r="J261"/>
  <c r="D261"/>
  <c r="E290" s="1"/>
  <c r="N260"/>
  <c r="V260" s="1"/>
  <c r="K260"/>
  <c r="J260"/>
  <c r="D260"/>
  <c r="F289" s="1"/>
  <c r="N259"/>
  <c r="V259" s="1"/>
  <c r="K259"/>
  <c r="J259"/>
  <c r="D259"/>
  <c r="N258"/>
  <c r="V258" s="1"/>
  <c r="K258"/>
  <c r="J258"/>
  <c r="D258"/>
  <c r="F287" s="1"/>
  <c r="N257"/>
  <c r="T257" s="1"/>
  <c r="K257"/>
  <c r="J257"/>
  <c r="D257"/>
  <c r="F286" s="1"/>
  <c r="N256"/>
  <c r="V256" s="1"/>
  <c r="K256"/>
  <c r="J256"/>
  <c r="D256"/>
  <c r="F285" s="1"/>
  <c r="N255"/>
  <c r="V255" s="1"/>
  <c r="K255"/>
  <c r="J255"/>
  <c r="D255"/>
  <c r="N254"/>
  <c r="V254" s="1"/>
  <c r="K254"/>
  <c r="J254"/>
  <c r="D254"/>
  <c r="N253"/>
  <c r="T253" s="1"/>
  <c r="K253"/>
  <c r="J253"/>
  <c r="D253"/>
  <c r="E282" s="1"/>
  <c r="N252"/>
  <c r="V252" s="1"/>
  <c r="K252"/>
  <c r="J252"/>
  <c r="D252"/>
  <c r="F281" s="1"/>
  <c r="N251"/>
  <c r="V251" s="1"/>
  <c r="K251"/>
  <c r="J251"/>
  <c r="D251"/>
  <c r="N250"/>
  <c r="V250" s="1"/>
  <c r="K250"/>
  <c r="J250"/>
  <c r="D250"/>
  <c r="F279" s="1"/>
  <c r="N249"/>
  <c r="T249" s="1"/>
  <c r="K249"/>
  <c r="J249"/>
  <c r="D249"/>
  <c r="E278" s="1"/>
  <c r="N248"/>
  <c r="V248" s="1"/>
  <c r="K248"/>
  <c r="J248"/>
  <c r="D248"/>
  <c r="F277" s="1"/>
  <c r="N247"/>
  <c r="V247" s="1"/>
  <c r="K247"/>
  <c r="J247"/>
  <c r="D247"/>
  <c r="N246"/>
  <c r="V246" s="1"/>
  <c r="K246"/>
  <c r="J246"/>
  <c r="D246"/>
  <c r="N245"/>
  <c r="T245" s="1"/>
  <c r="K245"/>
  <c r="J245"/>
  <c r="D245"/>
  <c r="E274" s="1"/>
  <c r="N244"/>
  <c r="V244" s="1"/>
  <c r="K244"/>
  <c r="J244"/>
  <c r="D244"/>
  <c r="F273" s="1"/>
  <c r="N243"/>
  <c r="V243" s="1"/>
  <c r="K243"/>
  <c r="J243"/>
  <c r="D243"/>
  <c r="F272" s="1"/>
  <c r="N242"/>
  <c r="V242" s="1"/>
  <c r="K242"/>
  <c r="J242"/>
  <c r="D242"/>
  <c r="E271" s="1"/>
  <c r="N241"/>
  <c r="T241" s="1"/>
  <c r="K241"/>
  <c r="J241"/>
  <c r="D241"/>
  <c r="E270" s="1"/>
  <c r="N240"/>
  <c r="V240" s="1"/>
  <c r="K240"/>
  <c r="J240"/>
  <c r="D240"/>
  <c r="E269" s="1"/>
  <c r="N239"/>
  <c r="V239" s="1"/>
  <c r="K239"/>
  <c r="J239"/>
  <c r="D239"/>
  <c r="F268" s="1"/>
  <c r="N238"/>
  <c r="V238" s="1"/>
  <c r="K238"/>
  <c r="J238"/>
  <c r="D238"/>
  <c r="E267" s="1"/>
  <c r="N237"/>
  <c r="T237" s="1"/>
  <c r="K237"/>
  <c r="J237"/>
  <c r="D237"/>
  <c r="E266" s="1"/>
  <c r="N236"/>
  <c r="V236" s="1"/>
  <c r="K236"/>
  <c r="J236"/>
  <c r="D236"/>
  <c r="E265" s="1"/>
  <c r="N235"/>
  <c r="V235" s="1"/>
  <c r="K235"/>
  <c r="J235"/>
  <c r="D235"/>
  <c r="F264" s="1"/>
  <c r="N234"/>
  <c r="V234" s="1"/>
  <c r="K234"/>
  <c r="J234"/>
  <c r="D234"/>
  <c r="E263" s="1"/>
  <c r="N233"/>
  <c r="T233" s="1"/>
  <c r="K233"/>
  <c r="J233"/>
  <c r="D233"/>
  <c r="E262" s="1"/>
  <c r="N232"/>
  <c r="V232" s="1"/>
  <c r="K232"/>
  <c r="J232"/>
  <c r="D232"/>
  <c r="E261" s="1"/>
  <c r="N231"/>
  <c r="V231" s="1"/>
  <c r="K231"/>
  <c r="J231"/>
  <c r="D231"/>
  <c r="F260" s="1"/>
  <c r="N230"/>
  <c r="V230" s="1"/>
  <c r="K230"/>
  <c r="J230"/>
  <c r="D230"/>
  <c r="E259" s="1"/>
  <c r="N229"/>
  <c r="T229" s="1"/>
  <c r="K229"/>
  <c r="J229"/>
  <c r="D229"/>
  <c r="E258" s="1"/>
  <c r="N228"/>
  <c r="V228" s="1"/>
  <c r="K228"/>
  <c r="J228"/>
  <c r="D228"/>
  <c r="E257" s="1"/>
  <c r="N227"/>
  <c r="V227" s="1"/>
  <c r="K227"/>
  <c r="J227"/>
  <c r="D227"/>
  <c r="F256" s="1"/>
  <c r="N226"/>
  <c r="V226" s="1"/>
  <c r="K226"/>
  <c r="J226"/>
  <c r="D226"/>
  <c r="E255" s="1"/>
  <c r="N225"/>
  <c r="T225" s="1"/>
  <c r="K225"/>
  <c r="J225"/>
  <c r="D225"/>
  <c r="E254" s="1"/>
  <c r="N224"/>
  <c r="V224" s="1"/>
  <c r="K224"/>
  <c r="J224"/>
  <c r="D224"/>
  <c r="E253" s="1"/>
  <c r="N223"/>
  <c r="V223" s="1"/>
  <c r="K223"/>
  <c r="J223"/>
  <c r="D223"/>
  <c r="F252" s="1"/>
  <c r="N222"/>
  <c r="V222" s="1"/>
  <c r="K222"/>
  <c r="J222"/>
  <c r="D222"/>
  <c r="E251" s="1"/>
  <c r="N221"/>
  <c r="T221" s="1"/>
  <c r="K221"/>
  <c r="J221"/>
  <c r="D221"/>
  <c r="E250" s="1"/>
  <c r="N220"/>
  <c r="V220" s="1"/>
  <c r="K220"/>
  <c r="J220"/>
  <c r="D220"/>
  <c r="E249" s="1"/>
  <c r="N219"/>
  <c r="V219" s="1"/>
  <c r="K219"/>
  <c r="J219"/>
  <c r="D219"/>
  <c r="F248" s="1"/>
  <c r="N218"/>
  <c r="V218" s="1"/>
  <c r="K218"/>
  <c r="J218"/>
  <c r="D218"/>
  <c r="E247" s="1"/>
  <c r="N217"/>
  <c r="T217" s="1"/>
  <c r="K217"/>
  <c r="J217"/>
  <c r="D217"/>
  <c r="E246" s="1"/>
  <c r="N216"/>
  <c r="V216" s="1"/>
  <c r="K216"/>
  <c r="J216"/>
  <c r="D216"/>
  <c r="E245" s="1"/>
  <c r="N215"/>
  <c r="V215" s="1"/>
  <c r="K215"/>
  <c r="J215"/>
  <c r="D215"/>
  <c r="F244" s="1"/>
  <c r="N214"/>
  <c r="V214" s="1"/>
  <c r="K214"/>
  <c r="J214"/>
  <c r="D214"/>
  <c r="E243" s="1"/>
  <c r="N213"/>
  <c r="T213" s="1"/>
  <c r="K213"/>
  <c r="J213"/>
  <c r="D213"/>
  <c r="E242" s="1"/>
  <c r="N212"/>
  <c r="V212" s="1"/>
  <c r="K212"/>
  <c r="J212"/>
  <c r="D212"/>
  <c r="E241" s="1"/>
  <c r="N211"/>
  <c r="V211" s="1"/>
  <c r="K211"/>
  <c r="J211"/>
  <c r="D211"/>
  <c r="F240" s="1"/>
  <c r="N210"/>
  <c r="V210" s="1"/>
  <c r="K210"/>
  <c r="J210"/>
  <c r="D210"/>
  <c r="E239" s="1"/>
  <c r="N209"/>
  <c r="T209" s="1"/>
  <c r="K209"/>
  <c r="J209"/>
  <c r="D209"/>
  <c r="E238" s="1"/>
  <c r="N208"/>
  <c r="V208" s="1"/>
  <c r="K208"/>
  <c r="J208"/>
  <c r="D208"/>
  <c r="E237" s="1"/>
  <c r="N207"/>
  <c r="V207" s="1"/>
  <c r="K207"/>
  <c r="J207"/>
  <c r="D207"/>
  <c r="F236" s="1"/>
  <c r="N206"/>
  <c r="V206" s="1"/>
  <c r="K206"/>
  <c r="J206"/>
  <c r="D206"/>
  <c r="E235" s="1"/>
  <c r="N205"/>
  <c r="K205"/>
  <c r="J205"/>
  <c r="D205"/>
  <c r="E234" s="1"/>
  <c r="N204"/>
  <c r="V204" s="1"/>
  <c r="K204"/>
  <c r="J204"/>
  <c r="D204"/>
  <c r="N203"/>
  <c r="V203" s="1"/>
  <c r="K203"/>
  <c r="J203"/>
  <c r="D203"/>
  <c r="F232" s="1"/>
  <c r="N202"/>
  <c r="R202" s="1"/>
  <c r="K202"/>
  <c r="J202"/>
  <c r="D202"/>
  <c r="N201"/>
  <c r="K201"/>
  <c r="J201"/>
  <c r="D201"/>
  <c r="N200"/>
  <c r="V200" s="1"/>
  <c r="K200"/>
  <c r="J200"/>
  <c r="D200"/>
  <c r="N199"/>
  <c r="V199" s="1"/>
  <c r="K199"/>
  <c r="J199"/>
  <c r="D199"/>
  <c r="N198"/>
  <c r="R198" s="1"/>
  <c r="K198"/>
  <c r="J198"/>
  <c r="D198"/>
  <c r="E227" s="1"/>
  <c r="N197"/>
  <c r="R197" s="1"/>
  <c r="K197"/>
  <c r="J197"/>
  <c r="D197"/>
  <c r="N196"/>
  <c r="V196" s="1"/>
  <c r="K196"/>
  <c r="J196"/>
  <c r="D196"/>
  <c r="N195"/>
  <c r="V195" s="1"/>
  <c r="K195"/>
  <c r="J195"/>
  <c r="D195"/>
  <c r="F224" s="1"/>
  <c r="N194"/>
  <c r="R194" s="1"/>
  <c r="K194"/>
  <c r="J194"/>
  <c r="D194"/>
  <c r="N193"/>
  <c r="K193"/>
  <c r="J193"/>
  <c r="D193"/>
  <c r="N192"/>
  <c r="V192" s="1"/>
  <c r="K192"/>
  <c r="J192"/>
  <c r="D192"/>
  <c r="N191"/>
  <c r="V191" s="1"/>
  <c r="K191"/>
  <c r="J191"/>
  <c r="D191"/>
  <c r="N190"/>
  <c r="R190" s="1"/>
  <c r="K190"/>
  <c r="J190"/>
  <c r="D190"/>
  <c r="E219" s="1"/>
  <c r="N189"/>
  <c r="R189" s="1"/>
  <c r="K189"/>
  <c r="J189"/>
  <c r="D189"/>
  <c r="N188"/>
  <c r="V188" s="1"/>
  <c r="K188"/>
  <c r="J188"/>
  <c r="D188"/>
  <c r="N187"/>
  <c r="V187" s="1"/>
  <c r="K187"/>
  <c r="J187"/>
  <c r="D187"/>
  <c r="F216" s="1"/>
  <c r="N186"/>
  <c r="R186" s="1"/>
  <c r="K186"/>
  <c r="J186"/>
  <c r="D186"/>
  <c r="N185"/>
  <c r="K185"/>
  <c r="J185"/>
  <c r="D185"/>
  <c r="N184"/>
  <c r="V184" s="1"/>
  <c r="K184"/>
  <c r="J184"/>
  <c r="D184"/>
  <c r="N183"/>
  <c r="V183" s="1"/>
  <c r="K183"/>
  <c r="J183"/>
  <c r="D183"/>
  <c r="N182"/>
  <c r="R182" s="1"/>
  <c r="K182"/>
  <c r="J182"/>
  <c r="D182"/>
  <c r="E211" s="1"/>
  <c r="N181"/>
  <c r="R181" s="1"/>
  <c r="K181"/>
  <c r="J181"/>
  <c r="D181"/>
  <c r="N180"/>
  <c r="V180" s="1"/>
  <c r="K180"/>
  <c r="J180"/>
  <c r="D180"/>
  <c r="N179"/>
  <c r="V179" s="1"/>
  <c r="K179"/>
  <c r="J179"/>
  <c r="D179"/>
  <c r="N178"/>
  <c r="V178" s="1"/>
  <c r="K178"/>
  <c r="J178"/>
  <c r="D178"/>
  <c r="N177"/>
  <c r="V177" s="1"/>
  <c r="K177"/>
  <c r="J177"/>
  <c r="D177"/>
  <c r="N176"/>
  <c r="V176" s="1"/>
  <c r="K176"/>
  <c r="J176"/>
  <c r="D176"/>
  <c r="N175"/>
  <c r="T175" s="1"/>
  <c r="K175"/>
  <c r="J175"/>
  <c r="D175"/>
  <c r="N174"/>
  <c r="V174" s="1"/>
  <c r="K174"/>
  <c r="J174"/>
  <c r="D174"/>
  <c r="E203" s="1"/>
  <c r="N173"/>
  <c r="V173" s="1"/>
  <c r="K173"/>
  <c r="J173"/>
  <c r="D173"/>
  <c r="F202" s="1"/>
  <c r="N172"/>
  <c r="V172" s="1"/>
  <c r="K172"/>
  <c r="J172"/>
  <c r="D172"/>
  <c r="N171"/>
  <c r="T171" s="1"/>
  <c r="K171"/>
  <c r="J171"/>
  <c r="D171"/>
  <c r="N170"/>
  <c r="V170" s="1"/>
  <c r="K170"/>
  <c r="J170"/>
  <c r="D170"/>
  <c r="E199" s="1"/>
  <c r="N169"/>
  <c r="V169" s="1"/>
  <c r="K169"/>
  <c r="J169"/>
  <c r="D169"/>
  <c r="E198" s="1"/>
  <c r="N168"/>
  <c r="V168" s="1"/>
  <c r="K168"/>
  <c r="J168"/>
  <c r="D168"/>
  <c r="N167"/>
  <c r="T167" s="1"/>
  <c r="K167"/>
  <c r="J167"/>
  <c r="D167"/>
  <c r="K166"/>
  <c r="J166"/>
  <c r="D166"/>
  <c r="E195" s="1"/>
  <c r="N165"/>
  <c r="V165" s="1"/>
  <c r="K165"/>
  <c r="J165"/>
  <c r="D165"/>
  <c r="F194" s="1"/>
  <c r="K164"/>
  <c r="J164"/>
  <c r="D164"/>
  <c r="N163"/>
  <c r="T163" s="1"/>
  <c r="K163"/>
  <c r="J163"/>
  <c r="D163"/>
  <c r="N162"/>
  <c r="V162" s="1"/>
  <c r="K162"/>
  <c r="J162"/>
  <c r="D162"/>
  <c r="E191" s="1"/>
  <c r="N161"/>
  <c r="V161" s="1"/>
  <c r="K161"/>
  <c r="J161"/>
  <c r="D161"/>
  <c r="E190" s="1"/>
  <c r="N160"/>
  <c r="V160" s="1"/>
  <c r="K160"/>
  <c r="J160"/>
  <c r="D160"/>
  <c r="N159"/>
  <c r="T159" s="1"/>
  <c r="K159"/>
  <c r="J159"/>
  <c r="D159"/>
  <c r="N158"/>
  <c r="V158" s="1"/>
  <c r="K158"/>
  <c r="J158"/>
  <c r="D158"/>
  <c r="E187" s="1"/>
  <c r="N157"/>
  <c r="V157" s="1"/>
  <c r="K157"/>
  <c r="J157"/>
  <c r="D157"/>
  <c r="F186" s="1"/>
  <c r="N156"/>
  <c r="V156" s="1"/>
  <c r="K156"/>
  <c r="J156"/>
  <c r="D156"/>
  <c r="N155"/>
  <c r="T155" s="1"/>
  <c r="K155"/>
  <c r="J155"/>
  <c r="D155"/>
  <c r="N154"/>
  <c r="V154" s="1"/>
  <c r="K154"/>
  <c r="J154"/>
  <c r="D154"/>
  <c r="E183" s="1"/>
  <c r="N153"/>
  <c r="V153" s="1"/>
  <c r="K153"/>
  <c r="J153"/>
  <c r="D153"/>
  <c r="E182" s="1"/>
  <c r="N152"/>
  <c r="V152" s="1"/>
  <c r="K152"/>
  <c r="J152"/>
  <c r="D152"/>
  <c r="N151"/>
  <c r="T151" s="1"/>
  <c r="K151"/>
  <c r="J151"/>
  <c r="D151"/>
  <c r="N150"/>
  <c r="V150" s="1"/>
  <c r="K150"/>
  <c r="J150"/>
  <c r="D150"/>
  <c r="F179" s="1"/>
  <c r="N149"/>
  <c r="V149" s="1"/>
  <c r="K149"/>
  <c r="J149"/>
  <c r="D149"/>
  <c r="E178" s="1"/>
  <c r="N148"/>
  <c r="V148" s="1"/>
  <c r="K148"/>
  <c r="J148"/>
  <c r="D148"/>
  <c r="E177" s="1"/>
  <c r="N147"/>
  <c r="T147" s="1"/>
  <c r="K147"/>
  <c r="J147"/>
  <c r="D147"/>
  <c r="E176" s="1"/>
  <c r="N146"/>
  <c r="V146" s="1"/>
  <c r="K146"/>
  <c r="J146"/>
  <c r="D146"/>
  <c r="F175" s="1"/>
  <c r="N145"/>
  <c r="V145" s="1"/>
  <c r="K145"/>
  <c r="J145"/>
  <c r="D145"/>
  <c r="E174" s="1"/>
  <c r="N144"/>
  <c r="V144" s="1"/>
  <c r="K144"/>
  <c r="J144"/>
  <c r="D144"/>
  <c r="E173" s="1"/>
  <c r="N143"/>
  <c r="T143" s="1"/>
  <c r="K143"/>
  <c r="J143"/>
  <c r="D143"/>
  <c r="E172" s="1"/>
  <c r="N142"/>
  <c r="V142" s="1"/>
  <c r="K142"/>
  <c r="J142"/>
  <c r="D142"/>
  <c r="F171" s="1"/>
  <c r="N141"/>
  <c r="V141" s="1"/>
  <c r="K141"/>
  <c r="J141"/>
  <c r="D141"/>
  <c r="E170" s="1"/>
  <c r="N140"/>
  <c r="V140" s="1"/>
  <c r="K140"/>
  <c r="J140"/>
  <c r="D140"/>
  <c r="E169" s="1"/>
  <c r="N139"/>
  <c r="T139" s="1"/>
  <c r="K139"/>
  <c r="J139"/>
  <c r="D139"/>
  <c r="E168" s="1"/>
  <c r="N138"/>
  <c r="V138" s="1"/>
  <c r="K138"/>
  <c r="J138"/>
  <c r="D138"/>
  <c r="F167" s="1"/>
  <c r="N137"/>
  <c r="V137" s="1"/>
  <c r="K137"/>
  <c r="J137"/>
  <c r="D137"/>
  <c r="E166" s="1"/>
  <c r="N136"/>
  <c r="V136" s="1"/>
  <c r="K136"/>
  <c r="J136"/>
  <c r="D136"/>
  <c r="E165" s="1"/>
  <c r="N135"/>
  <c r="T135" s="1"/>
  <c r="K135"/>
  <c r="J135"/>
  <c r="D135"/>
  <c r="E164" s="1"/>
  <c r="N134"/>
  <c r="V134" s="1"/>
  <c r="K134"/>
  <c r="J134"/>
  <c r="D134"/>
  <c r="F163" s="1"/>
  <c r="N133"/>
  <c r="V133" s="1"/>
  <c r="K133"/>
  <c r="J133"/>
  <c r="D133"/>
  <c r="E162" s="1"/>
  <c r="N132"/>
  <c r="V132" s="1"/>
  <c r="K132"/>
  <c r="J132"/>
  <c r="D132"/>
  <c r="E161" s="1"/>
  <c r="N131"/>
  <c r="T131" s="1"/>
  <c r="K131"/>
  <c r="J131"/>
  <c r="D131"/>
  <c r="E160" s="1"/>
  <c r="N130"/>
  <c r="V130" s="1"/>
  <c r="K130"/>
  <c r="J130"/>
  <c r="D130"/>
  <c r="F159" s="1"/>
  <c r="N129"/>
  <c r="V129" s="1"/>
  <c r="K129"/>
  <c r="J129"/>
  <c r="D129"/>
  <c r="E158" s="1"/>
  <c r="N128"/>
  <c r="V128" s="1"/>
  <c r="K128"/>
  <c r="J128"/>
  <c r="D128"/>
  <c r="E157" s="1"/>
  <c r="N127"/>
  <c r="T127" s="1"/>
  <c r="K127"/>
  <c r="J127"/>
  <c r="D127"/>
  <c r="E156" s="1"/>
  <c r="N126"/>
  <c r="V126" s="1"/>
  <c r="K126"/>
  <c r="J126"/>
  <c r="D126"/>
  <c r="F155" s="1"/>
  <c r="N125"/>
  <c r="V125" s="1"/>
  <c r="K125"/>
  <c r="J125"/>
  <c r="D125"/>
  <c r="E154" s="1"/>
  <c r="N124"/>
  <c r="V124" s="1"/>
  <c r="K124"/>
  <c r="J124"/>
  <c r="D124"/>
  <c r="E153" s="1"/>
  <c r="N123"/>
  <c r="T123" s="1"/>
  <c r="K123"/>
  <c r="J123"/>
  <c r="D123"/>
  <c r="E152" s="1"/>
  <c r="N122"/>
  <c r="K122"/>
  <c r="J122"/>
  <c r="D122"/>
  <c r="N121"/>
  <c r="V121" s="1"/>
  <c r="K121"/>
  <c r="J121"/>
  <c r="D121"/>
  <c r="N120"/>
  <c r="V120" s="1"/>
  <c r="K120"/>
  <c r="J120"/>
  <c r="D120"/>
  <c r="N119"/>
  <c r="R119" s="1"/>
  <c r="K119"/>
  <c r="J119"/>
  <c r="D119"/>
  <c r="E148" s="1"/>
  <c r="N118"/>
  <c r="K118"/>
  <c r="J118"/>
  <c r="D118"/>
  <c r="N117"/>
  <c r="V117" s="1"/>
  <c r="K117"/>
  <c r="J117"/>
  <c r="D117"/>
  <c r="N116"/>
  <c r="V116" s="1"/>
  <c r="K116"/>
  <c r="J116"/>
  <c r="D116"/>
  <c r="E145" s="1"/>
  <c r="N115"/>
  <c r="R115" s="1"/>
  <c r="K115"/>
  <c r="J115"/>
  <c r="D115"/>
  <c r="N114"/>
  <c r="R114" s="1"/>
  <c r="K114"/>
  <c r="J114"/>
  <c r="D114"/>
  <c r="N113"/>
  <c r="V113" s="1"/>
  <c r="K113"/>
  <c r="J113"/>
  <c r="D113"/>
  <c r="N112"/>
  <c r="V112" s="1"/>
  <c r="K112"/>
  <c r="J112"/>
  <c r="D112"/>
  <c r="N111"/>
  <c r="R111" s="1"/>
  <c r="K111"/>
  <c r="J111"/>
  <c r="D111"/>
  <c r="E140" s="1"/>
  <c r="N110"/>
  <c r="K110"/>
  <c r="J110"/>
  <c r="D110"/>
  <c r="N109"/>
  <c r="V109" s="1"/>
  <c r="K109"/>
  <c r="J109"/>
  <c r="D109"/>
  <c r="N108"/>
  <c r="V108" s="1"/>
  <c r="K108"/>
  <c r="J108"/>
  <c r="D108"/>
  <c r="E137" s="1"/>
  <c r="N107"/>
  <c r="R107" s="1"/>
  <c r="K107"/>
  <c r="J107"/>
  <c r="D107"/>
  <c r="N106"/>
  <c r="R106" s="1"/>
  <c r="K106"/>
  <c r="J106"/>
  <c r="D106"/>
  <c r="N105"/>
  <c r="V105" s="1"/>
  <c r="K105"/>
  <c r="J105"/>
  <c r="D105"/>
  <c r="N104"/>
  <c r="V104" s="1"/>
  <c r="K104"/>
  <c r="J104"/>
  <c r="D104"/>
  <c r="N103"/>
  <c r="R103" s="1"/>
  <c r="K103"/>
  <c r="J103"/>
  <c r="D103"/>
  <c r="E132" s="1"/>
  <c r="N102"/>
  <c r="K102"/>
  <c r="J102"/>
  <c r="D102"/>
  <c r="N101"/>
  <c r="V101" s="1"/>
  <c r="K101"/>
  <c r="J101"/>
  <c r="D101"/>
  <c r="N100"/>
  <c r="V100" s="1"/>
  <c r="K100"/>
  <c r="J100"/>
  <c r="D100"/>
  <c r="E129" s="1"/>
  <c r="N99"/>
  <c r="R99" s="1"/>
  <c r="K99"/>
  <c r="J99"/>
  <c r="D99"/>
  <c r="N98"/>
  <c r="R98" s="1"/>
  <c r="K98"/>
  <c r="J98"/>
  <c r="D98"/>
  <c r="N97"/>
  <c r="V97" s="1"/>
  <c r="K97"/>
  <c r="J97"/>
  <c r="D97"/>
  <c r="N96"/>
  <c r="V96" s="1"/>
  <c r="K96"/>
  <c r="J96"/>
  <c r="D96"/>
  <c r="N95"/>
  <c r="R95" s="1"/>
  <c r="K95"/>
  <c r="J95"/>
  <c r="D95"/>
  <c r="E124" s="1"/>
  <c r="N94"/>
  <c r="K94"/>
  <c r="J94"/>
  <c r="D94"/>
  <c r="N93"/>
  <c r="V93" s="1"/>
  <c r="K93"/>
  <c r="J93"/>
  <c r="D93"/>
  <c r="N92"/>
  <c r="V92" s="1"/>
  <c r="K92"/>
  <c r="J92"/>
  <c r="D92"/>
  <c r="E121" s="1"/>
  <c r="N91"/>
  <c r="R91" s="1"/>
  <c r="K91"/>
  <c r="J91"/>
  <c r="D91"/>
  <c r="N90"/>
  <c r="R90" s="1"/>
  <c r="K90"/>
  <c r="J90"/>
  <c r="D90"/>
  <c r="N89"/>
  <c r="V89" s="1"/>
  <c r="K89"/>
  <c r="J89"/>
  <c r="D89"/>
  <c r="F116" s="1"/>
  <c r="K88"/>
  <c r="J88"/>
  <c r="D88"/>
  <c r="N87"/>
  <c r="R87" s="1"/>
  <c r="K87"/>
  <c r="J87"/>
  <c r="D87"/>
  <c r="N86"/>
  <c r="R86" s="1"/>
  <c r="K86"/>
  <c r="J86"/>
  <c r="D86"/>
  <c r="E115" s="1"/>
  <c r="N85"/>
  <c r="V85" s="1"/>
  <c r="K85"/>
  <c r="J85"/>
  <c r="D85"/>
  <c r="N84"/>
  <c r="V84" s="1"/>
  <c r="K84"/>
  <c r="J84"/>
  <c r="D84"/>
  <c r="N83"/>
  <c r="V83" s="1"/>
  <c r="K83"/>
  <c r="J83"/>
  <c r="D83"/>
  <c r="N82"/>
  <c r="T82" s="1"/>
  <c r="K82"/>
  <c r="J82"/>
  <c r="D82"/>
  <c r="E111" s="1"/>
  <c r="P81"/>
  <c r="N81"/>
  <c r="V81" s="1"/>
  <c r="K81"/>
  <c r="J81"/>
  <c r="D81"/>
  <c r="N80"/>
  <c r="V80" s="1"/>
  <c r="K80"/>
  <c r="J80"/>
  <c r="D80"/>
  <c r="K79"/>
  <c r="J79"/>
  <c r="D79"/>
  <c r="F108" s="1"/>
  <c r="N78"/>
  <c r="T78" s="1"/>
  <c r="K78"/>
  <c r="J78"/>
  <c r="D78"/>
  <c r="E107" s="1"/>
  <c r="N77"/>
  <c r="V77" s="1"/>
  <c r="K77"/>
  <c r="J77"/>
  <c r="D77"/>
  <c r="N76"/>
  <c r="V76" s="1"/>
  <c r="K76"/>
  <c r="J76"/>
  <c r="D76"/>
  <c r="N75"/>
  <c r="V75" s="1"/>
  <c r="K75"/>
  <c r="J75"/>
  <c r="D75"/>
  <c r="N74"/>
  <c r="T74" s="1"/>
  <c r="K74"/>
  <c r="J74"/>
  <c r="D74"/>
  <c r="E103" s="1"/>
  <c r="N73"/>
  <c r="V73" s="1"/>
  <c r="K73"/>
  <c r="J73"/>
  <c r="D73"/>
  <c r="F102" s="1"/>
  <c r="N72"/>
  <c r="V72" s="1"/>
  <c r="K72"/>
  <c r="J72"/>
  <c r="D72"/>
  <c r="N71"/>
  <c r="V71" s="1"/>
  <c r="K71"/>
  <c r="J71"/>
  <c r="D71"/>
  <c r="F100" s="1"/>
  <c r="N70"/>
  <c r="T70" s="1"/>
  <c r="K70"/>
  <c r="J70"/>
  <c r="D70"/>
  <c r="E99" s="1"/>
  <c r="N69"/>
  <c r="V69" s="1"/>
  <c r="K69"/>
  <c r="J69"/>
  <c r="D69"/>
  <c r="F98" s="1"/>
  <c r="N68"/>
  <c r="V68" s="1"/>
  <c r="K68"/>
  <c r="J68"/>
  <c r="D68"/>
  <c r="N67"/>
  <c r="V67" s="1"/>
  <c r="K67"/>
  <c r="J67"/>
  <c r="D67"/>
  <c r="N66"/>
  <c r="T66" s="1"/>
  <c r="K66"/>
  <c r="J66"/>
  <c r="D66"/>
  <c r="E95" s="1"/>
  <c r="N65"/>
  <c r="V65" s="1"/>
  <c r="K65"/>
  <c r="J65"/>
  <c r="D65"/>
  <c r="F94" s="1"/>
  <c r="N64"/>
  <c r="V64" s="1"/>
  <c r="K64"/>
  <c r="J64"/>
  <c r="D64"/>
  <c r="N63"/>
  <c r="V63" s="1"/>
  <c r="K63"/>
  <c r="J63"/>
  <c r="D63"/>
  <c r="F92" s="1"/>
  <c r="N62"/>
  <c r="T62" s="1"/>
  <c r="K62"/>
  <c r="J62"/>
  <c r="D62"/>
  <c r="E91" s="1"/>
  <c r="N61"/>
  <c r="V61" s="1"/>
  <c r="K61"/>
  <c r="J61"/>
  <c r="D61"/>
  <c r="F90" s="1"/>
  <c r="N60"/>
  <c r="V60" s="1"/>
  <c r="K60"/>
  <c r="J60"/>
  <c r="D60"/>
  <c r="N59"/>
  <c r="V59" s="1"/>
  <c r="K59"/>
  <c r="J59"/>
  <c r="D59"/>
  <c r="F88" s="1"/>
  <c r="N58"/>
  <c r="T58" s="1"/>
  <c r="K58"/>
  <c r="J58"/>
  <c r="D58"/>
  <c r="F87" s="1"/>
  <c r="N57"/>
  <c r="V57" s="1"/>
  <c r="K57"/>
  <c r="J57"/>
  <c r="D57"/>
  <c r="F86" s="1"/>
  <c r="N56"/>
  <c r="V56" s="1"/>
  <c r="K56"/>
  <c r="J56"/>
  <c r="D56"/>
  <c r="N55"/>
  <c r="V55" s="1"/>
  <c r="K55"/>
  <c r="J55"/>
  <c r="D55"/>
  <c r="E84" s="1"/>
  <c r="N54"/>
  <c r="T54" s="1"/>
  <c r="K54"/>
  <c r="J54"/>
  <c r="D54"/>
  <c r="E83" s="1"/>
  <c r="N53"/>
  <c r="V53" s="1"/>
  <c r="K53"/>
  <c r="J53"/>
  <c r="D53"/>
  <c r="E82" s="1"/>
  <c r="N52"/>
  <c r="V52" s="1"/>
  <c r="K52"/>
  <c r="J52"/>
  <c r="D52"/>
  <c r="F81" s="1"/>
  <c r="N51"/>
  <c r="V51" s="1"/>
  <c r="K51"/>
  <c r="J51"/>
  <c r="D51"/>
  <c r="E80" s="1"/>
  <c r="N50"/>
  <c r="T50" s="1"/>
  <c r="K50"/>
  <c r="J50"/>
  <c r="D50"/>
  <c r="E79" s="1"/>
  <c r="N49"/>
  <c r="V49" s="1"/>
  <c r="K49"/>
  <c r="J49"/>
  <c r="D49"/>
  <c r="E78" s="1"/>
  <c r="N48"/>
  <c r="V48" s="1"/>
  <c r="K48"/>
  <c r="J48"/>
  <c r="D48"/>
  <c r="F77" s="1"/>
  <c r="N47"/>
  <c r="V47" s="1"/>
  <c r="K47"/>
  <c r="J47"/>
  <c r="D47"/>
  <c r="E76" s="1"/>
  <c r="N46"/>
  <c r="T46" s="1"/>
  <c r="K46"/>
  <c r="J46"/>
  <c r="D46"/>
  <c r="E75" s="1"/>
  <c r="N45"/>
  <c r="V45" s="1"/>
  <c r="K45"/>
  <c r="J45"/>
  <c r="D45"/>
  <c r="E74" s="1"/>
  <c r="N44"/>
  <c r="V44" s="1"/>
  <c r="K44"/>
  <c r="J44"/>
  <c r="D44"/>
  <c r="F73" s="1"/>
  <c r="N43"/>
  <c r="V43" s="1"/>
  <c r="K43"/>
  <c r="J43"/>
  <c r="D43"/>
  <c r="E72" s="1"/>
  <c r="N42"/>
  <c r="T42" s="1"/>
  <c r="K42"/>
  <c r="J42"/>
  <c r="D42"/>
  <c r="E71" s="1"/>
  <c r="N41"/>
  <c r="V41" s="1"/>
  <c r="K41"/>
  <c r="J41"/>
  <c r="D41"/>
  <c r="E70" s="1"/>
  <c r="N40"/>
  <c r="V40" s="1"/>
  <c r="K40"/>
  <c r="J40"/>
  <c r="D40"/>
  <c r="F69" s="1"/>
  <c r="N39"/>
  <c r="V39" s="1"/>
  <c r="K39"/>
  <c r="J39"/>
  <c r="D39"/>
  <c r="E68" s="1"/>
  <c r="N38"/>
  <c r="T38" s="1"/>
  <c r="K38"/>
  <c r="J38"/>
  <c r="D38"/>
  <c r="E67" s="1"/>
  <c r="N37"/>
  <c r="V37" s="1"/>
  <c r="K37"/>
  <c r="J37"/>
  <c r="D37"/>
  <c r="E66" s="1"/>
  <c r="N36"/>
  <c r="V36" s="1"/>
  <c r="K36"/>
  <c r="J36"/>
  <c r="D36"/>
  <c r="F65" s="1"/>
  <c r="N35"/>
  <c r="V35" s="1"/>
  <c r="K35"/>
  <c r="J35"/>
  <c r="D35"/>
  <c r="E64" s="1"/>
  <c r="N34"/>
  <c r="T34" s="1"/>
  <c r="K34"/>
  <c r="J34"/>
  <c r="D34"/>
  <c r="E63" s="1"/>
  <c r="T33"/>
  <c r="N33"/>
  <c r="V33" s="1"/>
  <c r="K33"/>
  <c r="J33"/>
  <c r="D33"/>
  <c r="E62" s="1"/>
  <c r="K32"/>
  <c r="J32"/>
  <c r="D32"/>
  <c r="F61" s="1"/>
  <c r="O31"/>
  <c r="N31"/>
  <c r="P31" s="1"/>
  <c r="K31"/>
  <c r="J31"/>
  <c r="D31"/>
  <c r="E60" s="1"/>
  <c r="D30"/>
  <c r="E59" s="1"/>
  <c r="D29"/>
  <c r="E58" s="1"/>
  <c r="D28"/>
  <c r="F57" s="1"/>
  <c r="D27"/>
  <c r="E56" s="1"/>
  <c r="D26"/>
  <c r="E55" s="1"/>
  <c r="D25"/>
  <c r="E54" s="1"/>
  <c r="D24"/>
  <c r="F53" s="1"/>
  <c r="D23"/>
  <c r="E52" s="1"/>
  <c r="D22"/>
  <c r="E51" s="1"/>
  <c r="D21"/>
  <c r="F50" s="1"/>
  <c r="D20"/>
  <c r="F49" s="1"/>
  <c r="D19"/>
  <c r="E48" s="1"/>
  <c r="D18"/>
  <c r="E47" s="1"/>
  <c r="D17"/>
  <c r="F46" s="1"/>
  <c r="D16"/>
  <c r="F45" s="1"/>
  <c r="D15"/>
  <c r="E44" s="1"/>
  <c r="D14"/>
  <c r="E43" s="1"/>
  <c r="D13"/>
  <c r="F42" s="1"/>
  <c r="D12"/>
  <c r="F41" s="1"/>
  <c r="D11"/>
  <c r="E40" s="1"/>
  <c r="D10"/>
  <c r="E39" s="1"/>
  <c r="D9"/>
  <c r="F38" s="1"/>
  <c r="D8"/>
  <c r="F37" s="1"/>
  <c r="D7"/>
  <c r="E36" s="1"/>
  <c r="D6"/>
  <c r="E35" s="1"/>
  <c r="D5"/>
  <c r="F34" s="1"/>
  <c r="D4"/>
  <c r="F33" s="1"/>
  <c r="D3"/>
  <c r="E32" s="1"/>
  <c r="D2"/>
  <c r="F31" s="1"/>
  <c r="AA32" i="7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W32"/>
  <c r="W33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W52" s="1"/>
  <c r="W53" s="1"/>
  <c r="W54" s="1"/>
  <c r="W55" s="1"/>
  <c r="W56" s="1"/>
  <c r="W57" s="1"/>
  <c r="W58" s="1"/>
  <c r="W59" s="1"/>
  <c r="W60" s="1"/>
  <c r="W61" s="1"/>
  <c r="W62" s="1"/>
  <c r="W63" s="1"/>
  <c r="W64" s="1"/>
  <c r="W65" s="1"/>
  <c r="W66" s="1"/>
  <c r="W67" s="1"/>
  <c r="W68" s="1"/>
  <c r="W69" s="1"/>
  <c r="W70" s="1"/>
  <c r="W71" s="1"/>
  <c r="W72" s="1"/>
  <c r="W73" s="1"/>
  <c r="W74" s="1"/>
  <c r="W75" s="1"/>
  <c r="W76" s="1"/>
  <c r="W77" s="1"/>
  <c r="W78" s="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U32"/>
  <c r="U33"/>
  <c r="U34" s="1"/>
  <c r="U35" s="1"/>
  <c r="U36" s="1"/>
  <c r="U37" s="1"/>
  <c r="U38" s="1"/>
  <c r="U39" s="1"/>
  <c r="U40" s="1"/>
  <c r="U41" s="1"/>
  <c r="U42" s="1"/>
  <c r="U43" s="1"/>
  <c r="U44" s="1"/>
  <c r="U45" s="1"/>
  <c r="U46" s="1"/>
  <c r="U47" s="1"/>
  <c r="U48" s="1"/>
  <c r="U49" s="1"/>
  <c r="U50" s="1"/>
  <c r="U51" s="1"/>
  <c r="U52" s="1"/>
  <c r="U53" s="1"/>
  <c r="U54" s="1"/>
  <c r="U55" s="1"/>
  <c r="U56" s="1"/>
  <c r="U57" s="1"/>
  <c r="U58" s="1"/>
  <c r="U59" s="1"/>
  <c r="U60" s="1"/>
  <c r="U61" s="1"/>
  <c r="U62" s="1"/>
  <c r="U63" s="1"/>
  <c r="U64" s="1"/>
  <c r="U65" s="1"/>
  <c r="U66" s="1"/>
  <c r="U67" s="1"/>
  <c r="U68" s="1"/>
  <c r="U69" s="1"/>
  <c r="U70" s="1"/>
  <c r="U71" s="1"/>
  <c r="U72" s="1"/>
  <c r="U73" s="1"/>
  <c r="U74" s="1"/>
  <c r="U75" s="1"/>
  <c r="U76" s="1"/>
  <c r="U77" s="1"/>
  <c r="U78" s="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S32"/>
  <c r="S33"/>
  <c r="S34" s="1"/>
  <c r="S35" s="1"/>
  <c r="S36" s="1"/>
  <c r="S37" s="1"/>
  <c r="S38" s="1"/>
  <c r="S39" s="1"/>
  <c r="S40" s="1"/>
  <c r="S41" s="1"/>
  <c r="S42" s="1"/>
  <c r="S43" s="1"/>
  <c r="S44" s="1"/>
  <c r="S45" s="1"/>
  <c r="S46" s="1"/>
  <c r="S47" s="1"/>
  <c r="S48" s="1"/>
  <c r="S49" s="1"/>
  <c r="S50" s="1"/>
  <c r="S51" s="1"/>
  <c r="S52" s="1"/>
  <c r="S53" s="1"/>
  <c r="S54" s="1"/>
  <c r="S55" s="1"/>
  <c r="S56" s="1"/>
  <c r="S57" s="1"/>
  <c r="S58" s="1"/>
  <c r="S59" s="1"/>
  <c r="S60" s="1"/>
  <c r="S61" s="1"/>
  <c r="S62" s="1"/>
  <c r="S63" s="1"/>
  <c r="S64" s="1"/>
  <c r="S65" s="1"/>
  <c r="S66" s="1"/>
  <c r="S67" s="1"/>
  <c r="S68" s="1"/>
  <c r="S69" s="1"/>
  <c r="S70" s="1"/>
  <c r="S71" s="1"/>
  <c r="S72" s="1"/>
  <c r="S73" s="1"/>
  <c r="S74" s="1"/>
  <c r="S75" s="1"/>
  <c r="S76" s="1"/>
  <c r="S77" s="1"/>
  <c r="S78" s="1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Q32"/>
  <c r="Q33" s="1"/>
  <c r="Q34" s="1"/>
  <c r="Q35" s="1"/>
  <c r="Q36" s="1"/>
  <c r="Q37" s="1"/>
  <c r="Q38" s="1"/>
  <c r="Q39" s="1"/>
  <c r="Q40" s="1"/>
  <c r="Q41" s="1"/>
  <c r="Q42" s="1"/>
  <c r="Q43" s="1"/>
  <c r="Q44" s="1"/>
  <c r="Q45" s="1"/>
  <c r="Q46" s="1"/>
  <c r="Q47" s="1"/>
  <c r="Q48" s="1"/>
  <c r="Q49" s="1"/>
  <c r="Q50" s="1"/>
  <c r="Q51" s="1"/>
  <c r="Q52" s="1"/>
  <c r="Q53" s="1"/>
  <c r="Q54" s="1"/>
  <c r="Q55" s="1"/>
  <c r="Q56" s="1"/>
  <c r="Q57" s="1"/>
  <c r="Q58" s="1"/>
  <c r="Q59" s="1"/>
  <c r="Q60" s="1"/>
  <c r="Q61" s="1"/>
  <c r="Q62" s="1"/>
  <c r="Q63" s="1"/>
  <c r="Q64" s="1"/>
  <c r="Q65" s="1"/>
  <c r="Q66" s="1"/>
  <c r="Q67" s="1"/>
  <c r="Q68" s="1"/>
  <c r="Q69" s="1"/>
  <c r="Q70" s="1"/>
  <c r="Q71" s="1"/>
  <c r="Q72" s="1"/>
  <c r="Q73" s="1"/>
  <c r="Q74" s="1"/>
  <c r="Q75" s="1"/>
  <c r="Q76" s="1"/>
  <c r="Q77" s="1"/>
  <c r="Q78" s="1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O31"/>
  <c r="O32"/>
  <c r="O33" s="1"/>
  <c r="O34" s="1"/>
  <c r="O35" s="1"/>
  <c r="O36" s="1"/>
  <c r="O37" s="1"/>
  <c r="O38" s="1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O52" s="1"/>
  <c r="O53" s="1"/>
  <c r="O54" s="1"/>
  <c r="O55" s="1"/>
  <c r="O56" s="1"/>
  <c r="O57" s="1"/>
  <c r="O58" s="1"/>
  <c r="O59" s="1"/>
  <c r="O60" s="1"/>
  <c r="O61" s="1"/>
  <c r="O62" s="1"/>
  <c r="O63" s="1"/>
  <c r="O64" s="1"/>
  <c r="O65" s="1"/>
  <c r="O66" s="1"/>
  <c r="O67" s="1"/>
  <c r="O68" s="1"/>
  <c r="O69" s="1"/>
  <c r="O70" s="1"/>
  <c r="O71" s="1"/>
  <c r="O72" s="1"/>
  <c r="O73" s="1"/>
  <c r="O74" s="1"/>
  <c r="O75" s="1"/>
  <c r="O76" s="1"/>
  <c r="O77" s="1"/>
  <c r="O78" s="1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79"/>
  <c r="AC67" i="6"/>
  <c r="N496" i="7"/>
  <c r="T496" s="1"/>
  <c r="K496"/>
  <c r="J496"/>
  <c r="D496"/>
  <c r="N495"/>
  <c r="K495"/>
  <c r="J495"/>
  <c r="D495"/>
  <c r="N494"/>
  <c r="V494" s="1"/>
  <c r="K494"/>
  <c r="J494"/>
  <c r="D494"/>
  <c r="N493"/>
  <c r="V493" s="1"/>
  <c r="K493"/>
  <c r="J493"/>
  <c r="D493"/>
  <c r="N492"/>
  <c r="T492" s="1"/>
  <c r="K492"/>
  <c r="J492"/>
  <c r="D492"/>
  <c r="N491"/>
  <c r="R491" s="1"/>
  <c r="K491"/>
  <c r="J491"/>
  <c r="D491"/>
  <c r="N490"/>
  <c r="V490" s="1"/>
  <c r="K490"/>
  <c r="J490"/>
  <c r="D490"/>
  <c r="N489"/>
  <c r="V489" s="1"/>
  <c r="K489"/>
  <c r="J489"/>
  <c r="D489"/>
  <c r="N488"/>
  <c r="T488" s="1"/>
  <c r="K488"/>
  <c r="J488"/>
  <c r="D488"/>
  <c r="N487"/>
  <c r="R487" s="1"/>
  <c r="K487"/>
  <c r="J487"/>
  <c r="D487"/>
  <c r="N486"/>
  <c r="V486" s="1"/>
  <c r="K486"/>
  <c r="J486"/>
  <c r="D486"/>
  <c r="N485"/>
  <c r="V485" s="1"/>
  <c r="K485"/>
  <c r="J485"/>
  <c r="D485"/>
  <c r="N484"/>
  <c r="T484" s="1"/>
  <c r="K484"/>
  <c r="J484"/>
  <c r="D484"/>
  <c r="N483"/>
  <c r="R483" s="1"/>
  <c r="K483"/>
  <c r="J483"/>
  <c r="D483"/>
  <c r="N482"/>
  <c r="V482" s="1"/>
  <c r="K482"/>
  <c r="J482"/>
  <c r="D482"/>
  <c r="N481"/>
  <c r="V481" s="1"/>
  <c r="K481"/>
  <c r="J481"/>
  <c r="D481"/>
  <c r="N480"/>
  <c r="T480" s="1"/>
  <c r="K480"/>
  <c r="J480"/>
  <c r="D480"/>
  <c r="N479"/>
  <c r="K479"/>
  <c r="J479"/>
  <c r="D479"/>
  <c r="N478"/>
  <c r="V478" s="1"/>
  <c r="K478"/>
  <c r="J478"/>
  <c r="D478"/>
  <c r="N477"/>
  <c r="V477" s="1"/>
  <c r="K477"/>
  <c r="J477"/>
  <c r="D477"/>
  <c r="N476"/>
  <c r="T476" s="1"/>
  <c r="K476"/>
  <c r="J476"/>
  <c r="F476"/>
  <c r="D476"/>
  <c r="N475"/>
  <c r="R475" s="1"/>
  <c r="K475"/>
  <c r="J475"/>
  <c r="D475"/>
  <c r="N474"/>
  <c r="V474" s="1"/>
  <c r="K474"/>
  <c r="J474"/>
  <c r="D474"/>
  <c r="N473"/>
  <c r="V473" s="1"/>
  <c r="K473"/>
  <c r="J473"/>
  <c r="D473"/>
  <c r="N472"/>
  <c r="T472" s="1"/>
  <c r="K472"/>
  <c r="J472"/>
  <c r="D472"/>
  <c r="V471"/>
  <c r="N471"/>
  <c r="R471" s="1"/>
  <c r="K471"/>
  <c r="J471"/>
  <c r="D471"/>
  <c r="K470"/>
  <c r="J470"/>
  <c r="D470"/>
  <c r="N469"/>
  <c r="V469" s="1"/>
  <c r="K469"/>
  <c r="J469"/>
  <c r="D469"/>
  <c r="N468"/>
  <c r="T468" s="1"/>
  <c r="K468"/>
  <c r="J468"/>
  <c r="D468"/>
  <c r="N467"/>
  <c r="K467"/>
  <c r="J467"/>
  <c r="D467"/>
  <c r="N466"/>
  <c r="V466" s="1"/>
  <c r="K466"/>
  <c r="J466"/>
  <c r="D466"/>
  <c r="N465"/>
  <c r="V465" s="1"/>
  <c r="K465"/>
  <c r="J465"/>
  <c r="D465"/>
  <c r="N464"/>
  <c r="T464" s="1"/>
  <c r="K464"/>
  <c r="J464"/>
  <c r="D464"/>
  <c r="N463"/>
  <c r="R463" s="1"/>
  <c r="K463"/>
  <c r="J463"/>
  <c r="D463"/>
  <c r="K462"/>
  <c r="J462"/>
  <c r="D462"/>
  <c r="N461"/>
  <c r="V461" s="1"/>
  <c r="K461"/>
  <c r="J461"/>
  <c r="D461"/>
  <c r="E490" s="1"/>
  <c r="N460"/>
  <c r="V460" s="1"/>
  <c r="K460"/>
  <c r="J460"/>
  <c r="D460"/>
  <c r="N459"/>
  <c r="K459"/>
  <c r="J459"/>
  <c r="D459"/>
  <c r="N458"/>
  <c r="V458" s="1"/>
  <c r="K458"/>
  <c r="J458"/>
  <c r="D458"/>
  <c r="N457"/>
  <c r="V457" s="1"/>
  <c r="K457"/>
  <c r="J457"/>
  <c r="D457"/>
  <c r="N456"/>
  <c r="R456" s="1"/>
  <c r="K456"/>
  <c r="J456"/>
  <c r="D456"/>
  <c r="E485" s="1"/>
  <c r="N455"/>
  <c r="R455" s="1"/>
  <c r="K455"/>
  <c r="J455"/>
  <c r="D455"/>
  <c r="N454"/>
  <c r="V454" s="1"/>
  <c r="K454"/>
  <c r="J454"/>
  <c r="D454"/>
  <c r="N453"/>
  <c r="V453" s="1"/>
  <c r="K453"/>
  <c r="J453"/>
  <c r="D453"/>
  <c r="E482" s="1"/>
  <c r="N452"/>
  <c r="V452" s="1"/>
  <c r="K452"/>
  <c r="J452"/>
  <c r="D452"/>
  <c r="N451"/>
  <c r="K451"/>
  <c r="J451"/>
  <c r="D451"/>
  <c r="N450"/>
  <c r="V450" s="1"/>
  <c r="K450"/>
  <c r="J450"/>
  <c r="D450"/>
  <c r="N449"/>
  <c r="V449" s="1"/>
  <c r="K449"/>
  <c r="J449"/>
  <c r="D449"/>
  <c r="N448"/>
  <c r="R448" s="1"/>
  <c r="K448"/>
  <c r="J448"/>
  <c r="D448"/>
  <c r="E477" s="1"/>
  <c r="N447"/>
  <c r="R447" s="1"/>
  <c r="K447"/>
  <c r="J447"/>
  <c r="D447"/>
  <c r="K446"/>
  <c r="J446"/>
  <c r="D446"/>
  <c r="N445"/>
  <c r="V445" s="1"/>
  <c r="K445"/>
  <c r="J445"/>
  <c r="D445"/>
  <c r="N444"/>
  <c r="R444" s="1"/>
  <c r="K444"/>
  <c r="J444"/>
  <c r="D444"/>
  <c r="N443"/>
  <c r="T443" s="1"/>
  <c r="K443"/>
  <c r="J443"/>
  <c r="D443"/>
  <c r="N442"/>
  <c r="R442" s="1"/>
  <c r="K442"/>
  <c r="J442"/>
  <c r="D442"/>
  <c r="K441"/>
  <c r="J441"/>
  <c r="D441"/>
  <c r="N440"/>
  <c r="V440" s="1"/>
  <c r="K440"/>
  <c r="J440"/>
  <c r="D440"/>
  <c r="N439"/>
  <c r="T439" s="1"/>
  <c r="K439"/>
  <c r="J439"/>
  <c r="D439"/>
  <c r="N438"/>
  <c r="R438" s="1"/>
  <c r="K438"/>
  <c r="J438"/>
  <c r="D438"/>
  <c r="N437"/>
  <c r="V437" s="1"/>
  <c r="K437"/>
  <c r="J437"/>
  <c r="D437"/>
  <c r="N436"/>
  <c r="V436" s="1"/>
  <c r="K436"/>
  <c r="J436"/>
  <c r="D436"/>
  <c r="N435"/>
  <c r="T435" s="1"/>
  <c r="K435"/>
  <c r="J435"/>
  <c r="D435"/>
  <c r="N434"/>
  <c r="V434" s="1"/>
  <c r="K434"/>
  <c r="J434"/>
  <c r="D434"/>
  <c r="N433"/>
  <c r="V433" s="1"/>
  <c r="K433"/>
  <c r="J433"/>
  <c r="D433"/>
  <c r="N432"/>
  <c r="V432" s="1"/>
  <c r="K432"/>
  <c r="J432"/>
  <c r="D432"/>
  <c r="N431"/>
  <c r="T431" s="1"/>
  <c r="K431"/>
  <c r="J431"/>
  <c r="D431"/>
  <c r="N430"/>
  <c r="R430" s="1"/>
  <c r="K430"/>
  <c r="J430"/>
  <c r="D430"/>
  <c r="N429"/>
  <c r="V429" s="1"/>
  <c r="K429"/>
  <c r="J429"/>
  <c r="D429"/>
  <c r="N428"/>
  <c r="V428" s="1"/>
  <c r="K428"/>
  <c r="J428"/>
  <c r="D428"/>
  <c r="N427"/>
  <c r="T427" s="1"/>
  <c r="K427"/>
  <c r="J427"/>
  <c r="D427"/>
  <c r="E456" s="1"/>
  <c r="N426"/>
  <c r="K426"/>
  <c r="J426"/>
  <c r="D426"/>
  <c r="N425"/>
  <c r="V425" s="1"/>
  <c r="K425"/>
  <c r="J425"/>
  <c r="D425"/>
  <c r="N424"/>
  <c r="V424" s="1"/>
  <c r="K424"/>
  <c r="J424"/>
  <c r="D424"/>
  <c r="N423"/>
  <c r="R423" s="1"/>
  <c r="K423"/>
  <c r="J423"/>
  <c r="D423"/>
  <c r="E452" s="1"/>
  <c r="N422"/>
  <c r="K422"/>
  <c r="J422"/>
  <c r="D422"/>
  <c r="N421"/>
  <c r="V421" s="1"/>
  <c r="K421"/>
  <c r="J421"/>
  <c r="D421"/>
  <c r="N420"/>
  <c r="V420" s="1"/>
  <c r="K420"/>
  <c r="J420"/>
  <c r="D420"/>
  <c r="N419"/>
  <c r="V419" s="1"/>
  <c r="K419"/>
  <c r="J419"/>
  <c r="D419"/>
  <c r="N418"/>
  <c r="R418" s="1"/>
  <c r="K418"/>
  <c r="J418"/>
  <c r="D418"/>
  <c r="N417"/>
  <c r="V417" s="1"/>
  <c r="K417"/>
  <c r="J417"/>
  <c r="D417"/>
  <c r="N416"/>
  <c r="V416" s="1"/>
  <c r="K416"/>
  <c r="J416"/>
  <c r="D416"/>
  <c r="N415"/>
  <c r="R415" s="1"/>
  <c r="K415"/>
  <c r="J415"/>
  <c r="D415"/>
  <c r="N414"/>
  <c r="K414"/>
  <c r="J414"/>
  <c r="D414"/>
  <c r="N413"/>
  <c r="V413" s="1"/>
  <c r="K413"/>
  <c r="J413"/>
  <c r="D413"/>
  <c r="N412"/>
  <c r="V412" s="1"/>
  <c r="K412"/>
  <c r="J412"/>
  <c r="D412"/>
  <c r="E441" s="1"/>
  <c r="N411"/>
  <c r="V411" s="1"/>
  <c r="K411"/>
  <c r="J411"/>
  <c r="D411"/>
  <c r="N410"/>
  <c r="R410" s="1"/>
  <c r="K410"/>
  <c r="J410"/>
  <c r="D410"/>
  <c r="N409"/>
  <c r="V409" s="1"/>
  <c r="K409"/>
  <c r="J409"/>
  <c r="D409"/>
  <c r="N408"/>
  <c r="V408" s="1"/>
  <c r="K408"/>
  <c r="J408"/>
  <c r="D408"/>
  <c r="N407"/>
  <c r="R407" s="1"/>
  <c r="K407"/>
  <c r="J407"/>
  <c r="D407"/>
  <c r="N406"/>
  <c r="T406" s="1"/>
  <c r="K406"/>
  <c r="J406"/>
  <c r="D406"/>
  <c r="N405"/>
  <c r="V405" s="1"/>
  <c r="K405"/>
  <c r="J405"/>
  <c r="D405"/>
  <c r="N404"/>
  <c r="T404" s="1"/>
  <c r="K404"/>
  <c r="J404"/>
  <c r="D404"/>
  <c r="N403"/>
  <c r="K403"/>
  <c r="J403"/>
  <c r="D403"/>
  <c r="N402"/>
  <c r="P402" s="1"/>
  <c r="K402"/>
  <c r="J402"/>
  <c r="D402"/>
  <c r="N401"/>
  <c r="V401" s="1"/>
  <c r="K401"/>
  <c r="J401"/>
  <c r="D401"/>
  <c r="N400"/>
  <c r="V400" s="1"/>
  <c r="K400"/>
  <c r="J400"/>
  <c r="D400"/>
  <c r="N399"/>
  <c r="R399" s="1"/>
  <c r="K399"/>
  <c r="J399"/>
  <c r="D399"/>
  <c r="N398"/>
  <c r="V398" s="1"/>
  <c r="K398"/>
  <c r="J398"/>
  <c r="D398"/>
  <c r="N397"/>
  <c r="V397" s="1"/>
  <c r="K397"/>
  <c r="J397"/>
  <c r="D397"/>
  <c r="N396"/>
  <c r="K396"/>
  <c r="J396"/>
  <c r="D396"/>
  <c r="N395"/>
  <c r="T395" s="1"/>
  <c r="K395"/>
  <c r="J395"/>
  <c r="D395"/>
  <c r="N394"/>
  <c r="V394" s="1"/>
  <c r="K394"/>
  <c r="J394"/>
  <c r="D394"/>
  <c r="N393"/>
  <c r="V393" s="1"/>
  <c r="K393"/>
  <c r="J393"/>
  <c r="D393"/>
  <c r="N392"/>
  <c r="R392" s="1"/>
  <c r="K392"/>
  <c r="J392"/>
  <c r="D392"/>
  <c r="N391"/>
  <c r="T391" s="1"/>
  <c r="K391"/>
  <c r="J391"/>
  <c r="D391"/>
  <c r="N390"/>
  <c r="V390" s="1"/>
  <c r="K390"/>
  <c r="J390"/>
  <c r="D390"/>
  <c r="N389"/>
  <c r="V389" s="1"/>
  <c r="K389"/>
  <c r="J389"/>
  <c r="D389"/>
  <c r="N388"/>
  <c r="R388" s="1"/>
  <c r="K388"/>
  <c r="J388"/>
  <c r="D388"/>
  <c r="N387"/>
  <c r="T387" s="1"/>
  <c r="K387"/>
  <c r="J387"/>
  <c r="D387"/>
  <c r="E396" s="1"/>
  <c r="N386"/>
  <c r="V386" s="1"/>
  <c r="K386"/>
  <c r="J386"/>
  <c r="D386"/>
  <c r="N385"/>
  <c r="V385" s="1"/>
  <c r="K385"/>
  <c r="J385"/>
  <c r="D385"/>
  <c r="N384"/>
  <c r="R384" s="1"/>
  <c r="K384"/>
  <c r="J384"/>
  <c r="D384"/>
  <c r="N383"/>
  <c r="T383" s="1"/>
  <c r="K383"/>
  <c r="J383"/>
  <c r="D383"/>
  <c r="N382"/>
  <c r="V382" s="1"/>
  <c r="K382"/>
  <c r="J382"/>
  <c r="D382"/>
  <c r="N381"/>
  <c r="V381" s="1"/>
  <c r="K381"/>
  <c r="J381"/>
  <c r="D381"/>
  <c r="N380"/>
  <c r="R380" s="1"/>
  <c r="K380"/>
  <c r="J380"/>
  <c r="D380"/>
  <c r="N379"/>
  <c r="T379" s="1"/>
  <c r="K379"/>
  <c r="J379"/>
  <c r="D379"/>
  <c r="N378"/>
  <c r="K378"/>
  <c r="J378"/>
  <c r="D378"/>
  <c r="N377"/>
  <c r="V377" s="1"/>
  <c r="K377"/>
  <c r="J377"/>
  <c r="D377"/>
  <c r="N376"/>
  <c r="R376" s="1"/>
  <c r="K376"/>
  <c r="J376"/>
  <c r="D376"/>
  <c r="N375"/>
  <c r="T375" s="1"/>
  <c r="K375"/>
  <c r="J375"/>
  <c r="D375"/>
  <c r="N374"/>
  <c r="V374" s="1"/>
  <c r="K374"/>
  <c r="J374"/>
  <c r="D374"/>
  <c r="N373"/>
  <c r="V373" s="1"/>
  <c r="K373"/>
  <c r="J373"/>
  <c r="D373"/>
  <c r="N372"/>
  <c r="R372" s="1"/>
  <c r="K372"/>
  <c r="J372"/>
  <c r="D372"/>
  <c r="N371"/>
  <c r="T371" s="1"/>
  <c r="K371"/>
  <c r="J371"/>
  <c r="D371"/>
  <c r="N370"/>
  <c r="K370"/>
  <c r="J370"/>
  <c r="D370"/>
  <c r="N369"/>
  <c r="V369" s="1"/>
  <c r="K369"/>
  <c r="J369"/>
  <c r="D369"/>
  <c r="N368"/>
  <c r="R368" s="1"/>
  <c r="K368"/>
  <c r="J368"/>
  <c r="D368"/>
  <c r="N367"/>
  <c r="T367" s="1"/>
  <c r="K367"/>
  <c r="J367"/>
  <c r="D367"/>
  <c r="N366"/>
  <c r="V366" s="1"/>
  <c r="K366"/>
  <c r="J366"/>
  <c r="D366"/>
  <c r="N365"/>
  <c r="V365" s="1"/>
  <c r="K365"/>
  <c r="J365"/>
  <c r="D365"/>
  <c r="N364"/>
  <c r="R364" s="1"/>
  <c r="K364"/>
  <c r="J364"/>
  <c r="D364"/>
  <c r="N363"/>
  <c r="T363" s="1"/>
  <c r="K363"/>
  <c r="J363"/>
  <c r="D363"/>
  <c r="N362"/>
  <c r="K362"/>
  <c r="J362"/>
  <c r="D362"/>
  <c r="N361"/>
  <c r="V361" s="1"/>
  <c r="K361"/>
  <c r="J361"/>
  <c r="D361"/>
  <c r="F389" s="1"/>
  <c r="N360"/>
  <c r="T360" s="1"/>
  <c r="K360"/>
  <c r="J360"/>
  <c r="D360"/>
  <c r="N359"/>
  <c r="K359"/>
  <c r="J359"/>
  <c r="D359"/>
  <c r="N358"/>
  <c r="T358" s="1"/>
  <c r="K358"/>
  <c r="J358"/>
  <c r="D358"/>
  <c r="N357"/>
  <c r="V357" s="1"/>
  <c r="K357"/>
  <c r="J357"/>
  <c r="D357"/>
  <c r="N356"/>
  <c r="V356" s="1"/>
  <c r="K356"/>
  <c r="J356"/>
  <c r="D356"/>
  <c r="N355"/>
  <c r="V355" s="1"/>
  <c r="K355"/>
  <c r="J355"/>
  <c r="D355"/>
  <c r="N354"/>
  <c r="T354" s="1"/>
  <c r="K354"/>
  <c r="J354"/>
  <c r="D354"/>
  <c r="N353"/>
  <c r="K353"/>
  <c r="J353"/>
  <c r="D353"/>
  <c r="N352"/>
  <c r="V352" s="1"/>
  <c r="K352"/>
  <c r="J352"/>
  <c r="D352"/>
  <c r="N351"/>
  <c r="V351" s="1"/>
  <c r="K351"/>
  <c r="J351"/>
  <c r="D351"/>
  <c r="E380" s="1"/>
  <c r="N350"/>
  <c r="T350" s="1"/>
  <c r="K350"/>
  <c r="J350"/>
  <c r="D350"/>
  <c r="N349"/>
  <c r="R349" s="1"/>
  <c r="K349"/>
  <c r="J349"/>
  <c r="D349"/>
  <c r="N348"/>
  <c r="V348" s="1"/>
  <c r="K348"/>
  <c r="J348"/>
  <c r="D348"/>
  <c r="N347"/>
  <c r="V347" s="1"/>
  <c r="K347"/>
  <c r="J347"/>
  <c r="D347"/>
  <c r="N346"/>
  <c r="T346" s="1"/>
  <c r="K346"/>
  <c r="J346"/>
  <c r="D346"/>
  <c r="N345"/>
  <c r="R345" s="1"/>
  <c r="K345"/>
  <c r="J345"/>
  <c r="D345"/>
  <c r="N344"/>
  <c r="V344" s="1"/>
  <c r="K344"/>
  <c r="J344"/>
  <c r="D344"/>
  <c r="F371" s="1"/>
  <c r="N343"/>
  <c r="V343" s="1"/>
  <c r="K343"/>
  <c r="J343"/>
  <c r="D343"/>
  <c r="N342"/>
  <c r="T342" s="1"/>
  <c r="K342"/>
  <c r="J342"/>
  <c r="D342"/>
  <c r="N341"/>
  <c r="V341" s="1"/>
  <c r="K341"/>
  <c r="J341"/>
  <c r="D341"/>
  <c r="N340"/>
  <c r="V340" s="1"/>
  <c r="K340"/>
  <c r="J340"/>
  <c r="D340"/>
  <c r="N339"/>
  <c r="V339" s="1"/>
  <c r="K339"/>
  <c r="J339"/>
  <c r="D339"/>
  <c r="N338"/>
  <c r="T338" s="1"/>
  <c r="K338"/>
  <c r="J338"/>
  <c r="D338"/>
  <c r="N337"/>
  <c r="K337"/>
  <c r="J337"/>
  <c r="D337"/>
  <c r="N336"/>
  <c r="V336" s="1"/>
  <c r="K336"/>
  <c r="J336"/>
  <c r="D336"/>
  <c r="N335"/>
  <c r="V335" s="1"/>
  <c r="K335"/>
  <c r="J335"/>
  <c r="D335"/>
  <c r="E364" s="1"/>
  <c r="N334"/>
  <c r="T334" s="1"/>
  <c r="K334"/>
  <c r="J334"/>
  <c r="D334"/>
  <c r="N333"/>
  <c r="R333" s="1"/>
  <c r="K333"/>
  <c r="J333"/>
  <c r="D333"/>
  <c r="N332"/>
  <c r="V332" s="1"/>
  <c r="K332"/>
  <c r="J332"/>
  <c r="D332"/>
  <c r="N331"/>
  <c r="V331" s="1"/>
  <c r="K331"/>
  <c r="J331"/>
  <c r="D331"/>
  <c r="N330"/>
  <c r="T330" s="1"/>
  <c r="K330"/>
  <c r="J330"/>
  <c r="D330"/>
  <c r="N329"/>
  <c r="R329" s="1"/>
  <c r="K329"/>
  <c r="J329"/>
  <c r="D329"/>
  <c r="N328"/>
  <c r="V328" s="1"/>
  <c r="K328"/>
  <c r="J328"/>
  <c r="D328"/>
  <c r="N327"/>
  <c r="V327" s="1"/>
  <c r="K327"/>
  <c r="J327"/>
  <c r="D327"/>
  <c r="N326"/>
  <c r="T326" s="1"/>
  <c r="K326"/>
  <c r="J326"/>
  <c r="D326"/>
  <c r="N325"/>
  <c r="V325" s="1"/>
  <c r="K325"/>
  <c r="J325"/>
  <c r="D325"/>
  <c r="E354" s="1"/>
  <c r="N324"/>
  <c r="V324" s="1"/>
  <c r="K324"/>
  <c r="J324"/>
  <c r="D324"/>
  <c r="N323"/>
  <c r="V323" s="1"/>
  <c r="K323"/>
  <c r="J323"/>
  <c r="D323"/>
  <c r="K322"/>
  <c r="J322"/>
  <c r="D322"/>
  <c r="N321"/>
  <c r="V321" s="1"/>
  <c r="K321"/>
  <c r="J321"/>
  <c r="D321"/>
  <c r="E350" s="1"/>
  <c r="N320"/>
  <c r="V320" s="1"/>
  <c r="K320"/>
  <c r="J320"/>
  <c r="D320"/>
  <c r="E349" s="1"/>
  <c r="N319"/>
  <c r="V319" s="1"/>
  <c r="K319"/>
  <c r="J319"/>
  <c r="D319"/>
  <c r="N318"/>
  <c r="T318" s="1"/>
  <c r="K318"/>
  <c r="J318"/>
  <c r="D318"/>
  <c r="E347" s="1"/>
  <c r="N317"/>
  <c r="K317"/>
  <c r="J317"/>
  <c r="D317"/>
  <c r="N316"/>
  <c r="V316" s="1"/>
  <c r="K316"/>
  <c r="J316"/>
  <c r="D316"/>
  <c r="N315"/>
  <c r="V315" s="1"/>
  <c r="K315"/>
  <c r="J315"/>
  <c r="D315"/>
  <c r="E344" s="1"/>
  <c r="N314"/>
  <c r="T314" s="1"/>
  <c r="K314"/>
  <c r="J314"/>
  <c r="D314"/>
  <c r="N313"/>
  <c r="R313" s="1"/>
  <c r="K313"/>
  <c r="J313"/>
  <c r="D313"/>
  <c r="N312"/>
  <c r="V312" s="1"/>
  <c r="K312"/>
  <c r="J312"/>
  <c r="D312"/>
  <c r="N311"/>
  <c r="V311" s="1"/>
  <c r="K311"/>
  <c r="J311"/>
  <c r="D311"/>
  <c r="N310"/>
  <c r="T310" s="1"/>
  <c r="K310"/>
  <c r="J310"/>
  <c r="D310"/>
  <c r="K309"/>
  <c r="J309"/>
  <c r="D309"/>
  <c r="N308"/>
  <c r="V308" s="1"/>
  <c r="K308"/>
  <c r="J308"/>
  <c r="D308"/>
  <c r="T307"/>
  <c r="N307"/>
  <c r="V307" s="1"/>
  <c r="K307"/>
  <c r="J307"/>
  <c r="D307"/>
  <c r="N306"/>
  <c r="T306" s="1"/>
  <c r="K306"/>
  <c r="J306"/>
  <c r="D306"/>
  <c r="N305"/>
  <c r="V305" s="1"/>
  <c r="K305"/>
  <c r="J305"/>
  <c r="D305"/>
  <c r="E334" s="1"/>
  <c r="N304"/>
  <c r="V304" s="1"/>
  <c r="K304"/>
  <c r="J304"/>
  <c r="D304"/>
  <c r="E333" s="1"/>
  <c r="N303"/>
  <c r="V303" s="1"/>
  <c r="K303"/>
  <c r="J303"/>
  <c r="D303"/>
  <c r="N302"/>
  <c r="T302" s="1"/>
  <c r="K302"/>
  <c r="J302"/>
  <c r="D302"/>
  <c r="E331" s="1"/>
  <c r="N301"/>
  <c r="K301"/>
  <c r="J301"/>
  <c r="D301"/>
  <c r="N300"/>
  <c r="V300" s="1"/>
  <c r="K300"/>
  <c r="J300"/>
  <c r="D300"/>
  <c r="N299"/>
  <c r="V299" s="1"/>
  <c r="K299"/>
  <c r="J299"/>
  <c r="D299"/>
  <c r="E328" s="1"/>
  <c r="N298"/>
  <c r="T298" s="1"/>
  <c r="K298"/>
  <c r="J298"/>
  <c r="D298"/>
  <c r="N297"/>
  <c r="R297" s="1"/>
  <c r="K297"/>
  <c r="J297"/>
  <c r="D297"/>
  <c r="N296"/>
  <c r="V296" s="1"/>
  <c r="K296"/>
  <c r="J296"/>
  <c r="D296"/>
  <c r="N295"/>
  <c r="V295" s="1"/>
  <c r="K295"/>
  <c r="J295"/>
  <c r="D295"/>
  <c r="N294"/>
  <c r="T294" s="1"/>
  <c r="K294"/>
  <c r="J294"/>
  <c r="D294"/>
  <c r="N293"/>
  <c r="R293" s="1"/>
  <c r="K293"/>
  <c r="J293"/>
  <c r="D293"/>
  <c r="N292"/>
  <c r="V292" s="1"/>
  <c r="K292"/>
  <c r="J292"/>
  <c r="D292"/>
  <c r="N291"/>
  <c r="V291" s="1"/>
  <c r="K291"/>
  <c r="J291"/>
  <c r="D291"/>
  <c r="N290"/>
  <c r="R290" s="1"/>
  <c r="K290"/>
  <c r="J290"/>
  <c r="D290"/>
  <c r="N289"/>
  <c r="R289" s="1"/>
  <c r="K289"/>
  <c r="J289"/>
  <c r="D289"/>
  <c r="K288"/>
  <c r="J288"/>
  <c r="D288"/>
  <c r="N287"/>
  <c r="V287" s="1"/>
  <c r="K287"/>
  <c r="J287"/>
  <c r="D287"/>
  <c r="N286"/>
  <c r="R286" s="1"/>
  <c r="K286"/>
  <c r="J286"/>
  <c r="D286"/>
  <c r="E315" s="1"/>
  <c r="N285"/>
  <c r="R285" s="1"/>
  <c r="K285"/>
  <c r="J285"/>
  <c r="D285"/>
  <c r="N284"/>
  <c r="V284" s="1"/>
  <c r="K284"/>
  <c r="J284"/>
  <c r="D284"/>
  <c r="E313" s="1"/>
  <c r="K283"/>
  <c r="J283"/>
  <c r="D283"/>
  <c r="N282"/>
  <c r="R282" s="1"/>
  <c r="K282"/>
  <c r="J282"/>
  <c r="D282"/>
  <c r="N281"/>
  <c r="V281" s="1"/>
  <c r="K281"/>
  <c r="J281"/>
  <c r="D281"/>
  <c r="F310" s="1"/>
  <c r="N280"/>
  <c r="V280" s="1"/>
  <c r="K280"/>
  <c r="J280"/>
  <c r="D280"/>
  <c r="N279"/>
  <c r="V279" s="1"/>
  <c r="K279"/>
  <c r="J279"/>
  <c r="D279"/>
  <c r="N278"/>
  <c r="R278" s="1"/>
  <c r="K278"/>
  <c r="J278"/>
  <c r="D278"/>
  <c r="R277"/>
  <c r="N277"/>
  <c r="K277"/>
  <c r="J277"/>
  <c r="D277"/>
  <c r="N276"/>
  <c r="V276" s="1"/>
  <c r="K276"/>
  <c r="J276"/>
  <c r="D276"/>
  <c r="N275"/>
  <c r="V275" s="1"/>
  <c r="K275"/>
  <c r="J275"/>
  <c r="D275"/>
  <c r="N274"/>
  <c r="R274" s="1"/>
  <c r="K274"/>
  <c r="J274"/>
  <c r="D274"/>
  <c r="N273"/>
  <c r="R273" s="1"/>
  <c r="K273"/>
  <c r="J273"/>
  <c r="D273"/>
  <c r="N272"/>
  <c r="V272" s="1"/>
  <c r="K272"/>
  <c r="J272"/>
  <c r="D272"/>
  <c r="N271"/>
  <c r="V271" s="1"/>
  <c r="K271"/>
  <c r="J271"/>
  <c r="D271"/>
  <c r="N270"/>
  <c r="V270" s="1"/>
  <c r="K270"/>
  <c r="J270"/>
  <c r="D270"/>
  <c r="N269"/>
  <c r="R269" s="1"/>
  <c r="K269"/>
  <c r="J269"/>
  <c r="D269"/>
  <c r="N268"/>
  <c r="V268" s="1"/>
  <c r="K268"/>
  <c r="J268"/>
  <c r="D268"/>
  <c r="N267"/>
  <c r="V267" s="1"/>
  <c r="K267"/>
  <c r="J267"/>
  <c r="D267"/>
  <c r="N266"/>
  <c r="V266" s="1"/>
  <c r="K266"/>
  <c r="J266"/>
  <c r="D266"/>
  <c r="N265"/>
  <c r="R265" s="1"/>
  <c r="K265"/>
  <c r="J265"/>
  <c r="D265"/>
  <c r="N264"/>
  <c r="V264" s="1"/>
  <c r="K264"/>
  <c r="J264"/>
  <c r="D264"/>
  <c r="N263"/>
  <c r="V263" s="1"/>
  <c r="K263"/>
  <c r="J263"/>
  <c r="D263"/>
  <c r="N262"/>
  <c r="V262" s="1"/>
  <c r="K262"/>
  <c r="J262"/>
  <c r="D262"/>
  <c r="N261"/>
  <c r="R261" s="1"/>
  <c r="K261"/>
  <c r="J261"/>
  <c r="D261"/>
  <c r="E290" s="1"/>
  <c r="N260"/>
  <c r="V260" s="1"/>
  <c r="K260"/>
  <c r="J260"/>
  <c r="D260"/>
  <c r="N259"/>
  <c r="V259" s="1"/>
  <c r="K259"/>
  <c r="J259"/>
  <c r="D259"/>
  <c r="N258"/>
  <c r="V258" s="1"/>
  <c r="K258"/>
  <c r="J258"/>
  <c r="D258"/>
  <c r="F287" s="1"/>
  <c r="N257"/>
  <c r="R257" s="1"/>
  <c r="K257"/>
  <c r="J257"/>
  <c r="D257"/>
  <c r="N256"/>
  <c r="V256" s="1"/>
  <c r="K256"/>
  <c r="J256"/>
  <c r="D256"/>
  <c r="N255"/>
  <c r="V255" s="1"/>
  <c r="K255"/>
  <c r="J255"/>
  <c r="D255"/>
  <c r="N254"/>
  <c r="V254" s="1"/>
  <c r="K254"/>
  <c r="J254"/>
  <c r="D254"/>
  <c r="N253"/>
  <c r="R253" s="1"/>
  <c r="K253"/>
  <c r="J253"/>
  <c r="D253"/>
  <c r="N252"/>
  <c r="V252" s="1"/>
  <c r="K252"/>
  <c r="J252"/>
  <c r="D252"/>
  <c r="N251"/>
  <c r="V251" s="1"/>
  <c r="K251"/>
  <c r="J251"/>
  <c r="D251"/>
  <c r="N250"/>
  <c r="V250" s="1"/>
  <c r="K250"/>
  <c r="J250"/>
  <c r="D250"/>
  <c r="N249"/>
  <c r="R249" s="1"/>
  <c r="K249"/>
  <c r="J249"/>
  <c r="D249"/>
  <c r="E278" s="1"/>
  <c r="N248"/>
  <c r="V248" s="1"/>
  <c r="K248"/>
  <c r="J248"/>
  <c r="D248"/>
  <c r="N247"/>
  <c r="V247" s="1"/>
  <c r="K247"/>
  <c r="J247"/>
  <c r="D247"/>
  <c r="N246"/>
  <c r="V246" s="1"/>
  <c r="K246"/>
  <c r="J246"/>
  <c r="D246"/>
  <c r="N245"/>
  <c r="R245" s="1"/>
  <c r="K245"/>
  <c r="J245"/>
  <c r="D245"/>
  <c r="E274" s="1"/>
  <c r="N244"/>
  <c r="V244" s="1"/>
  <c r="K244"/>
  <c r="J244"/>
  <c r="D244"/>
  <c r="E273" s="1"/>
  <c r="N243"/>
  <c r="V243" s="1"/>
  <c r="K243"/>
  <c r="J243"/>
  <c r="D243"/>
  <c r="N242"/>
  <c r="V242" s="1"/>
  <c r="K242"/>
  <c r="J242"/>
  <c r="D242"/>
  <c r="E271" s="1"/>
  <c r="N241"/>
  <c r="R241" s="1"/>
  <c r="K241"/>
  <c r="J241"/>
  <c r="D241"/>
  <c r="N240"/>
  <c r="V240" s="1"/>
  <c r="K240"/>
  <c r="J240"/>
  <c r="D240"/>
  <c r="N239"/>
  <c r="V239" s="1"/>
  <c r="K239"/>
  <c r="J239"/>
  <c r="D239"/>
  <c r="N238"/>
  <c r="V238" s="1"/>
  <c r="K238"/>
  <c r="J238"/>
  <c r="D238"/>
  <c r="N237"/>
  <c r="R237" s="1"/>
  <c r="K237"/>
  <c r="J237"/>
  <c r="D237"/>
  <c r="N236"/>
  <c r="V236" s="1"/>
  <c r="K236"/>
  <c r="J236"/>
  <c r="D236"/>
  <c r="E265" s="1"/>
  <c r="N235"/>
  <c r="V235" s="1"/>
  <c r="K235"/>
  <c r="J235"/>
  <c r="D235"/>
  <c r="E264" s="1"/>
  <c r="N234"/>
  <c r="V234" s="1"/>
  <c r="K234"/>
  <c r="J234"/>
  <c r="D234"/>
  <c r="V233"/>
  <c r="N233"/>
  <c r="R233" s="1"/>
  <c r="K233"/>
  <c r="J233"/>
  <c r="D233"/>
  <c r="E262" s="1"/>
  <c r="N232"/>
  <c r="V232" s="1"/>
  <c r="K232"/>
  <c r="J232"/>
  <c r="D232"/>
  <c r="E261" s="1"/>
  <c r="N231"/>
  <c r="V231" s="1"/>
  <c r="K231"/>
  <c r="J231"/>
  <c r="D231"/>
  <c r="E260" s="1"/>
  <c r="N230"/>
  <c r="V230" s="1"/>
  <c r="K230"/>
  <c r="J230"/>
  <c r="D230"/>
  <c r="E259" s="1"/>
  <c r="N229"/>
  <c r="R229" s="1"/>
  <c r="K229"/>
  <c r="J229"/>
  <c r="D229"/>
  <c r="E258" s="1"/>
  <c r="N228"/>
  <c r="V228" s="1"/>
  <c r="K228"/>
  <c r="J228"/>
  <c r="D228"/>
  <c r="E257" s="1"/>
  <c r="N227"/>
  <c r="V227" s="1"/>
  <c r="K227"/>
  <c r="J227"/>
  <c r="D227"/>
  <c r="N226"/>
  <c r="V226" s="1"/>
  <c r="K226"/>
  <c r="J226"/>
  <c r="D226"/>
  <c r="E255" s="1"/>
  <c r="N225"/>
  <c r="R225" s="1"/>
  <c r="K225"/>
  <c r="J225"/>
  <c r="D225"/>
  <c r="N224"/>
  <c r="V224" s="1"/>
  <c r="K224"/>
  <c r="J224"/>
  <c r="D224"/>
  <c r="N223"/>
  <c r="V223" s="1"/>
  <c r="K223"/>
  <c r="J223"/>
  <c r="D223"/>
  <c r="N222"/>
  <c r="V222" s="1"/>
  <c r="K222"/>
  <c r="J222"/>
  <c r="D222"/>
  <c r="N221"/>
  <c r="R221" s="1"/>
  <c r="K221"/>
  <c r="J221"/>
  <c r="D221"/>
  <c r="N220"/>
  <c r="V220" s="1"/>
  <c r="K220"/>
  <c r="J220"/>
  <c r="D220"/>
  <c r="E249" s="1"/>
  <c r="N219"/>
  <c r="V219" s="1"/>
  <c r="K219"/>
  <c r="J219"/>
  <c r="D219"/>
  <c r="E248" s="1"/>
  <c r="N218"/>
  <c r="V218" s="1"/>
  <c r="K218"/>
  <c r="J218"/>
  <c r="D218"/>
  <c r="N217"/>
  <c r="V217" s="1"/>
  <c r="K217"/>
  <c r="J217"/>
  <c r="D217"/>
  <c r="E246" s="1"/>
  <c r="N216"/>
  <c r="V216" s="1"/>
  <c r="K216"/>
  <c r="J216"/>
  <c r="D216"/>
  <c r="E245" s="1"/>
  <c r="N215"/>
  <c r="V215" s="1"/>
  <c r="K215"/>
  <c r="J215"/>
  <c r="D215"/>
  <c r="E244" s="1"/>
  <c r="N214"/>
  <c r="V214" s="1"/>
  <c r="K214"/>
  <c r="J214"/>
  <c r="D214"/>
  <c r="E243" s="1"/>
  <c r="N213"/>
  <c r="R213" s="1"/>
  <c r="K213"/>
  <c r="J213"/>
  <c r="D213"/>
  <c r="E242" s="1"/>
  <c r="N212"/>
  <c r="V212" s="1"/>
  <c r="K212"/>
  <c r="J212"/>
  <c r="D212"/>
  <c r="E241" s="1"/>
  <c r="N211"/>
  <c r="V211" s="1"/>
  <c r="K211"/>
  <c r="J211"/>
  <c r="D211"/>
  <c r="N210"/>
  <c r="V210" s="1"/>
  <c r="K210"/>
  <c r="J210"/>
  <c r="D210"/>
  <c r="E239" s="1"/>
  <c r="N209"/>
  <c r="R209" s="1"/>
  <c r="K209"/>
  <c r="J209"/>
  <c r="D209"/>
  <c r="N208"/>
  <c r="V208" s="1"/>
  <c r="K208"/>
  <c r="J208"/>
  <c r="D208"/>
  <c r="N207"/>
  <c r="V207" s="1"/>
  <c r="K207"/>
  <c r="J207"/>
  <c r="D207"/>
  <c r="N206"/>
  <c r="V206" s="1"/>
  <c r="K206"/>
  <c r="J206"/>
  <c r="D206"/>
  <c r="N205"/>
  <c r="R205" s="1"/>
  <c r="K205"/>
  <c r="J205"/>
  <c r="D205"/>
  <c r="N204"/>
  <c r="R204" s="1"/>
  <c r="K204"/>
  <c r="J204"/>
  <c r="D204"/>
  <c r="F233" s="1"/>
  <c r="N203"/>
  <c r="V203" s="1"/>
  <c r="K203"/>
  <c r="J203"/>
  <c r="D203"/>
  <c r="F230" s="1"/>
  <c r="N202"/>
  <c r="V202" s="1"/>
  <c r="K202"/>
  <c r="J202"/>
  <c r="D202"/>
  <c r="N201"/>
  <c r="R201" s="1"/>
  <c r="K201"/>
  <c r="J201"/>
  <c r="D201"/>
  <c r="E230" s="1"/>
  <c r="N200"/>
  <c r="R200" s="1"/>
  <c r="K200"/>
  <c r="J200"/>
  <c r="D200"/>
  <c r="E229" s="1"/>
  <c r="N199"/>
  <c r="V199" s="1"/>
  <c r="K199"/>
  <c r="J199"/>
  <c r="D199"/>
  <c r="N198"/>
  <c r="V198" s="1"/>
  <c r="K198"/>
  <c r="J198"/>
  <c r="D198"/>
  <c r="N197"/>
  <c r="T197" s="1"/>
  <c r="K197"/>
  <c r="J197"/>
  <c r="D197"/>
  <c r="E226" s="1"/>
  <c r="N196"/>
  <c r="V196" s="1"/>
  <c r="K196"/>
  <c r="J196"/>
  <c r="D196"/>
  <c r="F225" s="1"/>
  <c r="N195"/>
  <c r="V195" s="1"/>
  <c r="K195"/>
  <c r="J195"/>
  <c r="D195"/>
  <c r="N194"/>
  <c r="V194" s="1"/>
  <c r="K194"/>
  <c r="J194"/>
  <c r="D194"/>
  <c r="N193"/>
  <c r="T193" s="1"/>
  <c r="K193"/>
  <c r="J193"/>
  <c r="D193"/>
  <c r="E222" s="1"/>
  <c r="N192"/>
  <c r="V192" s="1"/>
  <c r="K192"/>
  <c r="J192"/>
  <c r="D192"/>
  <c r="F221" s="1"/>
  <c r="N191"/>
  <c r="V191" s="1"/>
  <c r="K191"/>
  <c r="J191"/>
  <c r="D191"/>
  <c r="N190"/>
  <c r="V190" s="1"/>
  <c r="K190"/>
  <c r="J190"/>
  <c r="D190"/>
  <c r="N189"/>
  <c r="T189" s="1"/>
  <c r="K189"/>
  <c r="J189"/>
  <c r="D189"/>
  <c r="E218" s="1"/>
  <c r="N188"/>
  <c r="V188" s="1"/>
  <c r="K188"/>
  <c r="J188"/>
  <c r="D188"/>
  <c r="F217" s="1"/>
  <c r="N187"/>
  <c r="V187" s="1"/>
  <c r="K187"/>
  <c r="J187"/>
  <c r="D187"/>
  <c r="N186"/>
  <c r="V186" s="1"/>
  <c r="K186"/>
  <c r="J186"/>
  <c r="D186"/>
  <c r="N185"/>
  <c r="T185" s="1"/>
  <c r="K185"/>
  <c r="J185"/>
  <c r="D185"/>
  <c r="E214" s="1"/>
  <c r="N184"/>
  <c r="V184" s="1"/>
  <c r="K184"/>
  <c r="J184"/>
  <c r="D184"/>
  <c r="F213" s="1"/>
  <c r="N183"/>
  <c r="V183" s="1"/>
  <c r="K183"/>
  <c r="J183"/>
  <c r="D183"/>
  <c r="N182"/>
  <c r="V182" s="1"/>
  <c r="K182"/>
  <c r="J182"/>
  <c r="D182"/>
  <c r="N181"/>
  <c r="T181" s="1"/>
  <c r="K181"/>
  <c r="J181"/>
  <c r="D181"/>
  <c r="N180"/>
  <c r="V180" s="1"/>
  <c r="K180"/>
  <c r="J180"/>
  <c r="D180"/>
  <c r="N179"/>
  <c r="V179" s="1"/>
  <c r="K179"/>
  <c r="J179"/>
  <c r="D179"/>
  <c r="N178"/>
  <c r="R178" s="1"/>
  <c r="K178"/>
  <c r="J178"/>
  <c r="D178"/>
  <c r="N177"/>
  <c r="R177" s="1"/>
  <c r="K177"/>
  <c r="J177"/>
  <c r="D177"/>
  <c r="N176"/>
  <c r="V176" s="1"/>
  <c r="K176"/>
  <c r="J176"/>
  <c r="D176"/>
  <c r="N175"/>
  <c r="V175" s="1"/>
  <c r="K175"/>
  <c r="J175"/>
  <c r="D175"/>
  <c r="N174"/>
  <c r="R174" s="1"/>
  <c r="K174"/>
  <c r="J174"/>
  <c r="D174"/>
  <c r="N173"/>
  <c r="K173"/>
  <c r="J173"/>
  <c r="D173"/>
  <c r="N172"/>
  <c r="V172" s="1"/>
  <c r="K172"/>
  <c r="J172"/>
  <c r="D172"/>
  <c r="N171"/>
  <c r="V171" s="1"/>
  <c r="K171"/>
  <c r="J171"/>
  <c r="D171"/>
  <c r="N170"/>
  <c r="R170" s="1"/>
  <c r="K170"/>
  <c r="J170"/>
  <c r="D170"/>
  <c r="N169"/>
  <c r="R169" s="1"/>
  <c r="K169"/>
  <c r="J169"/>
  <c r="D169"/>
  <c r="N168"/>
  <c r="V168" s="1"/>
  <c r="K168"/>
  <c r="J168"/>
  <c r="D168"/>
  <c r="N167"/>
  <c r="T167" s="1"/>
  <c r="K167"/>
  <c r="J167"/>
  <c r="D167"/>
  <c r="K166"/>
  <c r="J166"/>
  <c r="D166"/>
  <c r="N165"/>
  <c r="V165" s="1"/>
  <c r="K165"/>
  <c r="J165"/>
  <c r="D165"/>
  <c r="K164"/>
  <c r="J164"/>
  <c r="D164"/>
  <c r="N163"/>
  <c r="T163" s="1"/>
  <c r="K163"/>
  <c r="J163"/>
  <c r="D163"/>
  <c r="N162"/>
  <c r="V162" s="1"/>
  <c r="K162"/>
  <c r="J162"/>
  <c r="D162"/>
  <c r="N161"/>
  <c r="V161" s="1"/>
  <c r="K161"/>
  <c r="J161"/>
  <c r="D161"/>
  <c r="N160"/>
  <c r="T160" s="1"/>
  <c r="K160"/>
  <c r="J160"/>
  <c r="D160"/>
  <c r="N159"/>
  <c r="T159" s="1"/>
  <c r="K159"/>
  <c r="J159"/>
  <c r="D159"/>
  <c r="N158"/>
  <c r="V158" s="1"/>
  <c r="K158"/>
  <c r="J158"/>
  <c r="D158"/>
  <c r="N157"/>
  <c r="V157" s="1"/>
  <c r="K157"/>
  <c r="J157"/>
  <c r="D157"/>
  <c r="N156"/>
  <c r="T156" s="1"/>
  <c r="K156"/>
  <c r="J156"/>
  <c r="D156"/>
  <c r="N155"/>
  <c r="T155" s="1"/>
  <c r="K155"/>
  <c r="J155"/>
  <c r="D155"/>
  <c r="N154"/>
  <c r="V154" s="1"/>
  <c r="K154"/>
  <c r="J154"/>
  <c r="D154"/>
  <c r="N153"/>
  <c r="V153" s="1"/>
  <c r="K153"/>
  <c r="J153"/>
  <c r="D153"/>
  <c r="N152"/>
  <c r="T152" s="1"/>
  <c r="K152"/>
  <c r="J152"/>
  <c r="D152"/>
  <c r="N151"/>
  <c r="T151" s="1"/>
  <c r="K151"/>
  <c r="J151"/>
  <c r="D151"/>
  <c r="N150"/>
  <c r="V150" s="1"/>
  <c r="K150"/>
  <c r="J150"/>
  <c r="D150"/>
  <c r="E179" s="1"/>
  <c r="N149"/>
  <c r="V149" s="1"/>
  <c r="K149"/>
  <c r="J149"/>
  <c r="D149"/>
  <c r="E178" s="1"/>
  <c r="N148"/>
  <c r="T148" s="1"/>
  <c r="K148"/>
  <c r="J148"/>
  <c r="D148"/>
  <c r="F177" s="1"/>
  <c r="N147"/>
  <c r="T147" s="1"/>
  <c r="K147"/>
  <c r="J147"/>
  <c r="D147"/>
  <c r="N146"/>
  <c r="V146" s="1"/>
  <c r="K146"/>
  <c r="J146"/>
  <c r="D146"/>
  <c r="E175" s="1"/>
  <c r="N145"/>
  <c r="V145" s="1"/>
  <c r="K145"/>
  <c r="J145"/>
  <c r="D145"/>
  <c r="E174" s="1"/>
  <c r="N144"/>
  <c r="T144" s="1"/>
  <c r="K144"/>
  <c r="J144"/>
  <c r="D144"/>
  <c r="F173" s="1"/>
  <c r="N143"/>
  <c r="T143" s="1"/>
  <c r="K143"/>
  <c r="J143"/>
  <c r="D143"/>
  <c r="N142"/>
  <c r="V142" s="1"/>
  <c r="K142"/>
  <c r="J142"/>
  <c r="D142"/>
  <c r="E171" s="1"/>
  <c r="N141"/>
  <c r="V141" s="1"/>
  <c r="K141"/>
  <c r="J141"/>
  <c r="D141"/>
  <c r="E170" s="1"/>
  <c r="N140"/>
  <c r="T140" s="1"/>
  <c r="K140"/>
  <c r="J140"/>
  <c r="D140"/>
  <c r="F169" s="1"/>
  <c r="N139"/>
  <c r="T139" s="1"/>
  <c r="K139"/>
  <c r="J139"/>
  <c r="D139"/>
  <c r="N138"/>
  <c r="V138" s="1"/>
  <c r="K138"/>
  <c r="J138"/>
  <c r="D138"/>
  <c r="F167" s="1"/>
  <c r="N137"/>
  <c r="V137" s="1"/>
  <c r="K137"/>
  <c r="J137"/>
  <c r="D137"/>
  <c r="E166" s="1"/>
  <c r="N136"/>
  <c r="T136" s="1"/>
  <c r="K136"/>
  <c r="J136"/>
  <c r="D136"/>
  <c r="E165" s="1"/>
  <c r="N135"/>
  <c r="T135" s="1"/>
  <c r="K135"/>
  <c r="J135"/>
  <c r="D135"/>
  <c r="E164" s="1"/>
  <c r="N134"/>
  <c r="V134" s="1"/>
  <c r="K134"/>
  <c r="J134"/>
  <c r="D134"/>
  <c r="F163" s="1"/>
  <c r="N133"/>
  <c r="V133" s="1"/>
  <c r="K133"/>
  <c r="J133"/>
  <c r="D133"/>
  <c r="E162" s="1"/>
  <c r="N132"/>
  <c r="T132" s="1"/>
  <c r="K132"/>
  <c r="J132"/>
  <c r="D132"/>
  <c r="E161" s="1"/>
  <c r="N131"/>
  <c r="T131" s="1"/>
  <c r="K131"/>
  <c r="J131"/>
  <c r="D131"/>
  <c r="E160" s="1"/>
  <c r="N130"/>
  <c r="V130" s="1"/>
  <c r="K130"/>
  <c r="J130"/>
  <c r="D130"/>
  <c r="F159" s="1"/>
  <c r="N129"/>
  <c r="V129" s="1"/>
  <c r="K129"/>
  <c r="J129"/>
  <c r="D129"/>
  <c r="E158" s="1"/>
  <c r="N128"/>
  <c r="T128" s="1"/>
  <c r="K128"/>
  <c r="J128"/>
  <c r="D128"/>
  <c r="E157" s="1"/>
  <c r="N127"/>
  <c r="T127" s="1"/>
  <c r="K127"/>
  <c r="J127"/>
  <c r="D127"/>
  <c r="E156" s="1"/>
  <c r="N126"/>
  <c r="V126" s="1"/>
  <c r="K126"/>
  <c r="J126"/>
  <c r="D126"/>
  <c r="F155" s="1"/>
  <c r="N125"/>
  <c r="V125" s="1"/>
  <c r="K125"/>
  <c r="J125"/>
  <c r="D125"/>
  <c r="E154" s="1"/>
  <c r="N124"/>
  <c r="T124" s="1"/>
  <c r="K124"/>
  <c r="J124"/>
  <c r="D124"/>
  <c r="E153" s="1"/>
  <c r="N123"/>
  <c r="T123" s="1"/>
  <c r="K123"/>
  <c r="J123"/>
  <c r="D123"/>
  <c r="E152" s="1"/>
  <c r="N122"/>
  <c r="V122" s="1"/>
  <c r="K122"/>
  <c r="J122"/>
  <c r="D122"/>
  <c r="F151" s="1"/>
  <c r="N121"/>
  <c r="V121" s="1"/>
  <c r="K121"/>
  <c r="J121"/>
  <c r="D121"/>
  <c r="E150" s="1"/>
  <c r="N120"/>
  <c r="T120" s="1"/>
  <c r="K120"/>
  <c r="J120"/>
  <c r="D120"/>
  <c r="E149" s="1"/>
  <c r="N119"/>
  <c r="T119" s="1"/>
  <c r="K119"/>
  <c r="J119"/>
  <c r="D119"/>
  <c r="E148" s="1"/>
  <c r="N118"/>
  <c r="V118" s="1"/>
  <c r="K118"/>
  <c r="J118"/>
  <c r="D118"/>
  <c r="F147" s="1"/>
  <c r="N117"/>
  <c r="V117" s="1"/>
  <c r="K117"/>
  <c r="J117"/>
  <c r="D117"/>
  <c r="E146" s="1"/>
  <c r="N116"/>
  <c r="T116" s="1"/>
  <c r="K116"/>
  <c r="J116"/>
  <c r="D116"/>
  <c r="E145" s="1"/>
  <c r="N115"/>
  <c r="T115" s="1"/>
  <c r="K115"/>
  <c r="J115"/>
  <c r="D115"/>
  <c r="E144" s="1"/>
  <c r="N114"/>
  <c r="V114" s="1"/>
  <c r="K114"/>
  <c r="J114"/>
  <c r="D114"/>
  <c r="F143" s="1"/>
  <c r="N113"/>
  <c r="V113" s="1"/>
  <c r="K113"/>
  <c r="J113"/>
  <c r="D113"/>
  <c r="E142" s="1"/>
  <c r="N112"/>
  <c r="T112" s="1"/>
  <c r="K112"/>
  <c r="J112"/>
  <c r="D112"/>
  <c r="E141" s="1"/>
  <c r="N111"/>
  <c r="T111" s="1"/>
  <c r="K111"/>
  <c r="J111"/>
  <c r="D111"/>
  <c r="E140" s="1"/>
  <c r="N110"/>
  <c r="V110" s="1"/>
  <c r="K110"/>
  <c r="J110"/>
  <c r="D110"/>
  <c r="F139" s="1"/>
  <c r="N109"/>
  <c r="V109" s="1"/>
  <c r="K109"/>
  <c r="J109"/>
  <c r="D109"/>
  <c r="E138" s="1"/>
  <c r="N108"/>
  <c r="T108" s="1"/>
  <c r="K108"/>
  <c r="J108"/>
  <c r="D108"/>
  <c r="E137" s="1"/>
  <c r="N107"/>
  <c r="T107" s="1"/>
  <c r="K107"/>
  <c r="J107"/>
  <c r="D107"/>
  <c r="E136" s="1"/>
  <c r="N106"/>
  <c r="V106" s="1"/>
  <c r="K106"/>
  <c r="J106"/>
  <c r="D106"/>
  <c r="F135" s="1"/>
  <c r="N105"/>
  <c r="V105" s="1"/>
  <c r="K105"/>
  <c r="J105"/>
  <c r="D105"/>
  <c r="E134" s="1"/>
  <c r="N104"/>
  <c r="T104" s="1"/>
  <c r="K104"/>
  <c r="J104"/>
  <c r="D104"/>
  <c r="E133" s="1"/>
  <c r="N103"/>
  <c r="T103" s="1"/>
  <c r="K103"/>
  <c r="J103"/>
  <c r="D103"/>
  <c r="E132" s="1"/>
  <c r="N102"/>
  <c r="V102" s="1"/>
  <c r="K102"/>
  <c r="J102"/>
  <c r="D102"/>
  <c r="F131" s="1"/>
  <c r="N101"/>
  <c r="V101" s="1"/>
  <c r="K101"/>
  <c r="J101"/>
  <c r="D101"/>
  <c r="E130" s="1"/>
  <c r="N100"/>
  <c r="T100" s="1"/>
  <c r="K100"/>
  <c r="J100"/>
  <c r="D100"/>
  <c r="E129" s="1"/>
  <c r="N99"/>
  <c r="T99" s="1"/>
  <c r="K99"/>
  <c r="J99"/>
  <c r="D99"/>
  <c r="E128" s="1"/>
  <c r="N98"/>
  <c r="V98" s="1"/>
  <c r="K98"/>
  <c r="J98"/>
  <c r="D98"/>
  <c r="F127" s="1"/>
  <c r="N97"/>
  <c r="V97" s="1"/>
  <c r="K97"/>
  <c r="J97"/>
  <c r="D97"/>
  <c r="E126" s="1"/>
  <c r="N96"/>
  <c r="T96" s="1"/>
  <c r="K96"/>
  <c r="J96"/>
  <c r="D96"/>
  <c r="E125" s="1"/>
  <c r="N95"/>
  <c r="T95" s="1"/>
  <c r="K95"/>
  <c r="J95"/>
  <c r="D95"/>
  <c r="E124" s="1"/>
  <c r="N94"/>
  <c r="V94" s="1"/>
  <c r="K94"/>
  <c r="J94"/>
  <c r="D94"/>
  <c r="F123" s="1"/>
  <c r="N93"/>
  <c r="V93" s="1"/>
  <c r="K93"/>
  <c r="J93"/>
  <c r="D93"/>
  <c r="E122" s="1"/>
  <c r="N92"/>
  <c r="T92" s="1"/>
  <c r="K92"/>
  <c r="J92"/>
  <c r="D92"/>
  <c r="E121" s="1"/>
  <c r="N91"/>
  <c r="T91" s="1"/>
  <c r="K91"/>
  <c r="J91"/>
  <c r="D91"/>
  <c r="E120" s="1"/>
  <c r="N90"/>
  <c r="V90" s="1"/>
  <c r="K90"/>
  <c r="J90"/>
  <c r="D90"/>
  <c r="F119" s="1"/>
  <c r="N89"/>
  <c r="V89" s="1"/>
  <c r="K89"/>
  <c r="J89"/>
  <c r="D89"/>
  <c r="E118" s="1"/>
  <c r="K88"/>
  <c r="J88"/>
  <c r="D88"/>
  <c r="E117" s="1"/>
  <c r="N87"/>
  <c r="T87" s="1"/>
  <c r="K87"/>
  <c r="J87"/>
  <c r="D87"/>
  <c r="E116" s="1"/>
  <c r="N86"/>
  <c r="V86" s="1"/>
  <c r="K86"/>
  <c r="J86"/>
  <c r="D86"/>
  <c r="F115" s="1"/>
  <c r="N85"/>
  <c r="V85" s="1"/>
  <c r="K85"/>
  <c r="J85"/>
  <c r="D85"/>
  <c r="E114" s="1"/>
  <c r="N84"/>
  <c r="T84" s="1"/>
  <c r="K84"/>
  <c r="J84"/>
  <c r="D84"/>
  <c r="E113" s="1"/>
  <c r="N83"/>
  <c r="V83" s="1"/>
  <c r="K83"/>
  <c r="J83"/>
  <c r="D83"/>
  <c r="E112" s="1"/>
  <c r="N82"/>
  <c r="V82" s="1"/>
  <c r="K82"/>
  <c r="J82"/>
  <c r="D82"/>
  <c r="F111" s="1"/>
  <c r="N81"/>
  <c r="V81" s="1"/>
  <c r="K81"/>
  <c r="J81"/>
  <c r="D81"/>
  <c r="E110" s="1"/>
  <c r="N80"/>
  <c r="T80" s="1"/>
  <c r="K80"/>
  <c r="J80"/>
  <c r="D80"/>
  <c r="E109" s="1"/>
  <c r="K79"/>
  <c r="J79"/>
  <c r="D79"/>
  <c r="E108" s="1"/>
  <c r="K78"/>
  <c r="J78"/>
  <c r="D78"/>
  <c r="F107" s="1"/>
  <c r="K77"/>
  <c r="J77"/>
  <c r="D77"/>
  <c r="E106" s="1"/>
  <c r="K76"/>
  <c r="J76"/>
  <c r="D76"/>
  <c r="E105" s="1"/>
  <c r="K75"/>
  <c r="J75"/>
  <c r="D75"/>
  <c r="E104" s="1"/>
  <c r="K74"/>
  <c r="J74"/>
  <c r="D74"/>
  <c r="F103" s="1"/>
  <c r="K73"/>
  <c r="J73"/>
  <c r="D73"/>
  <c r="E102" s="1"/>
  <c r="K72"/>
  <c r="J72"/>
  <c r="D72"/>
  <c r="E101" s="1"/>
  <c r="K71"/>
  <c r="J71"/>
  <c r="D71"/>
  <c r="E100" s="1"/>
  <c r="K70"/>
  <c r="J70"/>
  <c r="D70"/>
  <c r="F99" s="1"/>
  <c r="K69"/>
  <c r="J69"/>
  <c r="D69"/>
  <c r="E98" s="1"/>
  <c r="K68"/>
  <c r="J68"/>
  <c r="D68"/>
  <c r="E97" s="1"/>
  <c r="K67"/>
  <c r="J67"/>
  <c r="D67"/>
  <c r="E96" s="1"/>
  <c r="K66"/>
  <c r="J66"/>
  <c r="D66"/>
  <c r="F95" s="1"/>
  <c r="K65"/>
  <c r="J65"/>
  <c r="D65"/>
  <c r="E94" s="1"/>
  <c r="K64"/>
  <c r="J64"/>
  <c r="D64"/>
  <c r="E93" s="1"/>
  <c r="K63"/>
  <c r="J63"/>
  <c r="D63"/>
  <c r="E92" s="1"/>
  <c r="K62"/>
  <c r="J62"/>
  <c r="D62"/>
  <c r="F91" s="1"/>
  <c r="K61"/>
  <c r="J61"/>
  <c r="D61"/>
  <c r="E90" s="1"/>
  <c r="K60"/>
  <c r="J60"/>
  <c r="D60"/>
  <c r="E89" s="1"/>
  <c r="K59"/>
  <c r="J59"/>
  <c r="D59"/>
  <c r="E88" s="1"/>
  <c r="K58"/>
  <c r="J58"/>
  <c r="D58"/>
  <c r="F87" s="1"/>
  <c r="K57"/>
  <c r="J57"/>
  <c r="D57"/>
  <c r="E86" s="1"/>
  <c r="K56"/>
  <c r="J56"/>
  <c r="D56"/>
  <c r="E85" s="1"/>
  <c r="K55"/>
  <c r="J55"/>
  <c r="D55"/>
  <c r="E84" s="1"/>
  <c r="K54"/>
  <c r="J54"/>
  <c r="D54"/>
  <c r="F83" s="1"/>
  <c r="K53"/>
  <c r="J53"/>
  <c r="D53"/>
  <c r="E82" s="1"/>
  <c r="K52"/>
  <c r="J52"/>
  <c r="D52"/>
  <c r="E81" s="1"/>
  <c r="K51"/>
  <c r="J51"/>
  <c r="D51"/>
  <c r="E80" s="1"/>
  <c r="K50"/>
  <c r="J50"/>
  <c r="D50"/>
  <c r="F79" s="1"/>
  <c r="K49"/>
  <c r="J49"/>
  <c r="D49"/>
  <c r="F78" s="1"/>
  <c r="K48"/>
  <c r="J48"/>
  <c r="D48"/>
  <c r="F77" s="1"/>
  <c r="K47"/>
  <c r="J47"/>
  <c r="D47"/>
  <c r="F76" s="1"/>
  <c r="K46"/>
  <c r="J46"/>
  <c r="D46"/>
  <c r="F75" s="1"/>
  <c r="K45"/>
  <c r="J45"/>
  <c r="D45"/>
  <c r="F74" s="1"/>
  <c r="K44"/>
  <c r="J44"/>
  <c r="D44"/>
  <c r="F73" s="1"/>
  <c r="K43"/>
  <c r="J43"/>
  <c r="D43"/>
  <c r="F72" s="1"/>
  <c r="K42"/>
  <c r="J42"/>
  <c r="D42"/>
  <c r="F71" s="1"/>
  <c r="K41"/>
  <c r="J41"/>
  <c r="D41"/>
  <c r="F70" s="1"/>
  <c r="K40"/>
  <c r="J40"/>
  <c r="D40"/>
  <c r="F69" s="1"/>
  <c r="K39"/>
  <c r="J39"/>
  <c r="D39"/>
  <c r="F68" s="1"/>
  <c r="K38"/>
  <c r="J38"/>
  <c r="D38"/>
  <c r="F67" s="1"/>
  <c r="K37"/>
  <c r="J37"/>
  <c r="D37"/>
  <c r="F66" s="1"/>
  <c r="K36"/>
  <c r="J36"/>
  <c r="D36"/>
  <c r="F65" s="1"/>
  <c r="K35"/>
  <c r="J35"/>
  <c r="D35"/>
  <c r="F64" s="1"/>
  <c r="K34"/>
  <c r="J34"/>
  <c r="D34"/>
  <c r="F63" s="1"/>
  <c r="K33"/>
  <c r="J33"/>
  <c r="D33"/>
  <c r="F62" s="1"/>
  <c r="K32"/>
  <c r="J32"/>
  <c r="D32"/>
  <c r="F61" s="1"/>
  <c r="K31"/>
  <c r="J31"/>
  <c r="D31"/>
  <c r="F60" s="1"/>
  <c r="D30"/>
  <c r="F59" s="1"/>
  <c r="D29"/>
  <c r="D28"/>
  <c r="D27"/>
  <c r="D26"/>
  <c r="D25"/>
  <c r="D24"/>
  <c r="D23"/>
  <c r="D22"/>
  <c r="D21"/>
  <c r="D20"/>
  <c r="D19"/>
  <c r="D18"/>
  <c r="D17"/>
  <c r="D16"/>
  <c r="D15"/>
  <c r="F44" s="1"/>
  <c r="D14"/>
  <c r="D13"/>
  <c r="D12"/>
  <c r="D11"/>
  <c r="D10"/>
  <c r="D9"/>
  <c r="E38" s="1"/>
  <c r="D8"/>
  <c r="E37" s="1"/>
  <c r="D7"/>
  <c r="E36" s="1"/>
  <c r="D6"/>
  <c r="D5"/>
  <c r="E34" s="1"/>
  <c r="D4"/>
  <c r="E33" s="1"/>
  <c r="D3"/>
  <c r="E32" s="1"/>
  <c r="D2"/>
  <c r="AA89" i="6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8"/>
  <c r="AA199"/>
  <c r="AA200"/>
  <c r="AA201"/>
  <c r="AA202"/>
  <c r="AA203"/>
  <c r="AA204"/>
  <c r="AA205"/>
  <c r="AA206"/>
  <c r="AA207"/>
  <c r="AA208"/>
  <c r="AA209"/>
  <c r="AA210"/>
  <c r="AA211"/>
  <c r="AA212"/>
  <c r="AA213"/>
  <c r="AA214"/>
  <c r="AA215"/>
  <c r="AA216"/>
  <c r="AA217"/>
  <c r="AA218"/>
  <c r="AA219"/>
  <c r="AA220"/>
  <c r="AA221"/>
  <c r="AA222"/>
  <c r="AA223"/>
  <c r="AA224"/>
  <c r="AA225"/>
  <c r="AA226"/>
  <c r="AA227"/>
  <c r="AA228"/>
  <c r="AA229"/>
  <c r="AA230"/>
  <c r="AA231"/>
  <c r="AA232"/>
  <c r="AA233"/>
  <c r="AA234"/>
  <c r="AA235"/>
  <c r="AA236"/>
  <c r="AA237"/>
  <c r="AA238"/>
  <c r="AA239"/>
  <c r="AA240"/>
  <c r="AA241"/>
  <c r="AA242"/>
  <c r="AA243"/>
  <c r="AA244"/>
  <c r="AA245"/>
  <c r="AA246"/>
  <c r="AA247"/>
  <c r="AA248"/>
  <c r="AA249"/>
  <c r="AA250"/>
  <c r="AA251"/>
  <c r="AA252"/>
  <c r="AA253"/>
  <c r="AA254"/>
  <c r="AA255"/>
  <c r="AA256"/>
  <c r="AA257"/>
  <c r="AA258"/>
  <c r="AA259"/>
  <c r="AA260"/>
  <c r="AA261"/>
  <c r="AA262"/>
  <c r="AA263"/>
  <c r="AA264"/>
  <c r="AA265"/>
  <c r="AA266"/>
  <c r="AA267"/>
  <c r="AA268"/>
  <c r="AA269"/>
  <c r="AA270"/>
  <c r="AA271"/>
  <c r="AA272"/>
  <c r="AA273"/>
  <c r="AA274"/>
  <c r="AA275"/>
  <c r="AA276"/>
  <c r="AA277"/>
  <c r="AA278"/>
  <c r="AA279"/>
  <c r="AA280"/>
  <c r="AA281"/>
  <c r="AA282"/>
  <c r="AA283"/>
  <c r="AA284"/>
  <c r="AA285"/>
  <c r="AA286"/>
  <c r="AA287"/>
  <c r="AA288"/>
  <c r="AA289"/>
  <c r="AA290"/>
  <c r="AA291"/>
  <c r="AA292"/>
  <c r="AA293"/>
  <c r="AA294"/>
  <c r="AA295"/>
  <c r="AA296"/>
  <c r="AA297"/>
  <c r="AA298"/>
  <c r="AA299"/>
  <c r="AA300"/>
  <c r="AA301"/>
  <c r="AA302"/>
  <c r="AA303"/>
  <c r="AA304"/>
  <c r="AA305"/>
  <c r="AA306"/>
  <c r="AA307"/>
  <c r="AA308"/>
  <c r="AA309"/>
  <c r="AA310"/>
  <c r="AA311"/>
  <c r="AA312"/>
  <c r="AA313"/>
  <c r="AA314"/>
  <c r="AA315"/>
  <c r="AA316"/>
  <c r="AA317"/>
  <c r="AA318"/>
  <c r="AA319"/>
  <c r="AA320"/>
  <c r="AA321"/>
  <c r="AA322"/>
  <c r="AA323"/>
  <c r="AA324"/>
  <c r="AA325"/>
  <c r="AA326"/>
  <c r="AA327"/>
  <c r="AA328"/>
  <c r="AA329"/>
  <c r="AA330"/>
  <c r="AA331"/>
  <c r="AA332"/>
  <c r="AA333"/>
  <c r="AA334"/>
  <c r="AA335"/>
  <c r="AA336"/>
  <c r="AA337"/>
  <c r="AA338"/>
  <c r="AA339"/>
  <c r="AA340"/>
  <c r="AA341"/>
  <c r="AA342"/>
  <c r="AA343"/>
  <c r="AA344"/>
  <c r="AA345"/>
  <c r="AA346"/>
  <c r="AA347"/>
  <c r="AA348"/>
  <c r="AA349"/>
  <c r="AA350"/>
  <c r="AA351"/>
  <c r="AA352"/>
  <c r="AA353"/>
  <c r="AA354"/>
  <c r="AA355"/>
  <c r="AA356"/>
  <c r="AA357"/>
  <c r="AA358"/>
  <c r="AA359"/>
  <c r="AA360"/>
  <c r="AA361"/>
  <c r="AA362"/>
  <c r="AA363"/>
  <c r="AA364"/>
  <c r="AA365"/>
  <c r="AA366"/>
  <c r="AA367"/>
  <c r="AA368"/>
  <c r="AA369"/>
  <c r="AA370"/>
  <c r="AA371"/>
  <c r="AA372"/>
  <c r="AA373"/>
  <c r="AA374"/>
  <c r="AA375"/>
  <c r="AA376"/>
  <c r="AA377"/>
  <c r="AA378"/>
  <c r="AA379"/>
  <c r="AA380"/>
  <c r="AA381"/>
  <c r="AA382"/>
  <c r="AA383"/>
  <c r="AA384"/>
  <c r="AA385"/>
  <c r="AA386"/>
  <c r="AA387"/>
  <c r="AA388"/>
  <c r="AA389"/>
  <c r="AA390"/>
  <c r="AA391"/>
  <c r="AA392"/>
  <c r="AA393"/>
  <c r="AA394"/>
  <c r="AA395"/>
  <c r="AA396"/>
  <c r="AA397"/>
  <c r="AA398"/>
  <c r="AA399"/>
  <c r="AA400"/>
  <c r="AA401"/>
  <c r="AA402"/>
  <c r="AA403"/>
  <c r="AA404"/>
  <c r="AA405"/>
  <c r="AA406"/>
  <c r="AA407"/>
  <c r="AA408"/>
  <c r="AA409"/>
  <c r="AA410"/>
  <c r="AA411"/>
  <c r="AA412"/>
  <c r="AA413"/>
  <c r="AA414"/>
  <c r="AA415"/>
  <c r="AA416"/>
  <c r="AA417"/>
  <c r="AA418"/>
  <c r="AA419"/>
  <c r="AA420"/>
  <c r="AA421"/>
  <c r="AA422"/>
  <c r="AA423"/>
  <c r="AA424"/>
  <c r="AA425"/>
  <c r="AA426"/>
  <c r="AA427"/>
  <c r="AA428"/>
  <c r="AA429"/>
  <c r="AA430"/>
  <c r="AA431"/>
  <c r="AA432"/>
  <c r="AA433"/>
  <c r="AA434"/>
  <c r="AA435"/>
  <c r="AA436"/>
  <c r="AA437"/>
  <c r="AA438"/>
  <c r="AA439"/>
  <c r="AA440"/>
  <c r="AA441"/>
  <c r="AA442"/>
  <c r="AA443"/>
  <c r="AA444"/>
  <c r="AA445"/>
  <c r="AA446"/>
  <c r="AA447"/>
  <c r="AA448"/>
  <c r="AA449"/>
  <c r="AA450"/>
  <c r="AA451"/>
  <c r="AA452"/>
  <c r="AA453"/>
  <c r="AA454"/>
  <c r="AA455"/>
  <c r="AA456"/>
  <c r="AA457"/>
  <c r="AA458"/>
  <c r="AA459"/>
  <c r="AA460"/>
  <c r="AA461"/>
  <c r="AA462"/>
  <c r="AA463"/>
  <c r="AA464"/>
  <c r="AA465"/>
  <c r="AA466"/>
  <c r="AA467"/>
  <c r="AA468"/>
  <c r="AA469"/>
  <c r="AA470"/>
  <c r="AA471"/>
  <c r="AA472"/>
  <c r="AA473"/>
  <c r="AA474"/>
  <c r="AA475"/>
  <c r="AA476"/>
  <c r="AA477"/>
  <c r="AA478"/>
  <c r="AA479"/>
  <c r="AA480"/>
  <c r="AA481"/>
  <c r="AA482"/>
  <c r="AA483"/>
  <c r="AA484"/>
  <c r="AA485"/>
  <c r="AA486"/>
  <c r="AA487"/>
  <c r="AA488"/>
  <c r="AA489"/>
  <c r="AA490"/>
  <c r="AA491"/>
  <c r="AA492"/>
  <c r="AA493"/>
  <c r="AA494"/>
  <c r="AA495"/>
  <c r="AA496"/>
  <c r="AA88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84"/>
  <c r="Z185"/>
  <c r="Z186"/>
  <c r="Z187"/>
  <c r="Z188"/>
  <c r="Z189"/>
  <c r="Z190"/>
  <c r="Z191"/>
  <c r="Z192"/>
  <c r="Z193"/>
  <c r="Z194"/>
  <c r="Z195"/>
  <c r="Z196"/>
  <c r="Z197"/>
  <c r="Z198"/>
  <c r="Z199"/>
  <c r="Z200"/>
  <c r="Z201"/>
  <c r="Z202"/>
  <c r="Z203"/>
  <c r="Z204"/>
  <c r="Z205"/>
  <c r="Z206"/>
  <c r="Z20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236"/>
  <c r="Z237"/>
  <c r="Z238"/>
  <c r="Z239"/>
  <c r="Z240"/>
  <c r="Z241"/>
  <c r="Z242"/>
  <c r="Z243"/>
  <c r="Z244"/>
  <c r="Z245"/>
  <c r="Z246"/>
  <c r="Z247"/>
  <c r="Z248"/>
  <c r="Z249"/>
  <c r="Z250"/>
  <c r="Z251"/>
  <c r="Z252"/>
  <c r="Z253"/>
  <c r="Z254"/>
  <c r="Z255"/>
  <c r="Z256"/>
  <c r="Z257"/>
  <c r="Z25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0"/>
  <c r="Z351"/>
  <c r="Z352"/>
  <c r="Z353"/>
  <c r="Z354"/>
  <c r="Z355"/>
  <c r="Z356"/>
  <c r="Z357"/>
  <c r="Z358"/>
  <c r="Z359"/>
  <c r="Z360"/>
  <c r="Z361"/>
  <c r="Z362"/>
  <c r="Z363"/>
  <c r="Z364"/>
  <c r="Z365"/>
  <c r="Z366"/>
  <c r="Z367"/>
  <c r="Z368"/>
  <c r="Z369"/>
  <c r="Z370"/>
  <c r="Z371"/>
  <c r="Z372"/>
  <c r="Z373"/>
  <c r="Z374"/>
  <c r="Z375"/>
  <c r="Z376"/>
  <c r="Z377"/>
  <c r="Z378"/>
  <c r="Z379"/>
  <c r="Z380"/>
  <c r="Z381"/>
  <c r="Z382"/>
  <c r="Z383"/>
  <c r="Z384"/>
  <c r="Z385"/>
  <c r="Z386"/>
  <c r="Z387"/>
  <c r="Z388"/>
  <c r="Z389"/>
  <c r="Z390"/>
  <c r="Z391"/>
  <c r="Z392"/>
  <c r="Z393"/>
  <c r="Z394"/>
  <c r="Z395"/>
  <c r="Z396"/>
  <c r="Z397"/>
  <c r="Z398"/>
  <c r="Z399"/>
  <c r="Z400"/>
  <c r="Z401"/>
  <c r="Z402"/>
  <c r="Z403"/>
  <c r="Z404"/>
  <c r="Z405"/>
  <c r="Z406"/>
  <c r="Z407"/>
  <c r="Z408"/>
  <c r="Z409"/>
  <c r="Z410"/>
  <c r="Z411"/>
  <c r="Z412"/>
  <c r="Z413"/>
  <c r="Z414"/>
  <c r="Z415"/>
  <c r="Z416"/>
  <c r="Z417"/>
  <c r="Z418"/>
  <c r="Z419"/>
  <c r="Z420"/>
  <c r="Z421"/>
  <c r="Z422"/>
  <c r="Z423"/>
  <c r="Z424"/>
  <c r="Z425"/>
  <c r="Z426"/>
  <c r="Z427"/>
  <c r="Z428"/>
  <c r="Z429"/>
  <c r="Z430"/>
  <c r="Z431"/>
  <c r="Z432"/>
  <c r="Z433"/>
  <c r="Z434"/>
  <c r="Z435"/>
  <c r="Z436"/>
  <c r="Z437"/>
  <c r="Z438"/>
  <c r="Z439"/>
  <c r="Z440"/>
  <c r="Z441"/>
  <c r="Z442"/>
  <c r="Z443"/>
  <c r="Z444"/>
  <c r="Z445"/>
  <c r="Z446"/>
  <c r="Z447"/>
  <c r="Z448"/>
  <c r="Z449"/>
  <c r="Z450"/>
  <c r="Z451"/>
  <c r="Z452"/>
  <c r="Z453"/>
  <c r="Z454"/>
  <c r="Z455"/>
  <c r="Z456"/>
  <c r="Z457"/>
  <c r="Z458"/>
  <c r="Z459"/>
  <c r="Z460"/>
  <c r="Z461"/>
  <c r="Z462"/>
  <c r="Z463"/>
  <c r="Z464"/>
  <c r="Z465"/>
  <c r="Z466"/>
  <c r="Z467"/>
  <c r="Z468"/>
  <c r="Z469"/>
  <c r="Z470"/>
  <c r="Z471"/>
  <c r="Z472"/>
  <c r="Z473"/>
  <c r="Z474"/>
  <c r="Z475"/>
  <c r="Z476"/>
  <c r="Z477"/>
  <c r="Z478"/>
  <c r="Z479"/>
  <c r="Z480"/>
  <c r="Z481"/>
  <c r="Z482"/>
  <c r="Z483"/>
  <c r="Z484"/>
  <c r="Z485"/>
  <c r="Z486"/>
  <c r="Z487"/>
  <c r="Z488"/>
  <c r="Z489"/>
  <c r="Z490"/>
  <c r="Z491"/>
  <c r="Z492"/>
  <c r="Z493"/>
  <c r="Z494"/>
  <c r="Z495"/>
  <c r="Z496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381"/>
  <c r="Y382"/>
  <c r="Y383"/>
  <c r="Y384"/>
  <c r="Y385"/>
  <c r="Y386"/>
  <c r="Y387"/>
  <c r="Y388"/>
  <c r="Y389"/>
  <c r="Y390"/>
  <c r="Y391"/>
  <c r="Y392"/>
  <c r="Y393"/>
  <c r="Y394"/>
  <c r="Y395"/>
  <c r="Y396"/>
  <c r="Y397"/>
  <c r="Y398"/>
  <c r="Y399"/>
  <c r="Y400"/>
  <c r="Y401"/>
  <c r="Y402"/>
  <c r="Y403"/>
  <c r="Y404"/>
  <c r="Y405"/>
  <c r="Y406"/>
  <c r="Y407"/>
  <c r="Y408"/>
  <c r="Y409"/>
  <c r="Y410"/>
  <c r="Y411"/>
  <c r="Y412"/>
  <c r="Y413"/>
  <c r="Y414"/>
  <c r="Y415"/>
  <c r="Y416"/>
  <c r="Y417"/>
  <c r="Y418"/>
  <c r="Y419"/>
  <c r="Y420"/>
  <c r="Y421"/>
  <c r="Y422"/>
  <c r="Y423"/>
  <c r="Y424"/>
  <c r="Y425"/>
  <c r="Y426"/>
  <c r="Y427"/>
  <c r="Y428"/>
  <c r="Y429"/>
  <c r="Y430"/>
  <c r="Y431"/>
  <c r="Y432"/>
  <c r="Y433"/>
  <c r="Y434"/>
  <c r="Y435"/>
  <c r="Y436"/>
  <c r="Y437"/>
  <c r="Y438"/>
  <c r="Y439"/>
  <c r="Y440"/>
  <c r="Y441"/>
  <c r="Y442"/>
  <c r="Y443"/>
  <c r="Y444"/>
  <c r="Y445"/>
  <c r="Y446"/>
  <c r="Y447"/>
  <c r="Y448"/>
  <c r="Y449"/>
  <c r="Y450"/>
  <c r="Y451"/>
  <c r="Y452"/>
  <c r="Y453"/>
  <c r="Y454"/>
  <c r="Y455"/>
  <c r="Y456"/>
  <c r="Y457"/>
  <c r="Y458"/>
  <c r="Y459"/>
  <c r="Y460"/>
  <c r="Y461"/>
  <c r="Y462"/>
  <c r="Y463"/>
  <c r="Y464"/>
  <c r="Y465"/>
  <c r="Y466"/>
  <c r="Y467"/>
  <c r="Y468"/>
  <c r="Y469"/>
  <c r="Y470"/>
  <c r="Y471"/>
  <c r="Y472"/>
  <c r="Y473"/>
  <c r="Y474"/>
  <c r="Y475"/>
  <c r="Y476"/>
  <c r="Y477"/>
  <c r="Y478"/>
  <c r="Y479"/>
  <c r="Y480"/>
  <c r="Y481"/>
  <c r="Y482"/>
  <c r="Y483"/>
  <c r="Y484"/>
  <c r="Y485"/>
  <c r="Y486"/>
  <c r="Y487"/>
  <c r="Y488"/>
  <c r="Y489"/>
  <c r="Y490"/>
  <c r="Y491"/>
  <c r="Y492"/>
  <c r="Y493"/>
  <c r="Y494"/>
  <c r="Y495"/>
  <c r="Y496"/>
  <c r="Y88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207"/>
  <c r="X208"/>
  <c r="X209"/>
  <c r="X210"/>
  <c r="X211"/>
  <c r="X212"/>
  <c r="X213"/>
  <c r="X214"/>
  <c r="X215"/>
  <c r="X216"/>
  <c r="X217"/>
  <c r="X218"/>
  <c r="X219"/>
  <c r="X220"/>
  <c r="X221"/>
  <c r="X222"/>
  <c r="X223"/>
  <c r="X224"/>
  <c r="X225"/>
  <c r="X226"/>
  <c r="X227"/>
  <c r="X228"/>
  <c r="X229"/>
  <c r="X230"/>
  <c r="X231"/>
  <c r="X232"/>
  <c r="X233"/>
  <c r="X234"/>
  <c r="X235"/>
  <c r="X236"/>
  <c r="X237"/>
  <c r="X238"/>
  <c r="X239"/>
  <c r="X240"/>
  <c r="X241"/>
  <c r="X242"/>
  <c r="X243"/>
  <c r="X244"/>
  <c r="X245"/>
  <c r="X246"/>
  <c r="X247"/>
  <c r="X248"/>
  <c r="X249"/>
  <c r="X250"/>
  <c r="X251"/>
  <c r="X252"/>
  <c r="X253"/>
  <c r="X254"/>
  <c r="X255"/>
  <c r="X256"/>
  <c r="X257"/>
  <c r="X258"/>
  <c r="X259"/>
  <c r="X260"/>
  <c r="X261"/>
  <c r="X262"/>
  <c r="X263"/>
  <c r="X264"/>
  <c r="X265"/>
  <c r="X266"/>
  <c r="X267"/>
  <c r="X268"/>
  <c r="X269"/>
  <c r="X270"/>
  <c r="X271"/>
  <c r="X272"/>
  <c r="X273"/>
  <c r="X274"/>
  <c r="X275"/>
  <c r="X276"/>
  <c r="X277"/>
  <c r="X278"/>
  <c r="X279"/>
  <c r="X280"/>
  <c r="X281"/>
  <c r="X282"/>
  <c r="X283"/>
  <c r="X284"/>
  <c r="X285"/>
  <c r="X286"/>
  <c r="X287"/>
  <c r="X288"/>
  <c r="X289"/>
  <c r="X290"/>
  <c r="X291"/>
  <c r="X292"/>
  <c r="X293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311"/>
  <c r="X312"/>
  <c r="X313"/>
  <c r="X314"/>
  <c r="X315"/>
  <c r="X316"/>
  <c r="X317"/>
  <c r="X318"/>
  <c r="X319"/>
  <c r="X320"/>
  <c r="X321"/>
  <c r="X322"/>
  <c r="X323"/>
  <c r="X324"/>
  <c r="X325"/>
  <c r="X326"/>
  <c r="X327"/>
  <c r="X328"/>
  <c r="X329"/>
  <c r="X330"/>
  <c r="X331"/>
  <c r="X332"/>
  <c r="X333"/>
  <c r="X334"/>
  <c r="X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X356"/>
  <c r="X357"/>
  <c r="X358"/>
  <c r="X359"/>
  <c r="X360"/>
  <c r="X361"/>
  <c r="X362"/>
  <c r="X363"/>
  <c r="X364"/>
  <c r="X365"/>
  <c r="X366"/>
  <c r="X367"/>
  <c r="X368"/>
  <c r="X369"/>
  <c r="X370"/>
  <c r="X371"/>
  <c r="X372"/>
  <c r="X373"/>
  <c r="X374"/>
  <c r="X375"/>
  <c r="X376"/>
  <c r="X377"/>
  <c r="X378"/>
  <c r="X379"/>
  <c r="X380"/>
  <c r="X381"/>
  <c r="X382"/>
  <c r="X383"/>
  <c r="X384"/>
  <c r="X385"/>
  <c r="X386"/>
  <c r="X387"/>
  <c r="X388"/>
  <c r="X389"/>
  <c r="X390"/>
  <c r="X391"/>
  <c r="X392"/>
  <c r="X393"/>
  <c r="X394"/>
  <c r="X395"/>
  <c r="X396"/>
  <c r="X397"/>
  <c r="X398"/>
  <c r="X399"/>
  <c r="X400"/>
  <c r="X401"/>
  <c r="X402"/>
  <c r="X403"/>
  <c r="X404"/>
  <c r="X405"/>
  <c r="X406"/>
  <c r="X407"/>
  <c r="X408"/>
  <c r="X409"/>
  <c r="X410"/>
  <c r="X411"/>
  <c r="X412"/>
  <c r="X413"/>
  <c r="X414"/>
  <c r="X415"/>
  <c r="X416"/>
  <c r="X417"/>
  <c r="X418"/>
  <c r="X419"/>
  <c r="X420"/>
  <c r="X421"/>
  <c r="X422"/>
  <c r="X423"/>
  <c r="X424"/>
  <c r="X425"/>
  <c r="X426"/>
  <c r="X427"/>
  <c r="X428"/>
  <c r="X429"/>
  <c r="X430"/>
  <c r="X431"/>
  <c r="X432"/>
  <c r="X433"/>
  <c r="X434"/>
  <c r="X435"/>
  <c r="X436"/>
  <c r="X437"/>
  <c r="X438"/>
  <c r="X439"/>
  <c r="X440"/>
  <c r="X441"/>
  <c r="X442"/>
  <c r="X443"/>
  <c r="X444"/>
  <c r="X445"/>
  <c r="X446"/>
  <c r="X447"/>
  <c r="X448"/>
  <c r="X449"/>
  <c r="X450"/>
  <c r="X451"/>
  <c r="X452"/>
  <c r="X453"/>
  <c r="X454"/>
  <c r="X455"/>
  <c r="X456"/>
  <c r="X457"/>
  <c r="X458"/>
  <c r="X459"/>
  <c r="X460"/>
  <c r="X461"/>
  <c r="X462"/>
  <c r="X463"/>
  <c r="X464"/>
  <c r="X465"/>
  <c r="X466"/>
  <c r="X467"/>
  <c r="X468"/>
  <c r="X469"/>
  <c r="X470"/>
  <c r="X471"/>
  <c r="X472"/>
  <c r="X473"/>
  <c r="X474"/>
  <c r="X475"/>
  <c r="X476"/>
  <c r="X477"/>
  <c r="X478"/>
  <c r="X479"/>
  <c r="X480"/>
  <c r="X481"/>
  <c r="X482"/>
  <c r="X483"/>
  <c r="X484"/>
  <c r="X485"/>
  <c r="X486"/>
  <c r="X487"/>
  <c r="X488"/>
  <c r="X489"/>
  <c r="X490"/>
  <c r="X491"/>
  <c r="X492"/>
  <c r="X493"/>
  <c r="X494"/>
  <c r="X495"/>
  <c r="X496"/>
  <c r="P174" i="14" l="1"/>
  <c r="T82"/>
  <c r="T494"/>
  <c r="P494"/>
  <c r="T486"/>
  <c r="P486"/>
  <c r="T462"/>
  <c r="T458"/>
  <c r="P454"/>
  <c r="T454"/>
  <c r="R448"/>
  <c r="P445"/>
  <c r="T445"/>
  <c r="T432"/>
  <c r="P432"/>
  <c r="P428"/>
  <c r="T428"/>
  <c r="T425"/>
  <c r="T417"/>
  <c r="P417"/>
  <c r="T412"/>
  <c r="P412"/>
  <c r="T409"/>
  <c r="P409"/>
  <c r="P404"/>
  <c r="T401"/>
  <c r="P401"/>
  <c r="T397"/>
  <c r="P397"/>
  <c r="T393"/>
  <c r="P393"/>
  <c r="T389"/>
  <c r="P389"/>
  <c r="T381"/>
  <c r="P381"/>
  <c r="T377"/>
  <c r="P377"/>
  <c r="P369"/>
  <c r="T368"/>
  <c r="T365"/>
  <c r="P365"/>
  <c r="P360"/>
  <c r="T357"/>
  <c r="P357"/>
  <c r="T353"/>
  <c r="P353"/>
  <c r="P352"/>
  <c r="P347"/>
  <c r="T344"/>
  <c r="P344"/>
  <c r="P343"/>
  <c r="P339"/>
  <c r="T336"/>
  <c r="P336"/>
  <c r="T331"/>
  <c r="P331"/>
  <c r="T328"/>
  <c r="P328"/>
  <c r="T323"/>
  <c r="P323"/>
  <c r="T319"/>
  <c r="P319"/>
  <c r="P316"/>
  <c r="T316"/>
  <c r="P311"/>
  <c r="T311"/>
  <c r="P307"/>
  <c r="P304"/>
  <c r="T300"/>
  <c r="P300"/>
  <c r="P287"/>
  <c r="P284"/>
  <c r="T284"/>
  <c r="P280"/>
  <c r="T276"/>
  <c r="P276"/>
  <c r="P272"/>
  <c r="T272"/>
  <c r="P267"/>
  <c r="T267"/>
  <c r="T263"/>
  <c r="P263"/>
  <c r="T260"/>
  <c r="P260"/>
  <c r="T256"/>
  <c r="P256"/>
  <c r="P255"/>
  <c r="V253"/>
  <c r="R253"/>
  <c r="P249"/>
  <c r="T248"/>
  <c r="P248"/>
  <c r="T245"/>
  <c r="P245"/>
  <c r="P241"/>
  <c r="T241"/>
  <c r="P237"/>
  <c r="T234"/>
  <c r="P234"/>
  <c r="V232"/>
  <c r="T230"/>
  <c r="P230"/>
  <c r="P229"/>
  <c r="V228"/>
  <c r="P226"/>
  <c r="T225"/>
  <c r="P225"/>
  <c r="T221"/>
  <c r="T217"/>
  <c r="P214"/>
  <c r="T213"/>
  <c r="P213"/>
  <c r="T210"/>
  <c r="T206"/>
  <c r="T202"/>
  <c r="P198"/>
  <c r="T198"/>
  <c r="P197"/>
  <c r="T193"/>
  <c r="T185"/>
  <c r="P182"/>
  <c r="T182"/>
  <c r="P181"/>
  <c r="T178"/>
  <c r="P178"/>
  <c r="P177"/>
  <c r="V176"/>
  <c r="T173"/>
  <c r="P173"/>
  <c r="T169"/>
  <c r="P169"/>
  <c r="T165"/>
  <c r="P162"/>
  <c r="T161"/>
  <c r="P161"/>
  <c r="T158"/>
  <c r="T154"/>
  <c r="P154"/>
  <c r="P153"/>
  <c r="V150"/>
  <c r="P145"/>
  <c r="T141"/>
  <c r="P134"/>
  <c r="V128"/>
  <c r="T126"/>
  <c r="P126"/>
  <c r="V124"/>
  <c r="T122"/>
  <c r="P122"/>
  <c r="P121"/>
  <c r="R120"/>
  <c r="V116"/>
  <c r="T114"/>
  <c r="P114"/>
  <c r="P109"/>
  <c r="T109"/>
  <c r="P106"/>
  <c r="P105"/>
  <c r="T105"/>
  <c r="T102"/>
  <c r="P102"/>
  <c r="T98"/>
  <c r="P98"/>
  <c r="P97"/>
  <c r="V96"/>
  <c r="T93"/>
  <c r="R92"/>
  <c r="P90"/>
  <c r="T89"/>
  <c r="P89"/>
  <c r="R84"/>
  <c r="P82"/>
  <c r="P81"/>
  <c r="T77"/>
  <c r="P77"/>
  <c r="P73"/>
  <c r="T73"/>
  <c r="T70"/>
  <c r="P70"/>
  <c r="P69"/>
  <c r="P58"/>
  <c r="T54"/>
  <c r="P54"/>
  <c r="P46"/>
  <c r="P42"/>
  <c r="P38"/>
  <c r="T38"/>
  <c r="P93"/>
  <c r="P141"/>
  <c r="P150"/>
  <c r="P158"/>
  <c r="P165"/>
  <c r="P185"/>
  <c r="P193"/>
  <c r="V196"/>
  <c r="P202"/>
  <c r="P206"/>
  <c r="P210"/>
  <c r="P217"/>
  <c r="P221"/>
  <c r="T429"/>
  <c r="T437"/>
  <c r="T441"/>
  <c r="T449"/>
  <c r="T453"/>
  <c r="P458"/>
  <c r="P462"/>
  <c r="T474"/>
  <c r="T482"/>
  <c r="T490"/>
  <c r="T50"/>
  <c r="T66"/>
  <c r="T74"/>
  <c r="T86"/>
  <c r="T94"/>
  <c r="T110"/>
  <c r="T118"/>
  <c r="T125"/>
  <c r="T129"/>
  <c r="T149"/>
  <c r="T157"/>
  <c r="T186"/>
  <c r="T194"/>
  <c r="T201"/>
  <c r="T205"/>
  <c r="T209"/>
  <c r="T218"/>
  <c r="T222"/>
  <c r="T233"/>
  <c r="T244"/>
  <c r="T252"/>
  <c r="V255"/>
  <c r="T259"/>
  <c r="T264"/>
  <c r="T268"/>
  <c r="T271"/>
  <c r="T275"/>
  <c r="T292"/>
  <c r="T299"/>
  <c r="T312"/>
  <c r="T315"/>
  <c r="T320"/>
  <c r="T327"/>
  <c r="T349"/>
  <c r="T356"/>
  <c r="T364"/>
  <c r="P368"/>
  <c r="T372"/>
  <c r="T376"/>
  <c r="T380"/>
  <c r="T384"/>
  <c r="T388"/>
  <c r="T392"/>
  <c r="T400"/>
  <c r="T408"/>
  <c r="T421"/>
  <c r="P425"/>
  <c r="P429"/>
  <c r="T433"/>
  <c r="P437"/>
  <c r="P441"/>
  <c r="P449"/>
  <c r="P453"/>
  <c r="P457"/>
  <c r="T466"/>
  <c r="P474"/>
  <c r="P482"/>
  <c r="P490"/>
  <c r="T42"/>
  <c r="T46"/>
  <c r="P50"/>
  <c r="T58"/>
  <c r="P63"/>
  <c r="P66"/>
  <c r="T69"/>
  <c r="P74"/>
  <c r="T81"/>
  <c r="P86"/>
  <c r="T90"/>
  <c r="P94"/>
  <c r="T97"/>
  <c r="V104"/>
  <c r="T106"/>
  <c r="P110"/>
  <c r="P118"/>
  <c r="T121"/>
  <c r="P125"/>
  <c r="P129"/>
  <c r="T134"/>
  <c r="T145"/>
  <c r="P149"/>
  <c r="T153"/>
  <c r="P157"/>
  <c r="T162"/>
  <c r="T174"/>
  <c r="T177"/>
  <c r="T181"/>
  <c r="P186"/>
  <c r="P194"/>
  <c r="T197"/>
  <c r="P201"/>
  <c r="P205"/>
  <c r="P209"/>
  <c r="V212"/>
  <c r="T214"/>
  <c r="P218"/>
  <c r="P222"/>
  <c r="T226"/>
  <c r="T229"/>
  <c r="P233"/>
  <c r="T237"/>
  <c r="P244"/>
  <c r="T249"/>
  <c r="P252"/>
  <c r="R255"/>
  <c r="P259"/>
  <c r="P264"/>
  <c r="P268"/>
  <c r="P271"/>
  <c r="P275"/>
  <c r="T280"/>
  <c r="T287"/>
  <c r="P292"/>
  <c r="P299"/>
  <c r="T304"/>
  <c r="T307"/>
  <c r="P312"/>
  <c r="P315"/>
  <c r="P320"/>
  <c r="P327"/>
  <c r="T339"/>
  <c r="T343"/>
  <c r="T347"/>
  <c r="P349"/>
  <c r="T352"/>
  <c r="P356"/>
  <c r="T360"/>
  <c r="P364"/>
  <c r="R366"/>
  <c r="T369"/>
  <c r="P372"/>
  <c r="P376"/>
  <c r="P380"/>
  <c r="P384"/>
  <c r="P388"/>
  <c r="P392"/>
  <c r="P400"/>
  <c r="T404"/>
  <c r="P408"/>
  <c r="P421"/>
  <c r="P433"/>
  <c r="P466"/>
  <c r="I41"/>
  <c r="E99"/>
  <c r="F99"/>
  <c r="F112"/>
  <c r="F120"/>
  <c r="T108"/>
  <c r="P108"/>
  <c r="F148"/>
  <c r="T136"/>
  <c r="P136"/>
  <c r="F180"/>
  <c r="E180"/>
  <c r="F177"/>
  <c r="E31"/>
  <c r="E33"/>
  <c r="R33"/>
  <c r="V33"/>
  <c r="F34"/>
  <c r="H34" s="1"/>
  <c r="P35"/>
  <c r="T35"/>
  <c r="E37"/>
  <c r="I37"/>
  <c r="R37"/>
  <c r="V37"/>
  <c r="F38"/>
  <c r="H38" s="1"/>
  <c r="P39"/>
  <c r="T39"/>
  <c r="E69"/>
  <c r="E41"/>
  <c r="R41"/>
  <c r="V41"/>
  <c r="F42"/>
  <c r="I42" s="1"/>
  <c r="E73"/>
  <c r="E45"/>
  <c r="I45" s="1"/>
  <c r="R45"/>
  <c r="V45"/>
  <c r="F46"/>
  <c r="I46" s="1"/>
  <c r="P47"/>
  <c r="T47"/>
  <c r="E77"/>
  <c r="E49"/>
  <c r="R49"/>
  <c r="V49"/>
  <c r="F50"/>
  <c r="G50" s="1"/>
  <c r="P51"/>
  <c r="T51"/>
  <c r="E81"/>
  <c r="E53"/>
  <c r="R53"/>
  <c r="V53"/>
  <c r="F54"/>
  <c r="H54" s="1"/>
  <c r="P55"/>
  <c r="T55"/>
  <c r="E85"/>
  <c r="E57"/>
  <c r="I57" s="1"/>
  <c r="N57" s="1"/>
  <c r="F58"/>
  <c r="I58" s="1"/>
  <c r="P59"/>
  <c r="T59"/>
  <c r="E89"/>
  <c r="E61"/>
  <c r="R61"/>
  <c r="V61"/>
  <c r="F62"/>
  <c r="H62" s="1"/>
  <c r="T63"/>
  <c r="E93"/>
  <c r="E65"/>
  <c r="R65"/>
  <c r="V65"/>
  <c r="F66"/>
  <c r="G66" s="1"/>
  <c r="F69"/>
  <c r="E72"/>
  <c r="E102"/>
  <c r="E105"/>
  <c r="E107"/>
  <c r="E109"/>
  <c r="E111"/>
  <c r="I111" s="1"/>
  <c r="E117"/>
  <c r="E119"/>
  <c r="I119" s="1"/>
  <c r="F97"/>
  <c r="E130"/>
  <c r="F105"/>
  <c r="E138"/>
  <c r="E141"/>
  <c r="F117"/>
  <c r="E147"/>
  <c r="F125"/>
  <c r="F129"/>
  <c r="F133"/>
  <c r="E70"/>
  <c r="I70" s="1"/>
  <c r="F70"/>
  <c r="E74"/>
  <c r="F74"/>
  <c r="E78"/>
  <c r="F78"/>
  <c r="E82"/>
  <c r="F82"/>
  <c r="E86"/>
  <c r="F86"/>
  <c r="E90"/>
  <c r="F90"/>
  <c r="E94"/>
  <c r="F94"/>
  <c r="T68"/>
  <c r="P68"/>
  <c r="F104"/>
  <c r="F108"/>
  <c r="I108" s="1"/>
  <c r="F116"/>
  <c r="T96"/>
  <c r="P96"/>
  <c r="T104"/>
  <c r="P104"/>
  <c r="F140"/>
  <c r="T116"/>
  <c r="P116"/>
  <c r="T124"/>
  <c r="P124"/>
  <c r="T128"/>
  <c r="P128"/>
  <c r="E164"/>
  <c r="F164"/>
  <c r="E168"/>
  <c r="F168"/>
  <c r="E167"/>
  <c r="E172"/>
  <c r="F172"/>
  <c r="F169"/>
  <c r="F176"/>
  <c r="E176"/>
  <c r="R31"/>
  <c r="I34"/>
  <c r="N34" s="1"/>
  <c r="F35"/>
  <c r="G35" s="1"/>
  <c r="P36"/>
  <c r="T36"/>
  <c r="R38"/>
  <c r="F39"/>
  <c r="G39" s="1"/>
  <c r="P40"/>
  <c r="T40"/>
  <c r="R42"/>
  <c r="F43"/>
  <c r="G43" s="1"/>
  <c r="R46"/>
  <c r="F47"/>
  <c r="G47" s="1"/>
  <c r="R50"/>
  <c r="F51"/>
  <c r="G51" s="1"/>
  <c r="P52"/>
  <c r="T52"/>
  <c r="R54"/>
  <c r="F55"/>
  <c r="G55" s="1"/>
  <c r="P56"/>
  <c r="T56"/>
  <c r="R58"/>
  <c r="F59"/>
  <c r="G59" s="1"/>
  <c r="P60"/>
  <c r="T60"/>
  <c r="F63"/>
  <c r="G63" s="1"/>
  <c r="R66"/>
  <c r="F67"/>
  <c r="G67" s="1"/>
  <c r="F68"/>
  <c r="G68" s="1"/>
  <c r="V68"/>
  <c r="V76"/>
  <c r="V80"/>
  <c r="F85"/>
  <c r="F93"/>
  <c r="E96"/>
  <c r="E129"/>
  <c r="E104"/>
  <c r="E137"/>
  <c r="E139"/>
  <c r="V112"/>
  <c r="E116"/>
  <c r="E146"/>
  <c r="F121"/>
  <c r="I129"/>
  <c r="V144"/>
  <c r="V148"/>
  <c r="E71"/>
  <c r="F71"/>
  <c r="E75"/>
  <c r="I75" s="1"/>
  <c r="F75"/>
  <c r="E79"/>
  <c r="F79"/>
  <c r="E83"/>
  <c r="F83"/>
  <c r="E87"/>
  <c r="F87"/>
  <c r="E91"/>
  <c r="I91" s="1"/>
  <c r="F91"/>
  <c r="E95"/>
  <c r="F95"/>
  <c r="I95" s="1"/>
  <c r="T67"/>
  <c r="P67"/>
  <c r="F100"/>
  <c r="H100" s="1"/>
  <c r="I71"/>
  <c r="T84"/>
  <c r="P84"/>
  <c r="T92"/>
  <c r="P92"/>
  <c r="F128"/>
  <c r="I128" s="1"/>
  <c r="I99"/>
  <c r="F136"/>
  <c r="I136" s="1"/>
  <c r="T120"/>
  <c r="P120"/>
  <c r="E156"/>
  <c r="F156"/>
  <c r="F32"/>
  <c r="G32" s="1"/>
  <c r="P33"/>
  <c r="I35"/>
  <c r="R35"/>
  <c r="F36"/>
  <c r="H36" s="1"/>
  <c r="P37"/>
  <c r="I39"/>
  <c r="R39"/>
  <c r="F40"/>
  <c r="H40" s="1"/>
  <c r="P41"/>
  <c r="I43"/>
  <c r="N43" s="1"/>
  <c r="F44"/>
  <c r="I44" s="1"/>
  <c r="N44" s="1"/>
  <c r="P45"/>
  <c r="I47"/>
  <c r="R47"/>
  <c r="F48"/>
  <c r="G48" s="1"/>
  <c r="P49"/>
  <c r="I51"/>
  <c r="R51"/>
  <c r="F52"/>
  <c r="H52" s="1"/>
  <c r="P53"/>
  <c r="I55"/>
  <c r="R55"/>
  <c r="F56"/>
  <c r="H56" s="1"/>
  <c r="I59"/>
  <c r="R59"/>
  <c r="F60"/>
  <c r="I60" s="1"/>
  <c r="P61"/>
  <c r="I63"/>
  <c r="R63"/>
  <c r="F64"/>
  <c r="H64" s="1"/>
  <c r="P65"/>
  <c r="I67"/>
  <c r="V67"/>
  <c r="F77"/>
  <c r="F81"/>
  <c r="E84"/>
  <c r="E114"/>
  <c r="F89"/>
  <c r="E92"/>
  <c r="E122"/>
  <c r="E125"/>
  <c r="E127"/>
  <c r="E133"/>
  <c r="I133" s="1"/>
  <c r="N133" s="1"/>
  <c r="E135"/>
  <c r="V108"/>
  <c r="F113"/>
  <c r="E145"/>
  <c r="E120"/>
  <c r="E150"/>
  <c r="I150" s="1"/>
  <c r="E155"/>
  <c r="V136"/>
  <c r="F145"/>
  <c r="F149"/>
  <c r="H149" s="1"/>
  <c r="G97"/>
  <c r="H97"/>
  <c r="T76"/>
  <c r="P76"/>
  <c r="T80"/>
  <c r="P80"/>
  <c r="G113"/>
  <c r="H113"/>
  <c r="G121"/>
  <c r="H121"/>
  <c r="F124"/>
  <c r="G124" s="1"/>
  <c r="F132"/>
  <c r="I132" s="1"/>
  <c r="N132" s="1"/>
  <c r="T112"/>
  <c r="P112"/>
  <c r="F144"/>
  <c r="G149"/>
  <c r="E152"/>
  <c r="E160"/>
  <c r="F160"/>
  <c r="T144"/>
  <c r="P144"/>
  <c r="T148"/>
  <c r="P148"/>
  <c r="T152"/>
  <c r="P152"/>
  <c r="R152"/>
  <c r="R36"/>
  <c r="R40"/>
  <c r="R52"/>
  <c r="R56"/>
  <c r="R60"/>
  <c r="R68"/>
  <c r="F73"/>
  <c r="E76"/>
  <c r="E80"/>
  <c r="E88"/>
  <c r="F101"/>
  <c r="H101" s="1"/>
  <c r="F109"/>
  <c r="E112"/>
  <c r="F137"/>
  <c r="E140"/>
  <c r="I141"/>
  <c r="E144"/>
  <c r="E148"/>
  <c r="I149"/>
  <c r="T160"/>
  <c r="P160"/>
  <c r="E199"/>
  <c r="F199"/>
  <c r="T172"/>
  <c r="P172"/>
  <c r="T180"/>
  <c r="P180"/>
  <c r="T184"/>
  <c r="P184"/>
  <c r="T188"/>
  <c r="P188"/>
  <c r="F224"/>
  <c r="T204"/>
  <c r="P204"/>
  <c r="H237"/>
  <c r="F240"/>
  <c r="T220"/>
  <c r="P220"/>
  <c r="E256"/>
  <c r="I256" s="1"/>
  <c r="F256"/>
  <c r="V160"/>
  <c r="V172"/>
  <c r="E184"/>
  <c r="E188"/>
  <c r="F201"/>
  <c r="E204"/>
  <c r="F217"/>
  <c r="E220"/>
  <c r="F237"/>
  <c r="I237" s="1"/>
  <c r="F241"/>
  <c r="F255"/>
  <c r="E187"/>
  <c r="F187"/>
  <c r="T159"/>
  <c r="P159"/>
  <c r="E195"/>
  <c r="I195" s="1"/>
  <c r="F195"/>
  <c r="T168"/>
  <c r="P168"/>
  <c r="T176"/>
  <c r="P176"/>
  <c r="F212"/>
  <c r="F216"/>
  <c r="I187"/>
  <c r="N187" s="1"/>
  <c r="F220"/>
  <c r="T200"/>
  <c r="P200"/>
  <c r="F236"/>
  <c r="T216"/>
  <c r="P216"/>
  <c r="E252"/>
  <c r="F252"/>
  <c r="T240"/>
  <c r="P240"/>
  <c r="F285"/>
  <c r="E285"/>
  <c r="F283"/>
  <c r="T274"/>
  <c r="P274"/>
  <c r="R274"/>
  <c r="V274"/>
  <c r="T289"/>
  <c r="P289"/>
  <c r="R289"/>
  <c r="V289"/>
  <c r="I69"/>
  <c r="R69"/>
  <c r="P71"/>
  <c r="T71"/>
  <c r="R73"/>
  <c r="P75"/>
  <c r="T75"/>
  <c r="I77"/>
  <c r="R77"/>
  <c r="P79"/>
  <c r="T79"/>
  <c r="I81"/>
  <c r="R81"/>
  <c r="P83"/>
  <c r="T83"/>
  <c r="I85"/>
  <c r="R85"/>
  <c r="V85"/>
  <c r="P87"/>
  <c r="T87"/>
  <c r="I89"/>
  <c r="R89"/>
  <c r="P91"/>
  <c r="T91"/>
  <c r="I93"/>
  <c r="R93"/>
  <c r="P95"/>
  <c r="T95"/>
  <c r="I97"/>
  <c r="R97"/>
  <c r="F98"/>
  <c r="H98" s="1"/>
  <c r="P99"/>
  <c r="T99"/>
  <c r="I101"/>
  <c r="R101"/>
  <c r="V101"/>
  <c r="F102"/>
  <c r="P103"/>
  <c r="T103"/>
  <c r="I105"/>
  <c r="R105"/>
  <c r="F106"/>
  <c r="H106" s="1"/>
  <c r="P107"/>
  <c r="T107"/>
  <c r="I109"/>
  <c r="R109"/>
  <c r="F110"/>
  <c r="G110" s="1"/>
  <c r="P111"/>
  <c r="T111"/>
  <c r="I113"/>
  <c r="N113" s="1"/>
  <c r="F114"/>
  <c r="P115"/>
  <c r="T115"/>
  <c r="I117"/>
  <c r="R117"/>
  <c r="V117"/>
  <c r="F118"/>
  <c r="H118" s="1"/>
  <c r="P119"/>
  <c r="T119"/>
  <c r="I121"/>
  <c r="R121"/>
  <c r="F122"/>
  <c r="P123"/>
  <c r="T123"/>
  <c r="E153"/>
  <c r="R125"/>
  <c r="F126"/>
  <c r="H126" s="1"/>
  <c r="E157"/>
  <c r="R129"/>
  <c r="F130"/>
  <c r="P131"/>
  <c r="T131"/>
  <c r="E161"/>
  <c r="F134"/>
  <c r="H134" s="1"/>
  <c r="E165"/>
  <c r="F138"/>
  <c r="I138" s="1"/>
  <c r="N138" s="1"/>
  <c r="P139"/>
  <c r="T139"/>
  <c r="E169"/>
  <c r="R141"/>
  <c r="F142"/>
  <c r="I142" s="1"/>
  <c r="N142" s="1"/>
  <c r="P143"/>
  <c r="T143"/>
  <c r="E173"/>
  <c r="R145"/>
  <c r="F146"/>
  <c r="P147"/>
  <c r="T147"/>
  <c r="E177"/>
  <c r="R149"/>
  <c r="F150"/>
  <c r="T150"/>
  <c r="F157"/>
  <c r="V159"/>
  <c r="F165"/>
  <c r="F196"/>
  <c r="V168"/>
  <c r="E198"/>
  <c r="E206"/>
  <c r="E209"/>
  <c r="E211"/>
  <c r="E213"/>
  <c r="E215"/>
  <c r="E217"/>
  <c r="I217" s="1"/>
  <c r="F197"/>
  <c r="E200"/>
  <c r="E230"/>
  <c r="E233"/>
  <c r="E235"/>
  <c r="V208"/>
  <c r="F213"/>
  <c r="E216"/>
  <c r="F233"/>
  <c r="E236"/>
  <c r="E240"/>
  <c r="E154"/>
  <c r="F154"/>
  <c r="E158"/>
  <c r="F158"/>
  <c r="E162"/>
  <c r="F162"/>
  <c r="E166"/>
  <c r="F166"/>
  <c r="E170"/>
  <c r="I170" s="1"/>
  <c r="N170" s="1"/>
  <c r="F170"/>
  <c r="E174"/>
  <c r="F174"/>
  <c r="E178"/>
  <c r="F178"/>
  <c r="T156"/>
  <c r="P156"/>
  <c r="T164"/>
  <c r="P164"/>
  <c r="T167"/>
  <c r="P167"/>
  <c r="F208"/>
  <c r="T196"/>
  <c r="P196"/>
  <c r="F232"/>
  <c r="T212"/>
  <c r="P212"/>
  <c r="E248"/>
  <c r="I248" s="1"/>
  <c r="F248"/>
  <c r="T228"/>
  <c r="P228"/>
  <c r="T232"/>
  <c r="P232"/>
  <c r="E275"/>
  <c r="F275"/>
  <c r="T334"/>
  <c r="P334"/>
  <c r="R334"/>
  <c r="V334"/>
  <c r="R70"/>
  <c r="I74"/>
  <c r="R74"/>
  <c r="I78"/>
  <c r="N78" s="1"/>
  <c r="I82"/>
  <c r="R82"/>
  <c r="I86"/>
  <c r="R86"/>
  <c r="I90"/>
  <c r="R90"/>
  <c r="I94"/>
  <c r="R94"/>
  <c r="I98"/>
  <c r="R98"/>
  <c r="I102"/>
  <c r="R102"/>
  <c r="F103"/>
  <c r="G103" s="1"/>
  <c r="I106"/>
  <c r="R106"/>
  <c r="F107"/>
  <c r="I107" s="1"/>
  <c r="I110"/>
  <c r="R110"/>
  <c r="F111"/>
  <c r="R114"/>
  <c r="F115"/>
  <c r="H115" s="1"/>
  <c r="R118"/>
  <c r="F119"/>
  <c r="R122"/>
  <c r="F123"/>
  <c r="G123" s="1"/>
  <c r="R126"/>
  <c r="F127"/>
  <c r="F131"/>
  <c r="I131" s="1"/>
  <c r="R134"/>
  <c r="F135"/>
  <c r="F139"/>
  <c r="F143"/>
  <c r="I143" s="1"/>
  <c r="F147"/>
  <c r="I147" s="1"/>
  <c r="E181"/>
  <c r="F184"/>
  <c r="V156"/>
  <c r="E186"/>
  <c r="E189"/>
  <c r="R160"/>
  <c r="F192"/>
  <c r="V164"/>
  <c r="E194"/>
  <c r="V167"/>
  <c r="E201"/>
  <c r="R172"/>
  <c r="E205"/>
  <c r="E207"/>
  <c r="V180"/>
  <c r="V184"/>
  <c r="V188"/>
  <c r="F193"/>
  <c r="H193" s="1"/>
  <c r="E196"/>
  <c r="E226"/>
  <c r="E229"/>
  <c r="E231"/>
  <c r="I231" s="1"/>
  <c r="N231" s="1"/>
  <c r="V204"/>
  <c r="F209"/>
  <c r="E212"/>
  <c r="E242"/>
  <c r="V220"/>
  <c r="F225"/>
  <c r="E232"/>
  <c r="F247"/>
  <c r="F251"/>
  <c r="E175"/>
  <c r="I175" s="1"/>
  <c r="F175"/>
  <c r="E179"/>
  <c r="F179"/>
  <c r="E183"/>
  <c r="F183"/>
  <c r="I154"/>
  <c r="T155"/>
  <c r="P155"/>
  <c r="E191"/>
  <c r="F191"/>
  <c r="I162"/>
  <c r="T163"/>
  <c r="P163"/>
  <c r="E203"/>
  <c r="F203"/>
  <c r="I174"/>
  <c r="F204"/>
  <c r="F228"/>
  <c r="I228" s="1"/>
  <c r="I199"/>
  <c r="T208"/>
  <c r="P208"/>
  <c r="E244"/>
  <c r="F244"/>
  <c r="E260"/>
  <c r="F260"/>
  <c r="E264"/>
  <c r="F264"/>
  <c r="E268"/>
  <c r="F268"/>
  <c r="T247"/>
  <c r="P247"/>
  <c r="R247"/>
  <c r="G326"/>
  <c r="H326"/>
  <c r="I326"/>
  <c r="R71"/>
  <c r="R75"/>
  <c r="R79"/>
  <c r="R83"/>
  <c r="P85"/>
  <c r="R87"/>
  <c r="R91"/>
  <c r="R95"/>
  <c r="R99"/>
  <c r="P101"/>
  <c r="R103"/>
  <c r="R107"/>
  <c r="R111"/>
  <c r="R115"/>
  <c r="P117"/>
  <c r="R119"/>
  <c r="F151"/>
  <c r="R123"/>
  <c r="F155"/>
  <c r="F159"/>
  <c r="R131"/>
  <c r="F163"/>
  <c r="H163" s="1"/>
  <c r="F167"/>
  <c r="I167" s="1"/>
  <c r="R139"/>
  <c r="F171"/>
  <c r="R143"/>
  <c r="R147"/>
  <c r="E151"/>
  <c r="F153"/>
  <c r="V155"/>
  <c r="E159"/>
  <c r="F161"/>
  <c r="V163"/>
  <c r="E197"/>
  <c r="E171"/>
  <c r="I171" s="1"/>
  <c r="N171" s="1"/>
  <c r="F173"/>
  <c r="R180"/>
  <c r="F181"/>
  <c r="R184"/>
  <c r="F185"/>
  <c r="H185" s="1"/>
  <c r="R188"/>
  <c r="F189"/>
  <c r="E192"/>
  <c r="E222"/>
  <c r="I222" s="1"/>
  <c r="E225"/>
  <c r="E227"/>
  <c r="V200"/>
  <c r="R204"/>
  <c r="F205"/>
  <c r="E208"/>
  <c r="E238"/>
  <c r="E241"/>
  <c r="E243"/>
  <c r="V216"/>
  <c r="R220"/>
  <c r="F221"/>
  <c r="I221" s="1"/>
  <c r="E224"/>
  <c r="V240"/>
  <c r="E281"/>
  <c r="E245"/>
  <c r="F245"/>
  <c r="I245" s="1"/>
  <c r="E249"/>
  <c r="F249"/>
  <c r="F253"/>
  <c r="E253"/>
  <c r="F257"/>
  <c r="E257"/>
  <c r="F261"/>
  <c r="E261"/>
  <c r="F265"/>
  <c r="E265"/>
  <c r="F269"/>
  <c r="E269"/>
  <c r="E274"/>
  <c r="T246"/>
  <c r="P246"/>
  <c r="E286"/>
  <c r="I257"/>
  <c r="E314"/>
  <c r="I285"/>
  <c r="E330"/>
  <c r="F330"/>
  <c r="F333"/>
  <c r="E333"/>
  <c r="T305"/>
  <c r="P305"/>
  <c r="R305"/>
  <c r="T314"/>
  <c r="P314"/>
  <c r="R314"/>
  <c r="F350"/>
  <c r="E350"/>
  <c r="I153"/>
  <c r="R153"/>
  <c r="I157"/>
  <c r="R157"/>
  <c r="I161"/>
  <c r="R161"/>
  <c r="I165"/>
  <c r="R165"/>
  <c r="I169"/>
  <c r="R169"/>
  <c r="I173"/>
  <c r="R173"/>
  <c r="P175"/>
  <c r="T175"/>
  <c r="I177"/>
  <c r="R177"/>
  <c r="P179"/>
  <c r="T179"/>
  <c r="I181"/>
  <c r="R181"/>
  <c r="F182"/>
  <c r="G182" s="1"/>
  <c r="I185"/>
  <c r="R185"/>
  <c r="F186"/>
  <c r="I189"/>
  <c r="N189" s="1"/>
  <c r="F190"/>
  <c r="G190" s="1"/>
  <c r="P191"/>
  <c r="T191"/>
  <c r="I193"/>
  <c r="R193"/>
  <c r="F194"/>
  <c r="P195"/>
  <c r="T195"/>
  <c r="I197"/>
  <c r="R197"/>
  <c r="F198"/>
  <c r="P199"/>
  <c r="T199"/>
  <c r="I201"/>
  <c r="R201"/>
  <c r="F202"/>
  <c r="G202" s="1"/>
  <c r="P203"/>
  <c r="T203"/>
  <c r="I205"/>
  <c r="R205"/>
  <c r="F206"/>
  <c r="P207"/>
  <c r="T207"/>
  <c r="I209"/>
  <c r="R209"/>
  <c r="F210"/>
  <c r="H210" s="1"/>
  <c r="P211"/>
  <c r="T211"/>
  <c r="I213"/>
  <c r="R213"/>
  <c r="F214"/>
  <c r="H214" s="1"/>
  <c r="P215"/>
  <c r="T215"/>
  <c r="R217"/>
  <c r="F218"/>
  <c r="H218" s="1"/>
  <c r="P219"/>
  <c r="T219"/>
  <c r="R221"/>
  <c r="F222"/>
  <c r="P223"/>
  <c r="T223"/>
  <c r="R225"/>
  <c r="F226"/>
  <c r="P227"/>
  <c r="T227"/>
  <c r="R229"/>
  <c r="F230"/>
  <c r="I230" s="1"/>
  <c r="R233"/>
  <c r="F234"/>
  <c r="G234" s="1"/>
  <c r="P235"/>
  <c r="T235"/>
  <c r="R237"/>
  <c r="F238"/>
  <c r="P239"/>
  <c r="T239"/>
  <c r="R241"/>
  <c r="V246"/>
  <c r="E247"/>
  <c r="I253"/>
  <c r="E288"/>
  <c r="E289"/>
  <c r="E334"/>
  <c r="F322"/>
  <c r="E262"/>
  <c r="F262"/>
  <c r="E270"/>
  <c r="F270"/>
  <c r="E271"/>
  <c r="F271"/>
  <c r="T243"/>
  <c r="P243"/>
  <c r="E279"/>
  <c r="F279"/>
  <c r="T266"/>
  <c r="P266"/>
  <c r="R266"/>
  <c r="E302"/>
  <c r="E361"/>
  <c r="F361"/>
  <c r="F362"/>
  <c r="E362"/>
  <c r="I333"/>
  <c r="R154"/>
  <c r="R158"/>
  <c r="R162"/>
  <c r="R174"/>
  <c r="I178"/>
  <c r="R178"/>
  <c r="I182"/>
  <c r="R182"/>
  <c r="I186"/>
  <c r="R186"/>
  <c r="I190"/>
  <c r="N190" s="1"/>
  <c r="I194"/>
  <c r="R194"/>
  <c r="I198"/>
  <c r="R198"/>
  <c r="I202"/>
  <c r="R202"/>
  <c r="I206"/>
  <c r="R206"/>
  <c r="F207"/>
  <c r="I210"/>
  <c r="R210"/>
  <c r="F211"/>
  <c r="F242"/>
  <c r="I214"/>
  <c r="R214"/>
  <c r="F215"/>
  <c r="I215" s="1"/>
  <c r="F246"/>
  <c r="R218"/>
  <c r="F219"/>
  <c r="H219" s="1"/>
  <c r="F250"/>
  <c r="G250" s="1"/>
  <c r="R222"/>
  <c r="F223"/>
  <c r="I223" s="1"/>
  <c r="F254"/>
  <c r="R226"/>
  <c r="F227"/>
  <c r="E258"/>
  <c r="R230"/>
  <c r="F231"/>
  <c r="R234"/>
  <c r="F235"/>
  <c r="I235" s="1"/>
  <c r="E266"/>
  <c r="F239"/>
  <c r="H239" s="1"/>
  <c r="F243"/>
  <c r="V243"/>
  <c r="I244"/>
  <c r="F258"/>
  <c r="F290"/>
  <c r="G290" s="1"/>
  <c r="E291"/>
  <c r="F286"/>
  <c r="F302"/>
  <c r="E306"/>
  <c r="E339"/>
  <c r="E329"/>
  <c r="E259"/>
  <c r="F259"/>
  <c r="E263"/>
  <c r="F263"/>
  <c r="E267"/>
  <c r="F267"/>
  <c r="T242"/>
  <c r="P242"/>
  <c r="E278"/>
  <c r="I249"/>
  <c r="F278"/>
  <c r="T250"/>
  <c r="P250"/>
  <c r="T258"/>
  <c r="P258"/>
  <c r="R258"/>
  <c r="E294"/>
  <c r="F294"/>
  <c r="I265"/>
  <c r="N265" s="1"/>
  <c r="T286"/>
  <c r="P286"/>
  <c r="R286"/>
  <c r="T302"/>
  <c r="P302"/>
  <c r="R302"/>
  <c r="E342"/>
  <c r="F342"/>
  <c r="T325"/>
  <c r="P325"/>
  <c r="R325"/>
  <c r="R175"/>
  <c r="R179"/>
  <c r="R191"/>
  <c r="R195"/>
  <c r="R199"/>
  <c r="R203"/>
  <c r="R207"/>
  <c r="R211"/>
  <c r="R215"/>
  <c r="R219"/>
  <c r="E251"/>
  <c r="R223"/>
  <c r="E255"/>
  <c r="R227"/>
  <c r="R235"/>
  <c r="R239"/>
  <c r="V242"/>
  <c r="E246"/>
  <c r="V250"/>
  <c r="E254"/>
  <c r="F274"/>
  <c r="F334"/>
  <c r="F281"/>
  <c r="I252"/>
  <c r="T257"/>
  <c r="P257"/>
  <c r="F293"/>
  <c r="I264"/>
  <c r="F301"/>
  <c r="T273"/>
  <c r="P273"/>
  <c r="T282"/>
  <c r="P282"/>
  <c r="F313"/>
  <c r="T285"/>
  <c r="P285"/>
  <c r="F329"/>
  <c r="T301"/>
  <c r="P301"/>
  <c r="F339"/>
  <c r="E341"/>
  <c r="I341" s="1"/>
  <c r="F341"/>
  <c r="T313"/>
  <c r="P313"/>
  <c r="E349"/>
  <c r="F349"/>
  <c r="F347"/>
  <c r="H347" s="1"/>
  <c r="T321"/>
  <c r="P321"/>
  <c r="F358"/>
  <c r="E358"/>
  <c r="T330"/>
  <c r="P330"/>
  <c r="T333"/>
  <c r="P333"/>
  <c r="E283"/>
  <c r="I254"/>
  <c r="N254" s="1"/>
  <c r="V257"/>
  <c r="V273"/>
  <c r="E277"/>
  <c r="F282"/>
  <c r="V282"/>
  <c r="E312"/>
  <c r="I312" s="1"/>
  <c r="V285"/>
  <c r="E319"/>
  <c r="E293"/>
  <c r="I293" s="1"/>
  <c r="N293" s="1"/>
  <c r="F295"/>
  <c r="F299"/>
  <c r="H299" s="1"/>
  <c r="V301"/>
  <c r="E335"/>
  <c r="F311"/>
  <c r="V313"/>
  <c r="V321"/>
  <c r="E322"/>
  <c r="E355"/>
  <c r="V330"/>
  <c r="F360"/>
  <c r="V333"/>
  <c r="I339"/>
  <c r="I347"/>
  <c r="E272"/>
  <c r="F272"/>
  <c r="E276"/>
  <c r="F276"/>
  <c r="E280"/>
  <c r="F280"/>
  <c r="T262"/>
  <c r="P262"/>
  <c r="T270"/>
  <c r="P270"/>
  <c r="T278"/>
  <c r="P278"/>
  <c r="F309"/>
  <c r="G309" s="1"/>
  <c r="I280"/>
  <c r="T281"/>
  <c r="P281"/>
  <c r="T294"/>
  <c r="P294"/>
  <c r="F325"/>
  <c r="T298"/>
  <c r="P298"/>
  <c r="E337"/>
  <c r="F337"/>
  <c r="E338"/>
  <c r="F338"/>
  <c r="T310"/>
  <c r="P310"/>
  <c r="E346"/>
  <c r="F346"/>
  <c r="T318"/>
  <c r="P318"/>
  <c r="E357"/>
  <c r="F357"/>
  <c r="F355"/>
  <c r="T329"/>
  <c r="P329"/>
  <c r="R244"/>
  <c r="R248"/>
  <c r="P253"/>
  <c r="E284"/>
  <c r="E287"/>
  <c r="V262"/>
  <c r="E292"/>
  <c r="E295"/>
  <c r="V270"/>
  <c r="E300"/>
  <c r="E303"/>
  <c r="V278"/>
  <c r="E308"/>
  <c r="I308" s="1"/>
  <c r="N308" s="1"/>
  <c r="I281"/>
  <c r="V281"/>
  <c r="E282"/>
  <c r="E315"/>
  <c r="F291"/>
  <c r="V294"/>
  <c r="E324"/>
  <c r="F298"/>
  <c r="I298" s="1"/>
  <c r="V298"/>
  <c r="E328"/>
  <c r="E331"/>
  <c r="F307"/>
  <c r="H307" s="1"/>
  <c r="F310"/>
  <c r="I310" s="1"/>
  <c r="V310"/>
  <c r="E340"/>
  <c r="E343"/>
  <c r="I343" s="1"/>
  <c r="F318"/>
  <c r="H318" s="1"/>
  <c r="V318"/>
  <c r="I319"/>
  <c r="E351"/>
  <c r="E325"/>
  <c r="F327"/>
  <c r="G327" s="1"/>
  <c r="V329"/>
  <c r="I335"/>
  <c r="N335" s="1"/>
  <c r="F289"/>
  <c r="I260"/>
  <c r="T261"/>
  <c r="P261"/>
  <c r="F297"/>
  <c r="H297" s="1"/>
  <c r="I268"/>
  <c r="T269"/>
  <c r="P269"/>
  <c r="F305"/>
  <c r="I305" s="1"/>
  <c r="I276"/>
  <c r="F317"/>
  <c r="G317" s="1"/>
  <c r="T290"/>
  <c r="P290"/>
  <c r="F321"/>
  <c r="T306"/>
  <c r="P306"/>
  <c r="T309"/>
  <c r="P309"/>
  <c r="F343"/>
  <c r="E345"/>
  <c r="F345"/>
  <c r="T317"/>
  <c r="P317"/>
  <c r="E353"/>
  <c r="F353"/>
  <c r="F354"/>
  <c r="E354"/>
  <c r="T326"/>
  <c r="P326"/>
  <c r="F273"/>
  <c r="R245"/>
  <c r="F277"/>
  <c r="I277" s="1"/>
  <c r="N277" s="1"/>
  <c r="R249"/>
  <c r="R257"/>
  <c r="V261"/>
  <c r="V269"/>
  <c r="E273"/>
  <c r="R273"/>
  <c r="E311"/>
  <c r="R282"/>
  <c r="R285"/>
  <c r="F287"/>
  <c r="V290"/>
  <c r="E320"/>
  <c r="I297"/>
  <c r="N297" s="1"/>
  <c r="E301"/>
  <c r="R301"/>
  <c r="F303"/>
  <c r="V306"/>
  <c r="E336"/>
  <c r="I309"/>
  <c r="V309"/>
  <c r="E313"/>
  <c r="R313"/>
  <c r="F315"/>
  <c r="I317"/>
  <c r="V317"/>
  <c r="E321"/>
  <c r="I321" s="1"/>
  <c r="F323"/>
  <c r="G323" s="1"/>
  <c r="V326"/>
  <c r="I327"/>
  <c r="E359"/>
  <c r="R330"/>
  <c r="R333"/>
  <c r="E371"/>
  <c r="F371"/>
  <c r="E375"/>
  <c r="F375"/>
  <c r="E382"/>
  <c r="F382"/>
  <c r="I353"/>
  <c r="T354"/>
  <c r="P354"/>
  <c r="E390"/>
  <c r="F390"/>
  <c r="I361"/>
  <c r="N361" s="1"/>
  <c r="E391"/>
  <c r="F391"/>
  <c r="R259"/>
  <c r="R263"/>
  <c r="R267"/>
  <c r="R271"/>
  <c r="R275"/>
  <c r="F284"/>
  <c r="R287"/>
  <c r="F288"/>
  <c r="I288" s="1"/>
  <c r="N288" s="1"/>
  <c r="F292"/>
  <c r="I292" s="1"/>
  <c r="F296"/>
  <c r="I296" s="1"/>
  <c r="N296" s="1"/>
  <c r="I299"/>
  <c r="R299"/>
  <c r="F300"/>
  <c r="I303"/>
  <c r="N303" s="1"/>
  <c r="F304"/>
  <c r="I304" s="1"/>
  <c r="I307"/>
  <c r="R307"/>
  <c r="F308"/>
  <c r="I311"/>
  <c r="R311"/>
  <c r="F312"/>
  <c r="I315"/>
  <c r="R315"/>
  <c r="F316"/>
  <c r="H316" s="1"/>
  <c r="R319"/>
  <c r="F320"/>
  <c r="I323"/>
  <c r="R323"/>
  <c r="F324"/>
  <c r="I324" s="1"/>
  <c r="N324" s="1"/>
  <c r="R327"/>
  <c r="F328"/>
  <c r="I331"/>
  <c r="R331"/>
  <c r="F332"/>
  <c r="G332" s="1"/>
  <c r="F336"/>
  <c r="P337"/>
  <c r="T337"/>
  <c r="E367"/>
  <c r="R339"/>
  <c r="F340"/>
  <c r="I340" s="1"/>
  <c r="N340" s="1"/>
  <c r="P341"/>
  <c r="T341"/>
  <c r="R343"/>
  <c r="F344"/>
  <c r="H344" s="1"/>
  <c r="P345"/>
  <c r="T345"/>
  <c r="R347"/>
  <c r="V354"/>
  <c r="F363"/>
  <c r="G363" s="1"/>
  <c r="E393"/>
  <c r="I382"/>
  <c r="I390"/>
  <c r="F368"/>
  <c r="E368"/>
  <c r="F372"/>
  <c r="E372"/>
  <c r="F376"/>
  <c r="E376"/>
  <c r="I376" s="1"/>
  <c r="E379"/>
  <c r="F379"/>
  <c r="T351"/>
  <c r="P351"/>
  <c r="E387"/>
  <c r="F387"/>
  <c r="T362"/>
  <c r="P362"/>
  <c r="R252"/>
  <c r="R256"/>
  <c r="R260"/>
  <c r="R264"/>
  <c r="R268"/>
  <c r="R272"/>
  <c r="R276"/>
  <c r="R280"/>
  <c r="R284"/>
  <c r="R292"/>
  <c r="R300"/>
  <c r="R304"/>
  <c r="R312"/>
  <c r="R316"/>
  <c r="E348"/>
  <c r="R320"/>
  <c r="E352"/>
  <c r="E356"/>
  <c r="R328"/>
  <c r="E360"/>
  <c r="E364"/>
  <c r="R336"/>
  <c r="R344"/>
  <c r="P346"/>
  <c r="T346"/>
  <c r="F351"/>
  <c r="V351"/>
  <c r="E381"/>
  <c r="F359"/>
  <c r="V362"/>
  <c r="F367"/>
  <c r="E365"/>
  <c r="F365"/>
  <c r="E369"/>
  <c r="F369"/>
  <c r="E373"/>
  <c r="F373"/>
  <c r="E378"/>
  <c r="I378" s="1"/>
  <c r="F378"/>
  <c r="I349"/>
  <c r="T350"/>
  <c r="P350"/>
  <c r="E386"/>
  <c r="F386"/>
  <c r="I357"/>
  <c r="T358"/>
  <c r="P358"/>
  <c r="T366"/>
  <c r="P366"/>
  <c r="I337"/>
  <c r="R337"/>
  <c r="R341"/>
  <c r="R345"/>
  <c r="F348"/>
  <c r="I350"/>
  <c r="V350"/>
  <c r="F356"/>
  <c r="I358"/>
  <c r="V358"/>
  <c r="E366"/>
  <c r="E370"/>
  <c r="F370"/>
  <c r="E374"/>
  <c r="F374"/>
  <c r="E377"/>
  <c r="I377" s="1"/>
  <c r="F377"/>
  <c r="I348"/>
  <c r="N348" s="1"/>
  <c r="E383"/>
  <c r="F383"/>
  <c r="T355"/>
  <c r="P355"/>
  <c r="E394"/>
  <c r="F394"/>
  <c r="I365"/>
  <c r="R346"/>
  <c r="V355"/>
  <c r="F364"/>
  <c r="I368"/>
  <c r="I386"/>
  <c r="F408"/>
  <c r="E408"/>
  <c r="F412"/>
  <c r="E412"/>
  <c r="F416"/>
  <c r="E416"/>
  <c r="F420"/>
  <c r="E420"/>
  <c r="E430"/>
  <c r="F430"/>
  <c r="I352"/>
  <c r="R352"/>
  <c r="I356"/>
  <c r="R356"/>
  <c r="I360"/>
  <c r="R360"/>
  <c r="R364"/>
  <c r="E396"/>
  <c r="R368"/>
  <c r="P370"/>
  <c r="T370"/>
  <c r="E400"/>
  <c r="R372"/>
  <c r="E404"/>
  <c r="R376"/>
  <c r="P378"/>
  <c r="T378"/>
  <c r="E380"/>
  <c r="I380" s="1"/>
  <c r="R380"/>
  <c r="F381"/>
  <c r="I381" s="1"/>
  <c r="P382"/>
  <c r="T382"/>
  <c r="E384"/>
  <c r="R384"/>
  <c r="F385"/>
  <c r="H385" s="1"/>
  <c r="P386"/>
  <c r="T386"/>
  <c r="E388"/>
  <c r="R388"/>
  <c r="F389"/>
  <c r="H389" s="1"/>
  <c r="P390"/>
  <c r="T390"/>
  <c r="E392"/>
  <c r="R392"/>
  <c r="F393"/>
  <c r="I393" s="1"/>
  <c r="F424"/>
  <c r="E398"/>
  <c r="F400"/>
  <c r="E403"/>
  <c r="I416"/>
  <c r="N416" s="1"/>
  <c r="E397"/>
  <c r="F397"/>
  <c r="E401"/>
  <c r="I401" s="1"/>
  <c r="F401"/>
  <c r="E405"/>
  <c r="F405"/>
  <c r="E409"/>
  <c r="F409"/>
  <c r="E413"/>
  <c r="F413"/>
  <c r="E417"/>
  <c r="F417"/>
  <c r="E421"/>
  <c r="F421"/>
  <c r="E427"/>
  <c r="F427"/>
  <c r="T399"/>
  <c r="P399"/>
  <c r="R349"/>
  <c r="R353"/>
  <c r="R357"/>
  <c r="R365"/>
  <c r="P367"/>
  <c r="T367"/>
  <c r="I369"/>
  <c r="R369"/>
  <c r="I373"/>
  <c r="N373" s="1"/>
  <c r="P375"/>
  <c r="T375"/>
  <c r="R377"/>
  <c r="P379"/>
  <c r="T379"/>
  <c r="R381"/>
  <c r="P383"/>
  <c r="T383"/>
  <c r="R389"/>
  <c r="P391"/>
  <c r="T391"/>
  <c r="R393"/>
  <c r="F396"/>
  <c r="F399"/>
  <c r="H399" s="1"/>
  <c r="V399"/>
  <c r="E429"/>
  <c r="F432"/>
  <c r="I417"/>
  <c r="I430"/>
  <c r="E406"/>
  <c r="F406"/>
  <c r="E410"/>
  <c r="F410"/>
  <c r="E414"/>
  <c r="F414"/>
  <c r="E418"/>
  <c r="F418"/>
  <c r="E422"/>
  <c r="F422"/>
  <c r="T395"/>
  <c r="P395"/>
  <c r="E426"/>
  <c r="F426"/>
  <c r="I397"/>
  <c r="E434"/>
  <c r="F434"/>
  <c r="I405"/>
  <c r="N405" s="1"/>
  <c r="R370"/>
  <c r="I374"/>
  <c r="N374" s="1"/>
  <c r="R378"/>
  <c r="R382"/>
  <c r="R386"/>
  <c r="R390"/>
  <c r="F395"/>
  <c r="G395" s="1"/>
  <c r="V395"/>
  <c r="E402"/>
  <c r="F404"/>
  <c r="I422"/>
  <c r="I434"/>
  <c r="E407"/>
  <c r="F407"/>
  <c r="E411"/>
  <c r="F411"/>
  <c r="E415"/>
  <c r="F415"/>
  <c r="E419"/>
  <c r="F419"/>
  <c r="E423"/>
  <c r="F423"/>
  <c r="E431"/>
  <c r="F431"/>
  <c r="T403"/>
  <c r="P403"/>
  <c r="R367"/>
  <c r="R375"/>
  <c r="R379"/>
  <c r="R383"/>
  <c r="R391"/>
  <c r="I394"/>
  <c r="N394" s="1"/>
  <c r="V403"/>
  <c r="I418"/>
  <c r="E452"/>
  <c r="F452"/>
  <c r="E456"/>
  <c r="F456"/>
  <c r="E460"/>
  <c r="F460"/>
  <c r="E464"/>
  <c r="F464"/>
  <c r="E468"/>
  <c r="F468"/>
  <c r="E472"/>
  <c r="F472"/>
  <c r="I396"/>
  <c r="N396" s="1"/>
  <c r="I400"/>
  <c r="R400"/>
  <c r="I404"/>
  <c r="R404"/>
  <c r="P406"/>
  <c r="T406"/>
  <c r="I408"/>
  <c r="R408"/>
  <c r="I412"/>
  <c r="R412"/>
  <c r="P414"/>
  <c r="T414"/>
  <c r="P418"/>
  <c r="T418"/>
  <c r="F448"/>
  <c r="I420"/>
  <c r="N420" s="1"/>
  <c r="P422"/>
  <c r="T422"/>
  <c r="E424"/>
  <c r="I424" s="1"/>
  <c r="N424" s="1"/>
  <c r="F425"/>
  <c r="H425" s="1"/>
  <c r="P426"/>
  <c r="T426"/>
  <c r="E428"/>
  <c r="I428" s="1"/>
  <c r="R428"/>
  <c r="F429"/>
  <c r="I429" s="1"/>
  <c r="P430"/>
  <c r="T430"/>
  <c r="E432"/>
  <c r="R432"/>
  <c r="F433"/>
  <c r="I433" s="1"/>
  <c r="P434"/>
  <c r="T434"/>
  <c r="E436"/>
  <c r="F437"/>
  <c r="I437" s="1"/>
  <c r="P438"/>
  <c r="T438"/>
  <c r="E440"/>
  <c r="F441"/>
  <c r="H441" s="1"/>
  <c r="P442"/>
  <c r="T442"/>
  <c r="F444"/>
  <c r="H444" s="1"/>
  <c r="E453"/>
  <c r="F453"/>
  <c r="E457"/>
  <c r="F457"/>
  <c r="E461"/>
  <c r="F461"/>
  <c r="E465"/>
  <c r="F465"/>
  <c r="E469"/>
  <c r="F469"/>
  <c r="F475"/>
  <c r="E475"/>
  <c r="T448"/>
  <c r="P448"/>
  <c r="R397"/>
  <c r="R401"/>
  <c r="P407"/>
  <c r="T407"/>
  <c r="I409"/>
  <c r="R409"/>
  <c r="P411"/>
  <c r="T411"/>
  <c r="I413"/>
  <c r="N413" s="1"/>
  <c r="P415"/>
  <c r="T415"/>
  <c r="E445"/>
  <c r="R417"/>
  <c r="P419"/>
  <c r="T419"/>
  <c r="E449"/>
  <c r="R421"/>
  <c r="P423"/>
  <c r="T423"/>
  <c r="R425"/>
  <c r="P427"/>
  <c r="T427"/>
  <c r="R429"/>
  <c r="R433"/>
  <c r="P435"/>
  <c r="T435"/>
  <c r="R437"/>
  <c r="F438"/>
  <c r="I438" s="1"/>
  <c r="R441"/>
  <c r="F442"/>
  <c r="I442" s="1"/>
  <c r="P443"/>
  <c r="T443"/>
  <c r="F445"/>
  <c r="E448"/>
  <c r="I475"/>
  <c r="E446"/>
  <c r="F446"/>
  <c r="E450"/>
  <c r="F450"/>
  <c r="E454"/>
  <c r="F454"/>
  <c r="E458"/>
  <c r="F458"/>
  <c r="E462"/>
  <c r="F462"/>
  <c r="E466"/>
  <c r="F466"/>
  <c r="E470"/>
  <c r="F470"/>
  <c r="E473"/>
  <c r="F473"/>
  <c r="T444"/>
  <c r="P444"/>
  <c r="E476"/>
  <c r="F476"/>
  <c r="I406"/>
  <c r="R406"/>
  <c r="I410"/>
  <c r="N410" s="1"/>
  <c r="I414"/>
  <c r="R414"/>
  <c r="R418"/>
  <c r="R422"/>
  <c r="R426"/>
  <c r="R430"/>
  <c r="R434"/>
  <c r="F435"/>
  <c r="H435" s="1"/>
  <c r="R438"/>
  <c r="F439"/>
  <c r="G439" s="1"/>
  <c r="R442"/>
  <c r="F443"/>
  <c r="H443" s="1"/>
  <c r="I444"/>
  <c r="V444"/>
  <c r="I469"/>
  <c r="F447"/>
  <c r="E447"/>
  <c r="I447" s="1"/>
  <c r="N447" s="1"/>
  <c r="F451"/>
  <c r="E451"/>
  <c r="F455"/>
  <c r="I455" s="1"/>
  <c r="E455"/>
  <c r="F459"/>
  <c r="I459" s="1"/>
  <c r="E459"/>
  <c r="F463"/>
  <c r="E463"/>
  <c r="F467"/>
  <c r="I467" s="1"/>
  <c r="E467"/>
  <c r="F471"/>
  <c r="I471" s="1"/>
  <c r="E471"/>
  <c r="R407"/>
  <c r="R411"/>
  <c r="R415"/>
  <c r="R419"/>
  <c r="R423"/>
  <c r="R427"/>
  <c r="R435"/>
  <c r="R443"/>
  <c r="I473"/>
  <c r="I451"/>
  <c r="R451"/>
  <c r="V451"/>
  <c r="R455"/>
  <c r="V455"/>
  <c r="T457"/>
  <c r="R459"/>
  <c r="V459"/>
  <c r="I463"/>
  <c r="R463"/>
  <c r="V463"/>
  <c r="P465"/>
  <c r="T465"/>
  <c r="R467"/>
  <c r="V467"/>
  <c r="P469"/>
  <c r="T469"/>
  <c r="R471"/>
  <c r="V471"/>
  <c r="P473"/>
  <c r="T473"/>
  <c r="R475"/>
  <c r="V475"/>
  <c r="E479"/>
  <c r="I479" s="1"/>
  <c r="R479"/>
  <c r="V479"/>
  <c r="F480"/>
  <c r="G480" s="1"/>
  <c r="P481"/>
  <c r="T481"/>
  <c r="E483"/>
  <c r="R483"/>
  <c r="V483"/>
  <c r="F484"/>
  <c r="H484" s="1"/>
  <c r="P485"/>
  <c r="T485"/>
  <c r="E487"/>
  <c r="I487" s="1"/>
  <c r="R487"/>
  <c r="V487"/>
  <c r="F488"/>
  <c r="I488" s="1"/>
  <c r="P489"/>
  <c r="T489"/>
  <c r="E491"/>
  <c r="R491"/>
  <c r="V491"/>
  <c r="F492"/>
  <c r="H492" s="1"/>
  <c r="P493"/>
  <c r="T493"/>
  <c r="E495"/>
  <c r="I495" s="1"/>
  <c r="R495"/>
  <c r="V495"/>
  <c r="F496"/>
  <c r="I496" s="1"/>
  <c r="R456"/>
  <c r="V456"/>
  <c r="R464"/>
  <c r="V464"/>
  <c r="R468"/>
  <c r="V468"/>
  <c r="R472"/>
  <c r="V472"/>
  <c r="R476"/>
  <c r="V476"/>
  <c r="F477"/>
  <c r="G477" s="1"/>
  <c r="R480"/>
  <c r="V480"/>
  <c r="F481"/>
  <c r="G481" s="1"/>
  <c r="R484"/>
  <c r="V484"/>
  <c r="F485"/>
  <c r="I485" s="1"/>
  <c r="R488"/>
  <c r="V488"/>
  <c r="F489"/>
  <c r="I489" s="1"/>
  <c r="R492"/>
  <c r="V492"/>
  <c r="F493"/>
  <c r="G493" s="1"/>
  <c r="R496"/>
  <c r="V496"/>
  <c r="I445"/>
  <c r="R445"/>
  <c r="I449"/>
  <c r="R449"/>
  <c r="P451"/>
  <c r="I453"/>
  <c r="R453"/>
  <c r="P455"/>
  <c r="I457"/>
  <c r="R457"/>
  <c r="P459"/>
  <c r="I461"/>
  <c r="N461" s="1"/>
  <c r="P463"/>
  <c r="I465"/>
  <c r="R465"/>
  <c r="P467"/>
  <c r="R469"/>
  <c r="P471"/>
  <c r="R473"/>
  <c r="F474"/>
  <c r="I474" s="1"/>
  <c r="P475"/>
  <c r="F478"/>
  <c r="I478" s="1"/>
  <c r="N478" s="1"/>
  <c r="P479"/>
  <c r="R481"/>
  <c r="F482"/>
  <c r="I482" s="1"/>
  <c r="P483"/>
  <c r="R485"/>
  <c r="F486"/>
  <c r="I486" s="1"/>
  <c r="P487"/>
  <c r="R489"/>
  <c r="F490"/>
  <c r="G490" s="1"/>
  <c r="P491"/>
  <c r="R493"/>
  <c r="F494"/>
  <c r="I494" s="1"/>
  <c r="P495"/>
  <c r="I450"/>
  <c r="N450" s="1"/>
  <c r="I454"/>
  <c r="R454"/>
  <c r="P456"/>
  <c r="I458"/>
  <c r="R458"/>
  <c r="I462"/>
  <c r="R462"/>
  <c r="P464"/>
  <c r="I466"/>
  <c r="R466"/>
  <c r="P468"/>
  <c r="P472"/>
  <c r="R474"/>
  <c r="P476"/>
  <c r="P480"/>
  <c r="R482"/>
  <c r="P484"/>
  <c r="R486"/>
  <c r="P488"/>
  <c r="R490"/>
  <c r="P492"/>
  <c r="R494"/>
  <c r="P496"/>
  <c r="T493" i="13"/>
  <c r="P493"/>
  <c r="T487"/>
  <c r="T484"/>
  <c r="T480"/>
  <c r="T476"/>
  <c r="P475"/>
  <c r="T472"/>
  <c r="P472"/>
  <c r="T468"/>
  <c r="P457"/>
  <c r="T456"/>
  <c r="P456"/>
  <c r="T453"/>
  <c r="P449"/>
  <c r="T449"/>
  <c r="P448"/>
  <c r="P445"/>
  <c r="T444"/>
  <c r="P444"/>
  <c r="V442"/>
  <c r="T437"/>
  <c r="T433"/>
  <c r="T429"/>
  <c r="P429"/>
  <c r="P428"/>
  <c r="P425"/>
  <c r="T425"/>
  <c r="T421"/>
  <c r="P417"/>
  <c r="T412"/>
  <c r="T408"/>
  <c r="P404"/>
  <c r="T400"/>
  <c r="P397"/>
  <c r="T397"/>
  <c r="P396"/>
  <c r="T390"/>
  <c r="T386"/>
  <c r="P386"/>
  <c r="T382"/>
  <c r="T378"/>
  <c r="P374"/>
  <c r="T374"/>
  <c r="P373"/>
  <c r="T370"/>
  <c r="P370"/>
  <c r="P369"/>
  <c r="T366"/>
  <c r="P366"/>
  <c r="P365"/>
  <c r="T362"/>
  <c r="P362"/>
  <c r="P361"/>
  <c r="T357"/>
  <c r="T353"/>
  <c r="P350"/>
  <c r="T349"/>
  <c r="P349"/>
  <c r="P346"/>
  <c r="P345"/>
  <c r="T345"/>
  <c r="T338"/>
  <c r="P334"/>
  <c r="T333"/>
  <c r="P333"/>
  <c r="T329"/>
  <c r="P329"/>
  <c r="T325"/>
  <c r="P321"/>
  <c r="T320"/>
  <c r="P320"/>
  <c r="T316"/>
  <c r="P316"/>
  <c r="T312"/>
  <c r="P312"/>
  <c r="T304"/>
  <c r="P300"/>
  <c r="T300"/>
  <c r="T292"/>
  <c r="P289"/>
  <c r="T289"/>
  <c r="T285"/>
  <c r="T281"/>
  <c r="P281"/>
  <c r="T276"/>
  <c r="P276"/>
  <c r="T272"/>
  <c r="T269"/>
  <c r="T264"/>
  <c r="T260"/>
  <c r="P257"/>
  <c r="T257"/>
  <c r="P256"/>
  <c r="T252"/>
  <c r="T248"/>
  <c r="P245"/>
  <c r="T245"/>
  <c r="P244"/>
  <c r="P241"/>
  <c r="T240"/>
  <c r="P240"/>
  <c r="T237"/>
  <c r="P233"/>
  <c r="T232"/>
  <c r="P232"/>
  <c r="P229"/>
  <c r="T228"/>
  <c r="P228"/>
  <c r="P225"/>
  <c r="R226"/>
  <c r="V222"/>
  <c r="T220"/>
  <c r="T217"/>
  <c r="T213"/>
  <c r="T209"/>
  <c r="R206"/>
  <c r="P200"/>
  <c r="T199"/>
  <c r="P199"/>
  <c r="P196"/>
  <c r="P195"/>
  <c r="T195"/>
  <c r="T192"/>
  <c r="T180"/>
  <c r="T176"/>
  <c r="T172"/>
  <c r="T168"/>
  <c r="T164"/>
  <c r="P164"/>
  <c r="P163"/>
  <c r="T160"/>
  <c r="P160"/>
  <c r="P159"/>
  <c r="T156"/>
  <c r="P156"/>
  <c r="P155"/>
  <c r="T151"/>
  <c r="T147"/>
  <c r="T143"/>
  <c r="P139"/>
  <c r="T135"/>
  <c r="T131"/>
  <c r="P128"/>
  <c r="R126"/>
  <c r="T123"/>
  <c r="P123"/>
  <c r="P122"/>
  <c r="T119"/>
  <c r="P119"/>
  <c r="T114"/>
  <c r="P112"/>
  <c r="T109"/>
  <c r="P109"/>
  <c r="P108"/>
  <c r="P105"/>
  <c r="T105"/>
  <c r="P104"/>
  <c r="T101"/>
  <c r="P101"/>
  <c r="T97"/>
  <c r="T93"/>
  <c r="T89"/>
  <c r="P85"/>
  <c r="T84"/>
  <c r="P84"/>
  <c r="P81"/>
  <c r="T80"/>
  <c r="P80"/>
  <c r="T77"/>
  <c r="T73"/>
  <c r="P69"/>
  <c r="T64"/>
  <c r="P61"/>
  <c r="T60"/>
  <c r="P60"/>
  <c r="T57"/>
  <c r="T53"/>
  <c r="T49"/>
  <c r="T44"/>
  <c r="P41"/>
  <c r="P40"/>
  <c r="T40"/>
  <c r="P37"/>
  <c r="T36"/>
  <c r="P36"/>
  <c r="R31"/>
  <c r="T52"/>
  <c r="T56"/>
  <c r="T65"/>
  <c r="T76"/>
  <c r="T92"/>
  <c r="T96"/>
  <c r="T115"/>
  <c r="T136"/>
  <c r="T148"/>
  <c r="T152"/>
  <c r="T167"/>
  <c r="T175"/>
  <c r="T179"/>
  <c r="T183"/>
  <c r="T188"/>
  <c r="T191"/>
  <c r="T205"/>
  <c r="V207"/>
  <c r="T210"/>
  <c r="T214"/>
  <c r="T218"/>
  <c r="T221"/>
  <c r="T249"/>
  <c r="T253"/>
  <c r="T261"/>
  <c r="T268"/>
  <c r="V271"/>
  <c r="T273"/>
  <c r="P277"/>
  <c r="P280"/>
  <c r="T284"/>
  <c r="V291"/>
  <c r="T293"/>
  <c r="P301"/>
  <c r="T305"/>
  <c r="P309"/>
  <c r="P313"/>
  <c r="P317"/>
  <c r="T326"/>
  <c r="P330"/>
  <c r="T337"/>
  <c r="T354"/>
  <c r="T358"/>
  <c r="T377"/>
  <c r="T381"/>
  <c r="T389"/>
  <c r="T393"/>
  <c r="T401"/>
  <c r="T409"/>
  <c r="T413"/>
  <c r="T432"/>
  <c r="T436"/>
  <c r="T440"/>
  <c r="T452"/>
  <c r="T464"/>
  <c r="T479"/>
  <c r="T483"/>
  <c r="P52"/>
  <c r="P56"/>
  <c r="P65"/>
  <c r="P76"/>
  <c r="P92"/>
  <c r="P96"/>
  <c r="P115"/>
  <c r="P136"/>
  <c r="P148"/>
  <c r="P152"/>
  <c r="P167"/>
  <c r="P175"/>
  <c r="P179"/>
  <c r="P183"/>
  <c r="P188"/>
  <c r="P191"/>
  <c r="P205"/>
  <c r="P210"/>
  <c r="P214"/>
  <c r="P218"/>
  <c r="P221"/>
  <c r="P249"/>
  <c r="P253"/>
  <c r="P261"/>
  <c r="P268"/>
  <c r="P273"/>
  <c r="P284"/>
  <c r="P293"/>
  <c r="P305"/>
  <c r="P326"/>
  <c r="P337"/>
  <c r="P354"/>
  <c r="P358"/>
  <c r="P377"/>
  <c r="P381"/>
  <c r="P389"/>
  <c r="P393"/>
  <c r="P401"/>
  <c r="P409"/>
  <c r="P413"/>
  <c r="P432"/>
  <c r="P436"/>
  <c r="P440"/>
  <c r="P452"/>
  <c r="P464"/>
  <c r="P479"/>
  <c r="P483"/>
  <c r="P487"/>
  <c r="T488"/>
  <c r="T494"/>
  <c r="T37"/>
  <c r="T41"/>
  <c r="P44"/>
  <c r="P49"/>
  <c r="P53"/>
  <c r="P57"/>
  <c r="T61"/>
  <c r="P64"/>
  <c r="T69"/>
  <c r="P73"/>
  <c r="P77"/>
  <c r="T81"/>
  <c r="T85"/>
  <c r="P89"/>
  <c r="P93"/>
  <c r="P97"/>
  <c r="T104"/>
  <c r="T108"/>
  <c r="R112"/>
  <c r="R114"/>
  <c r="V117"/>
  <c r="T122"/>
  <c r="T128"/>
  <c r="P131"/>
  <c r="P135"/>
  <c r="T139"/>
  <c r="P143"/>
  <c r="P147"/>
  <c r="P151"/>
  <c r="T155"/>
  <c r="T159"/>
  <c r="T163"/>
  <c r="P168"/>
  <c r="P172"/>
  <c r="P176"/>
  <c r="P180"/>
  <c r="P192"/>
  <c r="T196"/>
  <c r="T200"/>
  <c r="P206"/>
  <c r="P209"/>
  <c r="P213"/>
  <c r="P217"/>
  <c r="P220"/>
  <c r="T229"/>
  <c r="T233"/>
  <c r="P237"/>
  <c r="T241"/>
  <c r="T244"/>
  <c r="P248"/>
  <c r="P252"/>
  <c r="T256"/>
  <c r="P260"/>
  <c r="P264"/>
  <c r="P269"/>
  <c r="P272"/>
  <c r="V275"/>
  <c r="T277"/>
  <c r="T280"/>
  <c r="P285"/>
  <c r="P292"/>
  <c r="T301"/>
  <c r="P304"/>
  <c r="T309"/>
  <c r="T313"/>
  <c r="T317"/>
  <c r="T321"/>
  <c r="P325"/>
  <c r="T330"/>
  <c r="T334"/>
  <c r="P338"/>
  <c r="T346"/>
  <c r="T350"/>
  <c r="P353"/>
  <c r="P357"/>
  <c r="T361"/>
  <c r="T365"/>
  <c r="T369"/>
  <c r="T373"/>
  <c r="P378"/>
  <c r="P382"/>
  <c r="P390"/>
  <c r="T396"/>
  <c r="P400"/>
  <c r="T404"/>
  <c r="P408"/>
  <c r="P412"/>
  <c r="T417"/>
  <c r="P421"/>
  <c r="T428"/>
  <c r="P433"/>
  <c r="P437"/>
  <c r="T445"/>
  <c r="T448"/>
  <c r="P453"/>
  <c r="P468"/>
  <c r="P476"/>
  <c r="P480"/>
  <c r="P484"/>
  <c r="P488"/>
  <c r="P494"/>
  <c r="E129"/>
  <c r="F129"/>
  <c r="E133"/>
  <c r="F133"/>
  <c r="E137"/>
  <c r="F137"/>
  <c r="E142"/>
  <c r="F142"/>
  <c r="E149"/>
  <c r="F149"/>
  <c r="G251"/>
  <c r="H251"/>
  <c r="I251"/>
  <c r="N251" s="1"/>
  <c r="E31"/>
  <c r="E33"/>
  <c r="I33" s="1"/>
  <c r="R33"/>
  <c r="V33"/>
  <c r="E37"/>
  <c r="I37" s="1"/>
  <c r="R37"/>
  <c r="P39"/>
  <c r="T39"/>
  <c r="E41"/>
  <c r="I41"/>
  <c r="R41"/>
  <c r="E45"/>
  <c r="I45" s="1"/>
  <c r="N45" s="1"/>
  <c r="P47"/>
  <c r="T47"/>
  <c r="E49"/>
  <c r="I49" s="1"/>
  <c r="R49"/>
  <c r="F50"/>
  <c r="G50" s="1"/>
  <c r="P51"/>
  <c r="T51"/>
  <c r="E53"/>
  <c r="R53"/>
  <c r="F54"/>
  <c r="H54" s="1"/>
  <c r="P55"/>
  <c r="T55"/>
  <c r="E57"/>
  <c r="I57" s="1"/>
  <c r="R57"/>
  <c r="F58"/>
  <c r="I58" s="1"/>
  <c r="N58" s="1"/>
  <c r="P59"/>
  <c r="T59"/>
  <c r="E61"/>
  <c r="R61"/>
  <c r="F62"/>
  <c r="H62" s="1"/>
  <c r="P63"/>
  <c r="T63"/>
  <c r="E65"/>
  <c r="I65" s="1"/>
  <c r="R65"/>
  <c r="F66"/>
  <c r="I66" s="1"/>
  <c r="P67"/>
  <c r="T67"/>
  <c r="E69"/>
  <c r="R69"/>
  <c r="F70"/>
  <c r="G70" s="1"/>
  <c r="P71"/>
  <c r="T71"/>
  <c r="E73"/>
  <c r="I73" s="1"/>
  <c r="R73"/>
  <c r="F74"/>
  <c r="G74" s="1"/>
  <c r="P75"/>
  <c r="T75"/>
  <c r="E77"/>
  <c r="R77"/>
  <c r="F78"/>
  <c r="I78" s="1"/>
  <c r="N78" s="1"/>
  <c r="P79"/>
  <c r="T79"/>
  <c r="E81"/>
  <c r="I81" s="1"/>
  <c r="R81"/>
  <c r="F82"/>
  <c r="I82" s="1"/>
  <c r="P83"/>
  <c r="T83"/>
  <c r="E85"/>
  <c r="R85"/>
  <c r="F86"/>
  <c r="G86" s="1"/>
  <c r="P87"/>
  <c r="T87"/>
  <c r="E89"/>
  <c r="I89" s="1"/>
  <c r="R89"/>
  <c r="F90"/>
  <c r="H90" s="1"/>
  <c r="P91"/>
  <c r="T91"/>
  <c r="E121"/>
  <c r="E93"/>
  <c r="I93"/>
  <c r="R93"/>
  <c r="F94"/>
  <c r="H94" s="1"/>
  <c r="P95"/>
  <c r="T95"/>
  <c r="E125"/>
  <c r="E97"/>
  <c r="R97"/>
  <c r="F98"/>
  <c r="I98" s="1"/>
  <c r="P99"/>
  <c r="T99"/>
  <c r="E101"/>
  <c r="I101" s="1"/>
  <c r="R101"/>
  <c r="F102"/>
  <c r="H102" s="1"/>
  <c r="P103"/>
  <c r="T103"/>
  <c r="E105"/>
  <c r="R105"/>
  <c r="F106"/>
  <c r="I106" s="1"/>
  <c r="P107"/>
  <c r="T107"/>
  <c r="E109"/>
  <c r="I109" s="1"/>
  <c r="R109"/>
  <c r="F110"/>
  <c r="I110" s="1"/>
  <c r="P111"/>
  <c r="T111"/>
  <c r="V112"/>
  <c r="E114"/>
  <c r="P114"/>
  <c r="E116"/>
  <c r="P116"/>
  <c r="E147"/>
  <c r="T118"/>
  <c r="P120"/>
  <c r="F151"/>
  <c r="R122"/>
  <c r="P124"/>
  <c r="E130"/>
  <c r="E160"/>
  <c r="E138"/>
  <c r="E145"/>
  <c r="F145"/>
  <c r="T134"/>
  <c r="P134"/>
  <c r="E34"/>
  <c r="R34"/>
  <c r="V34"/>
  <c r="F35"/>
  <c r="G35" s="1"/>
  <c r="E38"/>
  <c r="R38"/>
  <c r="V38"/>
  <c r="F39"/>
  <c r="H39" s="1"/>
  <c r="E42"/>
  <c r="R42"/>
  <c r="V42"/>
  <c r="F43"/>
  <c r="I43" s="1"/>
  <c r="N43" s="1"/>
  <c r="E46"/>
  <c r="R46"/>
  <c r="V46"/>
  <c r="F47"/>
  <c r="G47" s="1"/>
  <c r="R50"/>
  <c r="V50"/>
  <c r="F51"/>
  <c r="G51" s="1"/>
  <c r="R54"/>
  <c r="V54"/>
  <c r="F55"/>
  <c r="H55" s="1"/>
  <c r="F59"/>
  <c r="I59" s="1"/>
  <c r="F63"/>
  <c r="G63" s="1"/>
  <c r="R66"/>
  <c r="V66"/>
  <c r="F67"/>
  <c r="I67" s="1"/>
  <c r="R70"/>
  <c r="V70"/>
  <c r="F71"/>
  <c r="G71" s="1"/>
  <c r="R74"/>
  <c r="V74"/>
  <c r="F75"/>
  <c r="G75" s="1"/>
  <c r="F79"/>
  <c r="G79" s="1"/>
  <c r="R82"/>
  <c r="V82"/>
  <c r="F83"/>
  <c r="H83" s="1"/>
  <c r="R86"/>
  <c r="V86"/>
  <c r="F87"/>
  <c r="I87" s="1"/>
  <c r="R90"/>
  <c r="V90"/>
  <c r="F91"/>
  <c r="I91" s="1"/>
  <c r="R94"/>
  <c r="V94"/>
  <c r="F95"/>
  <c r="G95" s="1"/>
  <c r="R98"/>
  <c r="V98"/>
  <c r="F99"/>
  <c r="H99" s="1"/>
  <c r="R102"/>
  <c r="V102"/>
  <c r="F103"/>
  <c r="I103" s="1"/>
  <c r="R106"/>
  <c r="V106"/>
  <c r="F107"/>
  <c r="G107" s="1"/>
  <c r="R110"/>
  <c r="V110"/>
  <c r="F111"/>
  <c r="H111" s="1"/>
  <c r="E112"/>
  <c r="T116"/>
  <c r="F117"/>
  <c r="G117" s="1"/>
  <c r="V120"/>
  <c r="F121"/>
  <c r="V124"/>
  <c r="F125"/>
  <c r="I125" s="1"/>
  <c r="E134"/>
  <c r="E141"/>
  <c r="F141"/>
  <c r="F147"/>
  <c r="E148"/>
  <c r="F148"/>
  <c r="E150"/>
  <c r="F150"/>
  <c r="I121"/>
  <c r="E154"/>
  <c r="F154"/>
  <c r="T126"/>
  <c r="P126"/>
  <c r="E158"/>
  <c r="F158"/>
  <c r="I129"/>
  <c r="E162"/>
  <c r="F162"/>
  <c r="I133"/>
  <c r="N133" s="1"/>
  <c r="E166"/>
  <c r="F166"/>
  <c r="I137"/>
  <c r="F32"/>
  <c r="H32" s="1"/>
  <c r="P33"/>
  <c r="F36"/>
  <c r="H36" s="1"/>
  <c r="R39"/>
  <c r="F40"/>
  <c r="H40" s="1"/>
  <c r="F44"/>
  <c r="I44" s="1"/>
  <c r="R47"/>
  <c r="F48"/>
  <c r="G48" s="1"/>
  <c r="R51"/>
  <c r="F52"/>
  <c r="H52" s="1"/>
  <c r="R55"/>
  <c r="F56"/>
  <c r="H56" s="1"/>
  <c r="R59"/>
  <c r="F60"/>
  <c r="I60" s="1"/>
  <c r="R63"/>
  <c r="F64"/>
  <c r="H64" s="1"/>
  <c r="R67"/>
  <c r="F68"/>
  <c r="H68" s="1"/>
  <c r="I71"/>
  <c r="R71"/>
  <c r="F72"/>
  <c r="G72" s="1"/>
  <c r="I75"/>
  <c r="R75"/>
  <c r="F76"/>
  <c r="I76" s="1"/>
  <c r="I79"/>
  <c r="R79"/>
  <c r="F80"/>
  <c r="H80" s="1"/>
  <c r="R83"/>
  <c r="F84"/>
  <c r="H84" s="1"/>
  <c r="E115"/>
  <c r="R87"/>
  <c r="F88"/>
  <c r="G88" s="1"/>
  <c r="E119"/>
  <c r="R91"/>
  <c r="F92"/>
  <c r="G92" s="1"/>
  <c r="E123"/>
  <c r="I95"/>
  <c r="R95"/>
  <c r="F96"/>
  <c r="I96" s="1"/>
  <c r="E127"/>
  <c r="R99"/>
  <c r="F100"/>
  <c r="H100" s="1"/>
  <c r="E131"/>
  <c r="R103"/>
  <c r="F104"/>
  <c r="I104" s="1"/>
  <c r="E135"/>
  <c r="R107"/>
  <c r="F108"/>
  <c r="H108" s="1"/>
  <c r="E139"/>
  <c r="R111"/>
  <c r="F113"/>
  <c r="H113" s="1"/>
  <c r="F115"/>
  <c r="R116"/>
  <c r="F118"/>
  <c r="I118" s="1"/>
  <c r="R118"/>
  <c r="T120"/>
  <c r="F123"/>
  <c r="T124"/>
  <c r="E128"/>
  <c r="F128"/>
  <c r="E132"/>
  <c r="F132"/>
  <c r="E136"/>
  <c r="F136"/>
  <c r="E140"/>
  <c r="F140"/>
  <c r="F143"/>
  <c r="H143" s="1"/>
  <c r="E144"/>
  <c r="F144"/>
  <c r="I115"/>
  <c r="E146"/>
  <c r="F146"/>
  <c r="T117"/>
  <c r="P117"/>
  <c r="E152"/>
  <c r="F152"/>
  <c r="I123"/>
  <c r="I32"/>
  <c r="N32" s="1"/>
  <c r="P34"/>
  <c r="I36"/>
  <c r="R36"/>
  <c r="P38"/>
  <c r="R40"/>
  <c r="P42"/>
  <c r="R44"/>
  <c r="P46"/>
  <c r="P50"/>
  <c r="R52"/>
  <c r="P54"/>
  <c r="R56"/>
  <c r="R60"/>
  <c r="R64"/>
  <c r="P66"/>
  <c r="P70"/>
  <c r="P74"/>
  <c r="R76"/>
  <c r="R80"/>
  <c r="P82"/>
  <c r="F112"/>
  <c r="I112" s="1"/>
  <c r="R84"/>
  <c r="P86"/>
  <c r="F116"/>
  <c r="I116" s="1"/>
  <c r="P90"/>
  <c r="F120"/>
  <c r="R92"/>
  <c r="P94"/>
  <c r="F124"/>
  <c r="I124" s="1"/>
  <c r="R96"/>
  <c r="P98"/>
  <c r="P102"/>
  <c r="R104"/>
  <c r="P106"/>
  <c r="R108"/>
  <c r="P110"/>
  <c r="I117"/>
  <c r="P118"/>
  <c r="E120"/>
  <c r="E122"/>
  <c r="E126"/>
  <c r="F131"/>
  <c r="V134"/>
  <c r="F139"/>
  <c r="F234"/>
  <c r="E234"/>
  <c r="E236"/>
  <c r="F236"/>
  <c r="T207"/>
  <c r="P207"/>
  <c r="F238"/>
  <c r="I238" s="1"/>
  <c r="N238" s="1"/>
  <c r="F242"/>
  <c r="E242"/>
  <c r="F246"/>
  <c r="F250"/>
  <c r="E250"/>
  <c r="T222"/>
  <c r="P222"/>
  <c r="E254"/>
  <c r="F254"/>
  <c r="T226"/>
  <c r="P226"/>
  <c r="E278"/>
  <c r="F278"/>
  <c r="F276"/>
  <c r="T250"/>
  <c r="P250"/>
  <c r="R250"/>
  <c r="R115"/>
  <c r="R119"/>
  <c r="P121"/>
  <c r="T121"/>
  <c r="R123"/>
  <c r="P125"/>
  <c r="T125"/>
  <c r="I127"/>
  <c r="N127" s="1"/>
  <c r="P129"/>
  <c r="T129"/>
  <c r="I131"/>
  <c r="R131"/>
  <c r="I135"/>
  <c r="R135"/>
  <c r="P137"/>
  <c r="T137"/>
  <c r="I139"/>
  <c r="R139"/>
  <c r="P141"/>
  <c r="T141"/>
  <c r="I143"/>
  <c r="R143"/>
  <c r="P145"/>
  <c r="T145"/>
  <c r="I147"/>
  <c r="R147"/>
  <c r="P149"/>
  <c r="T149"/>
  <c r="E151"/>
  <c r="I151" s="1"/>
  <c r="R151"/>
  <c r="P153"/>
  <c r="T153"/>
  <c r="E155"/>
  <c r="I155"/>
  <c r="R155"/>
  <c r="F156"/>
  <c r="G156" s="1"/>
  <c r="P157"/>
  <c r="T157"/>
  <c r="E159"/>
  <c r="I159"/>
  <c r="R159"/>
  <c r="F160"/>
  <c r="P161"/>
  <c r="T161"/>
  <c r="E163"/>
  <c r="I163"/>
  <c r="R163"/>
  <c r="F164"/>
  <c r="I164" s="1"/>
  <c r="P165"/>
  <c r="T165"/>
  <c r="E167"/>
  <c r="I167"/>
  <c r="R167"/>
  <c r="F168"/>
  <c r="G168" s="1"/>
  <c r="P169"/>
  <c r="T169"/>
  <c r="E171"/>
  <c r="I171"/>
  <c r="N171" s="1"/>
  <c r="F172"/>
  <c r="I172" s="1"/>
  <c r="P173"/>
  <c r="T173"/>
  <c r="E175"/>
  <c r="R175"/>
  <c r="F176"/>
  <c r="I176" s="1"/>
  <c r="P177"/>
  <c r="T177"/>
  <c r="E179"/>
  <c r="I179" s="1"/>
  <c r="R179"/>
  <c r="F180"/>
  <c r="H180" s="1"/>
  <c r="P181"/>
  <c r="T181"/>
  <c r="E211"/>
  <c r="E183"/>
  <c r="I183"/>
  <c r="R183"/>
  <c r="F184"/>
  <c r="G184" s="1"/>
  <c r="P185"/>
  <c r="T185"/>
  <c r="E215"/>
  <c r="E187"/>
  <c r="F188"/>
  <c r="I188" s="1"/>
  <c r="E219"/>
  <c r="E191"/>
  <c r="R191"/>
  <c r="F192"/>
  <c r="G192" s="1"/>
  <c r="E223"/>
  <c r="E195"/>
  <c r="R195"/>
  <c r="F196"/>
  <c r="H196" s="1"/>
  <c r="P197"/>
  <c r="T197"/>
  <c r="E227"/>
  <c r="E199"/>
  <c r="I199" s="1"/>
  <c r="R199"/>
  <c r="F200"/>
  <c r="G200" s="1"/>
  <c r="P201"/>
  <c r="T201"/>
  <c r="E231"/>
  <c r="R202"/>
  <c r="E203"/>
  <c r="F204"/>
  <c r="H204" s="1"/>
  <c r="R204"/>
  <c r="V206"/>
  <c r="T208"/>
  <c r="E239"/>
  <c r="R210"/>
  <c r="T212"/>
  <c r="F243"/>
  <c r="R214"/>
  <c r="T216"/>
  <c r="E247"/>
  <c r="R218"/>
  <c r="E222"/>
  <c r="E226"/>
  <c r="F256"/>
  <c r="F231"/>
  <c r="F240"/>
  <c r="E246"/>
  <c r="E279"/>
  <c r="E299"/>
  <c r="E220"/>
  <c r="F220"/>
  <c r="E224"/>
  <c r="F224"/>
  <c r="E228"/>
  <c r="F228"/>
  <c r="E232"/>
  <c r="F232"/>
  <c r="T203"/>
  <c r="P203"/>
  <c r="T231"/>
  <c r="P231"/>
  <c r="R231"/>
  <c r="T299"/>
  <c r="P299"/>
  <c r="R299"/>
  <c r="V299"/>
  <c r="R128"/>
  <c r="R136"/>
  <c r="P142"/>
  <c r="T142"/>
  <c r="R148"/>
  <c r="P150"/>
  <c r="T150"/>
  <c r="R152"/>
  <c r="F153"/>
  <c r="G153" s="1"/>
  <c r="R156"/>
  <c r="F157"/>
  <c r="G157" s="1"/>
  <c r="P158"/>
  <c r="T158"/>
  <c r="R160"/>
  <c r="F161"/>
  <c r="G161" s="1"/>
  <c r="P162"/>
  <c r="T162"/>
  <c r="R164"/>
  <c r="F165"/>
  <c r="G165" s="1"/>
  <c r="R168"/>
  <c r="F169"/>
  <c r="G169" s="1"/>
  <c r="R172"/>
  <c r="F173"/>
  <c r="G173" s="1"/>
  <c r="P174"/>
  <c r="T174"/>
  <c r="R176"/>
  <c r="F177"/>
  <c r="G177" s="1"/>
  <c r="P178"/>
  <c r="T178"/>
  <c r="F208"/>
  <c r="I208" s="1"/>
  <c r="R180"/>
  <c r="F181"/>
  <c r="G181" s="1"/>
  <c r="P182"/>
  <c r="T182"/>
  <c r="F212"/>
  <c r="H212" s="1"/>
  <c r="F185"/>
  <c r="G185" s="1"/>
  <c r="P186"/>
  <c r="T186"/>
  <c r="F216"/>
  <c r="I216" s="1"/>
  <c r="R188"/>
  <c r="F189"/>
  <c r="H189" s="1"/>
  <c r="R192"/>
  <c r="F193"/>
  <c r="G193" s="1"/>
  <c r="P194"/>
  <c r="T194"/>
  <c r="R196"/>
  <c r="F197"/>
  <c r="G197" s="1"/>
  <c r="P198"/>
  <c r="T198"/>
  <c r="R200"/>
  <c r="F201"/>
  <c r="I201" s="1"/>
  <c r="V202"/>
  <c r="I203"/>
  <c r="P204"/>
  <c r="V204"/>
  <c r="E206"/>
  <c r="R208"/>
  <c r="R212"/>
  <c r="R216"/>
  <c r="F284"/>
  <c r="E318"/>
  <c r="E221"/>
  <c r="F221"/>
  <c r="E225"/>
  <c r="I225" s="1"/>
  <c r="F225"/>
  <c r="E229"/>
  <c r="F229"/>
  <c r="E235"/>
  <c r="F235"/>
  <c r="E270"/>
  <c r="F270"/>
  <c r="F268"/>
  <c r="T242"/>
  <c r="P242"/>
  <c r="R242"/>
  <c r="F283"/>
  <c r="I254"/>
  <c r="E283"/>
  <c r="T267"/>
  <c r="P267"/>
  <c r="R267"/>
  <c r="V267"/>
  <c r="T287"/>
  <c r="P287"/>
  <c r="R287"/>
  <c r="V287"/>
  <c r="R121"/>
  <c r="R125"/>
  <c r="R129"/>
  <c r="R137"/>
  <c r="I141"/>
  <c r="R141"/>
  <c r="I145"/>
  <c r="R145"/>
  <c r="I149"/>
  <c r="R149"/>
  <c r="I153"/>
  <c r="R153"/>
  <c r="I157"/>
  <c r="R157"/>
  <c r="R161"/>
  <c r="I165"/>
  <c r="R165"/>
  <c r="I169"/>
  <c r="R169"/>
  <c r="F170"/>
  <c r="G170" s="1"/>
  <c r="I173"/>
  <c r="R173"/>
  <c r="F174"/>
  <c r="G174" s="1"/>
  <c r="E205"/>
  <c r="I177"/>
  <c r="R177"/>
  <c r="F178"/>
  <c r="I178" s="1"/>
  <c r="E209"/>
  <c r="I181"/>
  <c r="R181"/>
  <c r="F182"/>
  <c r="H182" s="1"/>
  <c r="E213"/>
  <c r="I185"/>
  <c r="R185"/>
  <c r="F186"/>
  <c r="G186" s="1"/>
  <c r="E217"/>
  <c r="I189"/>
  <c r="N189" s="1"/>
  <c r="F190"/>
  <c r="H190" s="1"/>
  <c r="I193"/>
  <c r="N193" s="1"/>
  <c r="F194"/>
  <c r="G194" s="1"/>
  <c r="I197"/>
  <c r="R197"/>
  <c r="F198"/>
  <c r="H198" s="1"/>
  <c r="R201"/>
  <c r="F202"/>
  <c r="H202" s="1"/>
  <c r="P202"/>
  <c r="R203"/>
  <c r="I206"/>
  <c r="F207"/>
  <c r="H207" s="1"/>
  <c r="P208"/>
  <c r="F211"/>
  <c r="I211" s="1"/>
  <c r="P212"/>
  <c r="F215"/>
  <c r="I215" s="1"/>
  <c r="P216"/>
  <c r="F219"/>
  <c r="I219" s="1"/>
  <c r="F260"/>
  <c r="E263"/>
  <c r="E293"/>
  <c r="F304"/>
  <c r="F230"/>
  <c r="E230"/>
  <c r="I230" s="1"/>
  <c r="E240"/>
  <c r="E244"/>
  <c r="F244"/>
  <c r="E248"/>
  <c r="F259"/>
  <c r="E259"/>
  <c r="T263"/>
  <c r="P263"/>
  <c r="R263"/>
  <c r="V263"/>
  <c r="H300"/>
  <c r="F303"/>
  <c r="E303"/>
  <c r="F300"/>
  <c r="G300" s="1"/>
  <c r="E319"/>
  <c r="F319"/>
  <c r="R142"/>
  <c r="R150"/>
  <c r="R158"/>
  <c r="R162"/>
  <c r="R174"/>
  <c r="R178"/>
  <c r="R182"/>
  <c r="R186"/>
  <c r="R194"/>
  <c r="R198"/>
  <c r="F205"/>
  <c r="F209"/>
  <c r="E210"/>
  <c r="F213"/>
  <c r="E214"/>
  <c r="F217"/>
  <c r="E218"/>
  <c r="F223"/>
  <c r="I223" s="1"/>
  <c r="F227"/>
  <c r="E243"/>
  <c r="F296"/>
  <c r="E258"/>
  <c r="F258"/>
  <c r="I229"/>
  <c r="T230"/>
  <c r="P230"/>
  <c r="T239"/>
  <c r="P239"/>
  <c r="T247"/>
  <c r="P247"/>
  <c r="T259"/>
  <c r="P259"/>
  <c r="F299"/>
  <c r="I270"/>
  <c r="F331"/>
  <c r="E331"/>
  <c r="I331" s="1"/>
  <c r="R211"/>
  <c r="V211"/>
  <c r="R215"/>
  <c r="V215"/>
  <c r="R219"/>
  <c r="V219"/>
  <c r="R223"/>
  <c r="V223"/>
  <c r="F255"/>
  <c r="I227"/>
  <c r="R227"/>
  <c r="V227"/>
  <c r="V230"/>
  <c r="F267"/>
  <c r="I267" s="1"/>
  <c r="F239"/>
  <c r="V239"/>
  <c r="E269"/>
  <c r="E272"/>
  <c r="F275"/>
  <c r="F247"/>
  <c r="V247"/>
  <c r="E277"/>
  <c r="E280"/>
  <c r="E289"/>
  <c r="E292"/>
  <c r="E294"/>
  <c r="E296"/>
  <c r="E298"/>
  <c r="I298" s="1"/>
  <c r="E313"/>
  <c r="F316"/>
  <c r="F292"/>
  <c r="I296"/>
  <c r="N296" s="1"/>
  <c r="T235"/>
  <c r="P235"/>
  <c r="E266"/>
  <c r="F266"/>
  <c r="E274"/>
  <c r="F274"/>
  <c r="T246"/>
  <c r="P246"/>
  <c r="E282"/>
  <c r="F282"/>
  <c r="F291"/>
  <c r="F295"/>
  <c r="H295" s="1"/>
  <c r="I266"/>
  <c r="T275"/>
  <c r="P275"/>
  <c r="E315"/>
  <c r="F315"/>
  <c r="T291"/>
  <c r="P291"/>
  <c r="F327"/>
  <c r="E327"/>
  <c r="R220"/>
  <c r="E252"/>
  <c r="E256"/>
  <c r="R228"/>
  <c r="E260"/>
  <c r="F263"/>
  <c r="V235"/>
  <c r="E265"/>
  <c r="V246"/>
  <c r="F252"/>
  <c r="E255"/>
  <c r="E285"/>
  <c r="E288"/>
  <c r="E290"/>
  <c r="F272"/>
  <c r="E275"/>
  <c r="E305"/>
  <c r="E309"/>
  <c r="F312"/>
  <c r="E314"/>
  <c r="I314" s="1"/>
  <c r="E291"/>
  <c r="E233"/>
  <c r="F233"/>
  <c r="E237"/>
  <c r="F237"/>
  <c r="E241"/>
  <c r="I241" s="1"/>
  <c r="F241"/>
  <c r="E245"/>
  <c r="I245" s="1"/>
  <c r="F245"/>
  <c r="E249"/>
  <c r="F249"/>
  <c r="E253"/>
  <c r="F253"/>
  <c r="E257"/>
  <c r="F257"/>
  <c r="E262"/>
  <c r="I262" s="1"/>
  <c r="F262"/>
  <c r="I233"/>
  <c r="T243"/>
  <c r="P243"/>
  <c r="F287"/>
  <c r="G287" s="1"/>
  <c r="I258"/>
  <c r="T271"/>
  <c r="P271"/>
  <c r="E307"/>
  <c r="F307"/>
  <c r="I278"/>
  <c r="N278" s="1"/>
  <c r="E311"/>
  <c r="F311"/>
  <c r="I282"/>
  <c r="F323"/>
  <c r="E323"/>
  <c r="I323" s="1"/>
  <c r="R205"/>
  <c r="R209"/>
  <c r="P211"/>
  <c r="R213"/>
  <c r="P215"/>
  <c r="R217"/>
  <c r="P219"/>
  <c r="R221"/>
  <c r="P223"/>
  <c r="R225"/>
  <c r="P227"/>
  <c r="R230"/>
  <c r="I234"/>
  <c r="N234" s="1"/>
  <c r="E268"/>
  <c r="R239"/>
  <c r="F271"/>
  <c r="V243"/>
  <c r="E273"/>
  <c r="E276"/>
  <c r="I276" s="1"/>
  <c r="R247"/>
  <c r="F279"/>
  <c r="E281"/>
  <c r="E284"/>
  <c r="E286"/>
  <c r="V259"/>
  <c r="F264"/>
  <c r="H264" s="1"/>
  <c r="E271"/>
  <c r="E301"/>
  <c r="E304"/>
  <c r="E306"/>
  <c r="F308"/>
  <c r="E310"/>
  <c r="F288"/>
  <c r="F320"/>
  <c r="E322"/>
  <c r="E348"/>
  <c r="F348"/>
  <c r="T323"/>
  <c r="P323"/>
  <c r="E359"/>
  <c r="F359"/>
  <c r="T331"/>
  <c r="P331"/>
  <c r="E367"/>
  <c r="F367"/>
  <c r="T339"/>
  <c r="P339"/>
  <c r="E372"/>
  <c r="F372"/>
  <c r="I232"/>
  <c r="R232"/>
  <c r="I236"/>
  <c r="N236" s="1"/>
  <c r="I240"/>
  <c r="R240"/>
  <c r="I244"/>
  <c r="R244"/>
  <c r="I248"/>
  <c r="R248"/>
  <c r="I252"/>
  <c r="R252"/>
  <c r="P254"/>
  <c r="T254"/>
  <c r="I256"/>
  <c r="R256"/>
  <c r="P258"/>
  <c r="T258"/>
  <c r="I260"/>
  <c r="R260"/>
  <c r="F261"/>
  <c r="G261" s="1"/>
  <c r="P262"/>
  <c r="T262"/>
  <c r="I264"/>
  <c r="R264"/>
  <c r="F265"/>
  <c r="P266"/>
  <c r="T266"/>
  <c r="I268"/>
  <c r="R268"/>
  <c r="F269"/>
  <c r="P270"/>
  <c r="T270"/>
  <c r="I272"/>
  <c r="R272"/>
  <c r="F273"/>
  <c r="P274"/>
  <c r="T274"/>
  <c r="R276"/>
  <c r="F277"/>
  <c r="I280"/>
  <c r="R280"/>
  <c r="F281"/>
  <c r="P282"/>
  <c r="T282"/>
  <c r="I284"/>
  <c r="R284"/>
  <c r="F285"/>
  <c r="P286"/>
  <c r="T286"/>
  <c r="I288"/>
  <c r="N288" s="1"/>
  <c r="F289"/>
  <c r="P290"/>
  <c r="T290"/>
  <c r="I292"/>
  <c r="R292"/>
  <c r="F293"/>
  <c r="P294"/>
  <c r="T294"/>
  <c r="F297"/>
  <c r="H297" s="1"/>
  <c r="P298"/>
  <c r="T298"/>
  <c r="R300"/>
  <c r="F301"/>
  <c r="P302"/>
  <c r="T302"/>
  <c r="R304"/>
  <c r="F305"/>
  <c r="P306"/>
  <c r="T306"/>
  <c r="E308"/>
  <c r="F309"/>
  <c r="I309" s="1"/>
  <c r="P310"/>
  <c r="T310"/>
  <c r="E312"/>
  <c r="R312"/>
  <c r="F313"/>
  <c r="I313" s="1"/>
  <c r="P314"/>
  <c r="T314"/>
  <c r="F344"/>
  <c r="E316"/>
  <c r="R316"/>
  <c r="F317"/>
  <c r="G317" s="1"/>
  <c r="P318"/>
  <c r="T318"/>
  <c r="E320"/>
  <c r="R320"/>
  <c r="F321"/>
  <c r="G321" s="1"/>
  <c r="V323"/>
  <c r="E324"/>
  <c r="V331"/>
  <c r="E332"/>
  <c r="E335"/>
  <c r="V339"/>
  <c r="E340"/>
  <c r="V344"/>
  <c r="F349"/>
  <c r="E349"/>
  <c r="E356"/>
  <c r="F356"/>
  <c r="T328"/>
  <c r="P328"/>
  <c r="E364"/>
  <c r="F364"/>
  <c r="T336"/>
  <c r="P336"/>
  <c r="R229"/>
  <c r="R233"/>
  <c r="R237"/>
  <c r="R241"/>
  <c r="R245"/>
  <c r="R249"/>
  <c r="R253"/>
  <c r="I257"/>
  <c r="R257"/>
  <c r="I261"/>
  <c r="R261"/>
  <c r="I265"/>
  <c r="N265" s="1"/>
  <c r="I269"/>
  <c r="R269"/>
  <c r="I273"/>
  <c r="R273"/>
  <c r="I277"/>
  <c r="R277"/>
  <c r="I281"/>
  <c r="R281"/>
  <c r="I285"/>
  <c r="R285"/>
  <c r="F286"/>
  <c r="I289"/>
  <c r="R289"/>
  <c r="F290"/>
  <c r="I293"/>
  <c r="R293"/>
  <c r="F294"/>
  <c r="I294" s="1"/>
  <c r="E325"/>
  <c r="F298"/>
  <c r="E329"/>
  <c r="R301"/>
  <c r="F302"/>
  <c r="G302" s="1"/>
  <c r="E333"/>
  <c r="R305"/>
  <c r="F306"/>
  <c r="P307"/>
  <c r="T307"/>
  <c r="E337"/>
  <c r="R309"/>
  <c r="F310"/>
  <c r="P311"/>
  <c r="T311"/>
  <c r="E341"/>
  <c r="R313"/>
  <c r="F314"/>
  <c r="P315"/>
  <c r="T315"/>
  <c r="E345"/>
  <c r="R317"/>
  <c r="F318"/>
  <c r="P319"/>
  <c r="T319"/>
  <c r="R321"/>
  <c r="F322"/>
  <c r="F353"/>
  <c r="F328"/>
  <c r="G328" s="1"/>
  <c r="V328"/>
  <c r="E358"/>
  <c r="F361"/>
  <c r="F336"/>
  <c r="I336" s="1"/>
  <c r="V336"/>
  <c r="E366"/>
  <c r="F369"/>
  <c r="F345"/>
  <c r="E326"/>
  <c r="F326"/>
  <c r="E330"/>
  <c r="F330"/>
  <c r="E334"/>
  <c r="F334"/>
  <c r="E338"/>
  <c r="I338" s="1"/>
  <c r="F338"/>
  <c r="E342"/>
  <c r="F342"/>
  <c r="E346"/>
  <c r="F346"/>
  <c r="E350"/>
  <c r="F350"/>
  <c r="E355"/>
  <c r="F355"/>
  <c r="I326"/>
  <c r="T327"/>
  <c r="P327"/>
  <c r="E363"/>
  <c r="F363"/>
  <c r="T335"/>
  <c r="P335"/>
  <c r="T344"/>
  <c r="P344"/>
  <c r="R254"/>
  <c r="R258"/>
  <c r="R262"/>
  <c r="R266"/>
  <c r="R270"/>
  <c r="R274"/>
  <c r="R282"/>
  <c r="R286"/>
  <c r="R290"/>
  <c r="R294"/>
  <c r="R298"/>
  <c r="R302"/>
  <c r="I306"/>
  <c r="R306"/>
  <c r="I310"/>
  <c r="R310"/>
  <c r="R314"/>
  <c r="R318"/>
  <c r="F325"/>
  <c r="V327"/>
  <c r="F333"/>
  <c r="V335"/>
  <c r="E339"/>
  <c r="I339" s="1"/>
  <c r="F341"/>
  <c r="E344"/>
  <c r="E343"/>
  <c r="I343" s="1"/>
  <c r="F343"/>
  <c r="E347"/>
  <c r="F347"/>
  <c r="E351"/>
  <c r="F351"/>
  <c r="E352"/>
  <c r="F352"/>
  <c r="E360"/>
  <c r="F360"/>
  <c r="E368"/>
  <c r="F368"/>
  <c r="T340"/>
  <c r="P340"/>
  <c r="E371"/>
  <c r="F371"/>
  <c r="I342"/>
  <c r="N342" s="1"/>
  <c r="R307"/>
  <c r="R311"/>
  <c r="R315"/>
  <c r="R319"/>
  <c r="V340"/>
  <c r="E393"/>
  <c r="F393"/>
  <c r="E397"/>
  <c r="F397"/>
  <c r="E401"/>
  <c r="I401" s="1"/>
  <c r="F401"/>
  <c r="E405"/>
  <c r="F405"/>
  <c r="E409"/>
  <c r="F409"/>
  <c r="E413"/>
  <c r="F413"/>
  <c r="E417"/>
  <c r="F417"/>
  <c r="E421"/>
  <c r="F421"/>
  <c r="E422"/>
  <c r="F422"/>
  <c r="I393"/>
  <c r="E430"/>
  <c r="F430"/>
  <c r="I325"/>
  <c r="R325"/>
  <c r="I329"/>
  <c r="R329"/>
  <c r="I333"/>
  <c r="R333"/>
  <c r="I337"/>
  <c r="R337"/>
  <c r="I341"/>
  <c r="N341" s="1"/>
  <c r="P343"/>
  <c r="T343"/>
  <c r="I345"/>
  <c r="R345"/>
  <c r="P347"/>
  <c r="T347"/>
  <c r="I349"/>
  <c r="R349"/>
  <c r="P351"/>
  <c r="T351"/>
  <c r="E353"/>
  <c r="I353"/>
  <c r="R353"/>
  <c r="F354"/>
  <c r="G354" s="1"/>
  <c r="P355"/>
  <c r="T355"/>
  <c r="E357"/>
  <c r="R357"/>
  <c r="F358"/>
  <c r="E361"/>
  <c r="I361" s="1"/>
  <c r="R361"/>
  <c r="F362"/>
  <c r="G362" s="1"/>
  <c r="P363"/>
  <c r="T363"/>
  <c r="E365"/>
  <c r="R365"/>
  <c r="F366"/>
  <c r="P367"/>
  <c r="T367"/>
  <c r="E369"/>
  <c r="I369"/>
  <c r="R369"/>
  <c r="F370"/>
  <c r="H370" s="1"/>
  <c r="P371"/>
  <c r="T371"/>
  <c r="E373"/>
  <c r="R373"/>
  <c r="F374"/>
  <c r="G374" s="1"/>
  <c r="E377"/>
  <c r="R377"/>
  <c r="F378"/>
  <c r="H378" s="1"/>
  <c r="P379"/>
  <c r="T379"/>
  <c r="E381"/>
  <c r="R381"/>
  <c r="F382"/>
  <c r="H382" s="1"/>
  <c r="P383"/>
  <c r="T383"/>
  <c r="E385"/>
  <c r="F386"/>
  <c r="I386" s="1"/>
  <c r="P387"/>
  <c r="T387"/>
  <c r="E389"/>
  <c r="R389"/>
  <c r="F390"/>
  <c r="I390" s="1"/>
  <c r="P391"/>
  <c r="T391"/>
  <c r="E395"/>
  <c r="F400"/>
  <c r="E403"/>
  <c r="E410"/>
  <c r="F410"/>
  <c r="E414"/>
  <c r="F414"/>
  <c r="E418"/>
  <c r="F418"/>
  <c r="E427"/>
  <c r="F427"/>
  <c r="T399"/>
  <c r="P399"/>
  <c r="R326"/>
  <c r="R330"/>
  <c r="R334"/>
  <c r="R338"/>
  <c r="I346"/>
  <c r="R346"/>
  <c r="P348"/>
  <c r="T348"/>
  <c r="I350"/>
  <c r="R350"/>
  <c r="I354"/>
  <c r="R354"/>
  <c r="P356"/>
  <c r="T356"/>
  <c r="I358"/>
  <c r="R358"/>
  <c r="P360"/>
  <c r="T360"/>
  <c r="I362"/>
  <c r="R362"/>
  <c r="P364"/>
  <c r="T364"/>
  <c r="F394"/>
  <c r="I366"/>
  <c r="R366"/>
  <c r="P368"/>
  <c r="T368"/>
  <c r="F398"/>
  <c r="H398" s="1"/>
  <c r="I370"/>
  <c r="R370"/>
  <c r="P372"/>
  <c r="T372"/>
  <c r="F402"/>
  <c r="I374"/>
  <c r="R374"/>
  <c r="F375"/>
  <c r="G375" s="1"/>
  <c r="P376"/>
  <c r="T376"/>
  <c r="F406"/>
  <c r="I378"/>
  <c r="R378"/>
  <c r="F379"/>
  <c r="H379" s="1"/>
  <c r="P380"/>
  <c r="T380"/>
  <c r="R382"/>
  <c r="F383"/>
  <c r="G383" s="1"/>
  <c r="P384"/>
  <c r="T384"/>
  <c r="R386"/>
  <c r="F387"/>
  <c r="I387" s="1"/>
  <c r="R390"/>
  <c r="F391"/>
  <c r="G391" s="1"/>
  <c r="P392"/>
  <c r="T392"/>
  <c r="F424"/>
  <c r="F399"/>
  <c r="I399" s="1"/>
  <c r="V399"/>
  <c r="E429"/>
  <c r="F432"/>
  <c r="E406"/>
  <c r="E411"/>
  <c r="F411"/>
  <c r="E415"/>
  <c r="F415"/>
  <c r="E419"/>
  <c r="F419"/>
  <c r="E426"/>
  <c r="I426" s="1"/>
  <c r="F426"/>
  <c r="I397"/>
  <c r="T398"/>
  <c r="P398"/>
  <c r="E434"/>
  <c r="I434" s="1"/>
  <c r="F434"/>
  <c r="I405"/>
  <c r="N405" s="1"/>
  <c r="E435"/>
  <c r="F435"/>
  <c r="T407"/>
  <c r="P407"/>
  <c r="R343"/>
  <c r="I347"/>
  <c r="R347"/>
  <c r="I351"/>
  <c r="R351"/>
  <c r="I355"/>
  <c r="R355"/>
  <c r="I359"/>
  <c r="N359" s="1"/>
  <c r="I363"/>
  <c r="R363"/>
  <c r="I367"/>
  <c r="R367"/>
  <c r="I371"/>
  <c r="R371"/>
  <c r="F376"/>
  <c r="G376" s="1"/>
  <c r="I379"/>
  <c r="R379"/>
  <c r="F380"/>
  <c r="I380" s="1"/>
  <c r="R383"/>
  <c r="F384"/>
  <c r="H384" s="1"/>
  <c r="R387"/>
  <c r="F388"/>
  <c r="H388" s="1"/>
  <c r="R391"/>
  <c r="F392"/>
  <c r="I392" s="1"/>
  <c r="E394"/>
  <c r="F396"/>
  <c r="G396" s="1"/>
  <c r="V398"/>
  <c r="E402"/>
  <c r="I402" s="1"/>
  <c r="N402" s="1"/>
  <c r="F404"/>
  <c r="G404" s="1"/>
  <c r="F407"/>
  <c r="I407" s="1"/>
  <c r="V407"/>
  <c r="F408"/>
  <c r="I408" s="1"/>
  <c r="I417"/>
  <c r="I430"/>
  <c r="G408"/>
  <c r="F412"/>
  <c r="E412"/>
  <c r="F416"/>
  <c r="E416"/>
  <c r="F420"/>
  <c r="E420"/>
  <c r="E423"/>
  <c r="F423"/>
  <c r="T395"/>
  <c r="P395"/>
  <c r="E431"/>
  <c r="F431"/>
  <c r="T403"/>
  <c r="P403"/>
  <c r="T406"/>
  <c r="P406"/>
  <c r="R348"/>
  <c r="R356"/>
  <c r="R360"/>
  <c r="R364"/>
  <c r="H396"/>
  <c r="R368"/>
  <c r="H400"/>
  <c r="R372"/>
  <c r="H404"/>
  <c r="R376"/>
  <c r="R380"/>
  <c r="R384"/>
  <c r="R392"/>
  <c r="V395"/>
  <c r="G400"/>
  <c r="V403"/>
  <c r="I406"/>
  <c r="V406"/>
  <c r="E448"/>
  <c r="F448"/>
  <c r="E452"/>
  <c r="F452"/>
  <c r="E456"/>
  <c r="F456"/>
  <c r="E460"/>
  <c r="F460"/>
  <c r="E464"/>
  <c r="F464"/>
  <c r="E468"/>
  <c r="F468"/>
  <c r="E474"/>
  <c r="F474"/>
  <c r="I396"/>
  <c r="R396"/>
  <c r="I400"/>
  <c r="R400"/>
  <c r="I404"/>
  <c r="R404"/>
  <c r="R408"/>
  <c r="P410"/>
  <c r="T410"/>
  <c r="R412"/>
  <c r="P414"/>
  <c r="T414"/>
  <c r="E444"/>
  <c r="P418"/>
  <c r="T418"/>
  <c r="P422"/>
  <c r="T422"/>
  <c r="E424"/>
  <c r="F425"/>
  <c r="I425" s="1"/>
  <c r="P426"/>
  <c r="T426"/>
  <c r="E428"/>
  <c r="R428"/>
  <c r="F429"/>
  <c r="P430"/>
  <c r="T430"/>
  <c r="E432"/>
  <c r="R432"/>
  <c r="F433"/>
  <c r="H433" s="1"/>
  <c r="P434"/>
  <c r="T434"/>
  <c r="E436"/>
  <c r="R436"/>
  <c r="F437"/>
  <c r="H437" s="1"/>
  <c r="P438"/>
  <c r="T438"/>
  <c r="E440"/>
  <c r="R440"/>
  <c r="F441"/>
  <c r="I441" s="1"/>
  <c r="N441" s="1"/>
  <c r="P442"/>
  <c r="F444"/>
  <c r="F475"/>
  <c r="E445"/>
  <c r="I445" s="1"/>
  <c r="F445"/>
  <c r="E449"/>
  <c r="I449" s="1"/>
  <c r="F449"/>
  <c r="E453"/>
  <c r="F453"/>
  <c r="E457"/>
  <c r="F457"/>
  <c r="E461"/>
  <c r="F461"/>
  <c r="E465"/>
  <c r="F465"/>
  <c r="E469"/>
  <c r="F469"/>
  <c r="T443"/>
  <c r="P443"/>
  <c r="R393"/>
  <c r="R397"/>
  <c r="R401"/>
  <c r="I409"/>
  <c r="R409"/>
  <c r="P411"/>
  <c r="T411"/>
  <c r="I413"/>
  <c r="R413"/>
  <c r="P415"/>
  <c r="T415"/>
  <c r="R417"/>
  <c r="P419"/>
  <c r="T419"/>
  <c r="I421"/>
  <c r="R421"/>
  <c r="P423"/>
  <c r="T423"/>
  <c r="R425"/>
  <c r="P427"/>
  <c r="T427"/>
  <c r="R429"/>
  <c r="R433"/>
  <c r="P435"/>
  <c r="T435"/>
  <c r="R437"/>
  <c r="F438"/>
  <c r="G438" s="1"/>
  <c r="P439"/>
  <c r="T439"/>
  <c r="F442"/>
  <c r="I442" s="1"/>
  <c r="T442"/>
  <c r="F443"/>
  <c r="H443" s="1"/>
  <c r="V443"/>
  <c r="E473"/>
  <c r="E454"/>
  <c r="F454"/>
  <c r="E458"/>
  <c r="F458"/>
  <c r="E462"/>
  <c r="F462"/>
  <c r="E466"/>
  <c r="F466"/>
  <c r="E470"/>
  <c r="F470"/>
  <c r="I410"/>
  <c r="R410"/>
  <c r="I414"/>
  <c r="R414"/>
  <c r="F446"/>
  <c r="I418"/>
  <c r="R418"/>
  <c r="I422"/>
  <c r="R422"/>
  <c r="R426"/>
  <c r="R430"/>
  <c r="R434"/>
  <c r="R438"/>
  <c r="F439"/>
  <c r="H439" s="1"/>
  <c r="F447"/>
  <c r="I447" s="1"/>
  <c r="N447" s="1"/>
  <c r="F451"/>
  <c r="G447"/>
  <c r="G451"/>
  <c r="H451"/>
  <c r="I451"/>
  <c r="F455"/>
  <c r="E455"/>
  <c r="I455" s="1"/>
  <c r="F459"/>
  <c r="I459" s="1"/>
  <c r="E459"/>
  <c r="F463"/>
  <c r="E463"/>
  <c r="I463" s="1"/>
  <c r="F467"/>
  <c r="I467" s="1"/>
  <c r="E467"/>
  <c r="F471"/>
  <c r="E471"/>
  <c r="I471" s="1"/>
  <c r="E472"/>
  <c r="F472"/>
  <c r="H476"/>
  <c r="I476"/>
  <c r="E478"/>
  <c r="F478"/>
  <c r="R411"/>
  <c r="R415"/>
  <c r="R419"/>
  <c r="R423"/>
  <c r="R427"/>
  <c r="R435"/>
  <c r="R439"/>
  <c r="E446"/>
  <c r="E450"/>
  <c r="I469"/>
  <c r="I479"/>
  <c r="R451"/>
  <c r="V451"/>
  <c r="R455"/>
  <c r="V455"/>
  <c r="T457"/>
  <c r="R459"/>
  <c r="V459"/>
  <c r="R463"/>
  <c r="V463"/>
  <c r="P465"/>
  <c r="T465"/>
  <c r="R467"/>
  <c r="V467"/>
  <c r="P469"/>
  <c r="T469"/>
  <c r="R471"/>
  <c r="V471"/>
  <c r="P473"/>
  <c r="T473"/>
  <c r="E475"/>
  <c r="R475"/>
  <c r="V475"/>
  <c r="F476"/>
  <c r="G476" s="1"/>
  <c r="P477"/>
  <c r="T477"/>
  <c r="E479"/>
  <c r="R479"/>
  <c r="F480"/>
  <c r="I480" s="1"/>
  <c r="P481"/>
  <c r="T481"/>
  <c r="E483"/>
  <c r="I483" s="1"/>
  <c r="R483"/>
  <c r="F484"/>
  <c r="I484" s="1"/>
  <c r="P485"/>
  <c r="T485"/>
  <c r="E487"/>
  <c r="R487"/>
  <c r="F488"/>
  <c r="I488" s="1"/>
  <c r="P489"/>
  <c r="T489"/>
  <c r="E491"/>
  <c r="I491" s="1"/>
  <c r="R491"/>
  <c r="V491"/>
  <c r="F492"/>
  <c r="H492" s="1"/>
  <c r="E495"/>
  <c r="I495" s="1"/>
  <c r="R495"/>
  <c r="V495"/>
  <c r="F496"/>
  <c r="I496" s="1"/>
  <c r="R444"/>
  <c r="I448"/>
  <c r="R448"/>
  <c r="I452"/>
  <c r="R452"/>
  <c r="R456"/>
  <c r="P458"/>
  <c r="T458"/>
  <c r="P462"/>
  <c r="T462"/>
  <c r="R464"/>
  <c r="P466"/>
  <c r="T466"/>
  <c r="R468"/>
  <c r="R472"/>
  <c r="F473"/>
  <c r="I473" s="1"/>
  <c r="P474"/>
  <c r="T474"/>
  <c r="R476"/>
  <c r="F477"/>
  <c r="G477" s="1"/>
  <c r="P478"/>
  <c r="T478"/>
  <c r="R480"/>
  <c r="F481"/>
  <c r="I481" s="1"/>
  <c r="P482"/>
  <c r="T482"/>
  <c r="R484"/>
  <c r="F485"/>
  <c r="G485" s="1"/>
  <c r="P486"/>
  <c r="T486"/>
  <c r="R488"/>
  <c r="F489"/>
  <c r="H489" s="1"/>
  <c r="P490"/>
  <c r="T490"/>
  <c r="R492"/>
  <c r="V492"/>
  <c r="F493"/>
  <c r="G493" s="1"/>
  <c r="R496"/>
  <c r="V496"/>
  <c r="R445"/>
  <c r="R449"/>
  <c r="P451"/>
  <c r="I453"/>
  <c r="R453"/>
  <c r="P455"/>
  <c r="I457"/>
  <c r="R457"/>
  <c r="P459"/>
  <c r="I461"/>
  <c r="N461" s="1"/>
  <c r="P463"/>
  <c r="I465"/>
  <c r="R465"/>
  <c r="P467"/>
  <c r="R469"/>
  <c r="P471"/>
  <c r="R473"/>
  <c r="R477"/>
  <c r="R481"/>
  <c r="F482"/>
  <c r="H482" s="1"/>
  <c r="R485"/>
  <c r="F486"/>
  <c r="I486" s="1"/>
  <c r="R489"/>
  <c r="F490"/>
  <c r="G490" s="1"/>
  <c r="P491"/>
  <c r="R493"/>
  <c r="F494"/>
  <c r="H494" s="1"/>
  <c r="P495"/>
  <c r="R458"/>
  <c r="R462"/>
  <c r="R466"/>
  <c r="R474"/>
  <c r="R478"/>
  <c r="R482"/>
  <c r="R486"/>
  <c r="R490"/>
  <c r="P492"/>
  <c r="R494"/>
  <c r="P496"/>
  <c r="T494" i="12"/>
  <c r="T486"/>
  <c r="T478"/>
  <c r="P469"/>
  <c r="T466"/>
  <c r="P466"/>
  <c r="P465"/>
  <c r="T462"/>
  <c r="P462"/>
  <c r="T458"/>
  <c r="P458"/>
  <c r="P457"/>
  <c r="T453"/>
  <c r="T449"/>
  <c r="P449"/>
  <c r="T445"/>
  <c r="P445"/>
  <c r="T444"/>
  <c r="R444"/>
  <c r="P444"/>
  <c r="T440"/>
  <c r="T437"/>
  <c r="T433"/>
  <c r="P429"/>
  <c r="T428"/>
  <c r="P428"/>
  <c r="T424"/>
  <c r="T420"/>
  <c r="T417"/>
  <c r="T413"/>
  <c r="P409"/>
  <c r="T408"/>
  <c r="P408"/>
  <c r="P404"/>
  <c r="T400"/>
  <c r="T397"/>
  <c r="P393"/>
  <c r="T393"/>
  <c r="T389"/>
  <c r="T382"/>
  <c r="P382"/>
  <c r="P381"/>
  <c r="P378"/>
  <c r="T378"/>
  <c r="P377"/>
  <c r="T373"/>
  <c r="T369"/>
  <c r="P366"/>
  <c r="T365"/>
  <c r="P365"/>
  <c r="P362"/>
  <c r="T361"/>
  <c r="P361"/>
  <c r="P358"/>
  <c r="T357"/>
  <c r="P357"/>
  <c r="P354"/>
  <c r="T353"/>
  <c r="P353"/>
  <c r="P350"/>
  <c r="T349"/>
  <c r="P349"/>
  <c r="P348"/>
  <c r="P345"/>
  <c r="T345"/>
  <c r="P344"/>
  <c r="T341"/>
  <c r="P341"/>
  <c r="P340"/>
  <c r="T337"/>
  <c r="P337"/>
  <c r="P336"/>
  <c r="P333"/>
  <c r="T329"/>
  <c r="T325"/>
  <c r="P325"/>
  <c r="P324"/>
  <c r="T320"/>
  <c r="T316"/>
  <c r="T312"/>
  <c r="T305"/>
  <c r="P305"/>
  <c r="P304"/>
  <c r="T301"/>
  <c r="P301"/>
  <c r="P300"/>
  <c r="P297"/>
  <c r="T297"/>
  <c r="P296"/>
  <c r="T293"/>
  <c r="P289"/>
  <c r="T285"/>
  <c r="T281"/>
  <c r="P281"/>
  <c r="P280"/>
  <c r="P277"/>
  <c r="T276"/>
  <c r="P276"/>
  <c r="P275"/>
  <c r="T272"/>
  <c r="P272"/>
  <c r="P271"/>
  <c r="T268"/>
  <c r="P268"/>
  <c r="P267"/>
  <c r="T263"/>
  <c r="T259"/>
  <c r="T256"/>
  <c r="T252"/>
  <c r="P252"/>
  <c r="T248"/>
  <c r="T244"/>
  <c r="T240"/>
  <c r="T235"/>
  <c r="P232"/>
  <c r="P231"/>
  <c r="T231"/>
  <c r="P228"/>
  <c r="T227"/>
  <c r="P227"/>
  <c r="T223"/>
  <c r="T219"/>
  <c r="T215"/>
  <c r="T211"/>
  <c r="T208"/>
  <c r="T204"/>
  <c r="T200"/>
  <c r="T195"/>
  <c r="T191"/>
  <c r="T188"/>
  <c r="T183"/>
  <c r="T180"/>
  <c r="T175"/>
  <c r="T172"/>
  <c r="T168"/>
  <c r="P168"/>
  <c r="P167"/>
  <c r="P164"/>
  <c r="T164"/>
  <c r="P163"/>
  <c r="V161"/>
  <c r="P160"/>
  <c r="T159"/>
  <c r="P159"/>
  <c r="T156"/>
  <c r="T152"/>
  <c r="T148"/>
  <c r="V141"/>
  <c r="T139"/>
  <c r="V137"/>
  <c r="P136"/>
  <c r="P135"/>
  <c r="T135"/>
  <c r="P132"/>
  <c r="T131"/>
  <c r="P131"/>
  <c r="T128"/>
  <c r="P128"/>
  <c r="P127"/>
  <c r="T123"/>
  <c r="T120"/>
  <c r="V117"/>
  <c r="T116"/>
  <c r="P116"/>
  <c r="P115"/>
  <c r="T112"/>
  <c r="T108"/>
  <c r="P108"/>
  <c r="P107"/>
  <c r="R105"/>
  <c r="P104"/>
  <c r="T103"/>
  <c r="P103"/>
  <c r="T100"/>
  <c r="V97"/>
  <c r="T96"/>
  <c r="P96"/>
  <c r="P95"/>
  <c r="T92"/>
  <c r="P92"/>
  <c r="P91"/>
  <c r="T87"/>
  <c r="P87"/>
  <c r="T84"/>
  <c r="P84"/>
  <c r="P82"/>
  <c r="T81"/>
  <c r="P81"/>
  <c r="T77"/>
  <c r="T73"/>
  <c r="T70"/>
  <c r="P70"/>
  <c r="P69"/>
  <c r="T66"/>
  <c r="P61"/>
  <c r="T57"/>
  <c r="T53"/>
  <c r="T49"/>
  <c r="T45"/>
  <c r="P42"/>
  <c r="T42"/>
  <c r="P41"/>
  <c r="T38"/>
  <c r="P38"/>
  <c r="P37"/>
  <c r="T34"/>
  <c r="T33"/>
  <c r="T46"/>
  <c r="T50"/>
  <c r="T54"/>
  <c r="T65"/>
  <c r="T74"/>
  <c r="T78"/>
  <c r="T99"/>
  <c r="V101"/>
  <c r="T111"/>
  <c r="T119"/>
  <c r="V121"/>
  <c r="T124"/>
  <c r="T140"/>
  <c r="T143"/>
  <c r="T147"/>
  <c r="T151"/>
  <c r="T155"/>
  <c r="V173"/>
  <c r="T176"/>
  <c r="T179"/>
  <c r="V181"/>
  <c r="T192"/>
  <c r="T196"/>
  <c r="T199"/>
  <c r="T203"/>
  <c r="T207"/>
  <c r="T421"/>
  <c r="T425"/>
  <c r="T432"/>
  <c r="T436"/>
  <c r="T474"/>
  <c r="T482"/>
  <c r="T490"/>
  <c r="P33"/>
  <c r="T37"/>
  <c r="T41"/>
  <c r="P46"/>
  <c r="P50"/>
  <c r="P54"/>
  <c r="T61"/>
  <c r="P65"/>
  <c r="T69"/>
  <c r="P74"/>
  <c r="P78"/>
  <c r="T82"/>
  <c r="T91"/>
  <c r="T95"/>
  <c r="P99"/>
  <c r="T104"/>
  <c r="T107"/>
  <c r="P111"/>
  <c r="T115"/>
  <c r="P119"/>
  <c r="P124"/>
  <c r="T127"/>
  <c r="T132"/>
  <c r="T136"/>
  <c r="P140"/>
  <c r="P143"/>
  <c r="P147"/>
  <c r="P151"/>
  <c r="V153"/>
  <c r="P155"/>
  <c r="V157"/>
  <c r="T160"/>
  <c r="T163"/>
  <c r="T167"/>
  <c r="P176"/>
  <c r="P179"/>
  <c r="P192"/>
  <c r="P196"/>
  <c r="P199"/>
  <c r="P203"/>
  <c r="P207"/>
  <c r="P211"/>
  <c r="P215"/>
  <c r="P219"/>
  <c r="P223"/>
  <c r="T228"/>
  <c r="T232"/>
  <c r="P235"/>
  <c r="P240"/>
  <c r="P244"/>
  <c r="P248"/>
  <c r="P259"/>
  <c r="P263"/>
  <c r="T267"/>
  <c r="T271"/>
  <c r="T275"/>
  <c r="T277"/>
  <c r="T280"/>
  <c r="P285"/>
  <c r="T289"/>
  <c r="P293"/>
  <c r="T296"/>
  <c r="T300"/>
  <c r="T304"/>
  <c r="P312"/>
  <c r="P316"/>
  <c r="P320"/>
  <c r="T324"/>
  <c r="P329"/>
  <c r="T336"/>
  <c r="T340"/>
  <c r="T344"/>
  <c r="T348"/>
  <c r="T350"/>
  <c r="T354"/>
  <c r="T358"/>
  <c r="T362"/>
  <c r="T366"/>
  <c r="P369"/>
  <c r="P373"/>
  <c r="T377"/>
  <c r="T381"/>
  <c r="P389"/>
  <c r="P397"/>
  <c r="P400"/>
  <c r="T404"/>
  <c r="T409"/>
  <c r="P413"/>
  <c r="P417"/>
  <c r="P421"/>
  <c r="P425"/>
  <c r="T429"/>
  <c r="P432"/>
  <c r="P436"/>
  <c r="P440"/>
  <c r="T457"/>
  <c r="T465"/>
  <c r="T469"/>
  <c r="P474"/>
  <c r="P482"/>
  <c r="P490"/>
  <c r="T212"/>
  <c r="T216"/>
  <c r="T220"/>
  <c r="T243"/>
  <c r="T247"/>
  <c r="T260"/>
  <c r="T264"/>
  <c r="T284"/>
  <c r="T292"/>
  <c r="T309"/>
  <c r="T313"/>
  <c r="T317"/>
  <c r="T321"/>
  <c r="T328"/>
  <c r="V368"/>
  <c r="T370"/>
  <c r="T374"/>
  <c r="T386"/>
  <c r="T396"/>
  <c r="T401"/>
  <c r="T412"/>
  <c r="T416"/>
  <c r="P34"/>
  <c r="P45"/>
  <c r="P49"/>
  <c r="P53"/>
  <c r="P57"/>
  <c r="P66"/>
  <c r="P73"/>
  <c r="P77"/>
  <c r="P100"/>
  <c r="P112"/>
  <c r="P120"/>
  <c r="P123"/>
  <c r="P139"/>
  <c r="P148"/>
  <c r="P152"/>
  <c r="P156"/>
  <c r="P172"/>
  <c r="P175"/>
  <c r="P180"/>
  <c r="P183"/>
  <c r="P188"/>
  <c r="P191"/>
  <c r="P195"/>
  <c r="P200"/>
  <c r="P204"/>
  <c r="P208"/>
  <c r="P212"/>
  <c r="P216"/>
  <c r="P220"/>
  <c r="P243"/>
  <c r="P247"/>
  <c r="P256"/>
  <c r="P260"/>
  <c r="P264"/>
  <c r="P284"/>
  <c r="P292"/>
  <c r="P309"/>
  <c r="P313"/>
  <c r="P317"/>
  <c r="P321"/>
  <c r="P328"/>
  <c r="P370"/>
  <c r="P374"/>
  <c r="P386"/>
  <c r="P396"/>
  <c r="P401"/>
  <c r="P412"/>
  <c r="P416"/>
  <c r="P420"/>
  <c r="P424"/>
  <c r="P433"/>
  <c r="P437"/>
  <c r="P453"/>
  <c r="P478"/>
  <c r="P486"/>
  <c r="P494"/>
  <c r="R31"/>
  <c r="E95"/>
  <c r="F95"/>
  <c r="E99"/>
  <c r="F99"/>
  <c r="E103"/>
  <c r="F103"/>
  <c r="E107"/>
  <c r="F107"/>
  <c r="E111"/>
  <c r="F111"/>
  <c r="V83"/>
  <c r="R83"/>
  <c r="F121"/>
  <c r="T93"/>
  <c r="P93"/>
  <c r="F141"/>
  <c r="F157"/>
  <c r="F161"/>
  <c r="T133"/>
  <c r="P133"/>
  <c r="T145"/>
  <c r="P145"/>
  <c r="F177"/>
  <c r="T149"/>
  <c r="P149"/>
  <c r="F209"/>
  <c r="E209"/>
  <c r="T186"/>
  <c r="P186"/>
  <c r="R186"/>
  <c r="F32"/>
  <c r="E35"/>
  <c r="F36"/>
  <c r="E39"/>
  <c r="R39"/>
  <c r="V39"/>
  <c r="F40"/>
  <c r="E43"/>
  <c r="F44"/>
  <c r="E47"/>
  <c r="R47"/>
  <c r="V47"/>
  <c r="F48"/>
  <c r="E51"/>
  <c r="R51"/>
  <c r="V51"/>
  <c r="F52"/>
  <c r="E55"/>
  <c r="R55"/>
  <c r="V55"/>
  <c r="F56"/>
  <c r="E59"/>
  <c r="R59"/>
  <c r="V59"/>
  <c r="F60"/>
  <c r="E63"/>
  <c r="R63"/>
  <c r="V63"/>
  <c r="F64"/>
  <c r="I64" s="1"/>
  <c r="E67"/>
  <c r="R67"/>
  <c r="V67"/>
  <c r="F68"/>
  <c r="H68" s="1"/>
  <c r="E71"/>
  <c r="R71"/>
  <c r="V71"/>
  <c r="F72"/>
  <c r="I72" s="1"/>
  <c r="N72" s="1"/>
  <c r="E75"/>
  <c r="R75"/>
  <c r="V75"/>
  <c r="F76"/>
  <c r="G76" s="1"/>
  <c r="E79"/>
  <c r="F80"/>
  <c r="H80" s="1"/>
  <c r="E83"/>
  <c r="E89"/>
  <c r="F91"/>
  <c r="H91" s="1"/>
  <c r="E93"/>
  <c r="F110"/>
  <c r="E113"/>
  <c r="F126"/>
  <c r="I126" s="1"/>
  <c r="E129"/>
  <c r="E133"/>
  <c r="E145"/>
  <c r="E149"/>
  <c r="F166"/>
  <c r="H166" s="1"/>
  <c r="F170"/>
  <c r="F183"/>
  <c r="E193"/>
  <c r="E84"/>
  <c r="F84"/>
  <c r="E88"/>
  <c r="F88"/>
  <c r="E92"/>
  <c r="I92" s="1"/>
  <c r="F92"/>
  <c r="E96"/>
  <c r="F96"/>
  <c r="E100"/>
  <c r="F100"/>
  <c r="E104"/>
  <c r="F104"/>
  <c r="E108"/>
  <c r="F108"/>
  <c r="E112"/>
  <c r="I112" s="1"/>
  <c r="F112"/>
  <c r="F117"/>
  <c r="I88"/>
  <c r="N88" s="1"/>
  <c r="T90"/>
  <c r="P90"/>
  <c r="F137"/>
  <c r="I108"/>
  <c r="T109"/>
  <c r="P109"/>
  <c r="F153"/>
  <c r="T125"/>
  <c r="P125"/>
  <c r="F173"/>
  <c r="G178"/>
  <c r="H178"/>
  <c r="F193"/>
  <c r="T165"/>
  <c r="P165"/>
  <c r="F197"/>
  <c r="E197"/>
  <c r="T169"/>
  <c r="P169"/>
  <c r="F205"/>
  <c r="E205"/>
  <c r="T177"/>
  <c r="P177"/>
  <c r="F225"/>
  <c r="E225"/>
  <c r="T197"/>
  <c r="P197"/>
  <c r="R197"/>
  <c r="F31"/>
  <c r="G31" s="1"/>
  <c r="E32"/>
  <c r="F33"/>
  <c r="G33" s="1"/>
  <c r="E36"/>
  <c r="R36"/>
  <c r="V36"/>
  <c r="F37"/>
  <c r="G37" s="1"/>
  <c r="E40"/>
  <c r="R40"/>
  <c r="V40"/>
  <c r="F41"/>
  <c r="G41" s="1"/>
  <c r="E44"/>
  <c r="R44"/>
  <c r="V44"/>
  <c r="F45"/>
  <c r="G45" s="1"/>
  <c r="E48"/>
  <c r="R48"/>
  <c r="V48"/>
  <c r="F49"/>
  <c r="G49" s="1"/>
  <c r="E52"/>
  <c r="R52"/>
  <c r="V52"/>
  <c r="F53"/>
  <c r="G53" s="1"/>
  <c r="E56"/>
  <c r="R56"/>
  <c r="V56"/>
  <c r="F57"/>
  <c r="G57" s="1"/>
  <c r="E60"/>
  <c r="R60"/>
  <c r="V60"/>
  <c r="F61"/>
  <c r="G61" s="1"/>
  <c r="R64"/>
  <c r="V64"/>
  <c r="F65"/>
  <c r="G65" s="1"/>
  <c r="F69"/>
  <c r="G69" s="1"/>
  <c r="F73"/>
  <c r="H73" s="1"/>
  <c r="R76"/>
  <c r="V76"/>
  <c r="F77"/>
  <c r="G77" s="1"/>
  <c r="R80"/>
  <c r="V80"/>
  <c r="F81"/>
  <c r="G81" s="1"/>
  <c r="E85"/>
  <c r="F87"/>
  <c r="G87" s="1"/>
  <c r="E118"/>
  <c r="F90"/>
  <c r="I90" s="1"/>
  <c r="V90"/>
  <c r="E120"/>
  <c r="E122"/>
  <c r="F102"/>
  <c r="F106"/>
  <c r="E136"/>
  <c r="E109"/>
  <c r="E139"/>
  <c r="E142"/>
  <c r="F122"/>
  <c r="E152"/>
  <c r="E125"/>
  <c r="E155"/>
  <c r="E158"/>
  <c r="E162"/>
  <c r="F142"/>
  <c r="E172"/>
  <c r="E174"/>
  <c r="F162"/>
  <c r="E165"/>
  <c r="I166"/>
  <c r="N166" s="1"/>
  <c r="E169"/>
  <c r="F174"/>
  <c r="E177"/>
  <c r="I178"/>
  <c r="T86"/>
  <c r="P86"/>
  <c r="T89"/>
  <c r="P89"/>
  <c r="F129"/>
  <c r="I100"/>
  <c r="T101"/>
  <c r="P101"/>
  <c r="F133"/>
  <c r="I104"/>
  <c r="T105"/>
  <c r="P105"/>
  <c r="F149"/>
  <c r="T121"/>
  <c r="P121"/>
  <c r="F169"/>
  <c r="T141"/>
  <c r="P141"/>
  <c r="F189"/>
  <c r="E189"/>
  <c r="T161"/>
  <c r="P161"/>
  <c r="F201"/>
  <c r="E201"/>
  <c r="T173"/>
  <c r="P173"/>
  <c r="F213"/>
  <c r="E213"/>
  <c r="E214"/>
  <c r="F214"/>
  <c r="F217"/>
  <c r="E217"/>
  <c r="T189"/>
  <c r="P189"/>
  <c r="R189"/>
  <c r="I33"/>
  <c r="R33"/>
  <c r="F34"/>
  <c r="H34" s="1"/>
  <c r="I37"/>
  <c r="R37"/>
  <c r="F38"/>
  <c r="G38" s="1"/>
  <c r="P39"/>
  <c r="I41"/>
  <c r="R41"/>
  <c r="F42"/>
  <c r="H42" s="1"/>
  <c r="I45"/>
  <c r="R45"/>
  <c r="F46"/>
  <c r="G46" s="1"/>
  <c r="P47"/>
  <c r="I49"/>
  <c r="R49"/>
  <c r="F50"/>
  <c r="H50" s="1"/>
  <c r="P51"/>
  <c r="I53"/>
  <c r="R53"/>
  <c r="F54"/>
  <c r="G54" s="1"/>
  <c r="P55"/>
  <c r="F85"/>
  <c r="I57"/>
  <c r="R57"/>
  <c r="F58"/>
  <c r="H58" s="1"/>
  <c r="P59"/>
  <c r="F89"/>
  <c r="I61"/>
  <c r="R61"/>
  <c r="F62"/>
  <c r="G62" s="1"/>
  <c r="P63"/>
  <c r="F93"/>
  <c r="R65"/>
  <c r="F66"/>
  <c r="H66" s="1"/>
  <c r="P67"/>
  <c r="F97"/>
  <c r="I69"/>
  <c r="R69"/>
  <c r="F70"/>
  <c r="G70" s="1"/>
  <c r="P71"/>
  <c r="F101"/>
  <c r="R73"/>
  <c r="F74"/>
  <c r="H74" s="1"/>
  <c r="P75"/>
  <c r="F105"/>
  <c r="R77"/>
  <c r="F78"/>
  <c r="H78" s="1"/>
  <c r="F109"/>
  <c r="R81"/>
  <c r="F82"/>
  <c r="G82" s="1"/>
  <c r="P83"/>
  <c r="E114"/>
  <c r="F86"/>
  <c r="I86" s="1"/>
  <c r="V86"/>
  <c r="E116"/>
  <c r="I89"/>
  <c r="V89"/>
  <c r="V93"/>
  <c r="E128"/>
  <c r="E101"/>
  <c r="E131"/>
  <c r="E132"/>
  <c r="E105"/>
  <c r="E135"/>
  <c r="E138"/>
  <c r="F118"/>
  <c r="E148"/>
  <c r="E121"/>
  <c r="E151"/>
  <c r="E154"/>
  <c r="V133"/>
  <c r="F138"/>
  <c r="E168"/>
  <c r="E141"/>
  <c r="E171"/>
  <c r="V145"/>
  <c r="V149"/>
  <c r="F154"/>
  <c r="F158"/>
  <c r="E161"/>
  <c r="I162"/>
  <c r="E194"/>
  <c r="F198"/>
  <c r="E173"/>
  <c r="I174"/>
  <c r="E216"/>
  <c r="E198"/>
  <c r="F113"/>
  <c r="I84"/>
  <c r="T85"/>
  <c r="P85"/>
  <c r="F125"/>
  <c r="I96"/>
  <c r="T97"/>
  <c r="P97"/>
  <c r="F145"/>
  <c r="T117"/>
  <c r="P117"/>
  <c r="F165"/>
  <c r="T137"/>
  <c r="P137"/>
  <c r="E181"/>
  <c r="F181"/>
  <c r="T153"/>
  <c r="P153"/>
  <c r="F185"/>
  <c r="E185"/>
  <c r="T157"/>
  <c r="P157"/>
  <c r="I34"/>
  <c r="R34"/>
  <c r="P36"/>
  <c r="I38"/>
  <c r="R38"/>
  <c r="P40"/>
  <c r="I42"/>
  <c r="R42"/>
  <c r="P44"/>
  <c r="I46"/>
  <c r="R46"/>
  <c r="P48"/>
  <c r="I50"/>
  <c r="R50"/>
  <c r="P52"/>
  <c r="I54"/>
  <c r="R54"/>
  <c r="P56"/>
  <c r="I58"/>
  <c r="N58" s="1"/>
  <c r="P60"/>
  <c r="I62"/>
  <c r="N62" s="1"/>
  <c r="P64"/>
  <c r="E94"/>
  <c r="I66"/>
  <c r="R66"/>
  <c r="E98"/>
  <c r="I70"/>
  <c r="R70"/>
  <c r="E102"/>
  <c r="I74"/>
  <c r="R74"/>
  <c r="P76"/>
  <c r="E106"/>
  <c r="I78"/>
  <c r="R78"/>
  <c r="P80"/>
  <c r="E110"/>
  <c r="I82"/>
  <c r="R82"/>
  <c r="T83"/>
  <c r="V85"/>
  <c r="E119"/>
  <c r="R90"/>
  <c r="G91"/>
  <c r="R93"/>
  <c r="F94"/>
  <c r="E124"/>
  <c r="E97"/>
  <c r="E127"/>
  <c r="E130"/>
  <c r="E134"/>
  <c r="V109"/>
  <c r="F114"/>
  <c r="E144"/>
  <c r="E117"/>
  <c r="E147"/>
  <c r="E150"/>
  <c r="V125"/>
  <c r="F130"/>
  <c r="R133"/>
  <c r="F134"/>
  <c r="E164"/>
  <c r="E137"/>
  <c r="E167"/>
  <c r="E170"/>
  <c r="I170" s="1"/>
  <c r="N170" s="1"/>
  <c r="R145"/>
  <c r="F146"/>
  <c r="I146" s="1"/>
  <c r="N146" s="1"/>
  <c r="R149"/>
  <c r="F150"/>
  <c r="E180"/>
  <c r="E153"/>
  <c r="I154"/>
  <c r="N154" s="1"/>
  <c r="E157"/>
  <c r="I158"/>
  <c r="F190"/>
  <c r="V165"/>
  <c r="V169"/>
  <c r="V177"/>
  <c r="G179"/>
  <c r="F186"/>
  <c r="H186" s="1"/>
  <c r="V186"/>
  <c r="E190"/>
  <c r="F195"/>
  <c r="E202"/>
  <c r="F202"/>
  <c r="E206"/>
  <c r="F206"/>
  <c r="T182"/>
  <c r="P182"/>
  <c r="T185"/>
  <c r="P185"/>
  <c r="E222"/>
  <c r="F222"/>
  <c r="R94"/>
  <c r="V94"/>
  <c r="R98"/>
  <c r="V98"/>
  <c r="R106"/>
  <c r="V106"/>
  <c r="R110"/>
  <c r="V110"/>
  <c r="R114"/>
  <c r="V114"/>
  <c r="F115"/>
  <c r="I115" s="1"/>
  <c r="R118"/>
  <c r="V118"/>
  <c r="F119"/>
  <c r="R122"/>
  <c r="V122"/>
  <c r="F123"/>
  <c r="H123" s="1"/>
  <c r="R126"/>
  <c r="V126"/>
  <c r="F127"/>
  <c r="I130"/>
  <c r="N130" s="1"/>
  <c r="F131"/>
  <c r="R134"/>
  <c r="V134"/>
  <c r="F135"/>
  <c r="I138"/>
  <c r="R138"/>
  <c r="V138"/>
  <c r="F139"/>
  <c r="I142"/>
  <c r="R142"/>
  <c r="V142"/>
  <c r="F143"/>
  <c r="I143" s="1"/>
  <c r="F147"/>
  <c r="I150"/>
  <c r="R150"/>
  <c r="V150"/>
  <c r="F151"/>
  <c r="F155"/>
  <c r="R158"/>
  <c r="V158"/>
  <c r="F159"/>
  <c r="G159" s="1"/>
  <c r="R162"/>
  <c r="V162"/>
  <c r="F163"/>
  <c r="I163" s="1"/>
  <c r="F167"/>
  <c r="F171"/>
  <c r="R174"/>
  <c r="V174"/>
  <c r="F175"/>
  <c r="I175" s="1"/>
  <c r="R178"/>
  <c r="V178"/>
  <c r="F179"/>
  <c r="I179" s="1"/>
  <c r="F182"/>
  <c r="I182" s="1"/>
  <c r="V182"/>
  <c r="E212"/>
  <c r="V185"/>
  <c r="E219"/>
  <c r="F194"/>
  <c r="E224"/>
  <c r="I275"/>
  <c r="E199"/>
  <c r="F199"/>
  <c r="E203"/>
  <c r="F203"/>
  <c r="E207"/>
  <c r="F207"/>
  <c r="F221"/>
  <c r="I192"/>
  <c r="E221"/>
  <c r="T193"/>
  <c r="P193"/>
  <c r="G270"/>
  <c r="H274"/>
  <c r="G276"/>
  <c r="I87"/>
  <c r="R87"/>
  <c r="I91"/>
  <c r="R91"/>
  <c r="I95"/>
  <c r="R95"/>
  <c r="I99"/>
  <c r="R99"/>
  <c r="R103"/>
  <c r="R107"/>
  <c r="R111"/>
  <c r="R115"/>
  <c r="F116"/>
  <c r="I116" s="1"/>
  <c r="R119"/>
  <c r="F120"/>
  <c r="I120" s="1"/>
  <c r="R123"/>
  <c r="F124"/>
  <c r="R127"/>
  <c r="F128"/>
  <c r="R131"/>
  <c r="F132"/>
  <c r="R135"/>
  <c r="F136"/>
  <c r="I136" s="1"/>
  <c r="R139"/>
  <c r="F140"/>
  <c r="G140" s="1"/>
  <c r="R143"/>
  <c r="F144"/>
  <c r="R147"/>
  <c r="F148"/>
  <c r="R151"/>
  <c r="F152"/>
  <c r="I152" s="1"/>
  <c r="E183"/>
  <c r="R155"/>
  <c r="F156"/>
  <c r="H156" s="1"/>
  <c r="E187"/>
  <c r="R159"/>
  <c r="F160"/>
  <c r="H160" s="1"/>
  <c r="E191"/>
  <c r="R163"/>
  <c r="F164"/>
  <c r="E195"/>
  <c r="R167"/>
  <c r="F168"/>
  <c r="F172"/>
  <c r="I172" s="1"/>
  <c r="R175"/>
  <c r="F176"/>
  <c r="H176" s="1"/>
  <c r="R179"/>
  <c r="F180"/>
  <c r="E215"/>
  <c r="F191"/>
  <c r="V193"/>
  <c r="I251"/>
  <c r="N251" s="1"/>
  <c r="E184"/>
  <c r="F184"/>
  <c r="E188"/>
  <c r="F188"/>
  <c r="E192"/>
  <c r="F192"/>
  <c r="E196"/>
  <c r="F196"/>
  <c r="E200"/>
  <c r="F200"/>
  <c r="E204"/>
  <c r="F204"/>
  <c r="E208"/>
  <c r="F208"/>
  <c r="E210"/>
  <c r="F210"/>
  <c r="T181"/>
  <c r="P181"/>
  <c r="E218"/>
  <c r="F218"/>
  <c r="T190"/>
  <c r="P190"/>
  <c r="E226"/>
  <c r="F226"/>
  <c r="T198"/>
  <c r="P198"/>
  <c r="V198"/>
  <c r="G254"/>
  <c r="I254"/>
  <c r="G255"/>
  <c r="H256"/>
  <c r="H258"/>
  <c r="H259"/>
  <c r="G262"/>
  <c r="I262"/>
  <c r="G263"/>
  <c r="H266"/>
  <c r="H267"/>
  <c r="R84"/>
  <c r="R92"/>
  <c r="P94"/>
  <c r="R96"/>
  <c r="P98"/>
  <c r="R100"/>
  <c r="R104"/>
  <c r="P106"/>
  <c r="R108"/>
  <c r="P110"/>
  <c r="R112"/>
  <c r="P114"/>
  <c r="R116"/>
  <c r="P118"/>
  <c r="R120"/>
  <c r="P122"/>
  <c r="R124"/>
  <c r="P126"/>
  <c r="R128"/>
  <c r="R132"/>
  <c r="P134"/>
  <c r="R136"/>
  <c r="P138"/>
  <c r="R140"/>
  <c r="P142"/>
  <c r="R148"/>
  <c r="P150"/>
  <c r="R152"/>
  <c r="R156"/>
  <c r="P158"/>
  <c r="R160"/>
  <c r="P162"/>
  <c r="R164"/>
  <c r="R168"/>
  <c r="R172"/>
  <c r="P174"/>
  <c r="R176"/>
  <c r="P178"/>
  <c r="R180"/>
  <c r="I181"/>
  <c r="E211"/>
  <c r="R182"/>
  <c r="R185"/>
  <c r="F187"/>
  <c r="V190"/>
  <c r="E220"/>
  <c r="E223"/>
  <c r="E277"/>
  <c r="F277"/>
  <c r="E281"/>
  <c r="F281"/>
  <c r="I281" s="1"/>
  <c r="E285"/>
  <c r="F285"/>
  <c r="I285" s="1"/>
  <c r="E289"/>
  <c r="F289"/>
  <c r="I289" s="1"/>
  <c r="E293"/>
  <c r="F293"/>
  <c r="I293" s="1"/>
  <c r="E297"/>
  <c r="F297"/>
  <c r="E301"/>
  <c r="F301"/>
  <c r="E305"/>
  <c r="F305"/>
  <c r="E311"/>
  <c r="F311"/>
  <c r="E322"/>
  <c r="F322"/>
  <c r="I322" s="1"/>
  <c r="N322" s="1"/>
  <c r="T294"/>
  <c r="P294"/>
  <c r="G329"/>
  <c r="H331"/>
  <c r="G335"/>
  <c r="G352"/>
  <c r="H364"/>
  <c r="G368"/>
  <c r="I368"/>
  <c r="R201"/>
  <c r="V201"/>
  <c r="R205"/>
  <c r="V205"/>
  <c r="R209"/>
  <c r="V209"/>
  <c r="R213"/>
  <c r="V213"/>
  <c r="R217"/>
  <c r="V217"/>
  <c r="R221"/>
  <c r="V221"/>
  <c r="R225"/>
  <c r="V225"/>
  <c r="E229"/>
  <c r="R229"/>
  <c r="V229"/>
  <c r="F230"/>
  <c r="G230" s="1"/>
  <c r="E233"/>
  <c r="R233"/>
  <c r="V233"/>
  <c r="F234"/>
  <c r="H234" s="1"/>
  <c r="E237"/>
  <c r="I237"/>
  <c r="R237"/>
  <c r="V237"/>
  <c r="F238"/>
  <c r="I238" s="1"/>
  <c r="E241"/>
  <c r="R241"/>
  <c r="V241"/>
  <c r="F242"/>
  <c r="I242" s="1"/>
  <c r="E245"/>
  <c r="R245"/>
  <c r="V245"/>
  <c r="F246"/>
  <c r="G246" s="1"/>
  <c r="E249"/>
  <c r="R249"/>
  <c r="V249"/>
  <c r="F250"/>
  <c r="H250" s="1"/>
  <c r="E253"/>
  <c r="R253"/>
  <c r="V253"/>
  <c r="F254"/>
  <c r="H254" s="1"/>
  <c r="E257"/>
  <c r="R257"/>
  <c r="V257"/>
  <c r="F258"/>
  <c r="I258" s="1"/>
  <c r="E261"/>
  <c r="R261"/>
  <c r="V261"/>
  <c r="F262"/>
  <c r="H262" s="1"/>
  <c r="E265"/>
  <c r="F266"/>
  <c r="I266" s="1"/>
  <c r="E269"/>
  <c r="R269"/>
  <c r="V269"/>
  <c r="F270"/>
  <c r="I270" s="1"/>
  <c r="E273"/>
  <c r="R273"/>
  <c r="V273"/>
  <c r="F274"/>
  <c r="I274" s="1"/>
  <c r="F283"/>
  <c r="G283" s="1"/>
  <c r="F292"/>
  <c r="V294"/>
  <c r="E295"/>
  <c r="I342"/>
  <c r="I348"/>
  <c r="E298"/>
  <c r="F298"/>
  <c r="I298" s="1"/>
  <c r="E302"/>
  <c r="F302"/>
  <c r="E310"/>
  <c r="F310"/>
  <c r="T282"/>
  <c r="P282"/>
  <c r="E319"/>
  <c r="F319"/>
  <c r="T291"/>
  <c r="P291"/>
  <c r="V299"/>
  <c r="R299"/>
  <c r="T299"/>
  <c r="P299"/>
  <c r="H338"/>
  <c r="H346"/>
  <c r="H356"/>
  <c r="I360"/>
  <c r="R202"/>
  <c r="V202"/>
  <c r="R206"/>
  <c r="V206"/>
  <c r="R210"/>
  <c r="V210"/>
  <c r="F211"/>
  <c r="R214"/>
  <c r="V214"/>
  <c r="F215"/>
  <c r="R218"/>
  <c r="V218"/>
  <c r="F219"/>
  <c r="R222"/>
  <c r="V222"/>
  <c r="F223"/>
  <c r="R226"/>
  <c r="V226"/>
  <c r="F227"/>
  <c r="H227" s="1"/>
  <c r="R230"/>
  <c r="V230"/>
  <c r="F231"/>
  <c r="G231" s="1"/>
  <c r="F235"/>
  <c r="G235" s="1"/>
  <c r="R238"/>
  <c r="V238"/>
  <c r="F239"/>
  <c r="G239" s="1"/>
  <c r="R242"/>
  <c r="V242"/>
  <c r="F243"/>
  <c r="H243" s="1"/>
  <c r="R246"/>
  <c r="V246"/>
  <c r="F247"/>
  <c r="G247" s="1"/>
  <c r="R250"/>
  <c r="V250"/>
  <c r="F251"/>
  <c r="G251" s="1"/>
  <c r="F282"/>
  <c r="R254"/>
  <c r="V254"/>
  <c r="F255"/>
  <c r="I255" s="1"/>
  <c r="N255" s="1"/>
  <c r="F286"/>
  <c r="R258"/>
  <c r="V258"/>
  <c r="F259"/>
  <c r="I259" s="1"/>
  <c r="F290"/>
  <c r="H290" s="1"/>
  <c r="R262"/>
  <c r="V262"/>
  <c r="F263"/>
  <c r="H263" s="1"/>
  <c r="F294"/>
  <c r="R266"/>
  <c r="V266"/>
  <c r="F267"/>
  <c r="G267" s="1"/>
  <c r="R270"/>
  <c r="V270"/>
  <c r="F271"/>
  <c r="G271" s="1"/>
  <c r="R274"/>
  <c r="V274"/>
  <c r="F275"/>
  <c r="H275" s="1"/>
  <c r="E278"/>
  <c r="F280"/>
  <c r="V282"/>
  <c r="E286"/>
  <c r="F288"/>
  <c r="F291"/>
  <c r="I291" s="1"/>
  <c r="V291"/>
  <c r="E321"/>
  <c r="I328"/>
  <c r="E303"/>
  <c r="F303"/>
  <c r="E307"/>
  <c r="F307"/>
  <c r="T279"/>
  <c r="P279"/>
  <c r="E315"/>
  <c r="F315"/>
  <c r="T287"/>
  <c r="P287"/>
  <c r="E318"/>
  <c r="F318"/>
  <c r="T290"/>
  <c r="P290"/>
  <c r="H330"/>
  <c r="I183"/>
  <c r="R183"/>
  <c r="I187"/>
  <c r="N187" s="1"/>
  <c r="I191"/>
  <c r="R191"/>
  <c r="I195"/>
  <c r="R195"/>
  <c r="I199"/>
  <c r="R199"/>
  <c r="P201"/>
  <c r="I203"/>
  <c r="R203"/>
  <c r="P205"/>
  <c r="I207"/>
  <c r="R207"/>
  <c r="P209"/>
  <c r="I211"/>
  <c r="R211"/>
  <c r="F212"/>
  <c r="P213"/>
  <c r="I215"/>
  <c r="R215"/>
  <c r="F216"/>
  <c r="I216" s="1"/>
  <c r="P217"/>
  <c r="I219"/>
  <c r="R219"/>
  <c r="F220"/>
  <c r="P221"/>
  <c r="I223"/>
  <c r="R223"/>
  <c r="F224"/>
  <c r="I224" s="1"/>
  <c r="N224" s="1"/>
  <c r="P225"/>
  <c r="I227"/>
  <c r="R227"/>
  <c r="F228"/>
  <c r="H228" s="1"/>
  <c r="P229"/>
  <c r="I231"/>
  <c r="R231"/>
  <c r="F232"/>
  <c r="H232" s="1"/>
  <c r="P233"/>
  <c r="I235"/>
  <c r="R235"/>
  <c r="F236"/>
  <c r="G236" s="1"/>
  <c r="P237"/>
  <c r="I239"/>
  <c r="N239" s="1"/>
  <c r="F240"/>
  <c r="H240" s="1"/>
  <c r="P241"/>
  <c r="I243"/>
  <c r="R243"/>
  <c r="F244"/>
  <c r="H244" s="1"/>
  <c r="P245"/>
  <c r="R247"/>
  <c r="F248"/>
  <c r="H248" s="1"/>
  <c r="P249"/>
  <c r="F252"/>
  <c r="G252" s="1"/>
  <c r="P253"/>
  <c r="F256"/>
  <c r="G256" s="1"/>
  <c r="P257"/>
  <c r="R259"/>
  <c r="F260"/>
  <c r="H260" s="1"/>
  <c r="P261"/>
  <c r="R263"/>
  <c r="F264"/>
  <c r="H264" s="1"/>
  <c r="I267"/>
  <c r="R267"/>
  <c r="F268"/>
  <c r="H268" s="1"/>
  <c r="P269"/>
  <c r="F299"/>
  <c r="H299" s="1"/>
  <c r="R271"/>
  <c r="F272"/>
  <c r="H272" s="1"/>
  <c r="P273"/>
  <c r="R275"/>
  <c r="F276"/>
  <c r="H276" s="1"/>
  <c r="F279"/>
  <c r="G279" s="1"/>
  <c r="V279"/>
  <c r="E309"/>
  <c r="F312"/>
  <c r="F287"/>
  <c r="G287" s="1"/>
  <c r="V287"/>
  <c r="E317"/>
  <c r="V290"/>
  <c r="E294"/>
  <c r="R294"/>
  <c r="I333"/>
  <c r="I341"/>
  <c r="F300"/>
  <c r="E300"/>
  <c r="F304"/>
  <c r="I304" s="1"/>
  <c r="E304"/>
  <c r="E306"/>
  <c r="F306"/>
  <c r="I277"/>
  <c r="T278"/>
  <c r="P278"/>
  <c r="E314"/>
  <c r="F314"/>
  <c r="I314" s="1"/>
  <c r="T286"/>
  <c r="P286"/>
  <c r="E323"/>
  <c r="F323"/>
  <c r="T295"/>
  <c r="P295"/>
  <c r="E327"/>
  <c r="F327"/>
  <c r="G341"/>
  <c r="H341"/>
  <c r="I343"/>
  <c r="H345"/>
  <c r="R188"/>
  <c r="R192"/>
  <c r="R196"/>
  <c r="I200"/>
  <c r="R200"/>
  <c r="P202"/>
  <c r="I204"/>
  <c r="R204"/>
  <c r="P206"/>
  <c r="I208"/>
  <c r="R208"/>
  <c r="P210"/>
  <c r="I212"/>
  <c r="R212"/>
  <c r="P214"/>
  <c r="R216"/>
  <c r="P218"/>
  <c r="I220"/>
  <c r="R220"/>
  <c r="P222"/>
  <c r="P226"/>
  <c r="R228"/>
  <c r="P230"/>
  <c r="I232"/>
  <c r="R232"/>
  <c r="I236"/>
  <c r="N236" s="1"/>
  <c r="P238"/>
  <c r="I240"/>
  <c r="R240"/>
  <c r="P242"/>
  <c r="I244"/>
  <c r="R244"/>
  <c r="P246"/>
  <c r="I248"/>
  <c r="R248"/>
  <c r="P250"/>
  <c r="E280"/>
  <c r="I252"/>
  <c r="R252"/>
  <c r="P254"/>
  <c r="E284"/>
  <c r="I284" s="1"/>
  <c r="I256"/>
  <c r="R256"/>
  <c r="P258"/>
  <c r="E288"/>
  <c r="I260"/>
  <c r="R260"/>
  <c r="P262"/>
  <c r="E292"/>
  <c r="I264"/>
  <c r="R264"/>
  <c r="P266"/>
  <c r="E296"/>
  <c r="I268"/>
  <c r="R268"/>
  <c r="P270"/>
  <c r="R272"/>
  <c r="P274"/>
  <c r="I276"/>
  <c r="V278"/>
  <c r="E282"/>
  <c r="R282"/>
  <c r="F284"/>
  <c r="V286"/>
  <c r="F320"/>
  <c r="R291"/>
  <c r="V295"/>
  <c r="I329"/>
  <c r="E372"/>
  <c r="F372"/>
  <c r="E376"/>
  <c r="F376"/>
  <c r="E380"/>
  <c r="F380"/>
  <c r="E388"/>
  <c r="F388"/>
  <c r="T360"/>
  <c r="P360"/>
  <c r="E396"/>
  <c r="F396"/>
  <c r="I396" s="1"/>
  <c r="T368"/>
  <c r="P368"/>
  <c r="R276"/>
  <c r="I280"/>
  <c r="R280"/>
  <c r="R284"/>
  <c r="I288"/>
  <c r="N288" s="1"/>
  <c r="I292"/>
  <c r="R292"/>
  <c r="I296"/>
  <c r="R296"/>
  <c r="P298"/>
  <c r="T298"/>
  <c r="I300"/>
  <c r="R300"/>
  <c r="P302"/>
  <c r="T302"/>
  <c r="R304"/>
  <c r="P306"/>
  <c r="T306"/>
  <c r="E308"/>
  <c r="F309"/>
  <c r="P310"/>
  <c r="T310"/>
  <c r="E312"/>
  <c r="I312"/>
  <c r="R312"/>
  <c r="F313"/>
  <c r="H313" s="1"/>
  <c r="P314"/>
  <c r="T314"/>
  <c r="E316"/>
  <c r="I316"/>
  <c r="R316"/>
  <c r="F317"/>
  <c r="P318"/>
  <c r="T318"/>
  <c r="E320"/>
  <c r="R320"/>
  <c r="F321"/>
  <c r="E324"/>
  <c r="R324"/>
  <c r="F325"/>
  <c r="G325" s="1"/>
  <c r="E328"/>
  <c r="R328"/>
  <c r="F329"/>
  <c r="H329" s="1"/>
  <c r="P330"/>
  <c r="T330"/>
  <c r="E332"/>
  <c r="F333"/>
  <c r="H333" s="1"/>
  <c r="P334"/>
  <c r="T334"/>
  <c r="E336"/>
  <c r="R336"/>
  <c r="F337"/>
  <c r="H337" s="1"/>
  <c r="P338"/>
  <c r="T338"/>
  <c r="E340"/>
  <c r="R340"/>
  <c r="F341"/>
  <c r="P342"/>
  <c r="T342"/>
  <c r="E344"/>
  <c r="I344" s="1"/>
  <c r="R344"/>
  <c r="F345"/>
  <c r="G345" s="1"/>
  <c r="P346"/>
  <c r="T346"/>
  <c r="E348"/>
  <c r="R348"/>
  <c r="F352"/>
  <c r="I352" s="1"/>
  <c r="N352" s="1"/>
  <c r="E382"/>
  <c r="I382" s="1"/>
  <c r="F385"/>
  <c r="F360"/>
  <c r="H360" s="1"/>
  <c r="V360"/>
  <c r="E390"/>
  <c r="I390" s="1"/>
  <c r="N390" s="1"/>
  <c r="F368"/>
  <c r="H368" s="1"/>
  <c r="I381"/>
  <c r="I385"/>
  <c r="N385" s="1"/>
  <c r="F373"/>
  <c r="I373" s="1"/>
  <c r="E373"/>
  <c r="F377"/>
  <c r="E377"/>
  <c r="E379"/>
  <c r="F379"/>
  <c r="T351"/>
  <c r="P351"/>
  <c r="E387"/>
  <c r="F387"/>
  <c r="E395"/>
  <c r="F395"/>
  <c r="T367"/>
  <c r="P367"/>
  <c r="H399"/>
  <c r="R277"/>
  <c r="R281"/>
  <c r="R285"/>
  <c r="R289"/>
  <c r="R293"/>
  <c r="I297"/>
  <c r="R297"/>
  <c r="I301"/>
  <c r="R301"/>
  <c r="P303"/>
  <c r="T303"/>
  <c r="I305"/>
  <c r="R305"/>
  <c r="P307"/>
  <c r="T307"/>
  <c r="I309"/>
  <c r="R309"/>
  <c r="P311"/>
  <c r="T311"/>
  <c r="I313"/>
  <c r="R313"/>
  <c r="P315"/>
  <c r="T315"/>
  <c r="I317"/>
  <c r="R317"/>
  <c r="P319"/>
  <c r="T319"/>
  <c r="E349"/>
  <c r="I349" s="1"/>
  <c r="R321"/>
  <c r="P323"/>
  <c r="T323"/>
  <c r="E353"/>
  <c r="R325"/>
  <c r="F326"/>
  <c r="G326" s="1"/>
  <c r="P327"/>
  <c r="T327"/>
  <c r="E357"/>
  <c r="R329"/>
  <c r="F330"/>
  <c r="G330" s="1"/>
  <c r="P331"/>
  <c r="T331"/>
  <c r="E361"/>
  <c r="R333"/>
  <c r="F334"/>
  <c r="G334" s="1"/>
  <c r="P335"/>
  <c r="T335"/>
  <c r="E365"/>
  <c r="R337"/>
  <c r="F338"/>
  <c r="G338" s="1"/>
  <c r="P339"/>
  <c r="T339"/>
  <c r="E369"/>
  <c r="I369" s="1"/>
  <c r="R341"/>
  <c r="F342"/>
  <c r="G342" s="1"/>
  <c r="P343"/>
  <c r="T343"/>
  <c r="R345"/>
  <c r="F346"/>
  <c r="G346" s="1"/>
  <c r="P347"/>
  <c r="T347"/>
  <c r="F349"/>
  <c r="V351"/>
  <c r="E355"/>
  <c r="F357"/>
  <c r="I357" s="1"/>
  <c r="E363"/>
  <c r="F365"/>
  <c r="V367"/>
  <c r="I386"/>
  <c r="E350"/>
  <c r="F350"/>
  <c r="E354"/>
  <c r="I354" s="1"/>
  <c r="F354"/>
  <c r="E358"/>
  <c r="I358" s="1"/>
  <c r="F358"/>
  <c r="E362"/>
  <c r="F362"/>
  <c r="E366"/>
  <c r="F366"/>
  <c r="E370"/>
  <c r="F370"/>
  <c r="E374"/>
  <c r="F374"/>
  <c r="E384"/>
  <c r="F384"/>
  <c r="T356"/>
  <c r="P356"/>
  <c r="G386"/>
  <c r="E392"/>
  <c r="F392"/>
  <c r="T364"/>
  <c r="P364"/>
  <c r="G394"/>
  <c r="H394"/>
  <c r="G407"/>
  <c r="R298"/>
  <c r="I302"/>
  <c r="R302"/>
  <c r="I306"/>
  <c r="R306"/>
  <c r="I310"/>
  <c r="R310"/>
  <c r="R314"/>
  <c r="I318"/>
  <c r="R318"/>
  <c r="I330"/>
  <c r="R330"/>
  <c r="F331"/>
  <c r="G331" s="1"/>
  <c r="R334"/>
  <c r="F335"/>
  <c r="I335" s="1"/>
  <c r="I338"/>
  <c r="R338"/>
  <c r="F339"/>
  <c r="G339" s="1"/>
  <c r="R342"/>
  <c r="F343"/>
  <c r="H343" s="1"/>
  <c r="R346"/>
  <c r="F347"/>
  <c r="H347" s="1"/>
  <c r="F356"/>
  <c r="G356" s="1"/>
  <c r="V356"/>
  <c r="F364"/>
  <c r="G364" s="1"/>
  <c r="V364"/>
  <c r="I393"/>
  <c r="E371"/>
  <c r="I371" s="1"/>
  <c r="F371"/>
  <c r="E375"/>
  <c r="F375"/>
  <c r="E383"/>
  <c r="F383"/>
  <c r="T355"/>
  <c r="P355"/>
  <c r="E391"/>
  <c r="F391"/>
  <c r="I362"/>
  <c r="T363"/>
  <c r="P363"/>
  <c r="R303"/>
  <c r="R307"/>
  <c r="R311"/>
  <c r="R315"/>
  <c r="R319"/>
  <c r="R323"/>
  <c r="R327"/>
  <c r="R331"/>
  <c r="R335"/>
  <c r="R339"/>
  <c r="R343"/>
  <c r="R347"/>
  <c r="E351"/>
  <c r="F353"/>
  <c r="I355"/>
  <c r="V355"/>
  <c r="E359"/>
  <c r="F361"/>
  <c r="V363"/>
  <c r="E367"/>
  <c r="F369"/>
  <c r="G404"/>
  <c r="E397"/>
  <c r="F397"/>
  <c r="E401"/>
  <c r="I401" s="1"/>
  <c r="F401"/>
  <c r="E405"/>
  <c r="F405"/>
  <c r="E409"/>
  <c r="I409" s="1"/>
  <c r="F409"/>
  <c r="E413"/>
  <c r="F413"/>
  <c r="E417"/>
  <c r="I417" s="1"/>
  <c r="F417"/>
  <c r="E421"/>
  <c r="F421"/>
  <c r="E427"/>
  <c r="F427"/>
  <c r="T399"/>
  <c r="P399"/>
  <c r="E438"/>
  <c r="F438"/>
  <c r="G439"/>
  <c r="R349"/>
  <c r="I353"/>
  <c r="R353"/>
  <c r="R357"/>
  <c r="I361"/>
  <c r="R361"/>
  <c r="I365"/>
  <c r="R365"/>
  <c r="R369"/>
  <c r="P371"/>
  <c r="T371"/>
  <c r="R373"/>
  <c r="I377"/>
  <c r="R377"/>
  <c r="F378"/>
  <c r="H378" s="1"/>
  <c r="P379"/>
  <c r="T379"/>
  <c r="E381"/>
  <c r="R381"/>
  <c r="F382"/>
  <c r="P383"/>
  <c r="T383"/>
  <c r="E385"/>
  <c r="F386"/>
  <c r="H386" s="1"/>
  <c r="P387"/>
  <c r="T387"/>
  <c r="E389"/>
  <c r="I389" s="1"/>
  <c r="R389"/>
  <c r="F390"/>
  <c r="P391"/>
  <c r="T391"/>
  <c r="E393"/>
  <c r="R393"/>
  <c r="F394"/>
  <c r="I394" s="1"/>
  <c r="N394" s="1"/>
  <c r="F399"/>
  <c r="G399" s="1"/>
  <c r="V399"/>
  <c r="E429"/>
  <c r="I429" s="1"/>
  <c r="F408"/>
  <c r="E414"/>
  <c r="F414"/>
  <c r="E418"/>
  <c r="F418"/>
  <c r="E422"/>
  <c r="F422"/>
  <c r="E426"/>
  <c r="F426"/>
  <c r="T398"/>
  <c r="P398"/>
  <c r="E434"/>
  <c r="F434"/>
  <c r="I405"/>
  <c r="N405" s="1"/>
  <c r="E435"/>
  <c r="F435"/>
  <c r="T407"/>
  <c r="P407"/>
  <c r="H444"/>
  <c r="G444"/>
  <c r="I444"/>
  <c r="R350"/>
  <c r="R354"/>
  <c r="R358"/>
  <c r="R362"/>
  <c r="R366"/>
  <c r="F398"/>
  <c r="R370"/>
  <c r="P372"/>
  <c r="T372"/>
  <c r="F402"/>
  <c r="I374"/>
  <c r="R374"/>
  <c r="P376"/>
  <c r="T376"/>
  <c r="F406"/>
  <c r="H406" s="1"/>
  <c r="R378"/>
  <c r="P380"/>
  <c r="T380"/>
  <c r="F410"/>
  <c r="R382"/>
  <c r="P384"/>
  <c r="T384"/>
  <c r="R386"/>
  <c r="P388"/>
  <c r="T388"/>
  <c r="P392"/>
  <c r="T392"/>
  <c r="I398"/>
  <c r="V398"/>
  <c r="E402"/>
  <c r="I402" s="1"/>
  <c r="N402" s="1"/>
  <c r="F404"/>
  <c r="F407"/>
  <c r="I407" s="1"/>
  <c r="V407"/>
  <c r="E437"/>
  <c r="I437" s="1"/>
  <c r="I441"/>
  <c r="N441" s="1"/>
  <c r="E411"/>
  <c r="F411"/>
  <c r="E415"/>
  <c r="F415"/>
  <c r="E419"/>
  <c r="F419"/>
  <c r="E423"/>
  <c r="F423"/>
  <c r="T395"/>
  <c r="P395"/>
  <c r="H425"/>
  <c r="E431"/>
  <c r="F431"/>
  <c r="T403"/>
  <c r="P403"/>
  <c r="T406"/>
  <c r="P406"/>
  <c r="R371"/>
  <c r="R379"/>
  <c r="R383"/>
  <c r="R387"/>
  <c r="R391"/>
  <c r="V395"/>
  <c r="F403"/>
  <c r="I403" s="1"/>
  <c r="V403"/>
  <c r="V406"/>
  <c r="F412"/>
  <c r="E412"/>
  <c r="I412" s="1"/>
  <c r="F416"/>
  <c r="E416"/>
  <c r="I416" s="1"/>
  <c r="F420"/>
  <c r="E420"/>
  <c r="F424"/>
  <c r="E424"/>
  <c r="E430"/>
  <c r="F430"/>
  <c r="V410"/>
  <c r="T410"/>
  <c r="P410"/>
  <c r="H400"/>
  <c r="R372"/>
  <c r="H404"/>
  <c r="R376"/>
  <c r="H408"/>
  <c r="R380"/>
  <c r="R384"/>
  <c r="R388"/>
  <c r="R392"/>
  <c r="E398"/>
  <c r="F400"/>
  <c r="G400" s="1"/>
  <c r="G408"/>
  <c r="E410"/>
  <c r="I425"/>
  <c r="E452"/>
  <c r="F452"/>
  <c r="E456"/>
  <c r="F456"/>
  <c r="E460"/>
  <c r="F460"/>
  <c r="E464"/>
  <c r="F464"/>
  <c r="E468"/>
  <c r="F468"/>
  <c r="E472"/>
  <c r="F472"/>
  <c r="F475"/>
  <c r="E475"/>
  <c r="E476"/>
  <c r="F476"/>
  <c r="I447"/>
  <c r="N447" s="1"/>
  <c r="E480"/>
  <c r="F480"/>
  <c r="G484"/>
  <c r="I484"/>
  <c r="G485"/>
  <c r="G488"/>
  <c r="H488"/>
  <c r="I488"/>
  <c r="H492"/>
  <c r="I494"/>
  <c r="G496"/>
  <c r="H496"/>
  <c r="R396"/>
  <c r="I400"/>
  <c r="R400"/>
  <c r="I404"/>
  <c r="R404"/>
  <c r="I408"/>
  <c r="R408"/>
  <c r="R412"/>
  <c r="P414"/>
  <c r="T414"/>
  <c r="R416"/>
  <c r="P418"/>
  <c r="T418"/>
  <c r="F448"/>
  <c r="R420"/>
  <c r="P422"/>
  <c r="T422"/>
  <c r="R424"/>
  <c r="F425"/>
  <c r="G425" s="1"/>
  <c r="P426"/>
  <c r="T426"/>
  <c r="E428"/>
  <c r="R428"/>
  <c r="F429"/>
  <c r="P430"/>
  <c r="T430"/>
  <c r="E432"/>
  <c r="R432"/>
  <c r="F433"/>
  <c r="I433" s="1"/>
  <c r="P434"/>
  <c r="T434"/>
  <c r="E436"/>
  <c r="R436"/>
  <c r="F437"/>
  <c r="P438"/>
  <c r="T438"/>
  <c r="E440"/>
  <c r="R440"/>
  <c r="F441"/>
  <c r="H441" s="1"/>
  <c r="P442"/>
  <c r="T442"/>
  <c r="R443"/>
  <c r="E473"/>
  <c r="V448"/>
  <c r="I469"/>
  <c r="E453"/>
  <c r="F453"/>
  <c r="E457"/>
  <c r="I457" s="1"/>
  <c r="F457"/>
  <c r="E461"/>
  <c r="F461"/>
  <c r="E465"/>
  <c r="F465"/>
  <c r="I465" s="1"/>
  <c r="E469"/>
  <c r="F469"/>
  <c r="G481"/>
  <c r="G482"/>
  <c r="H482"/>
  <c r="I490"/>
  <c r="H490"/>
  <c r="R397"/>
  <c r="R401"/>
  <c r="R409"/>
  <c r="P411"/>
  <c r="T411"/>
  <c r="I413"/>
  <c r="R413"/>
  <c r="P415"/>
  <c r="T415"/>
  <c r="E445"/>
  <c r="I445" s="1"/>
  <c r="R417"/>
  <c r="P419"/>
  <c r="T419"/>
  <c r="E449"/>
  <c r="I449" s="1"/>
  <c r="R421"/>
  <c r="P423"/>
  <c r="T423"/>
  <c r="R425"/>
  <c r="R429"/>
  <c r="R433"/>
  <c r="P435"/>
  <c r="T435"/>
  <c r="R437"/>
  <c r="P439"/>
  <c r="T439"/>
  <c r="F442"/>
  <c r="G442" s="1"/>
  <c r="F445"/>
  <c r="F449"/>
  <c r="I475"/>
  <c r="I477"/>
  <c r="I485"/>
  <c r="I493"/>
  <c r="E446"/>
  <c r="F446"/>
  <c r="I446" s="1"/>
  <c r="N446" s="1"/>
  <c r="E450"/>
  <c r="F450"/>
  <c r="E454"/>
  <c r="F454"/>
  <c r="E458"/>
  <c r="F458"/>
  <c r="E462"/>
  <c r="F462"/>
  <c r="E466"/>
  <c r="F466"/>
  <c r="E470"/>
  <c r="F470"/>
  <c r="E474"/>
  <c r="F474"/>
  <c r="T448"/>
  <c r="P448"/>
  <c r="I478"/>
  <c r="R414"/>
  <c r="R418"/>
  <c r="R422"/>
  <c r="R426"/>
  <c r="R430"/>
  <c r="R434"/>
  <c r="R438"/>
  <c r="F439"/>
  <c r="I439" s="1"/>
  <c r="R442"/>
  <c r="F443"/>
  <c r="G443" s="1"/>
  <c r="F444"/>
  <c r="E448"/>
  <c r="F451"/>
  <c r="E451"/>
  <c r="I451" s="1"/>
  <c r="F455"/>
  <c r="E455"/>
  <c r="F459"/>
  <c r="E459"/>
  <c r="I459" s="1"/>
  <c r="F463"/>
  <c r="E463"/>
  <c r="I463" s="1"/>
  <c r="F467"/>
  <c r="E467"/>
  <c r="F471"/>
  <c r="E471"/>
  <c r="T443"/>
  <c r="P443"/>
  <c r="G477"/>
  <c r="R411"/>
  <c r="R415"/>
  <c r="R419"/>
  <c r="R423"/>
  <c r="R435"/>
  <c r="R439"/>
  <c r="E447"/>
  <c r="I471"/>
  <c r="I479"/>
  <c r="I495"/>
  <c r="R451"/>
  <c r="V451"/>
  <c r="R455"/>
  <c r="V455"/>
  <c r="R459"/>
  <c r="V459"/>
  <c r="R463"/>
  <c r="V463"/>
  <c r="I467"/>
  <c r="R467"/>
  <c r="V467"/>
  <c r="R471"/>
  <c r="V471"/>
  <c r="P473"/>
  <c r="T473"/>
  <c r="R475"/>
  <c r="V475"/>
  <c r="P477"/>
  <c r="T477"/>
  <c r="E479"/>
  <c r="R479"/>
  <c r="V479"/>
  <c r="P481"/>
  <c r="T481"/>
  <c r="E483"/>
  <c r="I483" s="1"/>
  <c r="R483"/>
  <c r="V483"/>
  <c r="F484"/>
  <c r="H484" s="1"/>
  <c r="P485"/>
  <c r="T485"/>
  <c r="E487"/>
  <c r="R487"/>
  <c r="V487"/>
  <c r="F488"/>
  <c r="P489"/>
  <c r="T489"/>
  <c r="E491"/>
  <c r="I491" s="1"/>
  <c r="R491"/>
  <c r="V491"/>
  <c r="F492"/>
  <c r="G492" s="1"/>
  <c r="P493"/>
  <c r="T493"/>
  <c r="E495"/>
  <c r="R495"/>
  <c r="V495"/>
  <c r="F496"/>
  <c r="I496" s="1"/>
  <c r="R452"/>
  <c r="V452"/>
  <c r="R456"/>
  <c r="V456"/>
  <c r="R464"/>
  <c r="V464"/>
  <c r="R468"/>
  <c r="V468"/>
  <c r="R472"/>
  <c r="V472"/>
  <c r="F473"/>
  <c r="R476"/>
  <c r="V476"/>
  <c r="F477"/>
  <c r="H477" s="1"/>
  <c r="R480"/>
  <c r="V480"/>
  <c r="F481"/>
  <c r="H481" s="1"/>
  <c r="R484"/>
  <c r="V484"/>
  <c r="F485"/>
  <c r="H485" s="1"/>
  <c r="R488"/>
  <c r="V488"/>
  <c r="F489"/>
  <c r="I489" s="1"/>
  <c r="R492"/>
  <c r="V492"/>
  <c r="F493"/>
  <c r="G493" s="1"/>
  <c r="R496"/>
  <c r="V496"/>
  <c r="R445"/>
  <c r="R449"/>
  <c r="P451"/>
  <c r="I453"/>
  <c r="R453"/>
  <c r="P455"/>
  <c r="R457"/>
  <c r="P459"/>
  <c r="I461"/>
  <c r="N461" s="1"/>
  <c r="P463"/>
  <c r="R465"/>
  <c r="P467"/>
  <c r="R469"/>
  <c r="P471"/>
  <c r="R473"/>
  <c r="P475"/>
  <c r="R477"/>
  <c r="F478"/>
  <c r="H478" s="1"/>
  <c r="P479"/>
  <c r="R481"/>
  <c r="F482"/>
  <c r="I482" s="1"/>
  <c r="P483"/>
  <c r="R485"/>
  <c r="F486"/>
  <c r="G486" s="1"/>
  <c r="P487"/>
  <c r="R489"/>
  <c r="F490"/>
  <c r="G490" s="1"/>
  <c r="P491"/>
  <c r="R493"/>
  <c r="F494"/>
  <c r="H494" s="1"/>
  <c r="P495"/>
  <c r="I450"/>
  <c r="N450" s="1"/>
  <c r="P452"/>
  <c r="I454"/>
  <c r="N454" s="1"/>
  <c r="P456"/>
  <c r="R458"/>
  <c r="R462"/>
  <c r="P464"/>
  <c r="R466"/>
  <c r="P468"/>
  <c r="P472"/>
  <c r="R474"/>
  <c r="P476"/>
  <c r="R478"/>
  <c r="P480"/>
  <c r="R482"/>
  <c r="P484"/>
  <c r="R486"/>
  <c r="P488"/>
  <c r="R490"/>
  <c r="P492"/>
  <c r="R494"/>
  <c r="P496"/>
  <c r="T494" i="11"/>
  <c r="T490"/>
  <c r="T486"/>
  <c r="T482"/>
  <c r="T478"/>
  <c r="T474"/>
  <c r="P469"/>
  <c r="T466"/>
  <c r="P466"/>
  <c r="P465"/>
  <c r="T461"/>
  <c r="P461"/>
  <c r="T457"/>
  <c r="T453"/>
  <c r="T449"/>
  <c r="P445"/>
  <c r="P438"/>
  <c r="T437"/>
  <c r="P437"/>
  <c r="P434"/>
  <c r="P433"/>
  <c r="T433"/>
  <c r="T430"/>
  <c r="P430"/>
  <c r="P429"/>
  <c r="T426"/>
  <c r="P426"/>
  <c r="P425"/>
  <c r="P422"/>
  <c r="T422"/>
  <c r="P421"/>
  <c r="T418"/>
  <c r="P418"/>
  <c r="P417"/>
  <c r="T414"/>
  <c r="P414"/>
  <c r="T410"/>
  <c r="T406"/>
  <c r="T401"/>
  <c r="T397"/>
  <c r="T394"/>
  <c r="T390"/>
  <c r="T386"/>
  <c r="T381"/>
  <c r="T377"/>
  <c r="T374"/>
  <c r="P374"/>
  <c r="P373"/>
  <c r="T370"/>
  <c r="P366"/>
  <c r="T365"/>
  <c r="P365"/>
  <c r="T361"/>
  <c r="T358"/>
  <c r="P358"/>
  <c r="P357"/>
  <c r="T354"/>
  <c r="T346"/>
  <c r="T342"/>
  <c r="T338"/>
  <c r="T334"/>
  <c r="T330"/>
  <c r="T326"/>
  <c r="V321"/>
  <c r="P319"/>
  <c r="T318"/>
  <c r="P318"/>
  <c r="P315"/>
  <c r="T314"/>
  <c r="P314"/>
  <c r="T308"/>
  <c r="T300"/>
  <c r="T292"/>
  <c r="P287"/>
  <c r="T287"/>
  <c r="P284"/>
  <c r="T279"/>
  <c r="T275"/>
  <c r="T271"/>
  <c r="T267"/>
  <c r="T263"/>
  <c r="T259"/>
  <c r="T256"/>
  <c r="T252"/>
  <c r="T248"/>
  <c r="T244"/>
  <c r="T240"/>
  <c r="T236"/>
  <c r="T232"/>
  <c r="T228"/>
  <c r="R225"/>
  <c r="T224"/>
  <c r="P224"/>
  <c r="P223"/>
  <c r="T219"/>
  <c r="P216"/>
  <c r="T215"/>
  <c r="P215"/>
  <c r="T212"/>
  <c r="T211"/>
  <c r="R210"/>
  <c r="T205"/>
  <c r="T201"/>
  <c r="T197"/>
  <c r="T193"/>
  <c r="T189"/>
  <c r="T185"/>
  <c r="T181"/>
  <c r="T177"/>
  <c r="T173"/>
  <c r="T169"/>
  <c r="P165"/>
  <c r="T161"/>
  <c r="T157"/>
  <c r="T153"/>
  <c r="T149"/>
  <c r="T145"/>
  <c r="T141"/>
  <c r="R138"/>
  <c r="P137"/>
  <c r="T137"/>
  <c r="P136"/>
  <c r="T132"/>
  <c r="T129"/>
  <c r="T125"/>
  <c r="T121"/>
  <c r="P121"/>
  <c r="P120"/>
  <c r="T117"/>
  <c r="P117"/>
  <c r="P116"/>
  <c r="T112"/>
  <c r="T109"/>
  <c r="P106"/>
  <c r="V106"/>
  <c r="T106"/>
  <c r="P105"/>
  <c r="T102"/>
  <c r="P102"/>
  <c r="P101"/>
  <c r="T98"/>
  <c r="P98"/>
  <c r="P97"/>
  <c r="T94"/>
  <c r="P94"/>
  <c r="P93"/>
  <c r="P90"/>
  <c r="T90"/>
  <c r="P89"/>
  <c r="T86"/>
  <c r="T82"/>
  <c r="P78"/>
  <c r="P77"/>
  <c r="T77"/>
  <c r="P74"/>
  <c r="T73"/>
  <c r="P73"/>
  <c r="P70"/>
  <c r="T69"/>
  <c r="P69"/>
  <c r="P66"/>
  <c r="P65"/>
  <c r="P62"/>
  <c r="P61"/>
  <c r="T61"/>
  <c r="P58"/>
  <c r="T57"/>
  <c r="P57"/>
  <c r="P54"/>
  <c r="T53"/>
  <c r="P53"/>
  <c r="P50"/>
  <c r="T49"/>
  <c r="P49"/>
  <c r="P46"/>
  <c r="P45"/>
  <c r="T45"/>
  <c r="P42"/>
  <c r="T41"/>
  <c r="P41"/>
  <c r="T38"/>
  <c r="P38"/>
  <c r="P37"/>
  <c r="P34"/>
  <c r="T34"/>
  <c r="P33"/>
  <c r="T260"/>
  <c r="T264"/>
  <c r="T268"/>
  <c r="T272"/>
  <c r="T276"/>
  <c r="T280"/>
  <c r="T291"/>
  <c r="T296"/>
  <c r="T304"/>
  <c r="T311"/>
  <c r="T323"/>
  <c r="T327"/>
  <c r="T331"/>
  <c r="T335"/>
  <c r="T339"/>
  <c r="T343"/>
  <c r="T347"/>
  <c r="T353"/>
  <c r="T362"/>
  <c r="T369"/>
  <c r="T378"/>
  <c r="T382"/>
  <c r="T389"/>
  <c r="T393"/>
  <c r="T398"/>
  <c r="T402"/>
  <c r="T405"/>
  <c r="T409"/>
  <c r="P413"/>
  <c r="T442"/>
  <c r="T450"/>
  <c r="T454"/>
  <c r="T458"/>
  <c r="T473"/>
  <c r="T477"/>
  <c r="T481"/>
  <c r="T485"/>
  <c r="T489"/>
  <c r="T493"/>
  <c r="T33"/>
  <c r="T37"/>
  <c r="P82"/>
  <c r="P86"/>
  <c r="P109"/>
  <c r="P112"/>
  <c r="P125"/>
  <c r="P129"/>
  <c r="P132"/>
  <c r="V134"/>
  <c r="P141"/>
  <c r="P145"/>
  <c r="P149"/>
  <c r="P153"/>
  <c r="P157"/>
  <c r="P161"/>
  <c r="P169"/>
  <c r="P173"/>
  <c r="P177"/>
  <c r="P181"/>
  <c r="P185"/>
  <c r="P189"/>
  <c r="P193"/>
  <c r="P197"/>
  <c r="P201"/>
  <c r="P205"/>
  <c r="P209"/>
  <c r="P212"/>
  <c r="P219"/>
  <c r="P228"/>
  <c r="P232"/>
  <c r="P236"/>
  <c r="P240"/>
  <c r="P244"/>
  <c r="P248"/>
  <c r="P252"/>
  <c r="P256"/>
  <c r="P260"/>
  <c r="P264"/>
  <c r="P268"/>
  <c r="P272"/>
  <c r="P276"/>
  <c r="P280"/>
  <c r="P291"/>
  <c r="P296"/>
  <c r="P304"/>
  <c r="V308"/>
  <c r="P311"/>
  <c r="P323"/>
  <c r="P327"/>
  <c r="P331"/>
  <c r="P335"/>
  <c r="P339"/>
  <c r="P343"/>
  <c r="P347"/>
  <c r="P353"/>
  <c r="P362"/>
  <c r="P369"/>
  <c r="P378"/>
  <c r="P382"/>
  <c r="P389"/>
  <c r="P393"/>
  <c r="P398"/>
  <c r="P402"/>
  <c r="P405"/>
  <c r="P409"/>
  <c r="V412"/>
  <c r="T434"/>
  <c r="T438"/>
  <c r="P442"/>
  <c r="T445"/>
  <c r="P450"/>
  <c r="P454"/>
  <c r="P458"/>
  <c r="T465"/>
  <c r="T469"/>
  <c r="P473"/>
  <c r="P477"/>
  <c r="P481"/>
  <c r="P485"/>
  <c r="P489"/>
  <c r="P493"/>
  <c r="T81"/>
  <c r="T85"/>
  <c r="V108"/>
  <c r="R110"/>
  <c r="T113"/>
  <c r="T124"/>
  <c r="T128"/>
  <c r="V130"/>
  <c r="T133"/>
  <c r="T140"/>
  <c r="T144"/>
  <c r="T148"/>
  <c r="T152"/>
  <c r="T156"/>
  <c r="T160"/>
  <c r="T168"/>
  <c r="T172"/>
  <c r="T176"/>
  <c r="T180"/>
  <c r="T184"/>
  <c r="T188"/>
  <c r="T192"/>
  <c r="T196"/>
  <c r="T200"/>
  <c r="T204"/>
  <c r="T208"/>
  <c r="T220"/>
  <c r="T227"/>
  <c r="T231"/>
  <c r="T235"/>
  <c r="T239"/>
  <c r="T243"/>
  <c r="T247"/>
  <c r="T251"/>
  <c r="T255"/>
  <c r="T42"/>
  <c r="T46"/>
  <c r="T50"/>
  <c r="T54"/>
  <c r="T58"/>
  <c r="T62"/>
  <c r="T66"/>
  <c r="T70"/>
  <c r="T74"/>
  <c r="T78"/>
  <c r="P81"/>
  <c r="P85"/>
  <c r="T89"/>
  <c r="T93"/>
  <c r="T97"/>
  <c r="T101"/>
  <c r="T105"/>
  <c r="P108"/>
  <c r="P110"/>
  <c r="P113"/>
  <c r="T116"/>
  <c r="T120"/>
  <c r="P124"/>
  <c r="P128"/>
  <c r="P133"/>
  <c r="T136"/>
  <c r="P140"/>
  <c r="P144"/>
  <c r="P148"/>
  <c r="P152"/>
  <c r="P156"/>
  <c r="P160"/>
  <c r="T165"/>
  <c r="P168"/>
  <c r="P172"/>
  <c r="P176"/>
  <c r="P180"/>
  <c r="P184"/>
  <c r="P188"/>
  <c r="P192"/>
  <c r="P196"/>
  <c r="P200"/>
  <c r="P204"/>
  <c r="P208"/>
  <c r="V214"/>
  <c r="T216"/>
  <c r="P220"/>
  <c r="T223"/>
  <c r="P227"/>
  <c r="P231"/>
  <c r="P235"/>
  <c r="P239"/>
  <c r="P243"/>
  <c r="P247"/>
  <c r="P251"/>
  <c r="P255"/>
  <c r="P259"/>
  <c r="P263"/>
  <c r="P267"/>
  <c r="P271"/>
  <c r="P275"/>
  <c r="P279"/>
  <c r="T284"/>
  <c r="P292"/>
  <c r="P300"/>
  <c r="P308"/>
  <c r="T315"/>
  <c r="T319"/>
  <c r="P326"/>
  <c r="P330"/>
  <c r="P334"/>
  <c r="P338"/>
  <c r="P342"/>
  <c r="P346"/>
  <c r="P350"/>
  <c r="P354"/>
  <c r="T357"/>
  <c r="P361"/>
  <c r="T366"/>
  <c r="P370"/>
  <c r="T373"/>
  <c r="P377"/>
  <c r="P381"/>
  <c r="P386"/>
  <c r="P390"/>
  <c r="P394"/>
  <c r="P397"/>
  <c r="P401"/>
  <c r="P406"/>
  <c r="P410"/>
  <c r="T413"/>
  <c r="T417"/>
  <c r="T421"/>
  <c r="T425"/>
  <c r="T429"/>
  <c r="P449"/>
  <c r="P453"/>
  <c r="P457"/>
  <c r="P474"/>
  <c r="P478"/>
  <c r="P482"/>
  <c r="P486"/>
  <c r="P490"/>
  <c r="P494"/>
  <c r="P31"/>
  <c r="T494" i="10"/>
  <c r="T490"/>
  <c r="T486"/>
  <c r="T482"/>
  <c r="T478"/>
  <c r="T474"/>
  <c r="T466"/>
  <c r="P466"/>
  <c r="T459"/>
  <c r="T455"/>
  <c r="T451"/>
  <c r="V448"/>
  <c r="P443"/>
  <c r="P442"/>
  <c r="T439"/>
  <c r="T435"/>
  <c r="T431"/>
  <c r="T427"/>
  <c r="T423"/>
  <c r="T419"/>
  <c r="T415"/>
  <c r="T411"/>
  <c r="T407"/>
  <c r="T402"/>
  <c r="T398"/>
  <c r="P396"/>
  <c r="T395"/>
  <c r="P395"/>
  <c r="T394"/>
  <c r="T389"/>
  <c r="P384"/>
  <c r="T381"/>
  <c r="P381"/>
  <c r="P380"/>
  <c r="T377"/>
  <c r="T373"/>
  <c r="T369"/>
  <c r="T365"/>
  <c r="T361"/>
  <c r="P361"/>
  <c r="P360"/>
  <c r="T356"/>
  <c r="P353"/>
  <c r="T352"/>
  <c r="P352"/>
  <c r="T349"/>
  <c r="V348"/>
  <c r="P348"/>
  <c r="P347"/>
  <c r="T347"/>
  <c r="P344"/>
  <c r="T343"/>
  <c r="P343"/>
  <c r="P340"/>
  <c r="T339"/>
  <c r="P339"/>
  <c r="P336"/>
  <c r="T335"/>
  <c r="P335"/>
  <c r="T332"/>
  <c r="P332"/>
  <c r="P331"/>
  <c r="T328"/>
  <c r="P328"/>
  <c r="P327"/>
  <c r="T324"/>
  <c r="P324"/>
  <c r="P323"/>
  <c r="T319"/>
  <c r="T315"/>
  <c r="T311"/>
  <c r="P308"/>
  <c r="T307"/>
  <c r="P307"/>
  <c r="P304"/>
  <c r="T303"/>
  <c r="P303"/>
  <c r="P300"/>
  <c r="P299"/>
  <c r="T299"/>
  <c r="T296"/>
  <c r="P296"/>
  <c r="P295"/>
  <c r="T292"/>
  <c r="T287"/>
  <c r="T284"/>
  <c r="T279"/>
  <c r="T276"/>
  <c r="P276"/>
  <c r="P275"/>
  <c r="T272"/>
  <c r="T268"/>
  <c r="T264"/>
  <c r="T260"/>
  <c r="T256"/>
  <c r="T252"/>
  <c r="T248"/>
  <c r="T244"/>
  <c r="T240"/>
  <c r="T236"/>
  <c r="T232"/>
  <c r="T228"/>
  <c r="T224"/>
  <c r="T220"/>
  <c r="T216"/>
  <c r="T212"/>
  <c r="T208"/>
  <c r="T204"/>
  <c r="T200"/>
  <c r="T195"/>
  <c r="T191"/>
  <c r="T188"/>
  <c r="T184"/>
  <c r="T179"/>
  <c r="T176"/>
  <c r="T172"/>
  <c r="T168"/>
  <c r="P165"/>
  <c r="T160"/>
  <c r="T156"/>
  <c r="T152"/>
  <c r="T148"/>
  <c r="T144"/>
  <c r="T140"/>
  <c r="T136"/>
  <c r="T132"/>
  <c r="T128"/>
  <c r="T124"/>
  <c r="T120"/>
  <c r="T117"/>
  <c r="P117"/>
  <c r="P116"/>
  <c r="T113"/>
  <c r="P109"/>
  <c r="T108"/>
  <c r="P108"/>
  <c r="T104"/>
  <c r="T101"/>
  <c r="P101"/>
  <c r="P100"/>
  <c r="T97"/>
  <c r="P93"/>
  <c r="T92"/>
  <c r="P92"/>
  <c r="P85"/>
  <c r="T84"/>
  <c r="P84"/>
  <c r="T80"/>
  <c r="P80"/>
  <c r="T77"/>
  <c r="T73"/>
  <c r="T69"/>
  <c r="T65"/>
  <c r="T61"/>
  <c r="T57"/>
  <c r="T53"/>
  <c r="T49"/>
  <c r="T45"/>
  <c r="T41"/>
  <c r="T37"/>
  <c r="P36"/>
  <c r="P40"/>
  <c r="P44"/>
  <c r="P48"/>
  <c r="P52"/>
  <c r="P56"/>
  <c r="P60"/>
  <c r="P64"/>
  <c r="P68"/>
  <c r="P72"/>
  <c r="P76"/>
  <c r="P89"/>
  <c r="P96"/>
  <c r="P105"/>
  <c r="P112"/>
  <c r="P121"/>
  <c r="P125"/>
  <c r="P129"/>
  <c r="P133"/>
  <c r="P137"/>
  <c r="P141"/>
  <c r="P145"/>
  <c r="P149"/>
  <c r="P153"/>
  <c r="P157"/>
  <c r="P161"/>
  <c r="P169"/>
  <c r="P173"/>
  <c r="P177"/>
  <c r="P180"/>
  <c r="P183"/>
  <c r="P187"/>
  <c r="P192"/>
  <c r="P196"/>
  <c r="P199"/>
  <c r="P203"/>
  <c r="P207"/>
  <c r="P211"/>
  <c r="P215"/>
  <c r="P219"/>
  <c r="P223"/>
  <c r="P227"/>
  <c r="P231"/>
  <c r="P235"/>
  <c r="P239"/>
  <c r="P243"/>
  <c r="P247"/>
  <c r="P251"/>
  <c r="P255"/>
  <c r="P259"/>
  <c r="P263"/>
  <c r="P267"/>
  <c r="P271"/>
  <c r="P280"/>
  <c r="P291"/>
  <c r="P312"/>
  <c r="P316"/>
  <c r="P320"/>
  <c r="T336"/>
  <c r="T340"/>
  <c r="T344"/>
  <c r="T348"/>
  <c r="T353"/>
  <c r="P357"/>
  <c r="T360"/>
  <c r="P364"/>
  <c r="P368"/>
  <c r="P372"/>
  <c r="P376"/>
  <c r="T380"/>
  <c r="T384"/>
  <c r="P388"/>
  <c r="P392"/>
  <c r="V394"/>
  <c r="R397"/>
  <c r="P399"/>
  <c r="P403"/>
  <c r="P406"/>
  <c r="P410"/>
  <c r="P414"/>
  <c r="P418"/>
  <c r="P422"/>
  <c r="P426"/>
  <c r="P430"/>
  <c r="P434"/>
  <c r="P438"/>
  <c r="T442"/>
  <c r="P447"/>
  <c r="P450"/>
  <c r="P454"/>
  <c r="P458"/>
  <c r="P474"/>
  <c r="P482"/>
  <c r="P490"/>
  <c r="P33"/>
  <c r="P37"/>
  <c r="P41"/>
  <c r="P45"/>
  <c r="P49"/>
  <c r="P53"/>
  <c r="P57"/>
  <c r="P61"/>
  <c r="P65"/>
  <c r="P69"/>
  <c r="P73"/>
  <c r="P77"/>
  <c r="T81"/>
  <c r="T85"/>
  <c r="T93"/>
  <c r="P97"/>
  <c r="T100"/>
  <c r="P104"/>
  <c r="T109"/>
  <c r="P113"/>
  <c r="T116"/>
  <c r="P120"/>
  <c r="P124"/>
  <c r="P128"/>
  <c r="P132"/>
  <c r="P136"/>
  <c r="P140"/>
  <c r="P144"/>
  <c r="P148"/>
  <c r="P152"/>
  <c r="P156"/>
  <c r="P160"/>
  <c r="T165"/>
  <c r="P168"/>
  <c r="P172"/>
  <c r="P176"/>
  <c r="P179"/>
  <c r="P184"/>
  <c r="P188"/>
  <c r="P191"/>
  <c r="P195"/>
  <c r="P200"/>
  <c r="P204"/>
  <c r="P208"/>
  <c r="P212"/>
  <c r="P216"/>
  <c r="P220"/>
  <c r="P224"/>
  <c r="P228"/>
  <c r="P232"/>
  <c r="P236"/>
  <c r="P240"/>
  <c r="P244"/>
  <c r="P248"/>
  <c r="P252"/>
  <c r="P256"/>
  <c r="P260"/>
  <c r="P264"/>
  <c r="P268"/>
  <c r="P272"/>
  <c r="T275"/>
  <c r="P279"/>
  <c r="P284"/>
  <c r="P287"/>
  <c r="P292"/>
  <c r="T295"/>
  <c r="R298"/>
  <c r="T300"/>
  <c r="T304"/>
  <c r="T308"/>
  <c r="P311"/>
  <c r="P315"/>
  <c r="P319"/>
  <c r="T323"/>
  <c r="T327"/>
  <c r="T331"/>
  <c r="P349"/>
  <c r="P356"/>
  <c r="P365"/>
  <c r="P369"/>
  <c r="P373"/>
  <c r="P377"/>
  <c r="P389"/>
  <c r="P394"/>
  <c r="P398"/>
  <c r="P402"/>
  <c r="P407"/>
  <c r="P411"/>
  <c r="P415"/>
  <c r="P419"/>
  <c r="P423"/>
  <c r="P427"/>
  <c r="P431"/>
  <c r="P435"/>
  <c r="P439"/>
  <c r="T443"/>
  <c r="P451"/>
  <c r="P455"/>
  <c r="P459"/>
  <c r="P478"/>
  <c r="P486"/>
  <c r="P494"/>
  <c r="T36"/>
  <c r="T40"/>
  <c r="T44"/>
  <c r="T48"/>
  <c r="T52"/>
  <c r="T56"/>
  <c r="T60"/>
  <c r="T64"/>
  <c r="T68"/>
  <c r="T72"/>
  <c r="T76"/>
  <c r="T89"/>
  <c r="T96"/>
  <c r="T105"/>
  <c r="T112"/>
  <c r="T121"/>
  <c r="T125"/>
  <c r="T129"/>
  <c r="T133"/>
  <c r="T137"/>
  <c r="T141"/>
  <c r="T145"/>
  <c r="T149"/>
  <c r="T153"/>
  <c r="T157"/>
  <c r="T161"/>
  <c r="T169"/>
  <c r="T173"/>
  <c r="T177"/>
  <c r="T180"/>
  <c r="T183"/>
  <c r="T187"/>
  <c r="T192"/>
  <c r="T196"/>
  <c r="T199"/>
  <c r="T203"/>
  <c r="T207"/>
  <c r="T211"/>
  <c r="T215"/>
  <c r="T219"/>
  <c r="T223"/>
  <c r="T227"/>
  <c r="T231"/>
  <c r="T235"/>
  <c r="T239"/>
  <c r="T243"/>
  <c r="T247"/>
  <c r="T251"/>
  <c r="T255"/>
  <c r="T259"/>
  <c r="T263"/>
  <c r="T267"/>
  <c r="T271"/>
  <c r="T280"/>
  <c r="T291"/>
  <c r="T312"/>
  <c r="T316"/>
  <c r="T320"/>
  <c r="T357"/>
  <c r="T364"/>
  <c r="T368"/>
  <c r="T372"/>
  <c r="T376"/>
  <c r="T388"/>
  <c r="T392"/>
  <c r="T399"/>
  <c r="T403"/>
  <c r="T406"/>
  <c r="T410"/>
  <c r="T414"/>
  <c r="T418"/>
  <c r="T422"/>
  <c r="T426"/>
  <c r="T430"/>
  <c r="T434"/>
  <c r="T438"/>
  <c r="T447"/>
  <c r="T450"/>
  <c r="T454"/>
  <c r="T458"/>
  <c r="R31"/>
  <c r="F138" i="11"/>
  <c r="E140"/>
  <c r="F140"/>
  <c r="F142"/>
  <c r="T114"/>
  <c r="P114"/>
  <c r="E150"/>
  <c r="F150"/>
  <c r="T122"/>
  <c r="P122"/>
  <c r="E158"/>
  <c r="F158"/>
  <c r="T130"/>
  <c r="P130"/>
  <c r="E34"/>
  <c r="I34" s="1"/>
  <c r="R34"/>
  <c r="F35"/>
  <c r="I35" s="1"/>
  <c r="P36"/>
  <c r="T36"/>
  <c r="E38"/>
  <c r="R38"/>
  <c r="F39"/>
  <c r="I39" s="1"/>
  <c r="P40"/>
  <c r="T40"/>
  <c r="E42"/>
  <c r="I42" s="1"/>
  <c r="R42"/>
  <c r="F43"/>
  <c r="G43" s="1"/>
  <c r="P44"/>
  <c r="T44"/>
  <c r="E46"/>
  <c r="R46"/>
  <c r="F47"/>
  <c r="H47" s="1"/>
  <c r="P48"/>
  <c r="T48"/>
  <c r="E50"/>
  <c r="I50" s="1"/>
  <c r="R50"/>
  <c r="F51"/>
  <c r="I51" s="1"/>
  <c r="P52"/>
  <c r="T52"/>
  <c r="E54"/>
  <c r="R54"/>
  <c r="F55"/>
  <c r="I55" s="1"/>
  <c r="P56"/>
  <c r="T56"/>
  <c r="E58"/>
  <c r="I58" s="1"/>
  <c r="R58"/>
  <c r="F59"/>
  <c r="G59" s="1"/>
  <c r="P60"/>
  <c r="T60"/>
  <c r="E62"/>
  <c r="R62"/>
  <c r="F63"/>
  <c r="H63" s="1"/>
  <c r="P64"/>
  <c r="T64"/>
  <c r="E66"/>
  <c r="I66" s="1"/>
  <c r="R66"/>
  <c r="F67"/>
  <c r="I67" s="1"/>
  <c r="P68"/>
  <c r="T68"/>
  <c r="E70"/>
  <c r="R70"/>
  <c r="F71"/>
  <c r="I71" s="1"/>
  <c r="P72"/>
  <c r="T72"/>
  <c r="E74"/>
  <c r="I74" s="1"/>
  <c r="R74"/>
  <c r="F75"/>
  <c r="G75" s="1"/>
  <c r="P76"/>
  <c r="T76"/>
  <c r="E78"/>
  <c r="R78"/>
  <c r="F79"/>
  <c r="H79" s="1"/>
  <c r="P80"/>
  <c r="T80"/>
  <c r="F110"/>
  <c r="E82"/>
  <c r="I82"/>
  <c r="R82"/>
  <c r="F83"/>
  <c r="I83" s="1"/>
  <c r="P84"/>
  <c r="T84"/>
  <c r="F114"/>
  <c r="E86"/>
  <c r="I86" s="1"/>
  <c r="R86"/>
  <c r="F87"/>
  <c r="I87" s="1"/>
  <c r="F118"/>
  <c r="E90"/>
  <c r="I90"/>
  <c r="R90"/>
  <c r="F91"/>
  <c r="G91" s="1"/>
  <c r="P92"/>
  <c r="T92"/>
  <c r="F122"/>
  <c r="E94"/>
  <c r="I94" s="1"/>
  <c r="R94"/>
  <c r="F95"/>
  <c r="H95" s="1"/>
  <c r="P96"/>
  <c r="T96"/>
  <c r="F126"/>
  <c r="E98"/>
  <c r="I98"/>
  <c r="R98"/>
  <c r="F99"/>
  <c r="I99" s="1"/>
  <c r="P100"/>
  <c r="T100"/>
  <c r="F130"/>
  <c r="E102"/>
  <c r="R102"/>
  <c r="F103"/>
  <c r="I103" s="1"/>
  <c r="P104"/>
  <c r="T104"/>
  <c r="F134"/>
  <c r="E106"/>
  <c r="I106"/>
  <c r="E107"/>
  <c r="F108"/>
  <c r="I108" s="1"/>
  <c r="R108"/>
  <c r="V110"/>
  <c r="V114"/>
  <c r="E115"/>
  <c r="E118"/>
  <c r="V122"/>
  <c r="E123"/>
  <c r="E126"/>
  <c r="E130"/>
  <c r="E160"/>
  <c r="E163"/>
  <c r="F143"/>
  <c r="E136"/>
  <c r="F136"/>
  <c r="T107"/>
  <c r="P107"/>
  <c r="T111"/>
  <c r="P111"/>
  <c r="E147"/>
  <c r="F147"/>
  <c r="T119"/>
  <c r="P119"/>
  <c r="E155"/>
  <c r="F155"/>
  <c r="T127"/>
  <c r="P127"/>
  <c r="E170"/>
  <c r="F170"/>
  <c r="T142"/>
  <c r="P142"/>
  <c r="F32"/>
  <c r="R35"/>
  <c r="V35"/>
  <c r="F36"/>
  <c r="R39"/>
  <c r="V39"/>
  <c r="F40"/>
  <c r="R43"/>
  <c r="V43"/>
  <c r="F44"/>
  <c r="R47"/>
  <c r="V47"/>
  <c r="F48"/>
  <c r="R51"/>
  <c r="V51"/>
  <c r="F52"/>
  <c r="R55"/>
  <c r="V55"/>
  <c r="F56"/>
  <c r="G56" s="1"/>
  <c r="R59"/>
  <c r="V59"/>
  <c r="F60"/>
  <c r="G60" s="1"/>
  <c r="R63"/>
  <c r="V63"/>
  <c r="F64"/>
  <c r="G64" s="1"/>
  <c r="R67"/>
  <c r="V67"/>
  <c r="F68"/>
  <c r="G68" s="1"/>
  <c r="R71"/>
  <c r="V71"/>
  <c r="F72"/>
  <c r="H72" s="1"/>
  <c r="R75"/>
  <c r="V75"/>
  <c r="F76"/>
  <c r="G76" s="1"/>
  <c r="F80"/>
  <c r="I80" s="1"/>
  <c r="R83"/>
  <c r="V83"/>
  <c r="F84"/>
  <c r="G84" s="1"/>
  <c r="R87"/>
  <c r="V87"/>
  <c r="F88"/>
  <c r="H88" s="1"/>
  <c r="R91"/>
  <c r="V91"/>
  <c r="F92"/>
  <c r="I92" s="1"/>
  <c r="R95"/>
  <c r="V95"/>
  <c r="F96"/>
  <c r="G96" s="1"/>
  <c r="R99"/>
  <c r="V99"/>
  <c r="F100"/>
  <c r="G100" s="1"/>
  <c r="R103"/>
  <c r="V103"/>
  <c r="F104"/>
  <c r="H104" s="1"/>
  <c r="I107"/>
  <c r="E110"/>
  <c r="V111"/>
  <c r="F119"/>
  <c r="H119" s="1"/>
  <c r="V119"/>
  <c r="F127"/>
  <c r="G127" s="1"/>
  <c r="V127"/>
  <c r="E142"/>
  <c r="E132"/>
  <c r="F132"/>
  <c r="E146"/>
  <c r="F146"/>
  <c r="T118"/>
  <c r="P118"/>
  <c r="E154"/>
  <c r="F154"/>
  <c r="T126"/>
  <c r="P126"/>
  <c r="E166"/>
  <c r="F166"/>
  <c r="T138"/>
  <c r="P138"/>
  <c r="F31"/>
  <c r="G31" s="1"/>
  <c r="E32"/>
  <c r="F33"/>
  <c r="H33" s="1"/>
  <c r="E36"/>
  <c r="R36"/>
  <c r="F37"/>
  <c r="I37" s="1"/>
  <c r="E40"/>
  <c r="R40"/>
  <c r="F41"/>
  <c r="G41" s="1"/>
  <c r="E44"/>
  <c r="R44"/>
  <c r="F45"/>
  <c r="H45" s="1"/>
  <c r="E48"/>
  <c r="R48"/>
  <c r="F49"/>
  <c r="H49" s="1"/>
  <c r="E52"/>
  <c r="R52"/>
  <c r="F53"/>
  <c r="I53" s="1"/>
  <c r="R56"/>
  <c r="F57"/>
  <c r="G57" s="1"/>
  <c r="I60"/>
  <c r="R60"/>
  <c r="F61"/>
  <c r="H61" s="1"/>
  <c r="I64"/>
  <c r="R64"/>
  <c r="F65"/>
  <c r="I65" s="1"/>
  <c r="I68"/>
  <c r="R68"/>
  <c r="F69"/>
  <c r="H69" s="1"/>
  <c r="I72"/>
  <c r="R72"/>
  <c r="F73"/>
  <c r="H73" s="1"/>
  <c r="I76"/>
  <c r="R76"/>
  <c r="F77"/>
  <c r="G77" s="1"/>
  <c r="R80"/>
  <c r="F81"/>
  <c r="I81" s="1"/>
  <c r="E112"/>
  <c r="R84"/>
  <c r="F85"/>
  <c r="H85" s="1"/>
  <c r="E116"/>
  <c r="F89"/>
  <c r="H89" s="1"/>
  <c r="E120"/>
  <c r="R92"/>
  <c r="F93"/>
  <c r="G93" s="1"/>
  <c r="E124"/>
  <c r="R96"/>
  <c r="F97"/>
  <c r="I97" s="1"/>
  <c r="E128"/>
  <c r="R100"/>
  <c r="F101"/>
  <c r="H101" s="1"/>
  <c r="R104"/>
  <c r="F105"/>
  <c r="H105" s="1"/>
  <c r="R107"/>
  <c r="F137"/>
  <c r="E139"/>
  <c r="I110"/>
  <c r="F111"/>
  <c r="G111" s="1"/>
  <c r="E114"/>
  <c r="F116"/>
  <c r="I118"/>
  <c r="V118"/>
  <c r="E122"/>
  <c r="F124"/>
  <c r="I126"/>
  <c r="V126"/>
  <c r="F135"/>
  <c r="G135" s="1"/>
  <c r="F165"/>
  <c r="E138"/>
  <c r="E168"/>
  <c r="F113"/>
  <c r="E113"/>
  <c r="F117"/>
  <c r="E117"/>
  <c r="F121"/>
  <c r="E121"/>
  <c r="F125"/>
  <c r="E125"/>
  <c r="I125" s="1"/>
  <c r="F129"/>
  <c r="E129"/>
  <c r="I129" s="1"/>
  <c r="F133"/>
  <c r="E133"/>
  <c r="H143"/>
  <c r="I143"/>
  <c r="G143"/>
  <c r="T115"/>
  <c r="P115"/>
  <c r="E151"/>
  <c r="F151"/>
  <c r="T123"/>
  <c r="P123"/>
  <c r="E162"/>
  <c r="F162"/>
  <c r="I133"/>
  <c r="T134"/>
  <c r="P134"/>
  <c r="R33"/>
  <c r="P35"/>
  <c r="R37"/>
  <c r="P39"/>
  <c r="R41"/>
  <c r="P43"/>
  <c r="R45"/>
  <c r="P47"/>
  <c r="R49"/>
  <c r="P51"/>
  <c r="R53"/>
  <c r="P55"/>
  <c r="R57"/>
  <c r="P59"/>
  <c r="R61"/>
  <c r="P63"/>
  <c r="R65"/>
  <c r="P67"/>
  <c r="R69"/>
  <c r="P71"/>
  <c r="R73"/>
  <c r="P75"/>
  <c r="R77"/>
  <c r="E109"/>
  <c r="R81"/>
  <c r="P83"/>
  <c r="R85"/>
  <c r="P87"/>
  <c r="R89"/>
  <c r="P91"/>
  <c r="R93"/>
  <c r="P95"/>
  <c r="R97"/>
  <c r="P99"/>
  <c r="R101"/>
  <c r="P103"/>
  <c r="R105"/>
  <c r="V107"/>
  <c r="F109"/>
  <c r="R111"/>
  <c r="V115"/>
  <c r="R119"/>
  <c r="V123"/>
  <c r="R127"/>
  <c r="F131"/>
  <c r="I131" s="1"/>
  <c r="E134"/>
  <c r="E164"/>
  <c r="E167"/>
  <c r="V142"/>
  <c r="E229"/>
  <c r="F229"/>
  <c r="E233"/>
  <c r="F233"/>
  <c r="E237"/>
  <c r="F237"/>
  <c r="E239"/>
  <c r="F239"/>
  <c r="T210"/>
  <c r="P210"/>
  <c r="E246"/>
  <c r="F246"/>
  <c r="T218"/>
  <c r="P218"/>
  <c r="R109"/>
  <c r="R113"/>
  <c r="R117"/>
  <c r="R121"/>
  <c r="R125"/>
  <c r="R129"/>
  <c r="P131"/>
  <c r="T131"/>
  <c r="R133"/>
  <c r="P135"/>
  <c r="T135"/>
  <c r="E137"/>
  <c r="I137" s="1"/>
  <c r="R137"/>
  <c r="P139"/>
  <c r="T139"/>
  <c r="E141"/>
  <c r="I141" s="1"/>
  <c r="R141"/>
  <c r="P143"/>
  <c r="T143"/>
  <c r="E145"/>
  <c r="I145"/>
  <c r="R145"/>
  <c r="P147"/>
  <c r="T147"/>
  <c r="E149"/>
  <c r="R149"/>
  <c r="P151"/>
  <c r="T151"/>
  <c r="E153"/>
  <c r="R153"/>
  <c r="P155"/>
  <c r="T155"/>
  <c r="E157"/>
  <c r="R157"/>
  <c r="P159"/>
  <c r="T159"/>
  <c r="E161"/>
  <c r="I161"/>
  <c r="R161"/>
  <c r="P163"/>
  <c r="T163"/>
  <c r="E165"/>
  <c r="R165"/>
  <c r="P167"/>
  <c r="T167"/>
  <c r="E169"/>
  <c r="R169"/>
  <c r="P171"/>
  <c r="T171"/>
  <c r="E173"/>
  <c r="R173"/>
  <c r="F174"/>
  <c r="I174" s="1"/>
  <c r="P175"/>
  <c r="T175"/>
  <c r="E177"/>
  <c r="R177"/>
  <c r="F178"/>
  <c r="G178" s="1"/>
  <c r="P179"/>
  <c r="T179"/>
  <c r="F209"/>
  <c r="E181"/>
  <c r="I181"/>
  <c r="R181"/>
  <c r="F182"/>
  <c r="H182" s="1"/>
  <c r="P183"/>
  <c r="T183"/>
  <c r="F213"/>
  <c r="E185"/>
  <c r="R185"/>
  <c r="F186"/>
  <c r="I186" s="1"/>
  <c r="P187"/>
  <c r="T187"/>
  <c r="F217"/>
  <c r="E189"/>
  <c r="R189"/>
  <c r="F190"/>
  <c r="I190" s="1"/>
  <c r="P191"/>
  <c r="T191"/>
  <c r="F221"/>
  <c r="E193"/>
  <c r="R193"/>
  <c r="F194"/>
  <c r="G194" s="1"/>
  <c r="P195"/>
  <c r="T195"/>
  <c r="F225"/>
  <c r="E197"/>
  <c r="I197"/>
  <c r="R197"/>
  <c r="F198"/>
  <c r="G198" s="1"/>
  <c r="P199"/>
  <c r="T199"/>
  <c r="E201"/>
  <c r="R201"/>
  <c r="F202"/>
  <c r="H202" s="1"/>
  <c r="P203"/>
  <c r="T203"/>
  <c r="E205"/>
  <c r="I205" s="1"/>
  <c r="R205"/>
  <c r="F206"/>
  <c r="I206" s="1"/>
  <c r="P207"/>
  <c r="T207"/>
  <c r="V209"/>
  <c r="E211"/>
  <c r="P211"/>
  <c r="V211"/>
  <c r="E213"/>
  <c r="P213"/>
  <c r="F244"/>
  <c r="F218"/>
  <c r="I218" s="1"/>
  <c r="V218"/>
  <c r="F248"/>
  <c r="E251"/>
  <c r="E230"/>
  <c r="F230"/>
  <c r="E234"/>
  <c r="F234"/>
  <c r="E242"/>
  <c r="F242"/>
  <c r="E245"/>
  <c r="F245"/>
  <c r="T217"/>
  <c r="P217"/>
  <c r="R146"/>
  <c r="V146"/>
  <c r="R150"/>
  <c r="V150"/>
  <c r="R154"/>
  <c r="V154"/>
  <c r="R158"/>
  <c r="V158"/>
  <c r="F159"/>
  <c r="G159" s="1"/>
  <c r="R162"/>
  <c r="V162"/>
  <c r="F163"/>
  <c r="F167"/>
  <c r="R170"/>
  <c r="V170"/>
  <c r="F171"/>
  <c r="G171" s="1"/>
  <c r="R174"/>
  <c r="V174"/>
  <c r="F175"/>
  <c r="H175" s="1"/>
  <c r="R178"/>
  <c r="V178"/>
  <c r="F179"/>
  <c r="G179" s="1"/>
  <c r="R182"/>
  <c r="V182"/>
  <c r="F183"/>
  <c r="H183" s="1"/>
  <c r="R186"/>
  <c r="V186"/>
  <c r="F187"/>
  <c r="G187" s="1"/>
  <c r="R190"/>
  <c r="V190"/>
  <c r="F191"/>
  <c r="H191" s="1"/>
  <c r="R194"/>
  <c r="V194"/>
  <c r="F195"/>
  <c r="H195" s="1"/>
  <c r="R198"/>
  <c r="V198"/>
  <c r="F199"/>
  <c r="G199" s="1"/>
  <c r="R202"/>
  <c r="V202"/>
  <c r="F203"/>
  <c r="I203" s="1"/>
  <c r="R206"/>
  <c r="V206"/>
  <c r="F207"/>
  <c r="G207" s="1"/>
  <c r="E209"/>
  <c r="I213"/>
  <c r="T213"/>
  <c r="F214"/>
  <c r="H214" s="1"/>
  <c r="V217"/>
  <c r="E221"/>
  <c r="F226"/>
  <c r="G226" s="1"/>
  <c r="E223"/>
  <c r="F223"/>
  <c r="E227"/>
  <c r="F227"/>
  <c r="E231"/>
  <c r="F231"/>
  <c r="E235"/>
  <c r="F235"/>
  <c r="E238"/>
  <c r="F238"/>
  <c r="E250"/>
  <c r="F250"/>
  <c r="T222"/>
  <c r="P222"/>
  <c r="E253"/>
  <c r="F253"/>
  <c r="T225"/>
  <c r="P225"/>
  <c r="R131"/>
  <c r="R135"/>
  <c r="R139"/>
  <c r="R143"/>
  <c r="F144"/>
  <c r="G144" s="1"/>
  <c r="R147"/>
  <c r="F148"/>
  <c r="H148" s="1"/>
  <c r="R151"/>
  <c r="F152"/>
  <c r="H152" s="1"/>
  <c r="R155"/>
  <c r="F156"/>
  <c r="H156" s="1"/>
  <c r="R159"/>
  <c r="F160"/>
  <c r="R163"/>
  <c r="F164"/>
  <c r="R167"/>
  <c r="F168"/>
  <c r="R171"/>
  <c r="F172"/>
  <c r="H172" s="1"/>
  <c r="R175"/>
  <c r="F176"/>
  <c r="G176" s="1"/>
  <c r="R179"/>
  <c r="F180"/>
  <c r="H180" s="1"/>
  <c r="R183"/>
  <c r="F184"/>
  <c r="G184" s="1"/>
  <c r="R187"/>
  <c r="F188"/>
  <c r="H188" s="1"/>
  <c r="E219"/>
  <c r="R191"/>
  <c r="F192"/>
  <c r="G192" s="1"/>
  <c r="R195"/>
  <c r="F196"/>
  <c r="H196" s="1"/>
  <c r="R199"/>
  <c r="F200"/>
  <c r="I200" s="1"/>
  <c r="R203"/>
  <c r="F204"/>
  <c r="H204" s="1"/>
  <c r="R207"/>
  <c r="I209"/>
  <c r="T209"/>
  <c r="F210"/>
  <c r="H210" s="1"/>
  <c r="R213"/>
  <c r="F215"/>
  <c r="H215" s="1"/>
  <c r="F222"/>
  <c r="H222" s="1"/>
  <c r="V222"/>
  <c r="E225"/>
  <c r="F216"/>
  <c r="E216"/>
  <c r="F220"/>
  <c r="E220"/>
  <c r="F224"/>
  <c r="E224"/>
  <c r="F228"/>
  <c r="E228"/>
  <c r="F232"/>
  <c r="E232"/>
  <c r="F236"/>
  <c r="E236"/>
  <c r="E241"/>
  <c r="F241"/>
  <c r="E243"/>
  <c r="F243"/>
  <c r="T214"/>
  <c r="P214"/>
  <c r="E249"/>
  <c r="F249"/>
  <c r="I220"/>
  <c r="T221"/>
  <c r="P221"/>
  <c r="R112"/>
  <c r="R116"/>
  <c r="R120"/>
  <c r="R124"/>
  <c r="R128"/>
  <c r="R132"/>
  <c r="R136"/>
  <c r="R140"/>
  <c r="R144"/>
  <c r="P146"/>
  <c r="R148"/>
  <c r="P150"/>
  <c r="R152"/>
  <c r="P154"/>
  <c r="R156"/>
  <c r="P158"/>
  <c r="R160"/>
  <c r="P162"/>
  <c r="R168"/>
  <c r="P170"/>
  <c r="R172"/>
  <c r="P174"/>
  <c r="R176"/>
  <c r="P178"/>
  <c r="E208"/>
  <c r="R180"/>
  <c r="P182"/>
  <c r="E212"/>
  <c r="R184"/>
  <c r="P186"/>
  <c r="R188"/>
  <c r="P190"/>
  <c r="R192"/>
  <c r="P194"/>
  <c r="R196"/>
  <c r="P198"/>
  <c r="R200"/>
  <c r="P202"/>
  <c r="R204"/>
  <c r="P206"/>
  <c r="F208"/>
  <c r="I214"/>
  <c r="E217"/>
  <c r="R217"/>
  <c r="F219"/>
  <c r="I221"/>
  <c r="V221"/>
  <c r="F320"/>
  <c r="E320"/>
  <c r="F324"/>
  <c r="E324"/>
  <c r="F328"/>
  <c r="E328"/>
  <c r="F332"/>
  <c r="E332"/>
  <c r="F336"/>
  <c r="E336"/>
  <c r="F340"/>
  <c r="E340"/>
  <c r="E341"/>
  <c r="F341"/>
  <c r="T313"/>
  <c r="P313"/>
  <c r="T321"/>
  <c r="P321"/>
  <c r="R208"/>
  <c r="R212"/>
  <c r="R216"/>
  <c r="R220"/>
  <c r="R224"/>
  <c r="P226"/>
  <c r="T226"/>
  <c r="I228"/>
  <c r="R228"/>
  <c r="P230"/>
  <c r="T230"/>
  <c r="I232"/>
  <c r="R232"/>
  <c r="P234"/>
  <c r="T234"/>
  <c r="I236"/>
  <c r="R236"/>
  <c r="P238"/>
  <c r="T238"/>
  <c r="E240"/>
  <c r="I240"/>
  <c r="R240"/>
  <c r="P242"/>
  <c r="T242"/>
  <c r="E244"/>
  <c r="R244"/>
  <c r="P246"/>
  <c r="T246"/>
  <c r="E248"/>
  <c r="I248"/>
  <c r="R248"/>
  <c r="P250"/>
  <c r="T250"/>
  <c r="E252"/>
  <c r="R252"/>
  <c r="P254"/>
  <c r="T254"/>
  <c r="E256"/>
  <c r="I256"/>
  <c r="R256"/>
  <c r="F257"/>
  <c r="H257" s="1"/>
  <c r="P258"/>
  <c r="T258"/>
  <c r="E260"/>
  <c r="I260"/>
  <c r="R260"/>
  <c r="F261"/>
  <c r="I261" s="1"/>
  <c r="P262"/>
  <c r="T262"/>
  <c r="E264"/>
  <c r="I264"/>
  <c r="R264"/>
  <c r="F265"/>
  <c r="I265" s="1"/>
  <c r="P266"/>
  <c r="T266"/>
  <c r="E268"/>
  <c r="I268"/>
  <c r="R268"/>
  <c r="F269"/>
  <c r="G269" s="1"/>
  <c r="P270"/>
  <c r="T270"/>
  <c r="E272"/>
  <c r="I272"/>
  <c r="R272"/>
  <c r="F273"/>
  <c r="H273" s="1"/>
  <c r="P274"/>
  <c r="T274"/>
  <c r="E276"/>
  <c r="I276"/>
  <c r="R276"/>
  <c r="F277"/>
  <c r="I277" s="1"/>
  <c r="P278"/>
  <c r="T278"/>
  <c r="E280"/>
  <c r="I280"/>
  <c r="R280"/>
  <c r="F281"/>
  <c r="I281" s="1"/>
  <c r="P282"/>
  <c r="T282"/>
  <c r="F312"/>
  <c r="E284"/>
  <c r="R284"/>
  <c r="F285"/>
  <c r="G285" s="1"/>
  <c r="P286"/>
  <c r="T286"/>
  <c r="F316"/>
  <c r="E288"/>
  <c r="I288"/>
  <c r="N288" s="1"/>
  <c r="F289"/>
  <c r="H289" s="1"/>
  <c r="P290"/>
  <c r="T290"/>
  <c r="E292"/>
  <c r="R292"/>
  <c r="F293"/>
  <c r="I293" s="1"/>
  <c r="P294"/>
  <c r="T294"/>
  <c r="E296"/>
  <c r="R296"/>
  <c r="F297"/>
  <c r="I297" s="1"/>
  <c r="P298"/>
  <c r="T298"/>
  <c r="E300"/>
  <c r="I300" s="1"/>
  <c r="R300"/>
  <c r="F301"/>
  <c r="G301" s="1"/>
  <c r="P302"/>
  <c r="T302"/>
  <c r="E304"/>
  <c r="R304"/>
  <c r="F305"/>
  <c r="H305" s="1"/>
  <c r="P306"/>
  <c r="T306"/>
  <c r="E308"/>
  <c r="E309"/>
  <c r="F310"/>
  <c r="I310" s="1"/>
  <c r="R310"/>
  <c r="F313"/>
  <c r="I313" s="1"/>
  <c r="V313"/>
  <c r="E343"/>
  <c r="E346"/>
  <c r="E321"/>
  <c r="E325"/>
  <c r="F325"/>
  <c r="E329"/>
  <c r="F329"/>
  <c r="E333"/>
  <c r="F333"/>
  <c r="E337"/>
  <c r="F337"/>
  <c r="E338"/>
  <c r="F338"/>
  <c r="T312"/>
  <c r="P312"/>
  <c r="F348"/>
  <c r="E348"/>
  <c r="R229"/>
  <c r="V229"/>
  <c r="R233"/>
  <c r="V233"/>
  <c r="R237"/>
  <c r="V237"/>
  <c r="R241"/>
  <c r="V241"/>
  <c r="R245"/>
  <c r="V245"/>
  <c r="R249"/>
  <c r="V249"/>
  <c r="R253"/>
  <c r="V253"/>
  <c r="F254"/>
  <c r="H254" s="1"/>
  <c r="R257"/>
  <c r="V257"/>
  <c r="F258"/>
  <c r="I258" s="1"/>
  <c r="R261"/>
  <c r="V261"/>
  <c r="F262"/>
  <c r="G262" s="1"/>
  <c r="R265"/>
  <c r="V265"/>
  <c r="F266"/>
  <c r="G266" s="1"/>
  <c r="R269"/>
  <c r="V269"/>
  <c r="F270"/>
  <c r="H270" s="1"/>
  <c r="R273"/>
  <c r="V273"/>
  <c r="F274"/>
  <c r="G274" s="1"/>
  <c r="R277"/>
  <c r="V277"/>
  <c r="F278"/>
  <c r="G278" s="1"/>
  <c r="R281"/>
  <c r="V281"/>
  <c r="F282"/>
  <c r="G282" s="1"/>
  <c r="R285"/>
  <c r="V285"/>
  <c r="F286"/>
  <c r="I286" s="1"/>
  <c r="R289"/>
  <c r="V289"/>
  <c r="F290"/>
  <c r="G290" s="1"/>
  <c r="R293"/>
  <c r="V293"/>
  <c r="F294"/>
  <c r="G294" s="1"/>
  <c r="P295"/>
  <c r="T295"/>
  <c r="R297"/>
  <c r="V297"/>
  <c r="F298"/>
  <c r="G298" s="1"/>
  <c r="P299"/>
  <c r="T299"/>
  <c r="R301"/>
  <c r="V301"/>
  <c r="F302"/>
  <c r="H302" s="1"/>
  <c r="P303"/>
  <c r="T303"/>
  <c r="R305"/>
  <c r="V305"/>
  <c r="F306"/>
  <c r="G306" s="1"/>
  <c r="P307"/>
  <c r="T307"/>
  <c r="I309"/>
  <c r="N309" s="1"/>
  <c r="P310"/>
  <c r="V310"/>
  <c r="V312"/>
  <c r="E316"/>
  <c r="E326"/>
  <c r="F326"/>
  <c r="E330"/>
  <c r="F330"/>
  <c r="E334"/>
  <c r="F334"/>
  <c r="E345"/>
  <c r="F345"/>
  <c r="T317"/>
  <c r="P317"/>
  <c r="E349"/>
  <c r="F349"/>
  <c r="I349" s="1"/>
  <c r="I320"/>
  <c r="R226"/>
  <c r="R230"/>
  <c r="R234"/>
  <c r="R238"/>
  <c r="R242"/>
  <c r="R246"/>
  <c r="F247"/>
  <c r="H247" s="1"/>
  <c r="R250"/>
  <c r="F251"/>
  <c r="R254"/>
  <c r="F255"/>
  <c r="H255" s="1"/>
  <c r="R258"/>
  <c r="F259"/>
  <c r="H259" s="1"/>
  <c r="R262"/>
  <c r="F263"/>
  <c r="I263" s="1"/>
  <c r="I266"/>
  <c r="R266"/>
  <c r="F267"/>
  <c r="H267" s="1"/>
  <c r="I270"/>
  <c r="R270"/>
  <c r="F271"/>
  <c r="H271" s="1"/>
  <c r="I274"/>
  <c r="R274"/>
  <c r="F275"/>
  <c r="G275" s="1"/>
  <c r="I278"/>
  <c r="R278"/>
  <c r="F279"/>
  <c r="I279" s="1"/>
  <c r="R282"/>
  <c r="F283"/>
  <c r="H283" s="1"/>
  <c r="E314"/>
  <c r="R286"/>
  <c r="F287"/>
  <c r="H287" s="1"/>
  <c r="E318"/>
  <c r="R290"/>
  <c r="F291"/>
  <c r="G291" s="1"/>
  <c r="E322"/>
  <c r="R294"/>
  <c r="F295"/>
  <c r="I295" s="1"/>
  <c r="R298"/>
  <c r="F299"/>
  <c r="H299" s="1"/>
  <c r="R302"/>
  <c r="F303"/>
  <c r="H303" s="1"/>
  <c r="R306"/>
  <c r="F307"/>
  <c r="G307" s="1"/>
  <c r="E339"/>
  <c r="E342"/>
  <c r="F317"/>
  <c r="G317" s="1"/>
  <c r="V317"/>
  <c r="E347"/>
  <c r="E315"/>
  <c r="F315"/>
  <c r="E319"/>
  <c r="F319"/>
  <c r="E323"/>
  <c r="F323"/>
  <c r="I323" s="1"/>
  <c r="E327"/>
  <c r="F327"/>
  <c r="E331"/>
  <c r="F331"/>
  <c r="E335"/>
  <c r="F335"/>
  <c r="F344"/>
  <c r="I315"/>
  <c r="E344"/>
  <c r="T316"/>
  <c r="P316"/>
  <c r="R215"/>
  <c r="R219"/>
  <c r="R223"/>
  <c r="R227"/>
  <c r="P229"/>
  <c r="R231"/>
  <c r="P233"/>
  <c r="R235"/>
  <c r="P237"/>
  <c r="R239"/>
  <c r="P241"/>
  <c r="R243"/>
  <c r="P245"/>
  <c r="R247"/>
  <c r="P249"/>
  <c r="R251"/>
  <c r="P253"/>
  <c r="R255"/>
  <c r="P257"/>
  <c r="R259"/>
  <c r="P261"/>
  <c r="R263"/>
  <c r="P265"/>
  <c r="R267"/>
  <c r="P269"/>
  <c r="R271"/>
  <c r="P273"/>
  <c r="R275"/>
  <c r="P277"/>
  <c r="R279"/>
  <c r="P281"/>
  <c r="E311"/>
  <c r="I311" s="1"/>
  <c r="P285"/>
  <c r="R287"/>
  <c r="P289"/>
  <c r="R291"/>
  <c r="P293"/>
  <c r="R295"/>
  <c r="P297"/>
  <c r="R299"/>
  <c r="P301"/>
  <c r="R303"/>
  <c r="P305"/>
  <c r="R307"/>
  <c r="F311"/>
  <c r="E312"/>
  <c r="R312"/>
  <c r="F314"/>
  <c r="V316"/>
  <c r="F322"/>
  <c r="I331"/>
  <c r="E383"/>
  <c r="F383"/>
  <c r="T355"/>
  <c r="P355"/>
  <c r="F389"/>
  <c r="E391"/>
  <c r="F391"/>
  <c r="T363"/>
  <c r="P363"/>
  <c r="F399"/>
  <c r="F397"/>
  <c r="E399"/>
  <c r="T371"/>
  <c r="P371"/>
  <c r="E407"/>
  <c r="F407"/>
  <c r="R320"/>
  <c r="V320"/>
  <c r="I324"/>
  <c r="R324"/>
  <c r="V324"/>
  <c r="I328"/>
  <c r="R328"/>
  <c r="V328"/>
  <c r="R332"/>
  <c r="V332"/>
  <c r="R336"/>
  <c r="V336"/>
  <c r="R340"/>
  <c r="V340"/>
  <c r="R344"/>
  <c r="V344"/>
  <c r="R348"/>
  <c r="V348"/>
  <c r="F353"/>
  <c r="V355"/>
  <c r="E356"/>
  <c r="F361"/>
  <c r="V363"/>
  <c r="E364"/>
  <c r="F369"/>
  <c r="V371"/>
  <c r="E372"/>
  <c r="F377"/>
  <c r="I377" s="1"/>
  <c r="E380"/>
  <c r="T352"/>
  <c r="P352"/>
  <c r="G385"/>
  <c r="H385"/>
  <c r="E388"/>
  <c r="F388"/>
  <c r="T360"/>
  <c r="P360"/>
  <c r="E396"/>
  <c r="F396"/>
  <c r="T368"/>
  <c r="P368"/>
  <c r="E404"/>
  <c r="F404"/>
  <c r="T376"/>
  <c r="P376"/>
  <c r="T384"/>
  <c r="P384"/>
  <c r="H353"/>
  <c r="R325"/>
  <c r="V325"/>
  <c r="R329"/>
  <c r="V329"/>
  <c r="H361"/>
  <c r="R333"/>
  <c r="V333"/>
  <c r="R337"/>
  <c r="V337"/>
  <c r="H369"/>
  <c r="R341"/>
  <c r="V341"/>
  <c r="F342"/>
  <c r="R345"/>
  <c r="V345"/>
  <c r="F346"/>
  <c r="H377"/>
  <c r="R349"/>
  <c r="V349"/>
  <c r="F350"/>
  <c r="G350" s="1"/>
  <c r="T350"/>
  <c r="F352"/>
  <c r="V352"/>
  <c r="E382"/>
  <c r="G357"/>
  <c r="F360"/>
  <c r="V360"/>
  <c r="E390"/>
  <c r="F368"/>
  <c r="V368"/>
  <c r="I369"/>
  <c r="F376"/>
  <c r="V376"/>
  <c r="I385"/>
  <c r="N385" s="1"/>
  <c r="E354"/>
  <c r="F354"/>
  <c r="E358"/>
  <c r="F358"/>
  <c r="I358" s="1"/>
  <c r="E362"/>
  <c r="F362"/>
  <c r="E366"/>
  <c r="F366"/>
  <c r="I366" s="1"/>
  <c r="E370"/>
  <c r="F370"/>
  <c r="E374"/>
  <c r="F374"/>
  <c r="E378"/>
  <c r="I378" s="1"/>
  <c r="F378"/>
  <c r="T351"/>
  <c r="P351"/>
  <c r="E387"/>
  <c r="F387"/>
  <c r="T359"/>
  <c r="P359"/>
  <c r="F395"/>
  <c r="E395"/>
  <c r="F393"/>
  <c r="H393" s="1"/>
  <c r="T367"/>
  <c r="P367"/>
  <c r="F403"/>
  <c r="E403"/>
  <c r="I374"/>
  <c r="T375"/>
  <c r="P375"/>
  <c r="R314"/>
  <c r="R318"/>
  <c r="P320"/>
  <c r="P324"/>
  <c r="R326"/>
  <c r="P328"/>
  <c r="R330"/>
  <c r="P332"/>
  <c r="R334"/>
  <c r="P336"/>
  <c r="R338"/>
  <c r="F339"/>
  <c r="P340"/>
  <c r="R342"/>
  <c r="F343"/>
  <c r="P344"/>
  <c r="R346"/>
  <c r="F347"/>
  <c r="I347" s="1"/>
  <c r="P348"/>
  <c r="R350"/>
  <c r="V351"/>
  <c r="E352"/>
  <c r="R355"/>
  <c r="F357"/>
  <c r="H357" s="1"/>
  <c r="V359"/>
  <c r="E360"/>
  <c r="R363"/>
  <c r="F365"/>
  <c r="H365" s="1"/>
  <c r="V367"/>
  <c r="E368"/>
  <c r="R371"/>
  <c r="F373"/>
  <c r="H373" s="1"/>
  <c r="V375"/>
  <c r="E376"/>
  <c r="F381"/>
  <c r="T356"/>
  <c r="P356"/>
  <c r="E392"/>
  <c r="F392"/>
  <c r="T364"/>
  <c r="P364"/>
  <c r="E400"/>
  <c r="F400"/>
  <c r="T372"/>
  <c r="P372"/>
  <c r="F408"/>
  <c r="E408"/>
  <c r="T380"/>
  <c r="P380"/>
  <c r="F412"/>
  <c r="I383"/>
  <c r="E412"/>
  <c r="R311"/>
  <c r="R315"/>
  <c r="R319"/>
  <c r="F351"/>
  <c r="H351" s="1"/>
  <c r="R323"/>
  <c r="P325"/>
  <c r="F355"/>
  <c r="I355" s="1"/>
  <c r="I327"/>
  <c r="R327"/>
  <c r="P329"/>
  <c r="F359"/>
  <c r="G359" s="1"/>
  <c r="R331"/>
  <c r="P333"/>
  <c r="F363"/>
  <c r="H363" s="1"/>
  <c r="I335"/>
  <c r="R335"/>
  <c r="P337"/>
  <c r="F367"/>
  <c r="I367" s="1"/>
  <c r="R339"/>
  <c r="P341"/>
  <c r="F371"/>
  <c r="I371" s="1"/>
  <c r="I343"/>
  <c r="R343"/>
  <c r="P345"/>
  <c r="F375"/>
  <c r="G375" s="1"/>
  <c r="R347"/>
  <c r="P349"/>
  <c r="F379"/>
  <c r="H379" s="1"/>
  <c r="E381"/>
  <c r="R352"/>
  <c r="G353"/>
  <c r="F384"/>
  <c r="I384" s="1"/>
  <c r="V356"/>
  <c r="E386"/>
  <c r="E389"/>
  <c r="R360"/>
  <c r="G361"/>
  <c r="V364"/>
  <c r="I365"/>
  <c r="R368"/>
  <c r="G369"/>
  <c r="V372"/>
  <c r="I373"/>
  <c r="R376"/>
  <c r="G377"/>
  <c r="V380"/>
  <c r="I381"/>
  <c r="V384"/>
  <c r="I387"/>
  <c r="I389"/>
  <c r="I391"/>
  <c r="I393"/>
  <c r="F417"/>
  <c r="E417"/>
  <c r="F421"/>
  <c r="E421"/>
  <c r="E424"/>
  <c r="F424"/>
  <c r="T396"/>
  <c r="P396"/>
  <c r="E432"/>
  <c r="F432"/>
  <c r="T404"/>
  <c r="P404"/>
  <c r="E436"/>
  <c r="F436"/>
  <c r="I407"/>
  <c r="I353"/>
  <c r="R353"/>
  <c r="I357"/>
  <c r="R357"/>
  <c r="I361"/>
  <c r="R361"/>
  <c r="R365"/>
  <c r="E397"/>
  <c r="R369"/>
  <c r="E401"/>
  <c r="R373"/>
  <c r="E405"/>
  <c r="R377"/>
  <c r="E409"/>
  <c r="R381"/>
  <c r="F382"/>
  <c r="I382" s="1"/>
  <c r="P383"/>
  <c r="T383"/>
  <c r="E413"/>
  <c r="F386"/>
  <c r="P387"/>
  <c r="T387"/>
  <c r="R389"/>
  <c r="F390"/>
  <c r="I390" s="1"/>
  <c r="P391"/>
  <c r="T391"/>
  <c r="V396"/>
  <c r="E426"/>
  <c r="F429"/>
  <c r="V404"/>
  <c r="E434"/>
  <c r="E435"/>
  <c r="V408"/>
  <c r="F413"/>
  <c r="E394"/>
  <c r="F394"/>
  <c r="E398"/>
  <c r="F398"/>
  <c r="E402"/>
  <c r="F402"/>
  <c r="E406"/>
  <c r="F406"/>
  <c r="E410"/>
  <c r="F410"/>
  <c r="E414"/>
  <c r="F414"/>
  <c r="E418"/>
  <c r="F418"/>
  <c r="E422"/>
  <c r="F422"/>
  <c r="E423"/>
  <c r="F423"/>
  <c r="T395"/>
  <c r="P395"/>
  <c r="E431"/>
  <c r="F431"/>
  <c r="T403"/>
  <c r="P403"/>
  <c r="T412"/>
  <c r="P412"/>
  <c r="R354"/>
  <c r="R358"/>
  <c r="R362"/>
  <c r="R366"/>
  <c r="R370"/>
  <c r="R374"/>
  <c r="R378"/>
  <c r="R382"/>
  <c r="R386"/>
  <c r="P388"/>
  <c r="T388"/>
  <c r="R390"/>
  <c r="P392"/>
  <c r="T392"/>
  <c r="V395"/>
  <c r="F401"/>
  <c r="V403"/>
  <c r="F409"/>
  <c r="E411"/>
  <c r="F411"/>
  <c r="I411" s="1"/>
  <c r="E415"/>
  <c r="F415"/>
  <c r="E419"/>
  <c r="F419"/>
  <c r="E428"/>
  <c r="F428"/>
  <c r="T400"/>
  <c r="P400"/>
  <c r="T408"/>
  <c r="P408"/>
  <c r="R383"/>
  <c r="R387"/>
  <c r="R391"/>
  <c r="F425"/>
  <c r="V400"/>
  <c r="E438"/>
  <c r="I419"/>
  <c r="I431"/>
  <c r="E416"/>
  <c r="F416"/>
  <c r="E420"/>
  <c r="F420"/>
  <c r="E427"/>
  <c r="F427"/>
  <c r="I398"/>
  <c r="T399"/>
  <c r="P399"/>
  <c r="E440"/>
  <c r="F440"/>
  <c r="R388"/>
  <c r="R392"/>
  <c r="V399"/>
  <c r="F405"/>
  <c r="E453"/>
  <c r="F453"/>
  <c r="E457"/>
  <c r="F457"/>
  <c r="E461"/>
  <c r="F461"/>
  <c r="E465"/>
  <c r="F465"/>
  <c r="E469"/>
  <c r="F469"/>
  <c r="F475"/>
  <c r="E475"/>
  <c r="E476"/>
  <c r="F476"/>
  <c r="T448"/>
  <c r="P448"/>
  <c r="R393"/>
  <c r="R397"/>
  <c r="R401"/>
  <c r="R405"/>
  <c r="P407"/>
  <c r="T407"/>
  <c r="R409"/>
  <c r="P411"/>
  <c r="T411"/>
  <c r="R413"/>
  <c r="P415"/>
  <c r="T415"/>
  <c r="E445"/>
  <c r="R417"/>
  <c r="P419"/>
  <c r="T419"/>
  <c r="E449"/>
  <c r="R421"/>
  <c r="P423"/>
  <c r="T423"/>
  <c r="E425"/>
  <c r="R425"/>
  <c r="F426"/>
  <c r="I426" s="1"/>
  <c r="P427"/>
  <c r="T427"/>
  <c r="E429"/>
  <c r="R429"/>
  <c r="F430"/>
  <c r="G430" s="1"/>
  <c r="P431"/>
  <c r="T431"/>
  <c r="E433"/>
  <c r="R433"/>
  <c r="F434"/>
  <c r="I434" s="1"/>
  <c r="P435"/>
  <c r="T435"/>
  <c r="E437"/>
  <c r="R437"/>
  <c r="F438"/>
  <c r="P439"/>
  <c r="T439"/>
  <c r="E441"/>
  <c r="F442"/>
  <c r="H442" s="1"/>
  <c r="P443"/>
  <c r="T443"/>
  <c r="F445"/>
  <c r="F448"/>
  <c r="V448"/>
  <c r="I469"/>
  <c r="E446"/>
  <c r="I446" s="1"/>
  <c r="N446" s="1"/>
  <c r="F446"/>
  <c r="E450"/>
  <c r="F450"/>
  <c r="E454"/>
  <c r="F454"/>
  <c r="E458"/>
  <c r="F458"/>
  <c r="E462"/>
  <c r="F462"/>
  <c r="E466"/>
  <c r="F466"/>
  <c r="E470"/>
  <c r="F470"/>
  <c r="T444"/>
  <c r="P444"/>
  <c r="T447"/>
  <c r="P447"/>
  <c r="R394"/>
  <c r="R398"/>
  <c r="R402"/>
  <c r="I406"/>
  <c r="R406"/>
  <c r="I410"/>
  <c r="R410"/>
  <c r="I414"/>
  <c r="R414"/>
  <c r="P416"/>
  <c r="T416"/>
  <c r="R418"/>
  <c r="P420"/>
  <c r="T420"/>
  <c r="R422"/>
  <c r="P424"/>
  <c r="T424"/>
  <c r="R426"/>
  <c r="P428"/>
  <c r="T428"/>
  <c r="R430"/>
  <c r="P432"/>
  <c r="T432"/>
  <c r="R434"/>
  <c r="F435"/>
  <c r="I435" s="1"/>
  <c r="P436"/>
  <c r="T436"/>
  <c r="R438"/>
  <c r="F439"/>
  <c r="H439" s="1"/>
  <c r="P440"/>
  <c r="T440"/>
  <c r="R442"/>
  <c r="F443"/>
  <c r="G443" s="1"/>
  <c r="F444"/>
  <c r="G444" s="1"/>
  <c r="V444"/>
  <c r="E474"/>
  <c r="V447"/>
  <c r="E448"/>
  <c r="F451"/>
  <c r="I451" s="1"/>
  <c r="E451"/>
  <c r="F455"/>
  <c r="E455"/>
  <c r="F459"/>
  <c r="I459" s="1"/>
  <c r="E459"/>
  <c r="F463"/>
  <c r="E463"/>
  <c r="F467"/>
  <c r="I467" s="1"/>
  <c r="E467"/>
  <c r="F471"/>
  <c r="E471"/>
  <c r="R407"/>
  <c r="R411"/>
  <c r="I415"/>
  <c r="R415"/>
  <c r="F447"/>
  <c r="R419"/>
  <c r="R423"/>
  <c r="R427"/>
  <c r="R431"/>
  <c r="R435"/>
  <c r="R439"/>
  <c r="R443"/>
  <c r="I470"/>
  <c r="N470" s="1"/>
  <c r="E452"/>
  <c r="F452"/>
  <c r="E456"/>
  <c r="F456"/>
  <c r="E460"/>
  <c r="F460"/>
  <c r="E464"/>
  <c r="F464"/>
  <c r="E468"/>
  <c r="F468"/>
  <c r="E472"/>
  <c r="F472"/>
  <c r="R416"/>
  <c r="R420"/>
  <c r="R424"/>
  <c r="R428"/>
  <c r="R432"/>
  <c r="R436"/>
  <c r="R440"/>
  <c r="E447"/>
  <c r="I447" s="1"/>
  <c r="F449"/>
  <c r="I471"/>
  <c r="I475"/>
  <c r="R451"/>
  <c r="V451"/>
  <c r="I455"/>
  <c r="R455"/>
  <c r="V455"/>
  <c r="R459"/>
  <c r="V459"/>
  <c r="I463"/>
  <c r="R463"/>
  <c r="V463"/>
  <c r="R467"/>
  <c r="V467"/>
  <c r="R471"/>
  <c r="V471"/>
  <c r="R475"/>
  <c r="V475"/>
  <c r="E479"/>
  <c r="R479"/>
  <c r="V479"/>
  <c r="F480"/>
  <c r="I480" s="1"/>
  <c r="E483"/>
  <c r="R483"/>
  <c r="V483"/>
  <c r="F484"/>
  <c r="I484" s="1"/>
  <c r="E487"/>
  <c r="R487"/>
  <c r="V487"/>
  <c r="F488"/>
  <c r="I488" s="1"/>
  <c r="E491"/>
  <c r="R491"/>
  <c r="V491"/>
  <c r="F492"/>
  <c r="I492" s="1"/>
  <c r="E495"/>
  <c r="R495"/>
  <c r="V495"/>
  <c r="F496"/>
  <c r="I496" s="1"/>
  <c r="R452"/>
  <c r="V452"/>
  <c r="R456"/>
  <c r="V456"/>
  <c r="R460"/>
  <c r="V460"/>
  <c r="R464"/>
  <c r="V464"/>
  <c r="R468"/>
  <c r="V468"/>
  <c r="R472"/>
  <c r="V472"/>
  <c r="F473"/>
  <c r="G473" s="1"/>
  <c r="R476"/>
  <c r="V476"/>
  <c r="F477"/>
  <c r="G477" s="1"/>
  <c r="R480"/>
  <c r="V480"/>
  <c r="F481"/>
  <c r="G481" s="1"/>
  <c r="R484"/>
  <c r="V484"/>
  <c r="F485"/>
  <c r="I485" s="1"/>
  <c r="R488"/>
  <c r="V488"/>
  <c r="F489"/>
  <c r="G489" s="1"/>
  <c r="R492"/>
  <c r="V492"/>
  <c r="F493"/>
  <c r="H493" s="1"/>
  <c r="R496"/>
  <c r="V496"/>
  <c r="I445"/>
  <c r="R445"/>
  <c r="I449"/>
  <c r="R449"/>
  <c r="P451"/>
  <c r="I453"/>
  <c r="R453"/>
  <c r="P455"/>
  <c r="I457"/>
  <c r="R457"/>
  <c r="P459"/>
  <c r="I461"/>
  <c r="R461"/>
  <c r="P463"/>
  <c r="I465"/>
  <c r="R465"/>
  <c r="P467"/>
  <c r="R469"/>
  <c r="P471"/>
  <c r="R473"/>
  <c r="F474"/>
  <c r="I474" s="1"/>
  <c r="P475"/>
  <c r="R477"/>
  <c r="F478"/>
  <c r="H478" s="1"/>
  <c r="P479"/>
  <c r="R481"/>
  <c r="F482"/>
  <c r="G482" s="1"/>
  <c r="P483"/>
  <c r="R485"/>
  <c r="F486"/>
  <c r="G486" s="1"/>
  <c r="P487"/>
  <c r="R489"/>
  <c r="F490"/>
  <c r="G490" s="1"/>
  <c r="P491"/>
  <c r="R493"/>
  <c r="F494"/>
  <c r="H494" s="1"/>
  <c r="P495"/>
  <c r="I450"/>
  <c r="R450"/>
  <c r="P452"/>
  <c r="I454"/>
  <c r="R454"/>
  <c r="P456"/>
  <c r="I458"/>
  <c r="R458"/>
  <c r="P460"/>
  <c r="I462"/>
  <c r="N462" s="1"/>
  <c r="P464"/>
  <c r="I466"/>
  <c r="R466"/>
  <c r="P468"/>
  <c r="P472"/>
  <c r="R474"/>
  <c r="P476"/>
  <c r="R478"/>
  <c r="P480"/>
  <c r="R482"/>
  <c r="P484"/>
  <c r="R486"/>
  <c r="P488"/>
  <c r="R490"/>
  <c r="P492"/>
  <c r="R494"/>
  <c r="P496"/>
  <c r="E85" i="10"/>
  <c r="F85"/>
  <c r="E89"/>
  <c r="F89"/>
  <c r="E93"/>
  <c r="F93"/>
  <c r="E97"/>
  <c r="F97"/>
  <c r="E101"/>
  <c r="F101"/>
  <c r="E105"/>
  <c r="F105"/>
  <c r="E109"/>
  <c r="F109"/>
  <c r="E113"/>
  <c r="F113"/>
  <c r="F114"/>
  <c r="I85"/>
  <c r="T86"/>
  <c r="P86"/>
  <c r="T95"/>
  <c r="P95"/>
  <c r="F131"/>
  <c r="E131"/>
  <c r="T103"/>
  <c r="P103"/>
  <c r="F139"/>
  <c r="E139"/>
  <c r="T111"/>
  <c r="P111"/>
  <c r="F147"/>
  <c r="E147"/>
  <c r="T119"/>
  <c r="P119"/>
  <c r="E31"/>
  <c r="E33"/>
  <c r="I33"/>
  <c r="R33"/>
  <c r="P35"/>
  <c r="T35"/>
  <c r="E37"/>
  <c r="I37"/>
  <c r="R37"/>
  <c r="P39"/>
  <c r="T39"/>
  <c r="E41"/>
  <c r="R41"/>
  <c r="P43"/>
  <c r="T43"/>
  <c r="E45"/>
  <c r="I45" s="1"/>
  <c r="R45"/>
  <c r="P47"/>
  <c r="T47"/>
  <c r="E49"/>
  <c r="I49"/>
  <c r="R49"/>
  <c r="P51"/>
  <c r="T51"/>
  <c r="E53"/>
  <c r="I53"/>
  <c r="R53"/>
  <c r="F54"/>
  <c r="I54" s="1"/>
  <c r="P55"/>
  <c r="T55"/>
  <c r="E57"/>
  <c r="I57" s="1"/>
  <c r="R57"/>
  <c r="F58"/>
  <c r="G58" s="1"/>
  <c r="P59"/>
  <c r="T59"/>
  <c r="E61"/>
  <c r="I61"/>
  <c r="R61"/>
  <c r="F62"/>
  <c r="H62" s="1"/>
  <c r="P63"/>
  <c r="T63"/>
  <c r="E65"/>
  <c r="I65" s="1"/>
  <c r="R65"/>
  <c r="F66"/>
  <c r="I66" s="1"/>
  <c r="P67"/>
  <c r="T67"/>
  <c r="E69"/>
  <c r="I69"/>
  <c r="R69"/>
  <c r="F70"/>
  <c r="H70" s="1"/>
  <c r="P71"/>
  <c r="T71"/>
  <c r="E73"/>
  <c r="I73" s="1"/>
  <c r="R73"/>
  <c r="F74"/>
  <c r="H74" s="1"/>
  <c r="P75"/>
  <c r="T75"/>
  <c r="E77"/>
  <c r="I77" s="1"/>
  <c r="R77"/>
  <c r="F78"/>
  <c r="H78" s="1"/>
  <c r="E81"/>
  <c r="R81"/>
  <c r="F82"/>
  <c r="H82" s="1"/>
  <c r="P83"/>
  <c r="T83"/>
  <c r="V86"/>
  <c r="E87"/>
  <c r="E120"/>
  <c r="F123"/>
  <c r="F95"/>
  <c r="G95" s="1"/>
  <c r="V95"/>
  <c r="E125"/>
  <c r="E128"/>
  <c r="F103"/>
  <c r="I103" s="1"/>
  <c r="V103"/>
  <c r="E133"/>
  <c r="E136"/>
  <c r="F111"/>
  <c r="I111" s="1"/>
  <c r="V111"/>
  <c r="E141"/>
  <c r="E144"/>
  <c r="F119"/>
  <c r="V119"/>
  <c r="E149"/>
  <c r="F122"/>
  <c r="I93"/>
  <c r="T94"/>
  <c r="P94"/>
  <c r="E130"/>
  <c r="F130"/>
  <c r="I101"/>
  <c r="F128"/>
  <c r="T102"/>
  <c r="P102"/>
  <c r="E138"/>
  <c r="F138"/>
  <c r="I109"/>
  <c r="F136"/>
  <c r="T110"/>
  <c r="P110"/>
  <c r="E146"/>
  <c r="F146"/>
  <c r="F144"/>
  <c r="T118"/>
  <c r="P118"/>
  <c r="E34"/>
  <c r="I34"/>
  <c r="R34"/>
  <c r="V34"/>
  <c r="F35"/>
  <c r="G35" s="1"/>
  <c r="E38"/>
  <c r="R38"/>
  <c r="V38"/>
  <c r="F39"/>
  <c r="H39" s="1"/>
  <c r="E42"/>
  <c r="I42" s="1"/>
  <c r="R42"/>
  <c r="V42"/>
  <c r="F43"/>
  <c r="I43" s="1"/>
  <c r="E46"/>
  <c r="I46"/>
  <c r="R46"/>
  <c r="V46"/>
  <c r="F47"/>
  <c r="G47" s="1"/>
  <c r="E50"/>
  <c r="R50"/>
  <c r="V50"/>
  <c r="F51"/>
  <c r="G51" s="1"/>
  <c r="R54"/>
  <c r="V54"/>
  <c r="F55"/>
  <c r="H55" s="1"/>
  <c r="R58"/>
  <c r="V58"/>
  <c r="F59"/>
  <c r="I59" s="1"/>
  <c r="R62"/>
  <c r="V62"/>
  <c r="F63"/>
  <c r="G63" s="1"/>
  <c r="R66"/>
  <c r="V66"/>
  <c r="F67"/>
  <c r="I67" s="1"/>
  <c r="I70"/>
  <c r="R70"/>
  <c r="V70"/>
  <c r="F71"/>
  <c r="G71" s="1"/>
  <c r="I74"/>
  <c r="R74"/>
  <c r="V74"/>
  <c r="F75"/>
  <c r="I75" s="1"/>
  <c r="F106"/>
  <c r="I78"/>
  <c r="R78"/>
  <c r="V78"/>
  <c r="F79"/>
  <c r="G79" s="1"/>
  <c r="F110"/>
  <c r="I82"/>
  <c r="R82"/>
  <c r="V82"/>
  <c r="F83"/>
  <c r="I83" s="1"/>
  <c r="E116"/>
  <c r="E90"/>
  <c r="V94"/>
  <c r="E98"/>
  <c r="V102"/>
  <c r="E106"/>
  <c r="V110"/>
  <c r="E114"/>
  <c r="V118"/>
  <c r="E119"/>
  <c r="E122"/>
  <c r="T91"/>
  <c r="P91"/>
  <c r="F127"/>
  <c r="E127"/>
  <c r="T99"/>
  <c r="P99"/>
  <c r="H132"/>
  <c r="F135"/>
  <c r="E135"/>
  <c r="T107"/>
  <c r="P107"/>
  <c r="F143"/>
  <c r="E143"/>
  <c r="T115"/>
  <c r="P115"/>
  <c r="H148"/>
  <c r="F151"/>
  <c r="E151"/>
  <c r="F32"/>
  <c r="G32" s="1"/>
  <c r="R35"/>
  <c r="F36"/>
  <c r="H36" s="1"/>
  <c r="R39"/>
  <c r="F40"/>
  <c r="G40" s="1"/>
  <c r="R43"/>
  <c r="F44"/>
  <c r="H44" s="1"/>
  <c r="R47"/>
  <c r="F48"/>
  <c r="G48" s="1"/>
  <c r="R51"/>
  <c r="F52"/>
  <c r="H52" s="1"/>
  <c r="R55"/>
  <c r="F56"/>
  <c r="G56" s="1"/>
  <c r="R59"/>
  <c r="F60"/>
  <c r="H60" s="1"/>
  <c r="R63"/>
  <c r="F64"/>
  <c r="I64" s="1"/>
  <c r="R67"/>
  <c r="F68"/>
  <c r="H68" s="1"/>
  <c r="R71"/>
  <c r="F72"/>
  <c r="I72" s="1"/>
  <c r="R75"/>
  <c r="F76"/>
  <c r="H76" s="1"/>
  <c r="F80"/>
  <c r="I80" s="1"/>
  <c r="R83"/>
  <c r="F84"/>
  <c r="H84" s="1"/>
  <c r="E86"/>
  <c r="I86" s="1"/>
  <c r="F91"/>
  <c r="I91" s="1"/>
  <c r="V91"/>
  <c r="F99"/>
  <c r="H99" s="1"/>
  <c r="V99"/>
  <c r="F107"/>
  <c r="I107" s="1"/>
  <c r="V107"/>
  <c r="F115"/>
  <c r="I115" s="1"/>
  <c r="V115"/>
  <c r="E123"/>
  <c r="T87"/>
  <c r="P87"/>
  <c r="F118"/>
  <c r="I89"/>
  <c r="T90"/>
  <c r="P90"/>
  <c r="E126"/>
  <c r="F126"/>
  <c r="I97"/>
  <c r="F124"/>
  <c r="H124" s="1"/>
  <c r="T98"/>
  <c r="P98"/>
  <c r="E134"/>
  <c r="F134"/>
  <c r="I105"/>
  <c r="F132"/>
  <c r="G132" s="1"/>
  <c r="T106"/>
  <c r="P106"/>
  <c r="E142"/>
  <c r="F142"/>
  <c r="I113"/>
  <c r="F140"/>
  <c r="H140" s="1"/>
  <c r="T114"/>
  <c r="P114"/>
  <c r="E150"/>
  <c r="F150"/>
  <c r="F148"/>
  <c r="G148" s="1"/>
  <c r="V122"/>
  <c r="R122"/>
  <c r="T122"/>
  <c r="P122"/>
  <c r="I32"/>
  <c r="N32" s="1"/>
  <c r="P34"/>
  <c r="I36"/>
  <c r="R36"/>
  <c r="P38"/>
  <c r="I40"/>
  <c r="R40"/>
  <c r="P42"/>
  <c r="I44"/>
  <c r="R44"/>
  <c r="P46"/>
  <c r="I48"/>
  <c r="R48"/>
  <c r="P50"/>
  <c r="I52"/>
  <c r="R52"/>
  <c r="P54"/>
  <c r="I56"/>
  <c r="R56"/>
  <c r="P58"/>
  <c r="E88"/>
  <c r="R60"/>
  <c r="P62"/>
  <c r="E92"/>
  <c r="R64"/>
  <c r="P66"/>
  <c r="E96"/>
  <c r="R68"/>
  <c r="P70"/>
  <c r="E100"/>
  <c r="R72"/>
  <c r="P74"/>
  <c r="E104"/>
  <c r="R76"/>
  <c r="P78"/>
  <c r="E108"/>
  <c r="R80"/>
  <c r="P82"/>
  <c r="E112"/>
  <c r="R84"/>
  <c r="V87"/>
  <c r="E117"/>
  <c r="V90"/>
  <c r="E94"/>
  <c r="R94"/>
  <c r="F96"/>
  <c r="I98"/>
  <c r="V98"/>
  <c r="E102"/>
  <c r="R102"/>
  <c r="F104"/>
  <c r="I106"/>
  <c r="V106"/>
  <c r="E110"/>
  <c r="R110"/>
  <c r="F112"/>
  <c r="I114"/>
  <c r="V114"/>
  <c r="E118"/>
  <c r="R118"/>
  <c r="F120"/>
  <c r="I122"/>
  <c r="E207"/>
  <c r="F207"/>
  <c r="E213"/>
  <c r="F213"/>
  <c r="T185"/>
  <c r="P185"/>
  <c r="E221"/>
  <c r="F221"/>
  <c r="T193"/>
  <c r="P193"/>
  <c r="E229"/>
  <c r="F229"/>
  <c r="T201"/>
  <c r="P201"/>
  <c r="E233"/>
  <c r="F233"/>
  <c r="T205"/>
  <c r="P205"/>
  <c r="V205"/>
  <c r="R205"/>
  <c r="R123"/>
  <c r="V123"/>
  <c r="R127"/>
  <c r="V127"/>
  <c r="R131"/>
  <c r="V131"/>
  <c r="R135"/>
  <c r="V135"/>
  <c r="R139"/>
  <c r="V139"/>
  <c r="R143"/>
  <c r="V143"/>
  <c r="R147"/>
  <c r="V147"/>
  <c r="R151"/>
  <c r="V151"/>
  <c r="F152"/>
  <c r="I152" s="1"/>
  <c r="E155"/>
  <c r="R155"/>
  <c r="V155"/>
  <c r="F156"/>
  <c r="H156" s="1"/>
  <c r="E159"/>
  <c r="R159"/>
  <c r="V159"/>
  <c r="F160"/>
  <c r="H160" s="1"/>
  <c r="E163"/>
  <c r="R163"/>
  <c r="V163"/>
  <c r="F164"/>
  <c r="H164" s="1"/>
  <c r="E167"/>
  <c r="R167"/>
  <c r="V167"/>
  <c r="F168"/>
  <c r="I168" s="1"/>
  <c r="E171"/>
  <c r="R171"/>
  <c r="V171"/>
  <c r="F172"/>
  <c r="H172" s="1"/>
  <c r="E175"/>
  <c r="R175"/>
  <c r="V175"/>
  <c r="F176"/>
  <c r="H176" s="1"/>
  <c r="E179"/>
  <c r="E181"/>
  <c r="F183"/>
  <c r="H183" s="1"/>
  <c r="V185"/>
  <c r="E186"/>
  <c r="E189"/>
  <c r="F191"/>
  <c r="H191" s="1"/>
  <c r="V193"/>
  <c r="E194"/>
  <c r="E197"/>
  <c r="F199"/>
  <c r="H199" s="1"/>
  <c r="V201"/>
  <c r="E202"/>
  <c r="E205"/>
  <c r="F180"/>
  <c r="E180"/>
  <c r="F184"/>
  <c r="E184"/>
  <c r="F188"/>
  <c r="E188"/>
  <c r="F192"/>
  <c r="E192"/>
  <c r="F196"/>
  <c r="E196"/>
  <c r="F200"/>
  <c r="E200"/>
  <c r="I200" s="1"/>
  <c r="F204"/>
  <c r="E204"/>
  <c r="F208"/>
  <c r="I179"/>
  <c r="E208"/>
  <c r="E210"/>
  <c r="F210"/>
  <c r="T182"/>
  <c r="P182"/>
  <c r="E218"/>
  <c r="F218"/>
  <c r="T190"/>
  <c r="P190"/>
  <c r="E226"/>
  <c r="F226"/>
  <c r="T198"/>
  <c r="P198"/>
  <c r="I88"/>
  <c r="N88" s="1"/>
  <c r="I92"/>
  <c r="R92"/>
  <c r="I96"/>
  <c r="R96"/>
  <c r="I100"/>
  <c r="R100"/>
  <c r="I104"/>
  <c r="R104"/>
  <c r="I108"/>
  <c r="R108"/>
  <c r="I112"/>
  <c r="R112"/>
  <c r="I116"/>
  <c r="R116"/>
  <c r="F117"/>
  <c r="I120"/>
  <c r="R120"/>
  <c r="F121"/>
  <c r="G121" s="1"/>
  <c r="I124"/>
  <c r="R124"/>
  <c r="F125"/>
  <c r="P126"/>
  <c r="T126"/>
  <c r="I128"/>
  <c r="R128"/>
  <c r="F129"/>
  <c r="H129" s="1"/>
  <c r="P130"/>
  <c r="T130"/>
  <c r="I132"/>
  <c r="R132"/>
  <c r="F133"/>
  <c r="P134"/>
  <c r="T134"/>
  <c r="I136"/>
  <c r="R136"/>
  <c r="F137"/>
  <c r="H137" s="1"/>
  <c r="P138"/>
  <c r="T138"/>
  <c r="I140"/>
  <c r="R140"/>
  <c r="F141"/>
  <c r="P142"/>
  <c r="T142"/>
  <c r="I144"/>
  <c r="R144"/>
  <c r="F145"/>
  <c r="H145" s="1"/>
  <c r="P146"/>
  <c r="T146"/>
  <c r="I148"/>
  <c r="R148"/>
  <c r="F149"/>
  <c r="P150"/>
  <c r="T150"/>
  <c r="R152"/>
  <c r="F153"/>
  <c r="H153" s="1"/>
  <c r="P154"/>
  <c r="T154"/>
  <c r="R156"/>
  <c r="F157"/>
  <c r="H157" s="1"/>
  <c r="P158"/>
  <c r="T158"/>
  <c r="R160"/>
  <c r="F161"/>
  <c r="H161" s="1"/>
  <c r="P162"/>
  <c r="T162"/>
  <c r="F165"/>
  <c r="H165" s="1"/>
  <c r="R168"/>
  <c r="F169"/>
  <c r="H169" s="1"/>
  <c r="P170"/>
  <c r="T170"/>
  <c r="R172"/>
  <c r="F173"/>
  <c r="H173" s="1"/>
  <c r="P174"/>
  <c r="T174"/>
  <c r="R176"/>
  <c r="F177"/>
  <c r="H177" s="1"/>
  <c r="P178"/>
  <c r="T178"/>
  <c r="F182"/>
  <c r="I182" s="1"/>
  <c r="V182"/>
  <c r="F212"/>
  <c r="E215"/>
  <c r="F190"/>
  <c r="H190" s="1"/>
  <c r="V190"/>
  <c r="F220"/>
  <c r="E223"/>
  <c r="F198"/>
  <c r="G198" s="1"/>
  <c r="V198"/>
  <c r="F228"/>
  <c r="E231"/>
  <c r="E209"/>
  <c r="F209"/>
  <c r="I180"/>
  <c r="T181"/>
  <c r="P181"/>
  <c r="E217"/>
  <c r="F217"/>
  <c r="I188"/>
  <c r="T189"/>
  <c r="P189"/>
  <c r="E225"/>
  <c r="F225"/>
  <c r="I196"/>
  <c r="T197"/>
  <c r="P197"/>
  <c r="R85"/>
  <c r="R89"/>
  <c r="R93"/>
  <c r="R97"/>
  <c r="R101"/>
  <c r="R105"/>
  <c r="R109"/>
  <c r="R113"/>
  <c r="R117"/>
  <c r="R121"/>
  <c r="P123"/>
  <c r="I125"/>
  <c r="R125"/>
  <c r="P127"/>
  <c r="R129"/>
  <c r="P131"/>
  <c r="I133"/>
  <c r="R133"/>
  <c r="P135"/>
  <c r="I137"/>
  <c r="R137"/>
  <c r="P139"/>
  <c r="I141"/>
  <c r="R141"/>
  <c r="P143"/>
  <c r="R145"/>
  <c r="P147"/>
  <c r="I149"/>
  <c r="R149"/>
  <c r="P151"/>
  <c r="F181"/>
  <c r="I153"/>
  <c r="R153"/>
  <c r="F154"/>
  <c r="G154" s="1"/>
  <c r="P155"/>
  <c r="F185"/>
  <c r="I157"/>
  <c r="R157"/>
  <c r="F158"/>
  <c r="H158" s="1"/>
  <c r="P159"/>
  <c r="F189"/>
  <c r="I161"/>
  <c r="R161"/>
  <c r="F162"/>
  <c r="G162" s="1"/>
  <c r="P163"/>
  <c r="F193"/>
  <c r="I165"/>
  <c r="R165"/>
  <c r="F166"/>
  <c r="H166" s="1"/>
  <c r="P167"/>
  <c r="F197"/>
  <c r="I169"/>
  <c r="R169"/>
  <c r="F170"/>
  <c r="I170" s="1"/>
  <c r="P171"/>
  <c r="F201"/>
  <c r="I173"/>
  <c r="R173"/>
  <c r="F174"/>
  <c r="G174" s="1"/>
  <c r="P175"/>
  <c r="F205"/>
  <c r="R177"/>
  <c r="F178"/>
  <c r="H178" s="1"/>
  <c r="V181"/>
  <c r="E185"/>
  <c r="I185" s="1"/>
  <c r="R185"/>
  <c r="F187"/>
  <c r="H187" s="1"/>
  <c r="V189"/>
  <c r="E193"/>
  <c r="R193"/>
  <c r="F195"/>
  <c r="H195" s="1"/>
  <c r="V197"/>
  <c r="E201"/>
  <c r="R201"/>
  <c r="F203"/>
  <c r="G203" s="1"/>
  <c r="E206"/>
  <c r="F206"/>
  <c r="E214"/>
  <c r="F214"/>
  <c r="T186"/>
  <c r="P186"/>
  <c r="E222"/>
  <c r="F222"/>
  <c r="T194"/>
  <c r="P194"/>
  <c r="E230"/>
  <c r="F230"/>
  <c r="T202"/>
  <c r="P202"/>
  <c r="I126"/>
  <c r="R126"/>
  <c r="I130"/>
  <c r="R130"/>
  <c r="I134"/>
  <c r="R134"/>
  <c r="I138"/>
  <c r="R138"/>
  <c r="I142"/>
  <c r="R142"/>
  <c r="I146"/>
  <c r="R146"/>
  <c r="I150"/>
  <c r="R150"/>
  <c r="I154"/>
  <c r="R154"/>
  <c r="R158"/>
  <c r="I162"/>
  <c r="R162"/>
  <c r="I166"/>
  <c r="N166" s="1"/>
  <c r="R170"/>
  <c r="R174"/>
  <c r="R178"/>
  <c r="G183"/>
  <c r="V186"/>
  <c r="G191"/>
  <c r="V194"/>
  <c r="G199"/>
  <c r="V202"/>
  <c r="E276"/>
  <c r="F276"/>
  <c r="E280"/>
  <c r="F280"/>
  <c r="E284"/>
  <c r="F284"/>
  <c r="E288"/>
  <c r="F288"/>
  <c r="E292"/>
  <c r="F292"/>
  <c r="E296"/>
  <c r="F296"/>
  <c r="E300"/>
  <c r="F300"/>
  <c r="E302"/>
  <c r="F302"/>
  <c r="T274"/>
  <c r="P274"/>
  <c r="E310"/>
  <c r="F310"/>
  <c r="T282"/>
  <c r="P282"/>
  <c r="E313"/>
  <c r="F313"/>
  <c r="I284"/>
  <c r="T285"/>
  <c r="P285"/>
  <c r="E322"/>
  <c r="F322"/>
  <c r="T294"/>
  <c r="P294"/>
  <c r="R180"/>
  <c r="R184"/>
  <c r="R188"/>
  <c r="R192"/>
  <c r="R196"/>
  <c r="R200"/>
  <c r="R204"/>
  <c r="P206"/>
  <c r="T206"/>
  <c r="I208"/>
  <c r="R208"/>
  <c r="P210"/>
  <c r="T210"/>
  <c r="E212"/>
  <c r="R212"/>
  <c r="P214"/>
  <c r="T214"/>
  <c r="E216"/>
  <c r="I216"/>
  <c r="R216"/>
  <c r="P218"/>
  <c r="T218"/>
  <c r="E220"/>
  <c r="R220"/>
  <c r="P222"/>
  <c r="T222"/>
  <c r="E224"/>
  <c r="I224" s="1"/>
  <c r="R224"/>
  <c r="P226"/>
  <c r="T226"/>
  <c r="E228"/>
  <c r="R228"/>
  <c r="P230"/>
  <c r="T230"/>
  <c r="E232"/>
  <c r="I232"/>
  <c r="R232"/>
  <c r="P234"/>
  <c r="T234"/>
  <c r="E236"/>
  <c r="R236"/>
  <c r="F237"/>
  <c r="G237" s="1"/>
  <c r="P238"/>
  <c r="T238"/>
  <c r="E240"/>
  <c r="R240"/>
  <c r="F241"/>
  <c r="H241" s="1"/>
  <c r="P242"/>
  <c r="T242"/>
  <c r="E244"/>
  <c r="R244"/>
  <c r="F245"/>
  <c r="I245" s="1"/>
  <c r="P246"/>
  <c r="T246"/>
  <c r="E248"/>
  <c r="R248"/>
  <c r="F249"/>
  <c r="I249" s="1"/>
  <c r="P250"/>
  <c r="T250"/>
  <c r="E252"/>
  <c r="R252"/>
  <c r="F253"/>
  <c r="G253" s="1"/>
  <c r="P254"/>
  <c r="T254"/>
  <c r="E256"/>
  <c r="R256"/>
  <c r="F257"/>
  <c r="H257" s="1"/>
  <c r="P258"/>
  <c r="T258"/>
  <c r="E260"/>
  <c r="R260"/>
  <c r="F261"/>
  <c r="I261" s="1"/>
  <c r="P262"/>
  <c r="T262"/>
  <c r="E264"/>
  <c r="R264"/>
  <c r="F265"/>
  <c r="I265" s="1"/>
  <c r="P266"/>
  <c r="T266"/>
  <c r="E268"/>
  <c r="R268"/>
  <c r="F269"/>
  <c r="G269" s="1"/>
  <c r="P270"/>
  <c r="T270"/>
  <c r="E272"/>
  <c r="R272"/>
  <c r="F274"/>
  <c r="H274" s="1"/>
  <c r="V274"/>
  <c r="E304"/>
  <c r="F307"/>
  <c r="F282"/>
  <c r="I282" s="1"/>
  <c r="V282"/>
  <c r="E312"/>
  <c r="V285"/>
  <c r="E286"/>
  <c r="F319"/>
  <c r="F294"/>
  <c r="H294" s="1"/>
  <c r="V294"/>
  <c r="E324"/>
  <c r="E301"/>
  <c r="F301"/>
  <c r="T273"/>
  <c r="P273"/>
  <c r="E309"/>
  <c r="F309"/>
  <c r="I280"/>
  <c r="T281"/>
  <c r="P281"/>
  <c r="E321"/>
  <c r="F321"/>
  <c r="I292"/>
  <c r="T293"/>
  <c r="P293"/>
  <c r="R209"/>
  <c r="V209"/>
  <c r="R213"/>
  <c r="V213"/>
  <c r="R217"/>
  <c r="V217"/>
  <c r="R221"/>
  <c r="V221"/>
  <c r="R225"/>
  <c r="V225"/>
  <c r="R229"/>
  <c r="V229"/>
  <c r="R233"/>
  <c r="V233"/>
  <c r="F234"/>
  <c r="G234" s="1"/>
  <c r="R237"/>
  <c r="V237"/>
  <c r="F238"/>
  <c r="G238" s="1"/>
  <c r="R241"/>
  <c r="V241"/>
  <c r="F242"/>
  <c r="I242" s="1"/>
  <c r="R245"/>
  <c r="V245"/>
  <c r="F246"/>
  <c r="G246" s="1"/>
  <c r="R249"/>
  <c r="V249"/>
  <c r="F250"/>
  <c r="I250" s="1"/>
  <c r="R253"/>
  <c r="V253"/>
  <c r="F254"/>
  <c r="G254" s="1"/>
  <c r="R257"/>
  <c r="V257"/>
  <c r="F258"/>
  <c r="I258" s="1"/>
  <c r="R261"/>
  <c r="V261"/>
  <c r="F262"/>
  <c r="G262" s="1"/>
  <c r="R265"/>
  <c r="V265"/>
  <c r="F266"/>
  <c r="I266" s="1"/>
  <c r="I269"/>
  <c r="R269"/>
  <c r="V269"/>
  <c r="F270"/>
  <c r="G270" s="1"/>
  <c r="V273"/>
  <c r="E277"/>
  <c r="V281"/>
  <c r="E289"/>
  <c r="V293"/>
  <c r="E297"/>
  <c r="E306"/>
  <c r="F306"/>
  <c r="T278"/>
  <c r="P278"/>
  <c r="E317"/>
  <c r="F317"/>
  <c r="I288"/>
  <c r="N288" s="1"/>
  <c r="E318"/>
  <c r="F318"/>
  <c r="T290"/>
  <c r="P290"/>
  <c r="E326"/>
  <c r="F326"/>
  <c r="T298"/>
  <c r="P298"/>
  <c r="R206"/>
  <c r="R210"/>
  <c r="F211"/>
  <c r="H211" s="1"/>
  <c r="R214"/>
  <c r="F215"/>
  <c r="R218"/>
  <c r="F219"/>
  <c r="H219" s="1"/>
  <c r="R222"/>
  <c r="F223"/>
  <c r="R226"/>
  <c r="F227"/>
  <c r="G227" s="1"/>
  <c r="R230"/>
  <c r="F231"/>
  <c r="R234"/>
  <c r="F235"/>
  <c r="H235" s="1"/>
  <c r="R238"/>
  <c r="F239"/>
  <c r="I239" s="1"/>
  <c r="R242"/>
  <c r="F243"/>
  <c r="H243" s="1"/>
  <c r="R246"/>
  <c r="F247"/>
  <c r="I247" s="1"/>
  <c r="R250"/>
  <c r="F251"/>
  <c r="H251" s="1"/>
  <c r="R254"/>
  <c r="F255"/>
  <c r="I255" s="1"/>
  <c r="R258"/>
  <c r="F259"/>
  <c r="H259" s="1"/>
  <c r="R262"/>
  <c r="F263"/>
  <c r="I263" s="1"/>
  <c r="R266"/>
  <c r="F267"/>
  <c r="H267" s="1"/>
  <c r="R270"/>
  <c r="F271"/>
  <c r="I271" s="1"/>
  <c r="F278"/>
  <c r="I278" s="1"/>
  <c r="V278"/>
  <c r="E285"/>
  <c r="I285" s="1"/>
  <c r="F290"/>
  <c r="G290" s="1"/>
  <c r="V290"/>
  <c r="F298"/>
  <c r="I298" s="1"/>
  <c r="E305"/>
  <c r="F305"/>
  <c r="I276"/>
  <c r="T277"/>
  <c r="P277"/>
  <c r="E314"/>
  <c r="F314"/>
  <c r="T286"/>
  <c r="P286"/>
  <c r="T289"/>
  <c r="P289"/>
  <c r="E325"/>
  <c r="F325"/>
  <c r="I296"/>
  <c r="T297"/>
  <c r="P297"/>
  <c r="R179"/>
  <c r="I183"/>
  <c r="R183"/>
  <c r="I187"/>
  <c r="R187"/>
  <c r="I191"/>
  <c r="R191"/>
  <c r="I195"/>
  <c r="R195"/>
  <c r="I199"/>
  <c r="R199"/>
  <c r="I203"/>
  <c r="R203"/>
  <c r="I207"/>
  <c r="R207"/>
  <c r="P209"/>
  <c r="R211"/>
  <c r="P213"/>
  <c r="I215"/>
  <c r="R215"/>
  <c r="P217"/>
  <c r="I219"/>
  <c r="R219"/>
  <c r="P221"/>
  <c r="R223"/>
  <c r="P225"/>
  <c r="R227"/>
  <c r="P229"/>
  <c r="R231"/>
  <c r="P233"/>
  <c r="R235"/>
  <c r="P237"/>
  <c r="R239"/>
  <c r="P241"/>
  <c r="R243"/>
  <c r="P245"/>
  <c r="E275"/>
  <c r="R247"/>
  <c r="P249"/>
  <c r="E279"/>
  <c r="R251"/>
  <c r="P253"/>
  <c r="E283"/>
  <c r="I283" s="1"/>
  <c r="N283" s="1"/>
  <c r="R255"/>
  <c r="P257"/>
  <c r="E287"/>
  <c r="I287" s="1"/>
  <c r="R259"/>
  <c r="P261"/>
  <c r="E291"/>
  <c r="R263"/>
  <c r="P265"/>
  <c r="E295"/>
  <c r="R267"/>
  <c r="P269"/>
  <c r="E299"/>
  <c r="R271"/>
  <c r="E273"/>
  <c r="R273"/>
  <c r="F275"/>
  <c r="I275" s="1"/>
  <c r="I277"/>
  <c r="V277"/>
  <c r="E281"/>
  <c r="R281"/>
  <c r="F283"/>
  <c r="V286"/>
  <c r="E316"/>
  <c r="I316" s="1"/>
  <c r="I289"/>
  <c r="V289"/>
  <c r="E293"/>
  <c r="R293"/>
  <c r="F295"/>
  <c r="I297"/>
  <c r="V297"/>
  <c r="I320"/>
  <c r="E371"/>
  <c r="F371"/>
  <c r="E375"/>
  <c r="F375"/>
  <c r="E382"/>
  <c r="F382"/>
  <c r="T354"/>
  <c r="P354"/>
  <c r="E390"/>
  <c r="F390"/>
  <c r="T362"/>
  <c r="P362"/>
  <c r="R275"/>
  <c r="I279"/>
  <c r="R279"/>
  <c r="R287"/>
  <c r="I291"/>
  <c r="R291"/>
  <c r="R295"/>
  <c r="R299"/>
  <c r="P301"/>
  <c r="T301"/>
  <c r="E303"/>
  <c r="R303"/>
  <c r="F304"/>
  <c r="I304" s="1"/>
  <c r="P305"/>
  <c r="T305"/>
  <c r="E307"/>
  <c r="R307"/>
  <c r="F308"/>
  <c r="H308" s="1"/>
  <c r="E311"/>
  <c r="R311"/>
  <c r="F312"/>
  <c r="I312" s="1"/>
  <c r="P313"/>
  <c r="T313"/>
  <c r="E315"/>
  <c r="R315"/>
  <c r="F316"/>
  <c r="P317"/>
  <c r="T317"/>
  <c r="E319"/>
  <c r="R319"/>
  <c r="F320"/>
  <c r="H320" s="1"/>
  <c r="P321"/>
  <c r="T321"/>
  <c r="E323"/>
  <c r="R323"/>
  <c r="F324"/>
  <c r="P325"/>
  <c r="T325"/>
  <c r="E327"/>
  <c r="R327"/>
  <c r="F328"/>
  <c r="H328" s="1"/>
  <c r="P329"/>
  <c r="T329"/>
  <c r="E331"/>
  <c r="R331"/>
  <c r="F332"/>
  <c r="H332" s="1"/>
  <c r="P333"/>
  <c r="T333"/>
  <c r="E335"/>
  <c r="R335"/>
  <c r="F336"/>
  <c r="H336" s="1"/>
  <c r="P337"/>
  <c r="T337"/>
  <c r="E339"/>
  <c r="R339"/>
  <c r="F340"/>
  <c r="I340" s="1"/>
  <c r="P341"/>
  <c r="T341"/>
  <c r="E343"/>
  <c r="R343"/>
  <c r="F344"/>
  <c r="H344" s="1"/>
  <c r="P345"/>
  <c r="T345"/>
  <c r="E347"/>
  <c r="R347"/>
  <c r="F349"/>
  <c r="R350"/>
  <c r="V354"/>
  <c r="E355"/>
  <c r="E358"/>
  <c r="V362"/>
  <c r="E363"/>
  <c r="E366"/>
  <c r="F368"/>
  <c r="E368"/>
  <c r="F372"/>
  <c r="E372"/>
  <c r="F376"/>
  <c r="E376"/>
  <c r="E378"/>
  <c r="F378"/>
  <c r="T351"/>
  <c r="P351"/>
  <c r="E387"/>
  <c r="F387"/>
  <c r="T359"/>
  <c r="P359"/>
  <c r="E395"/>
  <c r="F395"/>
  <c r="R276"/>
  <c r="R280"/>
  <c r="R284"/>
  <c r="R292"/>
  <c r="R296"/>
  <c r="I300"/>
  <c r="R300"/>
  <c r="P302"/>
  <c r="T302"/>
  <c r="R304"/>
  <c r="P306"/>
  <c r="T306"/>
  <c r="I308"/>
  <c r="R308"/>
  <c r="P310"/>
  <c r="T310"/>
  <c r="R312"/>
  <c r="P314"/>
  <c r="T314"/>
  <c r="R316"/>
  <c r="P318"/>
  <c r="T318"/>
  <c r="R320"/>
  <c r="E352"/>
  <c r="R324"/>
  <c r="P326"/>
  <c r="T326"/>
  <c r="E356"/>
  <c r="R328"/>
  <c r="F329"/>
  <c r="G329" s="1"/>
  <c r="P330"/>
  <c r="T330"/>
  <c r="E360"/>
  <c r="R332"/>
  <c r="F333"/>
  <c r="G333" s="1"/>
  <c r="P334"/>
  <c r="T334"/>
  <c r="E364"/>
  <c r="R336"/>
  <c r="F337"/>
  <c r="G337" s="1"/>
  <c r="P338"/>
  <c r="T338"/>
  <c r="R340"/>
  <c r="F341"/>
  <c r="I341" s="1"/>
  <c r="P342"/>
  <c r="T342"/>
  <c r="R344"/>
  <c r="F345"/>
  <c r="G345" s="1"/>
  <c r="P346"/>
  <c r="T346"/>
  <c r="F348"/>
  <c r="I348" s="1"/>
  <c r="F351"/>
  <c r="I351" s="1"/>
  <c r="V351"/>
  <c r="E381"/>
  <c r="F384"/>
  <c r="F359"/>
  <c r="H359" s="1"/>
  <c r="V359"/>
  <c r="E389"/>
  <c r="F392"/>
  <c r="F367"/>
  <c r="I367" s="1"/>
  <c r="E353"/>
  <c r="F353"/>
  <c r="E357"/>
  <c r="F357"/>
  <c r="E361"/>
  <c r="F361"/>
  <c r="I361" s="1"/>
  <c r="E365"/>
  <c r="I365" s="1"/>
  <c r="F365"/>
  <c r="E369"/>
  <c r="F369"/>
  <c r="E373"/>
  <c r="F373"/>
  <c r="E386"/>
  <c r="F386"/>
  <c r="I357"/>
  <c r="T358"/>
  <c r="P358"/>
  <c r="E394"/>
  <c r="F394"/>
  <c r="T366"/>
  <c r="P366"/>
  <c r="I301"/>
  <c r="R301"/>
  <c r="I305"/>
  <c r="R305"/>
  <c r="I309"/>
  <c r="N309" s="1"/>
  <c r="I313"/>
  <c r="R313"/>
  <c r="I317"/>
  <c r="R317"/>
  <c r="E349"/>
  <c r="I321"/>
  <c r="R321"/>
  <c r="I325"/>
  <c r="R325"/>
  <c r="R329"/>
  <c r="F330"/>
  <c r="G330" s="1"/>
  <c r="I333"/>
  <c r="R333"/>
  <c r="F334"/>
  <c r="I334" s="1"/>
  <c r="I337"/>
  <c r="R337"/>
  <c r="F338"/>
  <c r="H338" s="1"/>
  <c r="R341"/>
  <c r="F342"/>
  <c r="G342" s="1"/>
  <c r="R345"/>
  <c r="F346"/>
  <c r="I346" s="1"/>
  <c r="E350"/>
  <c r="P350"/>
  <c r="V350"/>
  <c r="E354"/>
  <c r="F356"/>
  <c r="V358"/>
  <c r="E362"/>
  <c r="F364"/>
  <c r="V366"/>
  <c r="E370"/>
  <c r="F370"/>
  <c r="E374"/>
  <c r="F374"/>
  <c r="H377"/>
  <c r="E379"/>
  <c r="F379"/>
  <c r="E383"/>
  <c r="F383"/>
  <c r="T355"/>
  <c r="P355"/>
  <c r="H385"/>
  <c r="E391"/>
  <c r="F391"/>
  <c r="T363"/>
  <c r="P363"/>
  <c r="R302"/>
  <c r="R306"/>
  <c r="R310"/>
  <c r="R314"/>
  <c r="R318"/>
  <c r="R326"/>
  <c r="R330"/>
  <c r="R334"/>
  <c r="R338"/>
  <c r="R342"/>
  <c r="R346"/>
  <c r="I350"/>
  <c r="V355"/>
  <c r="V363"/>
  <c r="E412"/>
  <c r="F412"/>
  <c r="E416"/>
  <c r="F416"/>
  <c r="E420"/>
  <c r="F420"/>
  <c r="E433"/>
  <c r="F433"/>
  <c r="T405"/>
  <c r="P405"/>
  <c r="R352"/>
  <c r="R356"/>
  <c r="R360"/>
  <c r="R364"/>
  <c r="F396"/>
  <c r="R368"/>
  <c r="P370"/>
  <c r="T370"/>
  <c r="F400"/>
  <c r="R372"/>
  <c r="P374"/>
  <c r="T374"/>
  <c r="F404"/>
  <c r="R376"/>
  <c r="F377"/>
  <c r="G377" s="1"/>
  <c r="P378"/>
  <c r="T378"/>
  <c r="F408"/>
  <c r="E380"/>
  <c r="R380"/>
  <c r="F381"/>
  <c r="P382"/>
  <c r="T382"/>
  <c r="E384"/>
  <c r="R384"/>
  <c r="F385"/>
  <c r="G385" s="1"/>
  <c r="P386"/>
  <c r="T386"/>
  <c r="E388"/>
  <c r="R388"/>
  <c r="F389"/>
  <c r="I389" s="1"/>
  <c r="P390"/>
  <c r="T390"/>
  <c r="E392"/>
  <c r="R392"/>
  <c r="F393"/>
  <c r="G393" s="1"/>
  <c r="R396"/>
  <c r="E397"/>
  <c r="F398"/>
  <c r="I398" s="1"/>
  <c r="F430"/>
  <c r="F405"/>
  <c r="I405" s="1"/>
  <c r="V405"/>
  <c r="E435"/>
  <c r="F438"/>
  <c r="E413"/>
  <c r="F413"/>
  <c r="E417"/>
  <c r="F417"/>
  <c r="E421"/>
  <c r="F421"/>
  <c r="E424"/>
  <c r="F424"/>
  <c r="I424" s="1"/>
  <c r="I395"/>
  <c r="F426"/>
  <c r="E426"/>
  <c r="T397"/>
  <c r="P397"/>
  <c r="E432"/>
  <c r="F432"/>
  <c r="I403"/>
  <c r="T404"/>
  <c r="P404"/>
  <c r="R349"/>
  <c r="R353"/>
  <c r="R357"/>
  <c r="R361"/>
  <c r="R365"/>
  <c r="P367"/>
  <c r="T367"/>
  <c r="I369"/>
  <c r="R369"/>
  <c r="P371"/>
  <c r="T371"/>
  <c r="I373"/>
  <c r="R373"/>
  <c r="P375"/>
  <c r="T375"/>
  <c r="I377"/>
  <c r="R377"/>
  <c r="I381"/>
  <c r="R381"/>
  <c r="P383"/>
  <c r="T383"/>
  <c r="P387"/>
  <c r="T387"/>
  <c r="R389"/>
  <c r="P391"/>
  <c r="T391"/>
  <c r="V396"/>
  <c r="I397"/>
  <c r="E400"/>
  <c r="F402"/>
  <c r="G402" s="1"/>
  <c r="I404"/>
  <c r="V404"/>
  <c r="E408"/>
  <c r="F410"/>
  <c r="G410" s="1"/>
  <c r="F414"/>
  <c r="E414"/>
  <c r="F418"/>
  <c r="E418"/>
  <c r="F422"/>
  <c r="E422"/>
  <c r="T393"/>
  <c r="P393"/>
  <c r="G427"/>
  <c r="E429"/>
  <c r="F429"/>
  <c r="T401"/>
  <c r="P401"/>
  <c r="E437"/>
  <c r="F437"/>
  <c r="T409"/>
  <c r="P409"/>
  <c r="R370"/>
  <c r="R374"/>
  <c r="R378"/>
  <c r="R382"/>
  <c r="R386"/>
  <c r="R390"/>
  <c r="I393"/>
  <c r="E396"/>
  <c r="F401"/>
  <c r="I401" s="1"/>
  <c r="V401"/>
  <c r="F409"/>
  <c r="I409" s="1"/>
  <c r="V409"/>
  <c r="E399"/>
  <c r="I399" s="1"/>
  <c r="F399"/>
  <c r="E403"/>
  <c r="F403"/>
  <c r="E407"/>
  <c r="I407" s="1"/>
  <c r="F407"/>
  <c r="E411"/>
  <c r="F411"/>
  <c r="E415"/>
  <c r="I415" s="1"/>
  <c r="F415"/>
  <c r="E419"/>
  <c r="F419"/>
  <c r="G423"/>
  <c r="H423"/>
  <c r="E425"/>
  <c r="F425"/>
  <c r="E428"/>
  <c r="F428"/>
  <c r="T400"/>
  <c r="P400"/>
  <c r="E436"/>
  <c r="I436" s="1"/>
  <c r="F436"/>
  <c r="T408"/>
  <c r="P408"/>
  <c r="E440"/>
  <c r="F440"/>
  <c r="I411"/>
  <c r="G443"/>
  <c r="H443"/>
  <c r="H445"/>
  <c r="I445"/>
  <c r="R367"/>
  <c r="R371"/>
  <c r="R375"/>
  <c r="R383"/>
  <c r="R387"/>
  <c r="R391"/>
  <c r="R393"/>
  <c r="I396"/>
  <c r="I400"/>
  <c r="V400"/>
  <c r="E404"/>
  <c r="F406"/>
  <c r="I406" s="1"/>
  <c r="I408"/>
  <c r="V408"/>
  <c r="I428"/>
  <c r="I432"/>
  <c r="E450"/>
  <c r="F450"/>
  <c r="E454"/>
  <c r="F454"/>
  <c r="E458"/>
  <c r="F458"/>
  <c r="E462"/>
  <c r="F462"/>
  <c r="E466"/>
  <c r="F466"/>
  <c r="E470"/>
  <c r="F470"/>
  <c r="E473"/>
  <c r="F473"/>
  <c r="T445"/>
  <c r="P445"/>
  <c r="G492"/>
  <c r="R398"/>
  <c r="R402"/>
  <c r="R406"/>
  <c r="R410"/>
  <c r="P412"/>
  <c r="T412"/>
  <c r="R414"/>
  <c r="P416"/>
  <c r="T416"/>
  <c r="E446"/>
  <c r="R418"/>
  <c r="P420"/>
  <c r="T420"/>
  <c r="R422"/>
  <c r="F423"/>
  <c r="I423" s="1"/>
  <c r="P424"/>
  <c r="T424"/>
  <c r="R426"/>
  <c r="F427"/>
  <c r="H427" s="1"/>
  <c r="P428"/>
  <c r="T428"/>
  <c r="E430"/>
  <c r="R430"/>
  <c r="F431"/>
  <c r="I431" s="1"/>
  <c r="P432"/>
  <c r="T432"/>
  <c r="E434"/>
  <c r="R434"/>
  <c r="F435"/>
  <c r="I435" s="1"/>
  <c r="P436"/>
  <c r="T436"/>
  <c r="E438"/>
  <c r="R438"/>
  <c r="F439"/>
  <c r="I439" s="1"/>
  <c r="P440"/>
  <c r="T440"/>
  <c r="E442"/>
  <c r="R442"/>
  <c r="F443"/>
  <c r="I443" s="1"/>
  <c r="F445"/>
  <c r="G445" s="1"/>
  <c r="V445"/>
  <c r="F449"/>
  <c r="I449" s="1"/>
  <c r="F447"/>
  <c r="E447"/>
  <c r="F451"/>
  <c r="E451"/>
  <c r="I451" s="1"/>
  <c r="F455"/>
  <c r="E455"/>
  <c r="F459"/>
  <c r="E459"/>
  <c r="I459" s="1"/>
  <c r="F463"/>
  <c r="E463"/>
  <c r="F467"/>
  <c r="E467"/>
  <c r="I467" s="1"/>
  <c r="F471"/>
  <c r="E471"/>
  <c r="T444"/>
  <c r="P444"/>
  <c r="E476"/>
  <c r="F476"/>
  <c r="I447"/>
  <c r="T448"/>
  <c r="P448"/>
  <c r="H478"/>
  <c r="G484"/>
  <c r="R395"/>
  <c r="R399"/>
  <c r="R403"/>
  <c r="R407"/>
  <c r="R411"/>
  <c r="P413"/>
  <c r="T413"/>
  <c r="R415"/>
  <c r="P417"/>
  <c r="T417"/>
  <c r="I419"/>
  <c r="R419"/>
  <c r="P421"/>
  <c r="T421"/>
  <c r="R423"/>
  <c r="P425"/>
  <c r="T425"/>
  <c r="R427"/>
  <c r="P429"/>
  <c r="T429"/>
  <c r="R431"/>
  <c r="P433"/>
  <c r="T433"/>
  <c r="R435"/>
  <c r="P437"/>
  <c r="T437"/>
  <c r="R439"/>
  <c r="V444"/>
  <c r="E448"/>
  <c r="I485"/>
  <c r="E452"/>
  <c r="F452"/>
  <c r="E456"/>
  <c r="F456"/>
  <c r="E460"/>
  <c r="F460"/>
  <c r="E464"/>
  <c r="F464"/>
  <c r="E468"/>
  <c r="F468"/>
  <c r="E472"/>
  <c r="F472"/>
  <c r="I474"/>
  <c r="G474"/>
  <c r="R412"/>
  <c r="R416"/>
  <c r="I420"/>
  <c r="R420"/>
  <c r="R424"/>
  <c r="R428"/>
  <c r="R432"/>
  <c r="R436"/>
  <c r="R440"/>
  <c r="F441"/>
  <c r="I441" s="1"/>
  <c r="N441" s="1"/>
  <c r="G449"/>
  <c r="E453"/>
  <c r="F453"/>
  <c r="E457"/>
  <c r="F457"/>
  <c r="E461"/>
  <c r="F461"/>
  <c r="E465"/>
  <c r="F465"/>
  <c r="E469"/>
  <c r="F469"/>
  <c r="H481"/>
  <c r="G481"/>
  <c r="H485"/>
  <c r="I490"/>
  <c r="G490"/>
  <c r="R413"/>
  <c r="R417"/>
  <c r="R421"/>
  <c r="R425"/>
  <c r="R429"/>
  <c r="R433"/>
  <c r="R437"/>
  <c r="E444"/>
  <c r="F446"/>
  <c r="I471"/>
  <c r="I473"/>
  <c r="I487"/>
  <c r="R443"/>
  <c r="R447"/>
  <c r="P449"/>
  <c r="T449"/>
  <c r="R451"/>
  <c r="P453"/>
  <c r="T453"/>
  <c r="I455"/>
  <c r="R455"/>
  <c r="P457"/>
  <c r="T457"/>
  <c r="R459"/>
  <c r="P461"/>
  <c r="T461"/>
  <c r="I463"/>
  <c r="R463"/>
  <c r="V463"/>
  <c r="P465"/>
  <c r="T465"/>
  <c r="R467"/>
  <c r="V467"/>
  <c r="P469"/>
  <c r="T469"/>
  <c r="R471"/>
  <c r="V471"/>
  <c r="P473"/>
  <c r="T473"/>
  <c r="E475"/>
  <c r="I475" s="1"/>
  <c r="R475"/>
  <c r="V475"/>
  <c r="P477"/>
  <c r="T477"/>
  <c r="E479"/>
  <c r="R479"/>
  <c r="V479"/>
  <c r="F480"/>
  <c r="I480" s="1"/>
  <c r="P481"/>
  <c r="T481"/>
  <c r="E483"/>
  <c r="I483" s="1"/>
  <c r="R483"/>
  <c r="V483"/>
  <c r="F484"/>
  <c r="I484" s="1"/>
  <c r="P485"/>
  <c r="T485"/>
  <c r="E487"/>
  <c r="R487"/>
  <c r="V487"/>
  <c r="F488"/>
  <c r="H488" s="1"/>
  <c r="P489"/>
  <c r="T489"/>
  <c r="E491"/>
  <c r="R491"/>
  <c r="V491"/>
  <c r="F492"/>
  <c r="H492" s="1"/>
  <c r="P493"/>
  <c r="T493"/>
  <c r="E495"/>
  <c r="R495"/>
  <c r="V495"/>
  <c r="F496"/>
  <c r="G496" s="1"/>
  <c r="R452"/>
  <c r="V452"/>
  <c r="R456"/>
  <c r="V456"/>
  <c r="R460"/>
  <c r="V460"/>
  <c r="R464"/>
  <c r="V464"/>
  <c r="R468"/>
  <c r="V468"/>
  <c r="R472"/>
  <c r="V472"/>
  <c r="R476"/>
  <c r="V476"/>
  <c r="F477"/>
  <c r="G477" s="1"/>
  <c r="R480"/>
  <c r="V480"/>
  <c r="F481"/>
  <c r="I481" s="1"/>
  <c r="R484"/>
  <c r="V484"/>
  <c r="F485"/>
  <c r="G485" s="1"/>
  <c r="R488"/>
  <c r="V488"/>
  <c r="F489"/>
  <c r="I489" s="1"/>
  <c r="R492"/>
  <c r="V492"/>
  <c r="F493"/>
  <c r="G493" s="1"/>
  <c r="R496"/>
  <c r="V496"/>
  <c r="R449"/>
  <c r="R453"/>
  <c r="R457"/>
  <c r="I461"/>
  <c r="R461"/>
  <c r="P463"/>
  <c r="I465"/>
  <c r="R465"/>
  <c r="P467"/>
  <c r="R469"/>
  <c r="P471"/>
  <c r="R473"/>
  <c r="F474"/>
  <c r="H474" s="1"/>
  <c r="P475"/>
  <c r="R477"/>
  <c r="F478"/>
  <c r="G478" s="1"/>
  <c r="P479"/>
  <c r="R481"/>
  <c r="F482"/>
  <c r="H482" s="1"/>
  <c r="P483"/>
  <c r="R485"/>
  <c r="F486"/>
  <c r="H486" s="1"/>
  <c r="P487"/>
  <c r="R489"/>
  <c r="F490"/>
  <c r="H490" s="1"/>
  <c r="P491"/>
  <c r="R493"/>
  <c r="F494"/>
  <c r="I494" s="1"/>
  <c r="P495"/>
  <c r="R450"/>
  <c r="P452"/>
  <c r="R454"/>
  <c r="P456"/>
  <c r="R458"/>
  <c r="P460"/>
  <c r="P464"/>
  <c r="R466"/>
  <c r="P468"/>
  <c r="P472"/>
  <c r="R474"/>
  <c r="P476"/>
  <c r="R478"/>
  <c r="P480"/>
  <c r="R482"/>
  <c r="P484"/>
  <c r="R486"/>
  <c r="P488"/>
  <c r="R490"/>
  <c r="P492"/>
  <c r="R494"/>
  <c r="P496"/>
  <c r="T454" i="7"/>
  <c r="T437"/>
  <c r="T432"/>
  <c r="T401"/>
  <c r="T397"/>
  <c r="T393"/>
  <c r="T385"/>
  <c r="R360"/>
  <c r="T339"/>
  <c r="T335"/>
  <c r="T332"/>
  <c r="T328"/>
  <c r="T300"/>
  <c r="V297"/>
  <c r="T280"/>
  <c r="V265"/>
  <c r="T262"/>
  <c r="T254"/>
  <c r="T251"/>
  <c r="T230"/>
  <c r="T493"/>
  <c r="P493"/>
  <c r="T489"/>
  <c r="P489"/>
  <c r="T486"/>
  <c r="P486"/>
  <c r="V483"/>
  <c r="T481"/>
  <c r="P481"/>
  <c r="P477"/>
  <c r="T477"/>
  <c r="T474"/>
  <c r="P474"/>
  <c r="T469"/>
  <c r="P469"/>
  <c r="P465"/>
  <c r="T465"/>
  <c r="T457"/>
  <c r="P457"/>
  <c r="P454"/>
  <c r="T450"/>
  <c r="P450"/>
  <c r="T440"/>
  <c r="P440"/>
  <c r="P437"/>
  <c r="P432"/>
  <c r="T429"/>
  <c r="P429"/>
  <c r="T425"/>
  <c r="P425"/>
  <c r="T421"/>
  <c r="P421"/>
  <c r="P416"/>
  <c r="T416"/>
  <c r="T412"/>
  <c r="P412"/>
  <c r="T409"/>
  <c r="P409"/>
  <c r="V407"/>
  <c r="T405"/>
  <c r="P405"/>
  <c r="P401"/>
  <c r="V399"/>
  <c r="P397"/>
  <c r="P393"/>
  <c r="T390"/>
  <c r="P390"/>
  <c r="V388"/>
  <c r="P385"/>
  <c r="V384"/>
  <c r="T381"/>
  <c r="P381"/>
  <c r="P377"/>
  <c r="T377"/>
  <c r="P376"/>
  <c r="P372"/>
  <c r="P365"/>
  <c r="T365"/>
  <c r="T361"/>
  <c r="P361"/>
  <c r="P360"/>
  <c r="R357"/>
  <c r="T355"/>
  <c r="P355"/>
  <c r="T351"/>
  <c r="P351"/>
  <c r="T348"/>
  <c r="P348"/>
  <c r="T344"/>
  <c r="P344"/>
  <c r="R341"/>
  <c r="P339"/>
  <c r="P335"/>
  <c r="P332"/>
  <c r="P328"/>
  <c r="R325"/>
  <c r="T323"/>
  <c r="P323"/>
  <c r="R321"/>
  <c r="T319"/>
  <c r="P319"/>
  <c r="T315"/>
  <c r="P315"/>
  <c r="T312"/>
  <c r="P312"/>
  <c r="P307"/>
  <c r="T304"/>
  <c r="P304"/>
  <c r="P300"/>
  <c r="P295"/>
  <c r="T295"/>
  <c r="V293"/>
  <c r="T291"/>
  <c r="P291"/>
  <c r="P287"/>
  <c r="T287"/>
  <c r="P280"/>
  <c r="T275"/>
  <c r="P275"/>
  <c r="T270"/>
  <c r="P270"/>
  <c r="T267"/>
  <c r="P267"/>
  <c r="P262"/>
  <c r="T258"/>
  <c r="P258"/>
  <c r="P254"/>
  <c r="P251"/>
  <c r="V249"/>
  <c r="T246"/>
  <c r="P246"/>
  <c r="T242"/>
  <c r="P242"/>
  <c r="T238"/>
  <c r="P238"/>
  <c r="T235"/>
  <c r="P235"/>
  <c r="P230"/>
  <c r="T226"/>
  <c r="P226"/>
  <c r="T222"/>
  <c r="P222"/>
  <c r="T219"/>
  <c r="P219"/>
  <c r="T215"/>
  <c r="P215"/>
  <c r="T211"/>
  <c r="P211"/>
  <c r="T207"/>
  <c r="P207"/>
  <c r="V205"/>
  <c r="T202"/>
  <c r="P202"/>
  <c r="T199"/>
  <c r="P199"/>
  <c r="T195"/>
  <c r="P195"/>
  <c r="T191"/>
  <c r="P191"/>
  <c r="T187"/>
  <c r="P187"/>
  <c r="T183"/>
  <c r="P183"/>
  <c r="T179"/>
  <c r="P179"/>
  <c r="T176"/>
  <c r="P176"/>
  <c r="T172"/>
  <c r="P172"/>
  <c r="P159"/>
  <c r="T154"/>
  <c r="P150"/>
  <c r="T150"/>
  <c r="T146"/>
  <c r="P146"/>
  <c r="P142"/>
  <c r="T142"/>
  <c r="T138"/>
  <c r="P138"/>
  <c r="P134"/>
  <c r="T134"/>
  <c r="T133"/>
  <c r="T129"/>
  <c r="P129"/>
  <c r="P126"/>
  <c r="P83"/>
  <c r="T137"/>
  <c r="T141"/>
  <c r="T145"/>
  <c r="T149"/>
  <c r="T168"/>
  <c r="T175"/>
  <c r="T218"/>
  <c r="V221"/>
  <c r="T223"/>
  <c r="T227"/>
  <c r="T231"/>
  <c r="T234"/>
  <c r="V237"/>
  <c r="T239"/>
  <c r="T243"/>
  <c r="T247"/>
  <c r="T250"/>
  <c r="V253"/>
  <c r="T255"/>
  <c r="T259"/>
  <c r="T263"/>
  <c r="T266"/>
  <c r="V269"/>
  <c r="T271"/>
  <c r="T276"/>
  <c r="T279"/>
  <c r="T296"/>
  <c r="T299"/>
  <c r="T303"/>
  <c r="T311"/>
  <c r="V313"/>
  <c r="T316"/>
  <c r="T320"/>
  <c r="T324"/>
  <c r="T331"/>
  <c r="V333"/>
  <c r="T336"/>
  <c r="T340"/>
  <c r="T347"/>
  <c r="V349"/>
  <c r="T352"/>
  <c r="T356"/>
  <c r="V358"/>
  <c r="V360"/>
  <c r="T369"/>
  <c r="T386"/>
  <c r="T389"/>
  <c r="V404"/>
  <c r="R406"/>
  <c r="T408"/>
  <c r="T417"/>
  <c r="T424"/>
  <c r="T428"/>
  <c r="V430"/>
  <c r="T433"/>
  <c r="T445"/>
  <c r="T453"/>
  <c r="T458"/>
  <c r="T473"/>
  <c r="T478"/>
  <c r="T482"/>
  <c r="T494"/>
  <c r="T83"/>
  <c r="P107"/>
  <c r="P133"/>
  <c r="P137"/>
  <c r="P141"/>
  <c r="P145"/>
  <c r="P149"/>
  <c r="P154"/>
  <c r="T162"/>
  <c r="P168"/>
  <c r="T171"/>
  <c r="P175"/>
  <c r="T180"/>
  <c r="T184"/>
  <c r="T188"/>
  <c r="T192"/>
  <c r="T196"/>
  <c r="T203"/>
  <c r="T206"/>
  <c r="T210"/>
  <c r="T214"/>
  <c r="P218"/>
  <c r="P223"/>
  <c r="P227"/>
  <c r="P231"/>
  <c r="P234"/>
  <c r="P239"/>
  <c r="P243"/>
  <c r="P247"/>
  <c r="P250"/>
  <c r="P255"/>
  <c r="P259"/>
  <c r="P263"/>
  <c r="P266"/>
  <c r="P271"/>
  <c r="P276"/>
  <c r="P279"/>
  <c r="T284"/>
  <c r="T292"/>
  <c r="P296"/>
  <c r="P299"/>
  <c r="P303"/>
  <c r="R305"/>
  <c r="T308"/>
  <c r="P311"/>
  <c r="P316"/>
  <c r="P320"/>
  <c r="P324"/>
  <c r="T327"/>
  <c r="P331"/>
  <c r="P336"/>
  <c r="P340"/>
  <c r="T343"/>
  <c r="P347"/>
  <c r="P352"/>
  <c r="P356"/>
  <c r="R358"/>
  <c r="P364"/>
  <c r="P369"/>
  <c r="T373"/>
  <c r="P380"/>
  <c r="T382"/>
  <c r="P386"/>
  <c r="P389"/>
  <c r="T394"/>
  <c r="R398"/>
  <c r="T400"/>
  <c r="P404"/>
  <c r="P406"/>
  <c r="P408"/>
  <c r="T413"/>
  <c r="P417"/>
  <c r="T420"/>
  <c r="P424"/>
  <c r="P428"/>
  <c r="P433"/>
  <c r="T436"/>
  <c r="V438"/>
  <c r="P445"/>
  <c r="T449"/>
  <c r="P453"/>
  <c r="P458"/>
  <c r="T461"/>
  <c r="T466"/>
  <c r="P473"/>
  <c r="P478"/>
  <c r="P482"/>
  <c r="T485"/>
  <c r="V487"/>
  <c r="T490"/>
  <c r="P494"/>
  <c r="P162"/>
  <c r="P167"/>
  <c r="P171"/>
  <c r="P180"/>
  <c r="P184"/>
  <c r="P188"/>
  <c r="P192"/>
  <c r="P196"/>
  <c r="P203"/>
  <c r="P206"/>
  <c r="P210"/>
  <c r="P214"/>
  <c r="P284"/>
  <c r="P292"/>
  <c r="P308"/>
  <c r="P327"/>
  <c r="V329"/>
  <c r="P343"/>
  <c r="V345"/>
  <c r="P358"/>
  <c r="P368"/>
  <c r="P373"/>
  <c r="P382"/>
  <c r="P394"/>
  <c r="P398"/>
  <c r="R400"/>
  <c r="V402"/>
  <c r="P413"/>
  <c r="P420"/>
  <c r="P436"/>
  <c r="P449"/>
  <c r="P461"/>
  <c r="P466"/>
  <c r="P485"/>
  <c r="P490"/>
  <c r="F42"/>
  <c r="E42"/>
  <c r="F46"/>
  <c r="E46"/>
  <c r="F50"/>
  <c r="E50"/>
  <c r="F54"/>
  <c r="E54"/>
  <c r="F58"/>
  <c r="E58"/>
  <c r="F31"/>
  <c r="F33"/>
  <c r="I33" s="1"/>
  <c r="F35"/>
  <c r="F37"/>
  <c r="G37" s="1"/>
  <c r="F39"/>
  <c r="F41"/>
  <c r="E41"/>
  <c r="F45"/>
  <c r="E45"/>
  <c r="F49"/>
  <c r="E49"/>
  <c r="F53"/>
  <c r="E53"/>
  <c r="F57"/>
  <c r="E57"/>
  <c r="E31"/>
  <c r="E35"/>
  <c r="E39"/>
  <c r="F48"/>
  <c r="F52"/>
  <c r="F56"/>
  <c r="F32"/>
  <c r="H32" s="1"/>
  <c r="F34"/>
  <c r="I34" s="1"/>
  <c r="F36"/>
  <c r="I36" s="1"/>
  <c r="F38"/>
  <c r="G38" s="1"/>
  <c r="F40"/>
  <c r="F43"/>
  <c r="F47"/>
  <c r="F51"/>
  <c r="F55"/>
  <c r="E40"/>
  <c r="E183"/>
  <c r="F183"/>
  <c r="E187"/>
  <c r="F187"/>
  <c r="E191"/>
  <c r="F191"/>
  <c r="E195"/>
  <c r="F195"/>
  <c r="E202"/>
  <c r="F202"/>
  <c r="T174"/>
  <c r="P174"/>
  <c r="E210"/>
  <c r="F210"/>
  <c r="E43"/>
  <c r="E44"/>
  <c r="E47"/>
  <c r="E48"/>
  <c r="E51"/>
  <c r="E52"/>
  <c r="E55"/>
  <c r="E56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F80"/>
  <c r="H80" s="1"/>
  <c r="P81"/>
  <c r="T81"/>
  <c r="E83"/>
  <c r="R83"/>
  <c r="F84"/>
  <c r="H84" s="1"/>
  <c r="P85"/>
  <c r="T85"/>
  <c r="E87"/>
  <c r="R87"/>
  <c r="V87"/>
  <c r="F88"/>
  <c r="H88" s="1"/>
  <c r="P89"/>
  <c r="T89"/>
  <c r="E91"/>
  <c r="I91"/>
  <c r="R91"/>
  <c r="V91"/>
  <c r="F92"/>
  <c r="H92" s="1"/>
  <c r="P93"/>
  <c r="T93"/>
  <c r="E95"/>
  <c r="R95"/>
  <c r="V95"/>
  <c r="F96"/>
  <c r="I96" s="1"/>
  <c r="P97"/>
  <c r="T97"/>
  <c r="E99"/>
  <c r="I99"/>
  <c r="R99"/>
  <c r="V99"/>
  <c r="F100"/>
  <c r="G100" s="1"/>
  <c r="P101"/>
  <c r="T101"/>
  <c r="E103"/>
  <c r="R103"/>
  <c r="V103"/>
  <c r="F104"/>
  <c r="H104" s="1"/>
  <c r="P105"/>
  <c r="T105"/>
  <c r="E107"/>
  <c r="I107"/>
  <c r="R107"/>
  <c r="V107"/>
  <c r="F108"/>
  <c r="G108" s="1"/>
  <c r="P109"/>
  <c r="T109"/>
  <c r="E111"/>
  <c r="R111"/>
  <c r="V111"/>
  <c r="F112"/>
  <c r="I112" s="1"/>
  <c r="P113"/>
  <c r="T113"/>
  <c r="E115"/>
  <c r="I115"/>
  <c r="R115"/>
  <c r="V115"/>
  <c r="F116"/>
  <c r="H116" s="1"/>
  <c r="P117"/>
  <c r="T117"/>
  <c r="E119"/>
  <c r="R119"/>
  <c r="V119"/>
  <c r="F120"/>
  <c r="G120" s="1"/>
  <c r="P121"/>
  <c r="T121"/>
  <c r="E123"/>
  <c r="I123"/>
  <c r="R123"/>
  <c r="V123"/>
  <c r="F124"/>
  <c r="H124" s="1"/>
  <c r="P125"/>
  <c r="T125"/>
  <c r="E127"/>
  <c r="R127"/>
  <c r="V127"/>
  <c r="F128"/>
  <c r="G128" s="1"/>
  <c r="E131"/>
  <c r="R131"/>
  <c r="V131"/>
  <c r="F132"/>
  <c r="I132" s="1"/>
  <c r="E135"/>
  <c r="R135"/>
  <c r="V135"/>
  <c r="F136"/>
  <c r="H136" s="1"/>
  <c r="E139"/>
  <c r="R139"/>
  <c r="V139"/>
  <c r="F140"/>
  <c r="H140" s="1"/>
  <c r="E143"/>
  <c r="R143"/>
  <c r="V143"/>
  <c r="F144"/>
  <c r="I144" s="1"/>
  <c r="E147"/>
  <c r="R147"/>
  <c r="V147"/>
  <c r="F148"/>
  <c r="I148" s="1"/>
  <c r="E151"/>
  <c r="R151"/>
  <c r="V151"/>
  <c r="F152"/>
  <c r="I152" s="1"/>
  <c r="P153"/>
  <c r="T153"/>
  <c r="E155"/>
  <c r="R155"/>
  <c r="V155"/>
  <c r="F156"/>
  <c r="I156" s="1"/>
  <c r="P157"/>
  <c r="T157"/>
  <c r="E159"/>
  <c r="R159"/>
  <c r="V159"/>
  <c r="F160"/>
  <c r="G160" s="1"/>
  <c r="P161"/>
  <c r="T161"/>
  <c r="E163"/>
  <c r="I163" s="1"/>
  <c r="R163"/>
  <c r="V163"/>
  <c r="F164"/>
  <c r="G164" s="1"/>
  <c r="P165"/>
  <c r="T165"/>
  <c r="E167"/>
  <c r="R167"/>
  <c r="V167"/>
  <c r="E199"/>
  <c r="F174"/>
  <c r="G174" s="1"/>
  <c r="V174"/>
  <c r="F168"/>
  <c r="E168"/>
  <c r="F172"/>
  <c r="E172"/>
  <c r="F176"/>
  <c r="E176"/>
  <c r="F180"/>
  <c r="I180" s="1"/>
  <c r="E180"/>
  <c r="F184"/>
  <c r="E184"/>
  <c r="F188"/>
  <c r="E188"/>
  <c r="F192"/>
  <c r="E192"/>
  <c r="F196"/>
  <c r="E196"/>
  <c r="F201"/>
  <c r="E201"/>
  <c r="I172"/>
  <c r="T173"/>
  <c r="P173"/>
  <c r="F209"/>
  <c r="E209"/>
  <c r="I80"/>
  <c r="R80"/>
  <c r="V80"/>
  <c r="F81"/>
  <c r="G81" s="1"/>
  <c r="P82"/>
  <c r="T82"/>
  <c r="I84"/>
  <c r="R84"/>
  <c r="V84"/>
  <c r="F85"/>
  <c r="G85" s="1"/>
  <c r="P86"/>
  <c r="T86"/>
  <c r="I88"/>
  <c r="N88" s="1"/>
  <c r="F89"/>
  <c r="I89" s="1"/>
  <c r="P90"/>
  <c r="T90"/>
  <c r="I92"/>
  <c r="R92"/>
  <c r="V92"/>
  <c r="F93"/>
  <c r="G93" s="1"/>
  <c r="P94"/>
  <c r="T94"/>
  <c r="R96"/>
  <c r="V96"/>
  <c r="F97"/>
  <c r="H97" s="1"/>
  <c r="P98"/>
  <c r="T98"/>
  <c r="I100"/>
  <c r="R100"/>
  <c r="V100"/>
  <c r="F101"/>
  <c r="G101" s="1"/>
  <c r="P102"/>
  <c r="T102"/>
  <c r="I104"/>
  <c r="R104"/>
  <c r="V104"/>
  <c r="F105"/>
  <c r="H105" s="1"/>
  <c r="P106"/>
  <c r="T106"/>
  <c r="I108"/>
  <c r="R108"/>
  <c r="V108"/>
  <c r="F109"/>
  <c r="G109" s="1"/>
  <c r="P110"/>
  <c r="T110"/>
  <c r="R112"/>
  <c r="V112"/>
  <c r="F113"/>
  <c r="G113" s="1"/>
  <c r="P114"/>
  <c r="T114"/>
  <c r="I116"/>
  <c r="R116"/>
  <c r="V116"/>
  <c r="F117"/>
  <c r="G117" s="1"/>
  <c r="P118"/>
  <c r="T118"/>
  <c r="I120"/>
  <c r="R120"/>
  <c r="V120"/>
  <c r="F121"/>
  <c r="G121" s="1"/>
  <c r="P122"/>
  <c r="T122"/>
  <c r="I124"/>
  <c r="R124"/>
  <c r="V124"/>
  <c r="F125"/>
  <c r="H125" s="1"/>
  <c r="T126"/>
  <c r="I128"/>
  <c r="R128"/>
  <c r="V128"/>
  <c r="F129"/>
  <c r="G129" s="1"/>
  <c r="P130"/>
  <c r="T130"/>
  <c r="R132"/>
  <c r="V132"/>
  <c r="F133"/>
  <c r="G133" s="1"/>
  <c r="I136"/>
  <c r="R136"/>
  <c r="V136"/>
  <c r="F137"/>
  <c r="G137" s="1"/>
  <c r="I140"/>
  <c r="R140"/>
  <c r="V140"/>
  <c r="F141"/>
  <c r="H141" s="1"/>
  <c r="R144"/>
  <c r="V144"/>
  <c r="F145"/>
  <c r="H145" s="1"/>
  <c r="R148"/>
  <c r="V148"/>
  <c r="F149"/>
  <c r="H149" s="1"/>
  <c r="R152"/>
  <c r="V152"/>
  <c r="F153"/>
  <c r="H153" s="1"/>
  <c r="R156"/>
  <c r="V156"/>
  <c r="F157"/>
  <c r="I157" s="1"/>
  <c r="P158"/>
  <c r="T158"/>
  <c r="R160"/>
  <c r="V160"/>
  <c r="F161"/>
  <c r="G161" s="1"/>
  <c r="F165"/>
  <c r="G165" s="1"/>
  <c r="E169"/>
  <c r="F171"/>
  <c r="H171" s="1"/>
  <c r="V173"/>
  <c r="E177"/>
  <c r="F179"/>
  <c r="H179" s="1"/>
  <c r="E181"/>
  <c r="F181"/>
  <c r="E185"/>
  <c r="F185"/>
  <c r="E189"/>
  <c r="F189"/>
  <c r="E193"/>
  <c r="F193"/>
  <c r="E198"/>
  <c r="F198"/>
  <c r="T170"/>
  <c r="P170"/>
  <c r="E206"/>
  <c r="F206"/>
  <c r="T178"/>
  <c r="P178"/>
  <c r="I81"/>
  <c r="R81"/>
  <c r="F82"/>
  <c r="G82" s="1"/>
  <c r="I85"/>
  <c r="R85"/>
  <c r="F86"/>
  <c r="H86" s="1"/>
  <c r="P87"/>
  <c r="R89"/>
  <c r="F90"/>
  <c r="G90" s="1"/>
  <c r="P91"/>
  <c r="I93"/>
  <c r="R93"/>
  <c r="F94"/>
  <c r="H94" s="1"/>
  <c r="P95"/>
  <c r="I97"/>
  <c r="R97"/>
  <c r="F98"/>
  <c r="G98" s="1"/>
  <c r="P99"/>
  <c r="I101"/>
  <c r="R101"/>
  <c r="F102"/>
  <c r="I102" s="1"/>
  <c r="P103"/>
  <c r="I105"/>
  <c r="R105"/>
  <c r="F106"/>
  <c r="G106" s="1"/>
  <c r="I109"/>
  <c r="R109"/>
  <c r="F110"/>
  <c r="G110" s="1"/>
  <c r="P111"/>
  <c r="I113"/>
  <c r="R113"/>
  <c r="F114"/>
  <c r="H114" s="1"/>
  <c r="P115"/>
  <c r="I117"/>
  <c r="R117"/>
  <c r="F118"/>
  <c r="I118" s="1"/>
  <c r="P119"/>
  <c r="I121"/>
  <c r="R121"/>
  <c r="F122"/>
  <c r="G122" s="1"/>
  <c r="P123"/>
  <c r="I125"/>
  <c r="R125"/>
  <c r="F126"/>
  <c r="H126" s="1"/>
  <c r="P127"/>
  <c r="I129"/>
  <c r="R129"/>
  <c r="F130"/>
  <c r="G130" s="1"/>
  <c r="P131"/>
  <c r="R133"/>
  <c r="F134"/>
  <c r="G134" s="1"/>
  <c r="P135"/>
  <c r="R137"/>
  <c r="F138"/>
  <c r="G138" s="1"/>
  <c r="P139"/>
  <c r="R141"/>
  <c r="F142"/>
  <c r="H142" s="1"/>
  <c r="P143"/>
  <c r="R145"/>
  <c r="F146"/>
  <c r="H146" s="1"/>
  <c r="P147"/>
  <c r="I149"/>
  <c r="R149"/>
  <c r="F150"/>
  <c r="H150" s="1"/>
  <c r="P151"/>
  <c r="R153"/>
  <c r="F154"/>
  <c r="H154" s="1"/>
  <c r="P155"/>
  <c r="R157"/>
  <c r="F158"/>
  <c r="G158" s="1"/>
  <c r="R161"/>
  <c r="F162"/>
  <c r="H162" s="1"/>
  <c r="P163"/>
  <c r="R165"/>
  <c r="F166"/>
  <c r="H166" s="1"/>
  <c r="F170"/>
  <c r="H170" s="1"/>
  <c r="V170"/>
  <c r="F178"/>
  <c r="I178" s="1"/>
  <c r="V178"/>
  <c r="E182"/>
  <c r="F182"/>
  <c r="E186"/>
  <c r="F186"/>
  <c r="E190"/>
  <c r="F190"/>
  <c r="E194"/>
  <c r="F194"/>
  <c r="E197"/>
  <c r="F197"/>
  <c r="I168"/>
  <c r="T169"/>
  <c r="P169"/>
  <c r="F205"/>
  <c r="E205"/>
  <c r="I176"/>
  <c r="T177"/>
  <c r="P177"/>
  <c r="H257"/>
  <c r="I261"/>
  <c r="P80"/>
  <c r="R82"/>
  <c r="P84"/>
  <c r="I86"/>
  <c r="R86"/>
  <c r="I90"/>
  <c r="R90"/>
  <c r="P92"/>
  <c r="I94"/>
  <c r="R94"/>
  <c r="P96"/>
  <c r="I98"/>
  <c r="R98"/>
  <c r="P100"/>
  <c r="R102"/>
  <c r="P104"/>
  <c r="I106"/>
  <c r="R106"/>
  <c r="P108"/>
  <c r="I110"/>
  <c r="R110"/>
  <c r="P112"/>
  <c r="R114"/>
  <c r="P116"/>
  <c r="R118"/>
  <c r="P120"/>
  <c r="R122"/>
  <c r="P124"/>
  <c r="I126"/>
  <c r="R126"/>
  <c r="P128"/>
  <c r="R130"/>
  <c r="P132"/>
  <c r="R134"/>
  <c r="P136"/>
  <c r="I138"/>
  <c r="R138"/>
  <c r="P140"/>
  <c r="I142"/>
  <c r="R142"/>
  <c r="P144"/>
  <c r="R146"/>
  <c r="P148"/>
  <c r="R150"/>
  <c r="P152"/>
  <c r="R154"/>
  <c r="P156"/>
  <c r="R158"/>
  <c r="P160"/>
  <c r="R162"/>
  <c r="V169"/>
  <c r="E173"/>
  <c r="R173"/>
  <c r="F175"/>
  <c r="G175" s="1"/>
  <c r="V177"/>
  <c r="E208"/>
  <c r="F208"/>
  <c r="E212"/>
  <c r="F212"/>
  <c r="E216"/>
  <c r="F216"/>
  <c r="I216" s="1"/>
  <c r="E220"/>
  <c r="F220"/>
  <c r="E224"/>
  <c r="F224"/>
  <c r="E228"/>
  <c r="F228"/>
  <c r="T200"/>
  <c r="P200"/>
  <c r="F237"/>
  <c r="T217"/>
  <c r="P217"/>
  <c r="F253"/>
  <c r="T233"/>
  <c r="P233"/>
  <c r="F269"/>
  <c r="T249"/>
  <c r="P249"/>
  <c r="F285"/>
  <c r="E285"/>
  <c r="T265"/>
  <c r="P265"/>
  <c r="F301"/>
  <c r="E301"/>
  <c r="F298"/>
  <c r="R168"/>
  <c r="F200"/>
  <c r="R172"/>
  <c r="F204"/>
  <c r="R176"/>
  <c r="R180"/>
  <c r="P182"/>
  <c r="T182"/>
  <c r="I184"/>
  <c r="R184"/>
  <c r="P186"/>
  <c r="T186"/>
  <c r="I188"/>
  <c r="R188"/>
  <c r="P190"/>
  <c r="T190"/>
  <c r="I192"/>
  <c r="R192"/>
  <c r="P194"/>
  <c r="T194"/>
  <c r="I196"/>
  <c r="R196"/>
  <c r="P198"/>
  <c r="T198"/>
  <c r="V200"/>
  <c r="E204"/>
  <c r="E234"/>
  <c r="E236"/>
  <c r="V209"/>
  <c r="F214"/>
  <c r="H214" s="1"/>
  <c r="E217"/>
  <c r="E247"/>
  <c r="E250"/>
  <c r="E252"/>
  <c r="I252" s="1"/>
  <c r="V225"/>
  <c r="E233"/>
  <c r="E263"/>
  <c r="E266"/>
  <c r="E268"/>
  <c r="V241"/>
  <c r="F246"/>
  <c r="G246" s="1"/>
  <c r="I250"/>
  <c r="F282"/>
  <c r="V257"/>
  <c r="F262"/>
  <c r="G262" s="1"/>
  <c r="I266"/>
  <c r="V273"/>
  <c r="G230"/>
  <c r="H230"/>
  <c r="T213"/>
  <c r="P213"/>
  <c r="H246"/>
  <c r="F249"/>
  <c r="I249" s="1"/>
  <c r="I220"/>
  <c r="T229"/>
  <c r="P229"/>
  <c r="H259"/>
  <c r="H262"/>
  <c r="F265"/>
  <c r="G265" s="1"/>
  <c r="T245"/>
  <c r="P245"/>
  <c r="G278"/>
  <c r="F281"/>
  <c r="E281"/>
  <c r="T261"/>
  <c r="P261"/>
  <c r="F297"/>
  <c r="I268"/>
  <c r="E297"/>
  <c r="F309"/>
  <c r="E309"/>
  <c r="F306"/>
  <c r="T281"/>
  <c r="P281"/>
  <c r="R281"/>
  <c r="H349"/>
  <c r="R181"/>
  <c r="V181"/>
  <c r="R185"/>
  <c r="V185"/>
  <c r="I189"/>
  <c r="R189"/>
  <c r="V189"/>
  <c r="R193"/>
  <c r="V193"/>
  <c r="I197"/>
  <c r="R197"/>
  <c r="V197"/>
  <c r="E213"/>
  <c r="G248"/>
  <c r="F226"/>
  <c r="G226" s="1"/>
  <c r="F242"/>
  <c r="I246"/>
  <c r="F258"/>
  <c r="I262"/>
  <c r="H264"/>
  <c r="H218"/>
  <c r="H226"/>
  <c r="E232"/>
  <c r="I232" s="1"/>
  <c r="F232"/>
  <c r="T204"/>
  <c r="P204"/>
  <c r="T209"/>
  <c r="P209"/>
  <c r="G242"/>
  <c r="H242"/>
  <c r="F245"/>
  <c r="G245" s="1"/>
  <c r="T225"/>
  <c r="P225"/>
  <c r="G258"/>
  <c r="H258"/>
  <c r="F261"/>
  <c r="G261" s="1"/>
  <c r="T241"/>
  <c r="P241"/>
  <c r="F277"/>
  <c r="T257"/>
  <c r="P257"/>
  <c r="G290"/>
  <c r="F293"/>
  <c r="I264"/>
  <c r="E293"/>
  <c r="F291"/>
  <c r="T273"/>
  <c r="P273"/>
  <c r="R182"/>
  <c r="R186"/>
  <c r="R190"/>
  <c r="R194"/>
  <c r="R198"/>
  <c r="F199"/>
  <c r="E200"/>
  <c r="V204"/>
  <c r="F222"/>
  <c r="H222" s="1"/>
  <c r="E225"/>
  <c r="F238"/>
  <c r="H244"/>
  <c r="F254"/>
  <c r="H260"/>
  <c r="F270"/>
  <c r="E277"/>
  <c r="E282"/>
  <c r="E203"/>
  <c r="I203" s="1"/>
  <c r="F203"/>
  <c r="E207"/>
  <c r="F207"/>
  <c r="E211"/>
  <c r="F211"/>
  <c r="E215"/>
  <c r="F215"/>
  <c r="E219"/>
  <c r="F219"/>
  <c r="E223"/>
  <c r="F223"/>
  <c r="E227"/>
  <c r="F227"/>
  <c r="T201"/>
  <c r="P201"/>
  <c r="T205"/>
  <c r="P205"/>
  <c r="F241"/>
  <c r="I241" s="1"/>
  <c r="I212"/>
  <c r="T221"/>
  <c r="P221"/>
  <c r="F257"/>
  <c r="I257" s="1"/>
  <c r="I228"/>
  <c r="T237"/>
  <c r="P237"/>
  <c r="F273"/>
  <c r="H273" s="1"/>
  <c r="T253"/>
  <c r="P253"/>
  <c r="F289"/>
  <c r="T269"/>
  <c r="P269"/>
  <c r="I313"/>
  <c r="H396"/>
  <c r="I171"/>
  <c r="R171"/>
  <c r="R175"/>
  <c r="I179"/>
  <c r="R179"/>
  <c r="P181"/>
  <c r="I183"/>
  <c r="R183"/>
  <c r="P185"/>
  <c r="I187"/>
  <c r="R187"/>
  <c r="P189"/>
  <c r="I191"/>
  <c r="R191"/>
  <c r="P193"/>
  <c r="I195"/>
  <c r="R195"/>
  <c r="P197"/>
  <c r="F229"/>
  <c r="I229" s="1"/>
  <c r="V201"/>
  <c r="E231"/>
  <c r="E235"/>
  <c r="E238"/>
  <c r="E240"/>
  <c r="V213"/>
  <c r="R217"/>
  <c r="F218"/>
  <c r="G218" s="1"/>
  <c r="E221"/>
  <c r="E251"/>
  <c r="E254"/>
  <c r="E256"/>
  <c r="V229"/>
  <c r="F234"/>
  <c r="E237"/>
  <c r="E267"/>
  <c r="E270"/>
  <c r="I270" s="1"/>
  <c r="E272"/>
  <c r="I272" s="1"/>
  <c r="V245"/>
  <c r="F250"/>
  <c r="E253"/>
  <c r="I254"/>
  <c r="E286"/>
  <c r="V261"/>
  <c r="F266"/>
  <c r="E269"/>
  <c r="G271"/>
  <c r="F279"/>
  <c r="E289"/>
  <c r="I359"/>
  <c r="F329"/>
  <c r="T301"/>
  <c r="P301"/>
  <c r="F345"/>
  <c r="T317"/>
  <c r="P317"/>
  <c r="G350"/>
  <c r="H354"/>
  <c r="E365"/>
  <c r="I365" s="1"/>
  <c r="F365"/>
  <c r="T337"/>
  <c r="P337"/>
  <c r="E381"/>
  <c r="I352"/>
  <c r="F381"/>
  <c r="T353"/>
  <c r="P353"/>
  <c r="P362"/>
  <c r="R362"/>
  <c r="T362"/>
  <c r="P370"/>
  <c r="R370"/>
  <c r="T370"/>
  <c r="P378"/>
  <c r="R378"/>
  <c r="T378"/>
  <c r="E439"/>
  <c r="E434"/>
  <c r="E426"/>
  <c r="F314"/>
  <c r="G344"/>
  <c r="E317"/>
  <c r="F334"/>
  <c r="H334" s="1"/>
  <c r="E337"/>
  <c r="F350"/>
  <c r="I350" s="1"/>
  <c r="E353"/>
  <c r="F439"/>
  <c r="T278"/>
  <c r="P278"/>
  <c r="F317"/>
  <c r="T290"/>
  <c r="P290"/>
  <c r="F325"/>
  <c r="T297"/>
  <c r="P297"/>
  <c r="F341"/>
  <c r="T313"/>
  <c r="P313"/>
  <c r="E361"/>
  <c r="F361"/>
  <c r="T333"/>
  <c r="P333"/>
  <c r="E377"/>
  <c r="F377"/>
  <c r="T349"/>
  <c r="P349"/>
  <c r="I202"/>
  <c r="R202"/>
  <c r="I206"/>
  <c r="R206"/>
  <c r="P208"/>
  <c r="T208"/>
  <c r="R210"/>
  <c r="P212"/>
  <c r="T212"/>
  <c r="R214"/>
  <c r="P216"/>
  <c r="T216"/>
  <c r="I218"/>
  <c r="R218"/>
  <c r="P220"/>
  <c r="T220"/>
  <c r="I222"/>
  <c r="R222"/>
  <c r="P224"/>
  <c r="T224"/>
  <c r="I226"/>
  <c r="R226"/>
  <c r="P228"/>
  <c r="T228"/>
  <c r="I230"/>
  <c r="R230"/>
  <c r="F231"/>
  <c r="P232"/>
  <c r="T232"/>
  <c r="I234"/>
  <c r="R234"/>
  <c r="F235"/>
  <c r="P236"/>
  <c r="T236"/>
  <c r="I238"/>
  <c r="R238"/>
  <c r="F239"/>
  <c r="H239" s="1"/>
  <c r="P240"/>
  <c r="T240"/>
  <c r="I242"/>
  <c r="R242"/>
  <c r="F243"/>
  <c r="H243" s="1"/>
  <c r="P244"/>
  <c r="T244"/>
  <c r="R246"/>
  <c r="F247"/>
  <c r="P248"/>
  <c r="T248"/>
  <c r="R250"/>
  <c r="F251"/>
  <c r="P252"/>
  <c r="T252"/>
  <c r="R254"/>
  <c r="F255"/>
  <c r="H255" s="1"/>
  <c r="P256"/>
  <c r="T256"/>
  <c r="I258"/>
  <c r="R258"/>
  <c r="F259"/>
  <c r="I259" s="1"/>
  <c r="P260"/>
  <c r="T260"/>
  <c r="R262"/>
  <c r="F263"/>
  <c r="P264"/>
  <c r="T264"/>
  <c r="E294"/>
  <c r="R266"/>
  <c r="F267"/>
  <c r="P268"/>
  <c r="T268"/>
  <c r="E298"/>
  <c r="R270"/>
  <c r="F271"/>
  <c r="H271" s="1"/>
  <c r="P272"/>
  <c r="T272"/>
  <c r="E302"/>
  <c r="F274"/>
  <c r="H274" s="1"/>
  <c r="E306"/>
  <c r="F278"/>
  <c r="H278" s="1"/>
  <c r="V278"/>
  <c r="E308"/>
  <c r="E311"/>
  <c r="E318"/>
  <c r="F290"/>
  <c r="I290" s="1"/>
  <c r="V290"/>
  <c r="E320"/>
  <c r="F294"/>
  <c r="E324"/>
  <c r="E327"/>
  <c r="E330"/>
  <c r="E340"/>
  <c r="E343"/>
  <c r="E346"/>
  <c r="H328"/>
  <c r="F330"/>
  <c r="F360"/>
  <c r="F346"/>
  <c r="E376"/>
  <c r="F363"/>
  <c r="F379"/>
  <c r="E415"/>
  <c r="F393"/>
  <c r="E295"/>
  <c r="F295"/>
  <c r="E299"/>
  <c r="F299"/>
  <c r="F305"/>
  <c r="T277"/>
  <c r="P277"/>
  <c r="T286"/>
  <c r="P286"/>
  <c r="T289"/>
  <c r="P289"/>
  <c r="F321"/>
  <c r="T293"/>
  <c r="P293"/>
  <c r="F337"/>
  <c r="F357"/>
  <c r="I328"/>
  <c r="T329"/>
  <c r="P329"/>
  <c r="E373"/>
  <c r="I344"/>
  <c r="F373"/>
  <c r="T345"/>
  <c r="P345"/>
  <c r="F388"/>
  <c r="E388"/>
  <c r="T359"/>
  <c r="P359"/>
  <c r="V359"/>
  <c r="R359"/>
  <c r="P366"/>
  <c r="R366"/>
  <c r="T366"/>
  <c r="P374"/>
  <c r="R374"/>
  <c r="T374"/>
  <c r="T396"/>
  <c r="P396"/>
  <c r="R396"/>
  <c r="V396"/>
  <c r="R199"/>
  <c r="R203"/>
  <c r="I207"/>
  <c r="R207"/>
  <c r="R211"/>
  <c r="I215"/>
  <c r="R215"/>
  <c r="R219"/>
  <c r="I223"/>
  <c r="R223"/>
  <c r="R227"/>
  <c r="I231"/>
  <c r="R231"/>
  <c r="I235"/>
  <c r="R235"/>
  <c r="F236"/>
  <c r="I236" s="1"/>
  <c r="I239"/>
  <c r="R239"/>
  <c r="F240"/>
  <c r="I243"/>
  <c r="R243"/>
  <c r="F244"/>
  <c r="G244" s="1"/>
  <c r="E275"/>
  <c r="R247"/>
  <c r="F248"/>
  <c r="H248" s="1"/>
  <c r="E279"/>
  <c r="R251"/>
  <c r="F252"/>
  <c r="E283"/>
  <c r="R255"/>
  <c r="F256"/>
  <c r="E287"/>
  <c r="R259"/>
  <c r="F260"/>
  <c r="G260" s="1"/>
  <c r="E291"/>
  <c r="R263"/>
  <c r="F264"/>
  <c r="G264" s="1"/>
  <c r="R267"/>
  <c r="F268"/>
  <c r="R271"/>
  <c r="F272"/>
  <c r="F275"/>
  <c r="V277"/>
  <c r="F283"/>
  <c r="I283" s="1"/>
  <c r="N283" s="1"/>
  <c r="E314"/>
  <c r="F286"/>
  <c r="V286"/>
  <c r="E316"/>
  <c r="V289"/>
  <c r="E323"/>
  <c r="E326"/>
  <c r="V301"/>
  <c r="E336"/>
  <c r="E339"/>
  <c r="E342"/>
  <c r="V317"/>
  <c r="F322"/>
  <c r="F326"/>
  <c r="E356"/>
  <c r="E329"/>
  <c r="E359"/>
  <c r="V337"/>
  <c r="F342"/>
  <c r="E372"/>
  <c r="E345"/>
  <c r="V353"/>
  <c r="E360"/>
  <c r="F419"/>
  <c r="E276"/>
  <c r="F276"/>
  <c r="E280"/>
  <c r="F280"/>
  <c r="E284"/>
  <c r="F284"/>
  <c r="E288"/>
  <c r="F288"/>
  <c r="E292"/>
  <c r="F292"/>
  <c r="E296"/>
  <c r="F296"/>
  <c r="E300"/>
  <c r="F300"/>
  <c r="E303"/>
  <c r="F303"/>
  <c r="I303" s="1"/>
  <c r="T274"/>
  <c r="P274"/>
  <c r="T282"/>
  <c r="P282"/>
  <c r="F313"/>
  <c r="G313" s="1"/>
  <c r="T285"/>
  <c r="P285"/>
  <c r="F333"/>
  <c r="H333" s="1"/>
  <c r="T305"/>
  <c r="P305"/>
  <c r="F349"/>
  <c r="I349" s="1"/>
  <c r="T321"/>
  <c r="P321"/>
  <c r="F353"/>
  <c r="T325"/>
  <c r="P325"/>
  <c r="E369"/>
  <c r="F369"/>
  <c r="T341"/>
  <c r="P341"/>
  <c r="E385"/>
  <c r="F385"/>
  <c r="I385" s="1"/>
  <c r="T357"/>
  <c r="P357"/>
  <c r="E416"/>
  <c r="F416"/>
  <c r="R208"/>
  <c r="R212"/>
  <c r="R216"/>
  <c r="R220"/>
  <c r="R224"/>
  <c r="R228"/>
  <c r="R232"/>
  <c r="R236"/>
  <c r="R240"/>
  <c r="R244"/>
  <c r="R248"/>
  <c r="R252"/>
  <c r="R256"/>
  <c r="R260"/>
  <c r="R264"/>
  <c r="R268"/>
  <c r="R272"/>
  <c r="I274"/>
  <c r="V274"/>
  <c r="E304"/>
  <c r="E307"/>
  <c r="E310"/>
  <c r="V282"/>
  <c r="E312"/>
  <c r="I285"/>
  <c r="V285"/>
  <c r="E319"/>
  <c r="E322"/>
  <c r="R301"/>
  <c r="F302"/>
  <c r="E332"/>
  <c r="I332" s="1"/>
  <c r="E305"/>
  <c r="E335"/>
  <c r="E338"/>
  <c r="R317"/>
  <c r="F318"/>
  <c r="E348"/>
  <c r="E321"/>
  <c r="E351"/>
  <c r="I351" s="1"/>
  <c r="E352"/>
  <c r="E325"/>
  <c r="E355"/>
  <c r="R337"/>
  <c r="F338"/>
  <c r="E368"/>
  <c r="E341"/>
  <c r="R353"/>
  <c r="F354"/>
  <c r="I354" s="1"/>
  <c r="E357"/>
  <c r="V362"/>
  <c r="F367"/>
  <c r="V370"/>
  <c r="F375"/>
  <c r="V378"/>
  <c r="F386"/>
  <c r="E386"/>
  <c r="F392"/>
  <c r="I363"/>
  <c r="F396"/>
  <c r="I396" s="1"/>
  <c r="E400"/>
  <c r="I371"/>
  <c r="F404"/>
  <c r="E408"/>
  <c r="F408"/>
  <c r="E412"/>
  <c r="F412"/>
  <c r="I383"/>
  <c r="T392"/>
  <c r="P392"/>
  <c r="T419"/>
  <c r="P419"/>
  <c r="R419"/>
  <c r="E470"/>
  <c r="F470"/>
  <c r="E467"/>
  <c r="R294"/>
  <c r="V294"/>
  <c r="R298"/>
  <c r="V298"/>
  <c r="R302"/>
  <c r="V302"/>
  <c r="R306"/>
  <c r="V306"/>
  <c r="F307"/>
  <c r="I307" s="1"/>
  <c r="R310"/>
  <c r="V310"/>
  <c r="F311"/>
  <c r="R314"/>
  <c r="V314"/>
  <c r="F315"/>
  <c r="G315" s="1"/>
  <c r="R318"/>
  <c r="V318"/>
  <c r="F319"/>
  <c r="F323"/>
  <c r="R326"/>
  <c r="V326"/>
  <c r="F327"/>
  <c r="F358"/>
  <c r="R330"/>
  <c r="V330"/>
  <c r="F331"/>
  <c r="H331" s="1"/>
  <c r="F362"/>
  <c r="R334"/>
  <c r="V334"/>
  <c r="F335"/>
  <c r="F366"/>
  <c r="R338"/>
  <c r="V338"/>
  <c r="F339"/>
  <c r="F370"/>
  <c r="R342"/>
  <c r="V342"/>
  <c r="F343"/>
  <c r="F374"/>
  <c r="R346"/>
  <c r="V346"/>
  <c r="F347"/>
  <c r="H347" s="1"/>
  <c r="F378"/>
  <c r="R350"/>
  <c r="V350"/>
  <c r="F351"/>
  <c r="F382"/>
  <c r="R354"/>
  <c r="V354"/>
  <c r="F355"/>
  <c r="E358"/>
  <c r="E389"/>
  <c r="E362"/>
  <c r="V364"/>
  <c r="E366"/>
  <c r="V368"/>
  <c r="E370"/>
  <c r="V372"/>
  <c r="E374"/>
  <c r="V376"/>
  <c r="E378"/>
  <c r="V380"/>
  <c r="E382"/>
  <c r="E392"/>
  <c r="F400"/>
  <c r="F411"/>
  <c r="E383"/>
  <c r="F383"/>
  <c r="E387"/>
  <c r="I387" s="1"/>
  <c r="F387"/>
  <c r="F394"/>
  <c r="E394"/>
  <c r="F398"/>
  <c r="I369"/>
  <c r="E398"/>
  <c r="F402"/>
  <c r="I402" s="1"/>
  <c r="E402"/>
  <c r="I373"/>
  <c r="F406"/>
  <c r="I377"/>
  <c r="F410"/>
  <c r="I381"/>
  <c r="E410"/>
  <c r="T388"/>
  <c r="P388"/>
  <c r="E424"/>
  <c r="F424"/>
  <c r="F430"/>
  <c r="E430"/>
  <c r="T411"/>
  <c r="P411"/>
  <c r="R411"/>
  <c r="T426"/>
  <c r="P426"/>
  <c r="R426"/>
  <c r="V426"/>
  <c r="G485"/>
  <c r="I275"/>
  <c r="R275"/>
  <c r="I279"/>
  <c r="R279"/>
  <c r="R287"/>
  <c r="I291"/>
  <c r="R291"/>
  <c r="I295"/>
  <c r="R295"/>
  <c r="I299"/>
  <c r="R299"/>
  <c r="R303"/>
  <c r="F304"/>
  <c r="R307"/>
  <c r="F308"/>
  <c r="I311"/>
  <c r="R311"/>
  <c r="F312"/>
  <c r="I315"/>
  <c r="R315"/>
  <c r="F316"/>
  <c r="R319"/>
  <c r="F320"/>
  <c r="I323"/>
  <c r="R323"/>
  <c r="F324"/>
  <c r="I324" s="1"/>
  <c r="I327"/>
  <c r="R327"/>
  <c r="F328"/>
  <c r="G328" s="1"/>
  <c r="I331"/>
  <c r="R331"/>
  <c r="F332"/>
  <c r="E363"/>
  <c r="I335"/>
  <c r="R335"/>
  <c r="F336"/>
  <c r="E367"/>
  <c r="I339"/>
  <c r="R339"/>
  <c r="F340"/>
  <c r="I340" s="1"/>
  <c r="E371"/>
  <c r="I343"/>
  <c r="R343"/>
  <c r="F344"/>
  <c r="H344" s="1"/>
  <c r="E375"/>
  <c r="I347"/>
  <c r="R347"/>
  <c r="F348"/>
  <c r="E379"/>
  <c r="I379" s="1"/>
  <c r="R351"/>
  <c r="F352"/>
  <c r="R355"/>
  <c r="F356"/>
  <c r="I356" s="1"/>
  <c r="I358"/>
  <c r="F359"/>
  <c r="E391"/>
  <c r="T364"/>
  <c r="E395"/>
  <c r="I395" s="1"/>
  <c r="T368"/>
  <c r="F399"/>
  <c r="T372"/>
  <c r="E403"/>
  <c r="T376"/>
  <c r="F407"/>
  <c r="T380"/>
  <c r="E411"/>
  <c r="E423"/>
  <c r="E406"/>
  <c r="F444"/>
  <c r="F452"/>
  <c r="G452" s="1"/>
  <c r="F464"/>
  <c r="F390"/>
  <c r="I361"/>
  <c r="E390"/>
  <c r="T384"/>
  <c r="P384"/>
  <c r="E420"/>
  <c r="F420"/>
  <c r="E432"/>
  <c r="F432"/>
  <c r="I432" s="1"/>
  <c r="T403"/>
  <c r="P403"/>
  <c r="R403"/>
  <c r="V403"/>
  <c r="F447"/>
  <c r="E447"/>
  <c r="E444"/>
  <c r="R276"/>
  <c r="R280"/>
  <c r="R284"/>
  <c r="R292"/>
  <c r="P294"/>
  <c r="R296"/>
  <c r="P298"/>
  <c r="R300"/>
  <c r="P302"/>
  <c r="R304"/>
  <c r="P306"/>
  <c r="R308"/>
  <c r="P310"/>
  <c r="R312"/>
  <c r="P314"/>
  <c r="R316"/>
  <c r="P318"/>
  <c r="R320"/>
  <c r="R324"/>
  <c r="P326"/>
  <c r="R328"/>
  <c r="P330"/>
  <c r="R332"/>
  <c r="P334"/>
  <c r="F364"/>
  <c r="H364" s="1"/>
  <c r="R336"/>
  <c r="P338"/>
  <c r="F368"/>
  <c r="R340"/>
  <c r="P342"/>
  <c r="F372"/>
  <c r="R344"/>
  <c r="P346"/>
  <c r="F376"/>
  <c r="R348"/>
  <c r="P350"/>
  <c r="F380"/>
  <c r="G380" s="1"/>
  <c r="R352"/>
  <c r="P354"/>
  <c r="F384"/>
  <c r="R356"/>
  <c r="E393"/>
  <c r="E397"/>
  <c r="F401"/>
  <c r="F405"/>
  <c r="E384"/>
  <c r="E419"/>
  <c r="V392"/>
  <c r="F397"/>
  <c r="E399"/>
  <c r="E404"/>
  <c r="T415"/>
  <c r="P415"/>
  <c r="F451"/>
  <c r="E451"/>
  <c r="T423"/>
  <c r="P423"/>
  <c r="E462"/>
  <c r="F462"/>
  <c r="I462" s="1"/>
  <c r="N462" s="1"/>
  <c r="E460"/>
  <c r="T434"/>
  <c r="P434"/>
  <c r="T467"/>
  <c r="P467"/>
  <c r="R467"/>
  <c r="V467"/>
  <c r="T479"/>
  <c r="P479"/>
  <c r="R479"/>
  <c r="V479"/>
  <c r="R382"/>
  <c r="F414"/>
  <c r="R386"/>
  <c r="F418"/>
  <c r="R390"/>
  <c r="F391"/>
  <c r="I391" s="1"/>
  <c r="F422"/>
  <c r="R394"/>
  <c r="F395"/>
  <c r="F426"/>
  <c r="E429"/>
  <c r="E431"/>
  <c r="T402"/>
  <c r="F403"/>
  <c r="E407"/>
  <c r="E437"/>
  <c r="E440"/>
  <c r="I440" s="1"/>
  <c r="E443"/>
  <c r="F415"/>
  <c r="V415"/>
  <c r="F445"/>
  <c r="I445" s="1"/>
  <c r="E448"/>
  <c r="F423"/>
  <c r="V423"/>
  <c r="F431"/>
  <c r="F443"/>
  <c r="F460"/>
  <c r="I494"/>
  <c r="E495"/>
  <c r="F434"/>
  <c r="E436"/>
  <c r="I436" s="1"/>
  <c r="F436"/>
  <c r="T407"/>
  <c r="P407"/>
  <c r="F442"/>
  <c r="T414"/>
  <c r="P414"/>
  <c r="E450"/>
  <c r="I450" s="1"/>
  <c r="F450"/>
  <c r="F449"/>
  <c r="T422"/>
  <c r="P422"/>
  <c r="E458"/>
  <c r="F458"/>
  <c r="F457"/>
  <c r="T430"/>
  <c r="P430"/>
  <c r="T442"/>
  <c r="P442"/>
  <c r="E480"/>
  <c r="F480"/>
  <c r="I451"/>
  <c r="T460"/>
  <c r="P460"/>
  <c r="R460"/>
  <c r="T495"/>
  <c r="P495"/>
  <c r="R495"/>
  <c r="V495"/>
  <c r="R363"/>
  <c r="V363"/>
  <c r="R367"/>
  <c r="V367"/>
  <c r="R371"/>
  <c r="V371"/>
  <c r="R375"/>
  <c r="V375"/>
  <c r="R379"/>
  <c r="V379"/>
  <c r="R383"/>
  <c r="V383"/>
  <c r="R387"/>
  <c r="V387"/>
  <c r="R391"/>
  <c r="V391"/>
  <c r="R395"/>
  <c r="V395"/>
  <c r="E427"/>
  <c r="I398"/>
  <c r="T398"/>
  <c r="R402"/>
  <c r="R404"/>
  <c r="V406"/>
  <c r="I407"/>
  <c r="V414"/>
  <c r="E418"/>
  <c r="I418" s="1"/>
  <c r="V422"/>
  <c r="F427"/>
  <c r="E442"/>
  <c r="E494"/>
  <c r="E409"/>
  <c r="F409"/>
  <c r="E413"/>
  <c r="F413"/>
  <c r="E417"/>
  <c r="F417"/>
  <c r="E421"/>
  <c r="F421"/>
  <c r="E425"/>
  <c r="F425"/>
  <c r="E428"/>
  <c r="F428"/>
  <c r="T399"/>
  <c r="P399"/>
  <c r="F438"/>
  <c r="I409"/>
  <c r="T410"/>
  <c r="P410"/>
  <c r="E446"/>
  <c r="F446"/>
  <c r="I446" s="1"/>
  <c r="N446" s="1"/>
  <c r="I417"/>
  <c r="T418"/>
  <c r="P418"/>
  <c r="E454"/>
  <c r="F454"/>
  <c r="E466"/>
  <c r="F466"/>
  <c r="I466" s="1"/>
  <c r="T438"/>
  <c r="P438"/>
  <c r="T452"/>
  <c r="P452"/>
  <c r="R452"/>
  <c r="E488"/>
  <c r="F488"/>
  <c r="F495"/>
  <c r="E491"/>
  <c r="R361"/>
  <c r="P363"/>
  <c r="R365"/>
  <c r="P367"/>
  <c r="R369"/>
  <c r="P371"/>
  <c r="E401"/>
  <c r="R373"/>
  <c r="P375"/>
  <c r="E405"/>
  <c r="I405" s="1"/>
  <c r="R377"/>
  <c r="P379"/>
  <c r="R381"/>
  <c r="P383"/>
  <c r="R385"/>
  <c r="P387"/>
  <c r="I389"/>
  <c r="R389"/>
  <c r="P391"/>
  <c r="I393"/>
  <c r="R393"/>
  <c r="P395"/>
  <c r="I397"/>
  <c r="R397"/>
  <c r="I399"/>
  <c r="P400"/>
  <c r="E433"/>
  <c r="I433" s="1"/>
  <c r="E435"/>
  <c r="I406"/>
  <c r="V410"/>
  <c r="E414"/>
  <c r="R414"/>
  <c r="V418"/>
  <c r="E422"/>
  <c r="R422"/>
  <c r="R434"/>
  <c r="F435"/>
  <c r="E438"/>
  <c r="V442"/>
  <c r="E479"/>
  <c r="F492"/>
  <c r="E473"/>
  <c r="F473"/>
  <c r="F479"/>
  <c r="T451"/>
  <c r="P451"/>
  <c r="F487"/>
  <c r="I458"/>
  <c r="T459"/>
  <c r="P459"/>
  <c r="T463"/>
  <c r="P463"/>
  <c r="T475"/>
  <c r="P475"/>
  <c r="T491"/>
  <c r="P491"/>
  <c r="F455"/>
  <c r="R427"/>
  <c r="V427"/>
  <c r="F459"/>
  <c r="R431"/>
  <c r="V431"/>
  <c r="F463"/>
  <c r="R435"/>
  <c r="V435"/>
  <c r="F467"/>
  <c r="R439"/>
  <c r="V439"/>
  <c r="F440"/>
  <c r="F471"/>
  <c r="R443"/>
  <c r="V443"/>
  <c r="V451"/>
  <c r="E455"/>
  <c r="V459"/>
  <c r="E463"/>
  <c r="E493"/>
  <c r="E496"/>
  <c r="F472"/>
  <c r="I473"/>
  <c r="E475"/>
  <c r="F475"/>
  <c r="T448"/>
  <c r="P448"/>
  <c r="T456"/>
  <c r="P456"/>
  <c r="F491"/>
  <c r="T471"/>
  <c r="P471"/>
  <c r="T487"/>
  <c r="P487"/>
  <c r="R408"/>
  <c r="R412"/>
  <c r="R416"/>
  <c r="R420"/>
  <c r="R424"/>
  <c r="R428"/>
  <c r="F429"/>
  <c r="I429" s="1"/>
  <c r="R432"/>
  <c r="F433"/>
  <c r="E464"/>
  <c r="R436"/>
  <c r="F437"/>
  <c r="I437" s="1"/>
  <c r="E468"/>
  <c r="R440"/>
  <c r="F441"/>
  <c r="I441" s="1"/>
  <c r="N441" s="1"/>
  <c r="E472"/>
  <c r="E476"/>
  <c r="F448"/>
  <c r="V448"/>
  <c r="E478"/>
  <c r="I478" s="1"/>
  <c r="E481"/>
  <c r="E484"/>
  <c r="F456"/>
  <c r="H456" s="1"/>
  <c r="V456"/>
  <c r="E486"/>
  <c r="E489"/>
  <c r="I489" s="1"/>
  <c r="E492"/>
  <c r="E471"/>
  <c r="F484"/>
  <c r="I485"/>
  <c r="E487"/>
  <c r="E465"/>
  <c r="F465"/>
  <c r="I465" s="1"/>
  <c r="E469"/>
  <c r="F469"/>
  <c r="T444"/>
  <c r="P444"/>
  <c r="T447"/>
  <c r="P447"/>
  <c r="F483"/>
  <c r="I454"/>
  <c r="T455"/>
  <c r="P455"/>
  <c r="T483"/>
  <c r="P483"/>
  <c r="R401"/>
  <c r="R405"/>
  <c r="R409"/>
  <c r="R413"/>
  <c r="E445"/>
  <c r="R417"/>
  <c r="E449"/>
  <c r="R421"/>
  <c r="E453"/>
  <c r="R425"/>
  <c r="P427"/>
  <c r="E457"/>
  <c r="R429"/>
  <c r="P431"/>
  <c r="E461"/>
  <c r="R433"/>
  <c r="P435"/>
  <c r="R437"/>
  <c r="P439"/>
  <c r="P443"/>
  <c r="V444"/>
  <c r="E474"/>
  <c r="V447"/>
  <c r="R451"/>
  <c r="F453"/>
  <c r="I453" s="1"/>
  <c r="V455"/>
  <c r="E459"/>
  <c r="R459"/>
  <c r="F461"/>
  <c r="I461" s="1"/>
  <c r="V463"/>
  <c r="F468"/>
  <c r="I469"/>
  <c r="V475"/>
  <c r="I482"/>
  <c r="E483"/>
  <c r="V491"/>
  <c r="F496"/>
  <c r="R464"/>
  <c r="V464"/>
  <c r="R468"/>
  <c r="V468"/>
  <c r="R472"/>
  <c r="V472"/>
  <c r="R476"/>
  <c r="V476"/>
  <c r="F477"/>
  <c r="G477" s="1"/>
  <c r="R480"/>
  <c r="V480"/>
  <c r="F481"/>
  <c r="I481" s="1"/>
  <c r="R484"/>
  <c r="V484"/>
  <c r="F485"/>
  <c r="H485" s="1"/>
  <c r="R488"/>
  <c r="V488"/>
  <c r="F489"/>
  <c r="R492"/>
  <c r="V492"/>
  <c r="F493"/>
  <c r="I493" s="1"/>
  <c r="R496"/>
  <c r="V496"/>
  <c r="R445"/>
  <c r="I449"/>
  <c r="R449"/>
  <c r="R453"/>
  <c r="R457"/>
  <c r="R461"/>
  <c r="R465"/>
  <c r="R469"/>
  <c r="R473"/>
  <c r="F474"/>
  <c r="R477"/>
  <c r="F478"/>
  <c r="R481"/>
  <c r="F482"/>
  <c r="H482" s="1"/>
  <c r="R485"/>
  <c r="F486"/>
  <c r="I486" s="1"/>
  <c r="R489"/>
  <c r="F490"/>
  <c r="G490" s="1"/>
  <c r="R493"/>
  <c r="F494"/>
  <c r="R450"/>
  <c r="R454"/>
  <c r="R458"/>
  <c r="P464"/>
  <c r="R466"/>
  <c r="P468"/>
  <c r="P472"/>
  <c r="R474"/>
  <c r="P476"/>
  <c r="R478"/>
  <c r="P480"/>
  <c r="R482"/>
  <c r="P484"/>
  <c r="R486"/>
  <c r="P488"/>
  <c r="R490"/>
  <c r="P492"/>
  <c r="R494"/>
  <c r="P496"/>
  <c r="V296" i="14" l="1"/>
  <c r="W296" s="1"/>
  <c r="R296"/>
  <c r="S296" s="1"/>
  <c r="O296"/>
  <c r="T296"/>
  <c r="U296" s="1"/>
  <c r="P296"/>
  <c r="Q296" s="1"/>
  <c r="O277"/>
  <c r="T277"/>
  <c r="U277" s="1"/>
  <c r="U278" s="1"/>
  <c r="P277"/>
  <c r="Q277" s="1"/>
  <c r="Q278" s="1"/>
  <c r="V277"/>
  <c r="W277" s="1"/>
  <c r="W278" s="1"/>
  <c r="R277"/>
  <c r="S277" s="1"/>
  <c r="S278" s="1"/>
  <c r="V308"/>
  <c r="W308" s="1"/>
  <c r="W309" s="1"/>
  <c r="W310" s="1"/>
  <c r="W311" s="1"/>
  <c r="W312" s="1"/>
  <c r="W313" s="1"/>
  <c r="W314" s="1"/>
  <c r="W315" s="1"/>
  <c r="W316" s="1"/>
  <c r="W317" s="1"/>
  <c r="W318" s="1"/>
  <c r="W319" s="1"/>
  <c r="W320" s="1"/>
  <c r="W321" s="1"/>
  <c r="R308"/>
  <c r="S308" s="1"/>
  <c r="S309" s="1"/>
  <c r="S310" s="1"/>
  <c r="S311" s="1"/>
  <c r="S312" s="1"/>
  <c r="S313" s="1"/>
  <c r="S314" s="1"/>
  <c r="S315" s="1"/>
  <c r="S316" s="1"/>
  <c r="S317" s="1"/>
  <c r="S318" s="1"/>
  <c r="S319" s="1"/>
  <c r="S320" s="1"/>
  <c r="S321" s="1"/>
  <c r="O308"/>
  <c r="T308"/>
  <c r="U308" s="1"/>
  <c r="U309" s="1"/>
  <c r="U310" s="1"/>
  <c r="U311" s="1"/>
  <c r="U312" s="1"/>
  <c r="U313" s="1"/>
  <c r="U314" s="1"/>
  <c r="U315" s="1"/>
  <c r="U316" s="1"/>
  <c r="U317" s="1"/>
  <c r="U318" s="1"/>
  <c r="U319" s="1"/>
  <c r="U320" s="1"/>
  <c r="U321" s="1"/>
  <c r="P308"/>
  <c r="Q308" s="1"/>
  <c r="Q309" s="1"/>
  <c r="Q310" s="1"/>
  <c r="Q311" s="1"/>
  <c r="Q312" s="1"/>
  <c r="Q313" s="1"/>
  <c r="Q314" s="1"/>
  <c r="Q315" s="1"/>
  <c r="Q316" s="1"/>
  <c r="Q317" s="1"/>
  <c r="Q318" s="1"/>
  <c r="Q319" s="1"/>
  <c r="Q320" s="1"/>
  <c r="Q321" s="1"/>
  <c r="V142"/>
  <c r="W142" s="1"/>
  <c r="W143" s="1"/>
  <c r="W144" s="1"/>
  <c r="W145" s="1"/>
  <c r="R142"/>
  <c r="S142" s="1"/>
  <c r="S143" s="1"/>
  <c r="S144" s="1"/>
  <c r="S145" s="1"/>
  <c r="O142"/>
  <c r="T142"/>
  <c r="U142" s="1"/>
  <c r="U143" s="1"/>
  <c r="U144" s="1"/>
  <c r="U145" s="1"/>
  <c r="P142"/>
  <c r="Q142" s="1"/>
  <c r="Q143" s="1"/>
  <c r="Q144" s="1"/>
  <c r="Q145" s="1"/>
  <c r="O132"/>
  <c r="T132"/>
  <c r="U132" s="1"/>
  <c r="P132"/>
  <c r="Q132" s="1"/>
  <c r="V132"/>
  <c r="W132" s="1"/>
  <c r="R132"/>
  <c r="S132" s="1"/>
  <c r="V478"/>
  <c r="W478" s="1"/>
  <c r="W479" s="1"/>
  <c r="W480" s="1"/>
  <c r="W481" s="1"/>
  <c r="W482" s="1"/>
  <c r="W483" s="1"/>
  <c r="W484" s="1"/>
  <c r="W485" s="1"/>
  <c r="W486" s="1"/>
  <c r="W487" s="1"/>
  <c r="W488" s="1"/>
  <c r="W489" s="1"/>
  <c r="W490" s="1"/>
  <c r="W491" s="1"/>
  <c r="W492" s="1"/>
  <c r="W493" s="1"/>
  <c r="W494" s="1"/>
  <c r="W495" s="1"/>
  <c r="W496" s="1"/>
  <c r="R478"/>
  <c r="S478" s="1"/>
  <c r="S479" s="1"/>
  <c r="S480" s="1"/>
  <c r="S481" s="1"/>
  <c r="S482" s="1"/>
  <c r="S483" s="1"/>
  <c r="S484" s="1"/>
  <c r="S485" s="1"/>
  <c r="S486" s="1"/>
  <c r="S487" s="1"/>
  <c r="S488" s="1"/>
  <c r="S489" s="1"/>
  <c r="S490" s="1"/>
  <c r="S491" s="1"/>
  <c r="S492" s="1"/>
  <c r="S493" s="1"/>
  <c r="S494" s="1"/>
  <c r="S495" s="1"/>
  <c r="S496" s="1"/>
  <c r="O478"/>
  <c r="T478"/>
  <c r="U478" s="1"/>
  <c r="U479" s="1"/>
  <c r="U480" s="1"/>
  <c r="U481" s="1"/>
  <c r="U482" s="1"/>
  <c r="U483" s="1"/>
  <c r="U484" s="1"/>
  <c r="U485" s="1"/>
  <c r="U486" s="1"/>
  <c r="U487" s="1"/>
  <c r="U488" s="1"/>
  <c r="U489" s="1"/>
  <c r="U490" s="1"/>
  <c r="U491" s="1"/>
  <c r="U492" s="1"/>
  <c r="U493" s="1"/>
  <c r="U494" s="1"/>
  <c r="U495" s="1"/>
  <c r="U496" s="1"/>
  <c r="P478"/>
  <c r="Q478" s="1"/>
  <c r="Q479" s="1"/>
  <c r="Q480" s="1"/>
  <c r="Q481" s="1"/>
  <c r="Q482" s="1"/>
  <c r="Q483" s="1"/>
  <c r="Q484" s="1"/>
  <c r="Q485" s="1"/>
  <c r="Q486" s="1"/>
  <c r="Q487" s="1"/>
  <c r="Q488" s="1"/>
  <c r="Q489" s="1"/>
  <c r="Q490" s="1"/>
  <c r="Q491" s="1"/>
  <c r="Q492" s="1"/>
  <c r="Q493" s="1"/>
  <c r="Q494" s="1"/>
  <c r="Q495" s="1"/>
  <c r="Q496" s="1"/>
  <c r="O293"/>
  <c r="T293"/>
  <c r="U293" s="1"/>
  <c r="U294" s="1"/>
  <c r="P293"/>
  <c r="Q293" s="1"/>
  <c r="Q294" s="1"/>
  <c r="V293"/>
  <c r="W293" s="1"/>
  <c r="W294" s="1"/>
  <c r="R293"/>
  <c r="S293" s="1"/>
  <c r="S294" s="1"/>
  <c r="O447"/>
  <c r="T447"/>
  <c r="U447" s="1"/>
  <c r="U448" s="1"/>
  <c r="U449" s="1"/>
  <c r="P447"/>
  <c r="Q447" s="1"/>
  <c r="Q448" s="1"/>
  <c r="Q449" s="1"/>
  <c r="V447"/>
  <c r="W447" s="1"/>
  <c r="W448" s="1"/>
  <c r="W449" s="1"/>
  <c r="R447"/>
  <c r="S447" s="1"/>
  <c r="S448" s="1"/>
  <c r="S449" s="1"/>
  <c r="T340"/>
  <c r="U340" s="1"/>
  <c r="U341" s="1"/>
  <c r="P340"/>
  <c r="Q340" s="1"/>
  <c r="Q341" s="1"/>
  <c r="V340"/>
  <c r="W340" s="1"/>
  <c r="W341" s="1"/>
  <c r="R340"/>
  <c r="S340" s="1"/>
  <c r="S341" s="1"/>
  <c r="O340"/>
  <c r="V288"/>
  <c r="W288" s="1"/>
  <c r="W289" s="1"/>
  <c r="W290" s="1"/>
  <c r="R288"/>
  <c r="S288" s="1"/>
  <c r="S289" s="1"/>
  <c r="S290" s="1"/>
  <c r="O288"/>
  <c r="T288"/>
  <c r="U288" s="1"/>
  <c r="U289" s="1"/>
  <c r="U290" s="1"/>
  <c r="P288"/>
  <c r="Q288" s="1"/>
  <c r="Q289" s="1"/>
  <c r="Q290" s="1"/>
  <c r="T133"/>
  <c r="U133" s="1"/>
  <c r="U134" s="1"/>
  <c r="P133"/>
  <c r="Q133" s="1"/>
  <c r="Q134" s="1"/>
  <c r="V133"/>
  <c r="W133" s="1"/>
  <c r="W134" s="1"/>
  <c r="R133"/>
  <c r="S133" s="1"/>
  <c r="S134" s="1"/>
  <c r="O133"/>
  <c r="V44"/>
  <c r="W44" s="1"/>
  <c r="W45" s="1"/>
  <c r="W46" s="1"/>
  <c r="W47" s="1"/>
  <c r="R44"/>
  <c r="S44" s="1"/>
  <c r="S45" s="1"/>
  <c r="S46" s="1"/>
  <c r="S47" s="1"/>
  <c r="O44"/>
  <c r="T44"/>
  <c r="U44" s="1"/>
  <c r="U45" s="1"/>
  <c r="U46" s="1"/>
  <c r="U47" s="1"/>
  <c r="P44"/>
  <c r="Q44" s="1"/>
  <c r="Q45" s="1"/>
  <c r="Q46" s="1"/>
  <c r="Q47" s="1"/>
  <c r="O57"/>
  <c r="T57"/>
  <c r="U57" s="1"/>
  <c r="U58" s="1"/>
  <c r="U59" s="1"/>
  <c r="U60" s="1"/>
  <c r="U61" s="1"/>
  <c r="P57"/>
  <c r="Q57" s="1"/>
  <c r="Q58" s="1"/>
  <c r="Q59" s="1"/>
  <c r="Q60" s="1"/>
  <c r="Q61" s="1"/>
  <c r="V57"/>
  <c r="W57" s="1"/>
  <c r="W58" s="1"/>
  <c r="W59" s="1"/>
  <c r="W60" s="1"/>
  <c r="W61" s="1"/>
  <c r="R57"/>
  <c r="S57" s="1"/>
  <c r="S58" s="1"/>
  <c r="S59" s="1"/>
  <c r="S60" s="1"/>
  <c r="S61" s="1"/>
  <c r="O424"/>
  <c r="T424"/>
  <c r="U424" s="1"/>
  <c r="U425" s="1"/>
  <c r="U426" s="1"/>
  <c r="U427" s="1"/>
  <c r="U428" s="1"/>
  <c r="U429" s="1"/>
  <c r="U430" s="1"/>
  <c r="P424"/>
  <c r="Q424" s="1"/>
  <c r="Q425" s="1"/>
  <c r="Q426" s="1"/>
  <c r="Q427" s="1"/>
  <c r="Q428" s="1"/>
  <c r="Q429" s="1"/>
  <c r="Q430" s="1"/>
  <c r="V424"/>
  <c r="W424" s="1"/>
  <c r="W425" s="1"/>
  <c r="W426" s="1"/>
  <c r="W427" s="1"/>
  <c r="W428" s="1"/>
  <c r="W429" s="1"/>
  <c r="W430" s="1"/>
  <c r="R424"/>
  <c r="S424" s="1"/>
  <c r="S425" s="1"/>
  <c r="S426" s="1"/>
  <c r="S427" s="1"/>
  <c r="S428" s="1"/>
  <c r="S429" s="1"/>
  <c r="S430" s="1"/>
  <c r="V324"/>
  <c r="W324" s="1"/>
  <c r="W325" s="1"/>
  <c r="W326" s="1"/>
  <c r="W327" s="1"/>
  <c r="W328" s="1"/>
  <c r="W329" s="1"/>
  <c r="W330" s="1"/>
  <c r="W331" s="1"/>
  <c r="R324"/>
  <c r="S324" s="1"/>
  <c r="S325" s="1"/>
  <c r="S326" s="1"/>
  <c r="S327" s="1"/>
  <c r="S328" s="1"/>
  <c r="S329" s="1"/>
  <c r="S330" s="1"/>
  <c r="S331" s="1"/>
  <c r="O324"/>
  <c r="T324"/>
  <c r="U324" s="1"/>
  <c r="U325" s="1"/>
  <c r="U326" s="1"/>
  <c r="U327" s="1"/>
  <c r="U328" s="1"/>
  <c r="U329" s="1"/>
  <c r="U330" s="1"/>
  <c r="U331" s="1"/>
  <c r="P324"/>
  <c r="Q324" s="1"/>
  <c r="Q325" s="1"/>
  <c r="Q326" s="1"/>
  <c r="Q327" s="1"/>
  <c r="Q328" s="1"/>
  <c r="Q329" s="1"/>
  <c r="Q330" s="1"/>
  <c r="Q331" s="1"/>
  <c r="O171"/>
  <c r="T171"/>
  <c r="U171" s="1"/>
  <c r="U172" s="1"/>
  <c r="U173" s="1"/>
  <c r="U174" s="1"/>
  <c r="U175" s="1"/>
  <c r="U176" s="1"/>
  <c r="U177" s="1"/>
  <c r="U178" s="1"/>
  <c r="U179" s="1"/>
  <c r="U180" s="1"/>
  <c r="U181" s="1"/>
  <c r="U182" s="1"/>
  <c r="P171"/>
  <c r="Q171" s="1"/>
  <c r="Q172" s="1"/>
  <c r="Q173" s="1"/>
  <c r="Q174" s="1"/>
  <c r="Q175" s="1"/>
  <c r="Q176" s="1"/>
  <c r="Q177" s="1"/>
  <c r="Q178" s="1"/>
  <c r="Q179" s="1"/>
  <c r="Q180" s="1"/>
  <c r="Q181" s="1"/>
  <c r="Q182" s="1"/>
  <c r="R171"/>
  <c r="S171" s="1"/>
  <c r="S172" s="1"/>
  <c r="S173" s="1"/>
  <c r="S174" s="1"/>
  <c r="S175" s="1"/>
  <c r="S176" s="1"/>
  <c r="S177" s="1"/>
  <c r="S178" s="1"/>
  <c r="S179" s="1"/>
  <c r="S180" s="1"/>
  <c r="S181" s="1"/>
  <c r="S182" s="1"/>
  <c r="V171"/>
  <c r="W171" s="1"/>
  <c r="W172" s="1"/>
  <c r="W173" s="1"/>
  <c r="W174" s="1"/>
  <c r="W175" s="1"/>
  <c r="W176" s="1"/>
  <c r="W177" s="1"/>
  <c r="W178" s="1"/>
  <c r="W179" s="1"/>
  <c r="W180" s="1"/>
  <c r="W181" s="1"/>
  <c r="W182" s="1"/>
  <c r="V231"/>
  <c r="R231"/>
  <c r="T231"/>
  <c r="P231"/>
  <c r="V170"/>
  <c r="W170" s="1"/>
  <c r="R170"/>
  <c r="S170" s="1"/>
  <c r="O170"/>
  <c r="P170"/>
  <c r="Q170" s="1"/>
  <c r="T170"/>
  <c r="U170" s="1"/>
  <c r="V138"/>
  <c r="W138" s="1"/>
  <c r="W139" s="1"/>
  <c r="R138"/>
  <c r="S138" s="1"/>
  <c r="S139" s="1"/>
  <c r="O138"/>
  <c r="T138"/>
  <c r="U138" s="1"/>
  <c r="U139" s="1"/>
  <c r="P138"/>
  <c r="Q138" s="1"/>
  <c r="Q139" s="1"/>
  <c r="G467"/>
  <c r="H467"/>
  <c r="G459"/>
  <c r="H459"/>
  <c r="G451"/>
  <c r="H451"/>
  <c r="H449"/>
  <c r="G449"/>
  <c r="H445"/>
  <c r="G445"/>
  <c r="G475"/>
  <c r="H475"/>
  <c r="H469"/>
  <c r="G469"/>
  <c r="H461"/>
  <c r="G461"/>
  <c r="H453"/>
  <c r="G453"/>
  <c r="I431"/>
  <c r="N431" s="1"/>
  <c r="G431"/>
  <c r="H431"/>
  <c r="I419"/>
  <c r="G419"/>
  <c r="H419"/>
  <c r="I411"/>
  <c r="G411"/>
  <c r="H411"/>
  <c r="H426"/>
  <c r="G426"/>
  <c r="H418"/>
  <c r="G418"/>
  <c r="H410"/>
  <c r="G410"/>
  <c r="G429"/>
  <c r="H429"/>
  <c r="T373"/>
  <c r="U373" s="1"/>
  <c r="P373"/>
  <c r="Q373" s="1"/>
  <c r="V373"/>
  <c r="W373" s="1"/>
  <c r="R373"/>
  <c r="S373" s="1"/>
  <c r="O373"/>
  <c r="G421"/>
  <c r="H421"/>
  <c r="G413"/>
  <c r="H413"/>
  <c r="G405"/>
  <c r="H405"/>
  <c r="G397"/>
  <c r="H397"/>
  <c r="G403"/>
  <c r="H403"/>
  <c r="I403"/>
  <c r="G384"/>
  <c r="H384"/>
  <c r="I384"/>
  <c r="G394"/>
  <c r="H394"/>
  <c r="H386"/>
  <c r="G386"/>
  <c r="G348"/>
  <c r="H348"/>
  <c r="I387"/>
  <c r="N387" s="1"/>
  <c r="G387"/>
  <c r="H387"/>
  <c r="I379"/>
  <c r="G379"/>
  <c r="H379"/>
  <c r="H390"/>
  <c r="G390"/>
  <c r="H320"/>
  <c r="G320"/>
  <c r="G273"/>
  <c r="H273"/>
  <c r="G328"/>
  <c r="H328"/>
  <c r="H303"/>
  <c r="G303"/>
  <c r="G292"/>
  <c r="H292"/>
  <c r="G280"/>
  <c r="H280"/>
  <c r="H272"/>
  <c r="G272"/>
  <c r="G277"/>
  <c r="H277"/>
  <c r="H283"/>
  <c r="I283"/>
  <c r="N283" s="1"/>
  <c r="G283"/>
  <c r="G349"/>
  <c r="H349"/>
  <c r="G246"/>
  <c r="H246"/>
  <c r="O265"/>
  <c r="T265"/>
  <c r="U265" s="1"/>
  <c r="U266" s="1"/>
  <c r="U267" s="1"/>
  <c r="U268" s="1"/>
  <c r="U269" s="1"/>
  <c r="U270" s="1"/>
  <c r="U271" s="1"/>
  <c r="U272" s="1"/>
  <c r="U273" s="1"/>
  <c r="U274" s="1"/>
  <c r="U275" s="1"/>
  <c r="U276" s="1"/>
  <c r="P265"/>
  <c r="Q265" s="1"/>
  <c r="Q266" s="1"/>
  <c r="Q267" s="1"/>
  <c r="Q268" s="1"/>
  <c r="Q269" s="1"/>
  <c r="Q270" s="1"/>
  <c r="Q271" s="1"/>
  <c r="Q272" s="1"/>
  <c r="Q273" s="1"/>
  <c r="Q274" s="1"/>
  <c r="Q275" s="1"/>
  <c r="Q276" s="1"/>
  <c r="R265"/>
  <c r="S265" s="1"/>
  <c r="S266" s="1"/>
  <c r="S267" s="1"/>
  <c r="S268" s="1"/>
  <c r="S269" s="1"/>
  <c r="S270" s="1"/>
  <c r="S271" s="1"/>
  <c r="S272" s="1"/>
  <c r="S273" s="1"/>
  <c r="S274" s="1"/>
  <c r="S275" s="1"/>
  <c r="S276" s="1"/>
  <c r="V265"/>
  <c r="W265" s="1"/>
  <c r="W266" s="1"/>
  <c r="W267" s="1"/>
  <c r="W268" s="1"/>
  <c r="W269" s="1"/>
  <c r="W270" s="1"/>
  <c r="W271" s="1"/>
  <c r="W272" s="1"/>
  <c r="W273" s="1"/>
  <c r="W274" s="1"/>
  <c r="W275" s="1"/>
  <c r="W276" s="1"/>
  <c r="H263"/>
  <c r="I263"/>
  <c r="G263"/>
  <c r="G339"/>
  <c r="H339"/>
  <c r="G266"/>
  <c r="H266"/>
  <c r="I266"/>
  <c r="G270"/>
  <c r="H270"/>
  <c r="I270"/>
  <c r="G330"/>
  <c r="H330"/>
  <c r="I330"/>
  <c r="G314"/>
  <c r="H314"/>
  <c r="I314"/>
  <c r="H245"/>
  <c r="G245"/>
  <c r="H238"/>
  <c r="G238"/>
  <c r="G192"/>
  <c r="H192"/>
  <c r="I192"/>
  <c r="N192" s="1"/>
  <c r="G151"/>
  <c r="H151"/>
  <c r="G260"/>
  <c r="H260"/>
  <c r="G203"/>
  <c r="H203"/>
  <c r="G179"/>
  <c r="H179"/>
  <c r="G232"/>
  <c r="H232"/>
  <c r="I232"/>
  <c r="G196"/>
  <c r="H196"/>
  <c r="I196"/>
  <c r="G201"/>
  <c r="H201"/>
  <c r="H186"/>
  <c r="G186"/>
  <c r="G174"/>
  <c r="H174"/>
  <c r="H166"/>
  <c r="G166"/>
  <c r="H158"/>
  <c r="G158"/>
  <c r="G216"/>
  <c r="H216"/>
  <c r="I216"/>
  <c r="G233"/>
  <c r="H233"/>
  <c r="I233"/>
  <c r="G211"/>
  <c r="H211"/>
  <c r="H198"/>
  <c r="G198"/>
  <c r="H169"/>
  <c r="G169"/>
  <c r="H165"/>
  <c r="G165"/>
  <c r="G184"/>
  <c r="H184"/>
  <c r="I184"/>
  <c r="G148"/>
  <c r="H148"/>
  <c r="I148"/>
  <c r="G140"/>
  <c r="H140"/>
  <c r="I140"/>
  <c r="N140" s="1"/>
  <c r="G80"/>
  <c r="H80"/>
  <c r="I80"/>
  <c r="G160"/>
  <c r="H160"/>
  <c r="I160"/>
  <c r="G145"/>
  <c r="H145"/>
  <c r="I145"/>
  <c r="G135"/>
  <c r="H135"/>
  <c r="G125"/>
  <c r="H125"/>
  <c r="H114"/>
  <c r="I114"/>
  <c r="G114"/>
  <c r="G156"/>
  <c r="H156"/>
  <c r="I156"/>
  <c r="G95"/>
  <c r="H95"/>
  <c r="G87"/>
  <c r="H87"/>
  <c r="G79"/>
  <c r="H79"/>
  <c r="G71"/>
  <c r="H71"/>
  <c r="H146"/>
  <c r="G146"/>
  <c r="G137"/>
  <c r="H137"/>
  <c r="G96"/>
  <c r="H96"/>
  <c r="I96"/>
  <c r="T34"/>
  <c r="U34" s="1"/>
  <c r="U35" s="1"/>
  <c r="U36" s="1"/>
  <c r="U37" s="1"/>
  <c r="U38" s="1"/>
  <c r="U39" s="1"/>
  <c r="U40" s="1"/>
  <c r="U41" s="1"/>
  <c r="U42" s="1"/>
  <c r="P34"/>
  <c r="Q34" s="1"/>
  <c r="Q35" s="1"/>
  <c r="Q36" s="1"/>
  <c r="Q37" s="1"/>
  <c r="Q38" s="1"/>
  <c r="Q39" s="1"/>
  <c r="Q40" s="1"/>
  <c r="Q41" s="1"/>
  <c r="Q42" s="1"/>
  <c r="V34"/>
  <c r="W34" s="1"/>
  <c r="W35" s="1"/>
  <c r="W36" s="1"/>
  <c r="W37" s="1"/>
  <c r="W38" s="1"/>
  <c r="W39" s="1"/>
  <c r="W40" s="1"/>
  <c r="W41" s="1"/>
  <c r="W42" s="1"/>
  <c r="R34"/>
  <c r="S34" s="1"/>
  <c r="S35" s="1"/>
  <c r="S36" s="1"/>
  <c r="S37" s="1"/>
  <c r="S38" s="1"/>
  <c r="S39" s="1"/>
  <c r="S40" s="1"/>
  <c r="S41" s="1"/>
  <c r="S42" s="1"/>
  <c r="O34"/>
  <c r="G172"/>
  <c r="H172"/>
  <c r="I172"/>
  <c r="G168"/>
  <c r="H168"/>
  <c r="I168"/>
  <c r="G164"/>
  <c r="H164"/>
  <c r="I164"/>
  <c r="G147"/>
  <c r="H147"/>
  <c r="G117"/>
  <c r="H117"/>
  <c r="G105"/>
  <c r="H105"/>
  <c r="G93"/>
  <c r="H93"/>
  <c r="G49"/>
  <c r="H49"/>
  <c r="G73"/>
  <c r="H73"/>
  <c r="I73"/>
  <c r="G41"/>
  <c r="H41"/>
  <c r="G37"/>
  <c r="H37"/>
  <c r="G486"/>
  <c r="I484"/>
  <c r="G482"/>
  <c r="G496"/>
  <c r="H480"/>
  <c r="G474"/>
  <c r="I493"/>
  <c r="I477"/>
  <c r="N477" s="1"/>
  <c r="H490"/>
  <c r="G478"/>
  <c r="G494"/>
  <c r="I492"/>
  <c r="H489"/>
  <c r="I441"/>
  <c r="G442"/>
  <c r="G433"/>
  <c r="G438"/>
  <c r="G444"/>
  <c r="H439"/>
  <c r="G437"/>
  <c r="I399"/>
  <c r="H395"/>
  <c r="I385"/>
  <c r="N385" s="1"/>
  <c r="H363"/>
  <c r="I328"/>
  <c r="H317"/>
  <c r="H305"/>
  <c r="I273"/>
  <c r="H309"/>
  <c r="H332"/>
  <c r="G307"/>
  <c r="G298"/>
  <c r="H327"/>
  <c r="I239"/>
  <c r="G214"/>
  <c r="G297"/>
  <c r="I219"/>
  <c r="H290"/>
  <c r="I158"/>
  <c r="H223"/>
  <c r="H234"/>
  <c r="G219"/>
  <c r="H190"/>
  <c r="I318"/>
  <c r="G296"/>
  <c r="I250"/>
  <c r="I211"/>
  <c r="G237"/>
  <c r="G193"/>
  <c r="H142"/>
  <c r="I118"/>
  <c r="G228"/>
  <c r="I134"/>
  <c r="I126"/>
  <c r="I87"/>
  <c r="I137"/>
  <c r="N137" s="1"/>
  <c r="I151"/>
  <c r="N151" s="1"/>
  <c r="G134"/>
  <c r="G136"/>
  <c r="H66"/>
  <c r="I64"/>
  <c r="N64" s="1"/>
  <c r="H55"/>
  <c r="H47"/>
  <c r="H39"/>
  <c r="G106"/>
  <c r="H124"/>
  <c r="I62"/>
  <c r="N62" s="1"/>
  <c r="G60"/>
  <c r="I56"/>
  <c r="H48"/>
  <c r="G44"/>
  <c r="I40"/>
  <c r="H32"/>
  <c r="G128"/>
  <c r="I100"/>
  <c r="N100" s="1"/>
  <c r="H68"/>
  <c r="G132"/>
  <c r="I54"/>
  <c r="H50"/>
  <c r="G46"/>
  <c r="I38"/>
  <c r="G34"/>
  <c r="G491"/>
  <c r="H491"/>
  <c r="G483"/>
  <c r="H483"/>
  <c r="V410"/>
  <c r="W410" s="1"/>
  <c r="W411" s="1"/>
  <c r="W412" s="1"/>
  <c r="R410"/>
  <c r="S410" s="1"/>
  <c r="S411" s="1"/>
  <c r="S412" s="1"/>
  <c r="O410"/>
  <c r="T410"/>
  <c r="U410" s="1"/>
  <c r="U411" s="1"/>
  <c r="U412" s="1"/>
  <c r="P410"/>
  <c r="Q410" s="1"/>
  <c r="Q411" s="1"/>
  <c r="Q412" s="1"/>
  <c r="I470"/>
  <c r="N470" s="1"/>
  <c r="G470"/>
  <c r="H470"/>
  <c r="G462"/>
  <c r="H462"/>
  <c r="G454"/>
  <c r="H454"/>
  <c r="H446"/>
  <c r="G446"/>
  <c r="T413"/>
  <c r="U413" s="1"/>
  <c r="U414" s="1"/>
  <c r="U415" s="1"/>
  <c r="P413"/>
  <c r="Q413" s="1"/>
  <c r="Q414" s="1"/>
  <c r="Q415" s="1"/>
  <c r="V413"/>
  <c r="W413" s="1"/>
  <c r="W414" s="1"/>
  <c r="W415" s="1"/>
  <c r="R413"/>
  <c r="S413" s="1"/>
  <c r="S414" s="1"/>
  <c r="S415" s="1"/>
  <c r="O413"/>
  <c r="G428"/>
  <c r="H428"/>
  <c r="G424"/>
  <c r="H424"/>
  <c r="G468"/>
  <c r="H468"/>
  <c r="I468"/>
  <c r="G460"/>
  <c r="H460"/>
  <c r="I460"/>
  <c r="N460" s="1"/>
  <c r="G452"/>
  <c r="H452"/>
  <c r="I452"/>
  <c r="N452" s="1"/>
  <c r="G402"/>
  <c r="H402"/>
  <c r="V405"/>
  <c r="W405" s="1"/>
  <c r="W406" s="1"/>
  <c r="W407" s="1"/>
  <c r="W408" s="1"/>
  <c r="W409" s="1"/>
  <c r="R405"/>
  <c r="S405" s="1"/>
  <c r="S406" s="1"/>
  <c r="S407" s="1"/>
  <c r="S408" s="1"/>
  <c r="S409" s="1"/>
  <c r="O405"/>
  <c r="T405"/>
  <c r="U405" s="1"/>
  <c r="U406" s="1"/>
  <c r="U407" s="1"/>
  <c r="U408" s="1"/>
  <c r="U409" s="1"/>
  <c r="P405"/>
  <c r="Q405" s="1"/>
  <c r="Q406" s="1"/>
  <c r="Q407" s="1"/>
  <c r="Q408" s="1"/>
  <c r="Q409" s="1"/>
  <c r="T416"/>
  <c r="P416"/>
  <c r="V416"/>
  <c r="R416"/>
  <c r="G388"/>
  <c r="H388"/>
  <c r="I388"/>
  <c r="H400"/>
  <c r="G400"/>
  <c r="H396"/>
  <c r="G396"/>
  <c r="G420"/>
  <c r="H420"/>
  <c r="G412"/>
  <c r="H412"/>
  <c r="V348"/>
  <c r="W348" s="1"/>
  <c r="W349" s="1"/>
  <c r="W350" s="1"/>
  <c r="W351" s="1"/>
  <c r="W352" s="1"/>
  <c r="W353" s="1"/>
  <c r="W354" s="1"/>
  <c r="W355" s="1"/>
  <c r="W356" s="1"/>
  <c r="W357" s="1"/>
  <c r="W358" s="1"/>
  <c r="R348"/>
  <c r="S348" s="1"/>
  <c r="S349" s="1"/>
  <c r="S350" s="1"/>
  <c r="S351" s="1"/>
  <c r="S352" s="1"/>
  <c r="S353" s="1"/>
  <c r="S354" s="1"/>
  <c r="S355" s="1"/>
  <c r="S356" s="1"/>
  <c r="S357" s="1"/>
  <c r="S358" s="1"/>
  <c r="T348"/>
  <c r="U348" s="1"/>
  <c r="U349" s="1"/>
  <c r="U350" s="1"/>
  <c r="U351" s="1"/>
  <c r="U352" s="1"/>
  <c r="U353" s="1"/>
  <c r="U354" s="1"/>
  <c r="U355" s="1"/>
  <c r="U356" s="1"/>
  <c r="U357" s="1"/>
  <c r="U358" s="1"/>
  <c r="O348"/>
  <c r="P348"/>
  <c r="Q348" s="1"/>
  <c r="Q349" s="1"/>
  <c r="Q350" s="1"/>
  <c r="Q351" s="1"/>
  <c r="Q352" s="1"/>
  <c r="Q353" s="1"/>
  <c r="Q354" s="1"/>
  <c r="Q355" s="1"/>
  <c r="Q356" s="1"/>
  <c r="Q357" s="1"/>
  <c r="Q358" s="1"/>
  <c r="H374"/>
  <c r="G374"/>
  <c r="H366"/>
  <c r="G366"/>
  <c r="I366"/>
  <c r="G373"/>
  <c r="H373"/>
  <c r="G365"/>
  <c r="H365"/>
  <c r="G381"/>
  <c r="H381"/>
  <c r="H360"/>
  <c r="G360"/>
  <c r="G372"/>
  <c r="H372"/>
  <c r="I375"/>
  <c r="G375"/>
  <c r="H375"/>
  <c r="G313"/>
  <c r="H313"/>
  <c r="O297"/>
  <c r="T297"/>
  <c r="U297" s="1"/>
  <c r="U298" s="1"/>
  <c r="U299" s="1"/>
  <c r="U300" s="1"/>
  <c r="U301" s="1"/>
  <c r="U302" s="1"/>
  <c r="P297"/>
  <c r="Q297" s="1"/>
  <c r="Q298" s="1"/>
  <c r="Q299" s="1"/>
  <c r="Q300" s="1"/>
  <c r="Q301" s="1"/>
  <c r="Q302" s="1"/>
  <c r="V297"/>
  <c r="W297" s="1"/>
  <c r="W298" s="1"/>
  <c r="W299" s="1"/>
  <c r="W300" s="1"/>
  <c r="W301" s="1"/>
  <c r="W302" s="1"/>
  <c r="R297"/>
  <c r="S297" s="1"/>
  <c r="S298" s="1"/>
  <c r="S299" s="1"/>
  <c r="S300" s="1"/>
  <c r="S301" s="1"/>
  <c r="S302" s="1"/>
  <c r="H345"/>
  <c r="G345"/>
  <c r="G340"/>
  <c r="H340"/>
  <c r="H331"/>
  <c r="G331"/>
  <c r="G324"/>
  <c r="H324"/>
  <c r="G282"/>
  <c r="H282"/>
  <c r="I282"/>
  <c r="H295"/>
  <c r="I295"/>
  <c r="N295" s="1"/>
  <c r="G295"/>
  <c r="H284"/>
  <c r="G284"/>
  <c r="G357"/>
  <c r="H357"/>
  <c r="I346"/>
  <c r="G346"/>
  <c r="H346"/>
  <c r="I338"/>
  <c r="N338" s="1"/>
  <c r="G338"/>
  <c r="H338"/>
  <c r="H319"/>
  <c r="G319"/>
  <c r="T254"/>
  <c r="U254" s="1"/>
  <c r="U255" s="1"/>
  <c r="U256" s="1"/>
  <c r="U257" s="1"/>
  <c r="U258" s="1"/>
  <c r="U259" s="1"/>
  <c r="U260" s="1"/>
  <c r="U261" s="1"/>
  <c r="U262" s="1"/>
  <c r="U263" s="1"/>
  <c r="U264" s="1"/>
  <c r="P254"/>
  <c r="Q254" s="1"/>
  <c r="Q255" s="1"/>
  <c r="Q256" s="1"/>
  <c r="Q257" s="1"/>
  <c r="Q258" s="1"/>
  <c r="Q259" s="1"/>
  <c r="Q260" s="1"/>
  <c r="Q261" s="1"/>
  <c r="Q262" s="1"/>
  <c r="Q263" s="1"/>
  <c r="Q264" s="1"/>
  <c r="V254"/>
  <c r="W254" s="1"/>
  <c r="W255" s="1"/>
  <c r="W256" s="1"/>
  <c r="W257" s="1"/>
  <c r="W258" s="1"/>
  <c r="W259" s="1"/>
  <c r="W260" s="1"/>
  <c r="W261" s="1"/>
  <c r="W262" s="1"/>
  <c r="W263" s="1"/>
  <c r="W264" s="1"/>
  <c r="R254"/>
  <c r="S254" s="1"/>
  <c r="S255" s="1"/>
  <c r="S256" s="1"/>
  <c r="S257" s="1"/>
  <c r="S258" s="1"/>
  <c r="S259" s="1"/>
  <c r="S260" s="1"/>
  <c r="S261" s="1"/>
  <c r="S262" s="1"/>
  <c r="S263" s="1"/>
  <c r="S264" s="1"/>
  <c r="O254"/>
  <c r="G251"/>
  <c r="H251"/>
  <c r="I251"/>
  <c r="N251" s="1"/>
  <c r="G329"/>
  <c r="H329"/>
  <c r="I329"/>
  <c r="V190"/>
  <c r="W190" s="1"/>
  <c r="W191" s="1"/>
  <c r="R190"/>
  <c r="S190" s="1"/>
  <c r="S191" s="1"/>
  <c r="O190"/>
  <c r="T190"/>
  <c r="U190" s="1"/>
  <c r="U191" s="1"/>
  <c r="P190"/>
  <c r="Q190" s="1"/>
  <c r="Q191" s="1"/>
  <c r="G362"/>
  <c r="H362"/>
  <c r="I362"/>
  <c r="G361"/>
  <c r="H361"/>
  <c r="G288"/>
  <c r="H288"/>
  <c r="T189"/>
  <c r="U189" s="1"/>
  <c r="P189"/>
  <c r="Q189" s="1"/>
  <c r="V189"/>
  <c r="W189" s="1"/>
  <c r="R189"/>
  <c r="S189" s="1"/>
  <c r="O189"/>
  <c r="G269"/>
  <c r="I269"/>
  <c r="H269"/>
  <c r="G261"/>
  <c r="I261"/>
  <c r="H261"/>
  <c r="G253"/>
  <c r="H253"/>
  <c r="H222"/>
  <c r="G222"/>
  <c r="H244"/>
  <c r="G244"/>
  <c r="H226"/>
  <c r="G226"/>
  <c r="H194"/>
  <c r="G194"/>
  <c r="G189"/>
  <c r="H189"/>
  <c r="G181"/>
  <c r="H181"/>
  <c r="H275"/>
  <c r="I275"/>
  <c r="G275"/>
  <c r="G235"/>
  <c r="H235"/>
  <c r="G200"/>
  <c r="H200"/>
  <c r="I200"/>
  <c r="G213"/>
  <c r="H213"/>
  <c r="H173"/>
  <c r="G173"/>
  <c r="H157"/>
  <c r="G157"/>
  <c r="G285"/>
  <c r="H285"/>
  <c r="V187"/>
  <c r="W187" s="1"/>
  <c r="W188" s="1"/>
  <c r="R187"/>
  <c r="S187" s="1"/>
  <c r="S188" s="1"/>
  <c r="O187"/>
  <c r="T187"/>
  <c r="U187" s="1"/>
  <c r="U188" s="1"/>
  <c r="P187"/>
  <c r="Q187" s="1"/>
  <c r="Q188" s="1"/>
  <c r="G256"/>
  <c r="H256"/>
  <c r="G120"/>
  <c r="H120"/>
  <c r="I120"/>
  <c r="G127"/>
  <c r="H127"/>
  <c r="V43"/>
  <c r="W43" s="1"/>
  <c r="R43"/>
  <c r="S43" s="1"/>
  <c r="O43"/>
  <c r="T43"/>
  <c r="U43" s="1"/>
  <c r="P43"/>
  <c r="Q43" s="1"/>
  <c r="G139"/>
  <c r="H139"/>
  <c r="G176"/>
  <c r="H176"/>
  <c r="I176"/>
  <c r="H94"/>
  <c r="G94"/>
  <c r="H86"/>
  <c r="G86"/>
  <c r="H78"/>
  <c r="G78"/>
  <c r="G70"/>
  <c r="H70"/>
  <c r="H138"/>
  <c r="G138"/>
  <c r="G119"/>
  <c r="H119"/>
  <c r="G107"/>
  <c r="H107"/>
  <c r="G65"/>
  <c r="H65"/>
  <c r="G85"/>
  <c r="H85"/>
  <c r="G45"/>
  <c r="H45"/>
  <c r="G33"/>
  <c r="H33"/>
  <c r="G180"/>
  <c r="H180"/>
  <c r="I180"/>
  <c r="I481"/>
  <c r="H486"/>
  <c r="H485"/>
  <c r="H482"/>
  <c r="H496"/>
  <c r="I480"/>
  <c r="H477"/>
  <c r="H474"/>
  <c r="I483"/>
  <c r="H478"/>
  <c r="H494"/>
  <c r="H493"/>
  <c r="G489"/>
  <c r="G488"/>
  <c r="I425"/>
  <c r="H433"/>
  <c r="I443"/>
  <c r="H437"/>
  <c r="I435"/>
  <c r="I395"/>
  <c r="I389"/>
  <c r="I402"/>
  <c r="N402" s="1"/>
  <c r="I363"/>
  <c r="N363" s="1"/>
  <c r="I345"/>
  <c r="I272"/>
  <c r="I313"/>
  <c r="G304"/>
  <c r="G310"/>
  <c r="H298"/>
  <c r="I234"/>
  <c r="G210"/>
  <c r="I218"/>
  <c r="H250"/>
  <c r="I290"/>
  <c r="I166"/>
  <c r="N166" s="1"/>
  <c r="I226"/>
  <c r="G239"/>
  <c r="G223"/>
  <c r="G347"/>
  <c r="H296"/>
  <c r="G221"/>
  <c r="G143"/>
  <c r="G131"/>
  <c r="H110"/>
  <c r="G185"/>
  <c r="I123"/>
  <c r="I127"/>
  <c r="N127" s="1"/>
  <c r="G98"/>
  <c r="H228"/>
  <c r="I135"/>
  <c r="N135" s="1"/>
  <c r="G163"/>
  <c r="G101"/>
  <c r="H143"/>
  <c r="H136"/>
  <c r="I66"/>
  <c r="G64"/>
  <c r="H131"/>
  <c r="I124"/>
  <c r="H63"/>
  <c r="H60"/>
  <c r="G56"/>
  <c r="I52"/>
  <c r="H44"/>
  <c r="G40"/>
  <c r="I36"/>
  <c r="H128"/>
  <c r="G108"/>
  <c r="I68"/>
  <c r="I65"/>
  <c r="H132"/>
  <c r="G58"/>
  <c r="I50"/>
  <c r="H46"/>
  <c r="G42"/>
  <c r="G471"/>
  <c r="H471"/>
  <c r="G463"/>
  <c r="H463"/>
  <c r="G455"/>
  <c r="H455"/>
  <c r="G447"/>
  <c r="H447"/>
  <c r="G476"/>
  <c r="H476"/>
  <c r="I476"/>
  <c r="G448"/>
  <c r="H448"/>
  <c r="I448"/>
  <c r="H465"/>
  <c r="G465"/>
  <c r="H457"/>
  <c r="G457"/>
  <c r="G432"/>
  <c r="H432"/>
  <c r="I432"/>
  <c r="O420"/>
  <c r="T420"/>
  <c r="U420" s="1"/>
  <c r="U421" s="1"/>
  <c r="U422" s="1"/>
  <c r="U423" s="1"/>
  <c r="P420"/>
  <c r="Q420" s="1"/>
  <c r="Q421" s="1"/>
  <c r="Q422" s="1"/>
  <c r="Q423" s="1"/>
  <c r="V420"/>
  <c r="W420" s="1"/>
  <c r="W421" s="1"/>
  <c r="W422" s="1"/>
  <c r="W423" s="1"/>
  <c r="R420"/>
  <c r="S420" s="1"/>
  <c r="S421" s="1"/>
  <c r="S422" s="1"/>
  <c r="S423" s="1"/>
  <c r="V396"/>
  <c r="W396" s="1"/>
  <c r="W397" s="1"/>
  <c r="R396"/>
  <c r="S396" s="1"/>
  <c r="S397" s="1"/>
  <c r="T396"/>
  <c r="U396" s="1"/>
  <c r="U397" s="1"/>
  <c r="O396"/>
  <c r="P396"/>
  <c r="Q396" s="1"/>
  <c r="Q397" s="1"/>
  <c r="O394"/>
  <c r="T394"/>
  <c r="U394" s="1"/>
  <c r="U395" s="1"/>
  <c r="P394"/>
  <c r="Q394" s="1"/>
  <c r="Q395" s="1"/>
  <c r="V394"/>
  <c r="W394" s="1"/>
  <c r="W395" s="1"/>
  <c r="R394"/>
  <c r="S394" s="1"/>
  <c r="S395" s="1"/>
  <c r="I423"/>
  <c r="G423"/>
  <c r="H423"/>
  <c r="I415"/>
  <c r="G415"/>
  <c r="H415"/>
  <c r="I407"/>
  <c r="G407"/>
  <c r="H407"/>
  <c r="V374"/>
  <c r="W374" s="1"/>
  <c r="W375" s="1"/>
  <c r="W376" s="1"/>
  <c r="W377" s="1"/>
  <c r="W378" s="1"/>
  <c r="W379" s="1"/>
  <c r="W380" s="1"/>
  <c r="W381" s="1"/>
  <c r="W382" s="1"/>
  <c r="W383" s="1"/>
  <c r="W384" s="1"/>
  <c r="R374"/>
  <c r="S374" s="1"/>
  <c r="S375" s="1"/>
  <c r="S376" s="1"/>
  <c r="S377" s="1"/>
  <c r="S378" s="1"/>
  <c r="S379" s="1"/>
  <c r="S380" s="1"/>
  <c r="S381" s="1"/>
  <c r="S382" s="1"/>
  <c r="S383" s="1"/>
  <c r="S384" s="1"/>
  <c r="O374"/>
  <c r="T374"/>
  <c r="U374" s="1"/>
  <c r="U375" s="1"/>
  <c r="U376" s="1"/>
  <c r="U377" s="1"/>
  <c r="U378" s="1"/>
  <c r="U379" s="1"/>
  <c r="U380" s="1"/>
  <c r="U381" s="1"/>
  <c r="U382" s="1"/>
  <c r="U383" s="1"/>
  <c r="U384" s="1"/>
  <c r="P374"/>
  <c r="Q374" s="1"/>
  <c r="Q375" s="1"/>
  <c r="Q376" s="1"/>
  <c r="Q377" s="1"/>
  <c r="Q378" s="1"/>
  <c r="Q379" s="1"/>
  <c r="Q380" s="1"/>
  <c r="Q381" s="1"/>
  <c r="Q382" s="1"/>
  <c r="Q383" s="1"/>
  <c r="Q384" s="1"/>
  <c r="H422"/>
  <c r="G422"/>
  <c r="H414"/>
  <c r="G414"/>
  <c r="H406"/>
  <c r="G406"/>
  <c r="I427"/>
  <c r="G427"/>
  <c r="H427"/>
  <c r="G417"/>
  <c r="H417"/>
  <c r="G409"/>
  <c r="H409"/>
  <c r="G401"/>
  <c r="H401"/>
  <c r="G398"/>
  <c r="H398"/>
  <c r="I398"/>
  <c r="N398" s="1"/>
  <c r="G392"/>
  <c r="H392"/>
  <c r="I392"/>
  <c r="H430"/>
  <c r="G430"/>
  <c r="I383"/>
  <c r="G383"/>
  <c r="H383"/>
  <c r="H364"/>
  <c r="I364"/>
  <c r="G364"/>
  <c r="H352"/>
  <c r="G352"/>
  <c r="G393"/>
  <c r="H393"/>
  <c r="I367"/>
  <c r="G367"/>
  <c r="H367"/>
  <c r="V303"/>
  <c r="W303" s="1"/>
  <c r="W304" s="1"/>
  <c r="W305" s="1"/>
  <c r="W306" s="1"/>
  <c r="W307" s="1"/>
  <c r="R303"/>
  <c r="S303" s="1"/>
  <c r="S304" s="1"/>
  <c r="S305" s="1"/>
  <c r="S306" s="1"/>
  <c r="S307" s="1"/>
  <c r="O303"/>
  <c r="P303"/>
  <c r="Q303" s="1"/>
  <c r="Q304" s="1"/>
  <c r="Q305" s="1"/>
  <c r="Q306" s="1"/>
  <c r="Q307" s="1"/>
  <c r="T303"/>
  <c r="U303" s="1"/>
  <c r="U304" s="1"/>
  <c r="U305" s="1"/>
  <c r="U306" s="1"/>
  <c r="U307" s="1"/>
  <c r="V361"/>
  <c r="W361" s="1"/>
  <c r="W362" s="1"/>
  <c r="R361"/>
  <c r="S361" s="1"/>
  <c r="S362" s="1"/>
  <c r="O361"/>
  <c r="P361"/>
  <c r="Q361" s="1"/>
  <c r="Q362" s="1"/>
  <c r="T361"/>
  <c r="U361" s="1"/>
  <c r="U362" s="1"/>
  <c r="G359"/>
  <c r="H359"/>
  <c r="I359"/>
  <c r="N359" s="1"/>
  <c r="G321"/>
  <c r="H321"/>
  <c r="G336"/>
  <c r="H336"/>
  <c r="G301"/>
  <c r="H301"/>
  <c r="G354"/>
  <c r="H354"/>
  <c r="G353"/>
  <c r="H353"/>
  <c r="T335"/>
  <c r="U335" s="1"/>
  <c r="U336" s="1"/>
  <c r="U337" s="1"/>
  <c r="P335"/>
  <c r="Q335" s="1"/>
  <c r="Q336" s="1"/>
  <c r="Q337" s="1"/>
  <c r="V335"/>
  <c r="W335" s="1"/>
  <c r="W336" s="1"/>
  <c r="W337" s="1"/>
  <c r="R335"/>
  <c r="S335" s="1"/>
  <c r="S336" s="1"/>
  <c r="S337" s="1"/>
  <c r="O335"/>
  <c r="G351"/>
  <c r="H351"/>
  <c r="I351"/>
  <c r="G343"/>
  <c r="H343"/>
  <c r="H315"/>
  <c r="G315"/>
  <c r="G308"/>
  <c r="H308"/>
  <c r="H287"/>
  <c r="I287"/>
  <c r="G287"/>
  <c r="H337"/>
  <c r="G337"/>
  <c r="G276"/>
  <c r="H276"/>
  <c r="G322"/>
  <c r="H322"/>
  <c r="I322"/>
  <c r="N322" s="1"/>
  <c r="G335"/>
  <c r="H335"/>
  <c r="G293"/>
  <c r="H293"/>
  <c r="G254"/>
  <c r="H254"/>
  <c r="G294"/>
  <c r="H294"/>
  <c r="I294"/>
  <c r="G278"/>
  <c r="H278"/>
  <c r="I278"/>
  <c r="H267"/>
  <c r="I267"/>
  <c r="G267"/>
  <c r="H259"/>
  <c r="I259"/>
  <c r="G259"/>
  <c r="H279"/>
  <c r="I279"/>
  <c r="N279" s="1"/>
  <c r="G279"/>
  <c r="H271"/>
  <c r="I271"/>
  <c r="G271"/>
  <c r="G262"/>
  <c r="H262"/>
  <c r="I262"/>
  <c r="G289"/>
  <c r="H289"/>
  <c r="I289"/>
  <c r="G286"/>
  <c r="H286"/>
  <c r="I286"/>
  <c r="G249"/>
  <c r="H249"/>
  <c r="G241"/>
  <c r="H241"/>
  <c r="I241"/>
  <c r="G225"/>
  <c r="H225"/>
  <c r="I225"/>
  <c r="G197"/>
  <c r="H197"/>
  <c r="G268"/>
  <c r="H268"/>
  <c r="G183"/>
  <c r="H183"/>
  <c r="G175"/>
  <c r="H175"/>
  <c r="G212"/>
  <c r="H212"/>
  <c r="I212"/>
  <c r="G229"/>
  <c r="H229"/>
  <c r="I229"/>
  <c r="G205"/>
  <c r="H205"/>
  <c r="H248"/>
  <c r="G248"/>
  <c r="H178"/>
  <c r="G178"/>
  <c r="G170"/>
  <c r="H170"/>
  <c r="G162"/>
  <c r="H162"/>
  <c r="G154"/>
  <c r="H154"/>
  <c r="G236"/>
  <c r="H236"/>
  <c r="I236"/>
  <c r="N236" s="1"/>
  <c r="H230"/>
  <c r="G230"/>
  <c r="G215"/>
  <c r="H215"/>
  <c r="H206"/>
  <c r="G206"/>
  <c r="G177"/>
  <c r="H177"/>
  <c r="H161"/>
  <c r="G161"/>
  <c r="H153"/>
  <c r="G153"/>
  <c r="G252"/>
  <c r="H252"/>
  <c r="G187"/>
  <c r="H187"/>
  <c r="G188"/>
  <c r="H188"/>
  <c r="I188"/>
  <c r="G199"/>
  <c r="H199"/>
  <c r="G88"/>
  <c r="H88"/>
  <c r="I88"/>
  <c r="N88" s="1"/>
  <c r="G76"/>
  <c r="H76"/>
  <c r="I76"/>
  <c r="G152"/>
  <c r="H152"/>
  <c r="I152"/>
  <c r="H150"/>
  <c r="G150"/>
  <c r="G92"/>
  <c r="H92"/>
  <c r="I92"/>
  <c r="G91"/>
  <c r="H91"/>
  <c r="G83"/>
  <c r="H83"/>
  <c r="G75"/>
  <c r="H75"/>
  <c r="G129"/>
  <c r="H129"/>
  <c r="G167"/>
  <c r="H167"/>
  <c r="G141"/>
  <c r="H141"/>
  <c r="G109"/>
  <c r="H109"/>
  <c r="G72"/>
  <c r="H72"/>
  <c r="I72"/>
  <c r="N72" s="1"/>
  <c r="G89"/>
  <c r="H89"/>
  <c r="G57"/>
  <c r="H57"/>
  <c r="G81"/>
  <c r="H81"/>
  <c r="G99"/>
  <c r="H99"/>
  <c r="G485"/>
  <c r="G484"/>
  <c r="H481"/>
  <c r="I490"/>
  <c r="G492"/>
  <c r="H488"/>
  <c r="H442"/>
  <c r="H438"/>
  <c r="G425"/>
  <c r="G441"/>
  <c r="I421"/>
  <c r="G443"/>
  <c r="I439"/>
  <c r="N439" s="1"/>
  <c r="G435"/>
  <c r="G399"/>
  <c r="G385"/>
  <c r="G389"/>
  <c r="I344"/>
  <c r="G344"/>
  <c r="H304"/>
  <c r="G299"/>
  <c r="I301"/>
  <c r="G316"/>
  <c r="H310"/>
  <c r="I238"/>
  <c r="N238" s="1"/>
  <c r="H323"/>
  <c r="G218"/>
  <c r="H202"/>
  <c r="G318"/>
  <c r="H221"/>
  <c r="G142"/>
  <c r="G118"/>
  <c r="I115"/>
  <c r="I103"/>
  <c r="H103"/>
  <c r="I125"/>
  <c r="G115"/>
  <c r="H182"/>
  <c r="I163"/>
  <c r="I79"/>
  <c r="I33"/>
  <c r="I83"/>
  <c r="H67"/>
  <c r="H59"/>
  <c r="H51"/>
  <c r="H43"/>
  <c r="H35"/>
  <c r="G62"/>
  <c r="G52"/>
  <c r="I48"/>
  <c r="N48" s="1"/>
  <c r="G36"/>
  <c r="I32"/>
  <c r="N32" s="1"/>
  <c r="H108"/>
  <c r="G100"/>
  <c r="H123"/>
  <c r="H58"/>
  <c r="G54"/>
  <c r="H42"/>
  <c r="G38"/>
  <c r="V450"/>
  <c r="W450" s="1"/>
  <c r="W451" s="1"/>
  <c r="R450"/>
  <c r="S450" s="1"/>
  <c r="S451" s="1"/>
  <c r="O450"/>
  <c r="T450"/>
  <c r="U450" s="1"/>
  <c r="U451" s="1"/>
  <c r="P450"/>
  <c r="Q450" s="1"/>
  <c r="Q451" s="1"/>
  <c r="V461"/>
  <c r="W461" s="1"/>
  <c r="W462" s="1"/>
  <c r="W463" s="1"/>
  <c r="W464" s="1"/>
  <c r="W465" s="1"/>
  <c r="W466" s="1"/>
  <c r="W467" s="1"/>
  <c r="W468" s="1"/>
  <c r="W469" s="1"/>
  <c r="R461"/>
  <c r="S461" s="1"/>
  <c r="S462" s="1"/>
  <c r="S463" s="1"/>
  <c r="S464" s="1"/>
  <c r="S465" s="1"/>
  <c r="S466" s="1"/>
  <c r="S467" s="1"/>
  <c r="S468" s="1"/>
  <c r="S469" s="1"/>
  <c r="O461"/>
  <c r="T461"/>
  <c r="U461" s="1"/>
  <c r="U462" s="1"/>
  <c r="U463" s="1"/>
  <c r="U464" s="1"/>
  <c r="U465" s="1"/>
  <c r="U466" s="1"/>
  <c r="U467" s="1"/>
  <c r="U468" s="1"/>
  <c r="U469" s="1"/>
  <c r="P461"/>
  <c r="Q461" s="1"/>
  <c r="Q462" s="1"/>
  <c r="Q463" s="1"/>
  <c r="Q464" s="1"/>
  <c r="Q465" s="1"/>
  <c r="Q466" s="1"/>
  <c r="Q467" s="1"/>
  <c r="Q468" s="1"/>
  <c r="Q469" s="1"/>
  <c r="G495"/>
  <c r="H495"/>
  <c r="G487"/>
  <c r="H487"/>
  <c r="G479"/>
  <c r="H479"/>
  <c r="H473"/>
  <c r="G473"/>
  <c r="G466"/>
  <c r="H466"/>
  <c r="G458"/>
  <c r="H458"/>
  <c r="G450"/>
  <c r="H450"/>
  <c r="G440"/>
  <c r="H440"/>
  <c r="I440"/>
  <c r="N440" s="1"/>
  <c r="G436"/>
  <c r="H436"/>
  <c r="I436"/>
  <c r="N436" s="1"/>
  <c r="G472"/>
  <c r="H472"/>
  <c r="I472"/>
  <c r="G464"/>
  <c r="H464"/>
  <c r="I464"/>
  <c r="G456"/>
  <c r="H456"/>
  <c r="I456"/>
  <c r="H434"/>
  <c r="G434"/>
  <c r="G380"/>
  <c r="H380"/>
  <c r="H404"/>
  <c r="G404"/>
  <c r="G416"/>
  <c r="H416"/>
  <c r="G408"/>
  <c r="H408"/>
  <c r="G377"/>
  <c r="H377"/>
  <c r="H370"/>
  <c r="I370"/>
  <c r="G370"/>
  <c r="H378"/>
  <c r="G378"/>
  <c r="G369"/>
  <c r="H369"/>
  <c r="H356"/>
  <c r="G356"/>
  <c r="G376"/>
  <c r="H376"/>
  <c r="G368"/>
  <c r="H368"/>
  <c r="I391"/>
  <c r="G391"/>
  <c r="H391"/>
  <c r="H382"/>
  <c r="G382"/>
  <c r="I371"/>
  <c r="N371" s="1"/>
  <c r="G371"/>
  <c r="H371"/>
  <c r="H311"/>
  <c r="G311"/>
  <c r="G325"/>
  <c r="H325"/>
  <c r="I325"/>
  <c r="H300"/>
  <c r="G300"/>
  <c r="G355"/>
  <c r="H355"/>
  <c r="I355"/>
  <c r="H312"/>
  <c r="G312"/>
  <c r="G358"/>
  <c r="H358"/>
  <c r="H341"/>
  <c r="G341"/>
  <c r="H255"/>
  <c r="G255"/>
  <c r="I255"/>
  <c r="I342"/>
  <c r="N342" s="1"/>
  <c r="G342"/>
  <c r="H342"/>
  <c r="G306"/>
  <c r="H306"/>
  <c r="I306"/>
  <c r="H291"/>
  <c r="I291"/>
  <c r="N291" s="1"/>
  <c r="G291"/>
  <c r="G258"/>
  <c r="H258"/>
  <c r="I258"/>
  <c r="G302"/>
  <c r="H302"/>
  <c r="I302"/>
  <c r="G334"/>
  <c r="H334"/>
  <c r="I334"/>
  <c r="G247"/>
  <c r="H247"/>
  <c r="I247"/>
  <c r="G350"/>
  <c r="H350"/>
  <c r="G333"/>
  <c r="H333"/>
  <c r="G274"/>
  <c r="H274"/>
  <c r="I274"/>
  <c r="G265"/>
  <c r="H265"/>
  <c r="G257"/>
  <c r="H257"/>
  <c r="G281"/>
  <c r="H281"/>
  <c r="G224"/>
  <c r="H224"/>
  <c r="I224"/>
  <c r="N224" s="1"/>
  <c r="G243"/>
  <c r="H243"/>
  <c r="I243"/>
  <c r="G208"/>
  <c r="H208"/>
  <c r="I208"/>
  <c r="G227"/>
  <c r="H227"/>
  <c r="G171"/>
  <c r="H171"/>
  <c r="G159"/>
  <c r="H159"/>
  <c r="H264"/>
  <c r="G264"/>
  <c r="G191"/>
  <c r="H191"/>
  <c r="G242"/>
  <c r="I242"/>
  <c r="H242"/>
  <c r="G231"/>
  <c r="H231"/>
  <c r="G207"/>
  <c r="H207"/>
  <c r="V78"/>
  <c r="W78" s="1"/>
  <c r="W79" s="1"/>
  <c r="W80" s="1"/>
  <c r="W81" s="1"/>
  <c r="W82" s="1"/>
  <c r="W83" s="1"/>
  <c r="W84" s="1"/>
  <c r="W85" s="1"/>
  <c r="W86" s="1"/>
  <c r="W87" s="1"/>
  <c r="R78"/>
  <c r="S78" s="1"/>
  <c r="S79" s="1"/>
  <c r="S80" s="1"/>
  <c r="S81" s="1"/>
  <c r="S82" s="1"/>
  <c r="S83" s="1"/>
  <c r="S84" s="1"/>
  <c r="S85" s="1"/>
  <c r="S86" s="1"/>
  <c r="S87" s="1"/>
  <c r="O78"/>
  <c r="T78"/>
  <c r="U78" s="1"/>
  <c r="U79" s="1"/>
  <c r="U80" s="1"/>
  <c r="U81" s="1"/>
  <c r="U82" s="1"/>
  <c r="U83" s="1"/>
  <c r="U84" s="1"/>
  <c r="U85" s="1"/>
  <c r="U86" s="1"/>
  <c r="U87" s="1"/>
  <c r="P78"/>
  <c r="Q78" s="1"/>
  <c r="Q79" s="1"/>
  <c r="Q80" s="1"/>
  <c r="Q81" s="1"/>
  <c r="Q82" s="1"/>
  <c r="Q83" s="1"/>
  <c r="Q84" s="1"/>
  <c r="Q85" s="1"/>
  <c r="Q86" s="1"/>
  <c r="Q87" s="1"/>
  <c r="G240"/>
  <c r="H240"/>
  <c r="I240"/>
  <c r="G217"/>
  <c r="H217"/>
  <c r="G209"/>
  <c r="H209"/>
  <c r="T113"/>
  <c r="U113" s="1"/>
  <c r="U114" s="1"/>
  <c r="U115" s="1"/>
  <c r="U116" s="1"/>
  <c r="U117" s="1"/>
  <c r="U118" s="1"/>
  <c r="U119" s="1"/>
  <c r="U120" s="1"/>
  <c r="U121" s="1"/>
  <c r="U122" s="1"/>
  <c r="U123" s="1"/>
  <c r="U124" s="1"/>
  <c r="U125" s="1"/>
  <c r="U126" s="1"/>
  <c r="P113"/>
  <c r="Q113" s="1"/>
  <c r="Q114" s="1"/>
  <c r="Q115" s="1"/>
  <c r="Q116" s="1"/>
  <c r="Q117" s="1"/>
  <c r="Q118" s="1"/>
  <c r="Q119" s="1"/>
  <c r="Q120" s="1"/>
  <c r="Q121" s="1"/>
  <c r="Q122" s="1"/>
  <c r="Q123" s="1"/>
  <c r="Q124" s="1"/>
  <c r="Q125" s="1"/>
  <c r="Q126" s="1"/>
  <c r="V113"/>
  <c r="W113" s="1"/>
  <c r="W114" s="1"/>
  <c r="W115" s="1"/>
  <c r="W116" s="1"/>
  <c r="W117" s="1"/>
  <c r="W118" s="1"/>
  <c r="W119" s="1"/>
  <c r="W120" s="1"/>
  <c r="W121" s="1"/>
  <c r="W122" s="1"/>
  <c r="W123" s="1"/>
  <c r="W124" s="1"/>
  <c r="W125" s="1"/>
  <c r="W126" s="1"/>
  <c r="R113"/>
  <c r="S113" s="1"/>
  <c r="S114" s="1"/>
  <c r="S115" s="1"/>
  <c r="S116" s="1"/>
  <c r="S117" s="1"/>
  <c r="S118" s="1"/>
  <c r="S119" s="1"/>
  <c r="S120" s="1"/>
  <c r="S121" s="1"/>
  <c r="S122" s="1"/>
  <c r="S123" s="1"/>
  <c r="S124" s="1"/>
  <c r="S125" s="1"/>
  <c r="S126" s="1"/>
  <c r="O113"/>
  <c r="G195"/>
  <c r="H195"/>
  <c r="G220"/>
  <c r="H220"/>
  <c r="I220"/>
  <c r="G204"/>
  <c r="H204"/>
  <c r="I204"/>
  <c r="G144"/>
  <c r="H144"/>
  <c r="I144"/>
  <c r="G112"/>
  <c r="H112"/>
  <c r="I112"/>
  <c r="G155"/>
  <c r="I155"/>
  <c r="H155"/>
  <c r="G133"/>
  <c r="H133"/>
  <c r="H122"/>
  <c r="I122"/>
  <c r="G122"/>
  <c r="G84"/>
  <c r="H84"/>
  <c r="I84"/>
  <c r="G116"/>
  <c r="H116"/>
  <c r="I116"/>
  <c r="G104"/>
  <c r="H104"/>
  <c r="I104"/>
  <c r="H90"/>
  <c r="G90"/>
  <c r="H82"/>
  <c r="G82"/>
  <c r="H74"/>
  <c r="G74"/>
  <c r="H130"/>
  <c r="I130"/>
  <c r="N130" s="1"/>
  <c r="G130"/>
  <c r="G111"/>
  <c r="H111"/>
  <c r="H102"/>
  <c r="G102"/>
  <c r="G61"/>
  <c r="H61"/>
  <c r="G53"/>
  <c r="H53"/>
  <c r="G77"/>
  <c r="H77"/>
  <c r="H69"/>
  <c r="G69"/>
  <c r="G31"/>
  <c r="H31"/>
  <c r="I31"/>
  <c r="I491"/>
  <c r="I446"/>
  <c r="N446" s="1"/>
  <c r="I426"/>
  <c r="I372"/>
  <c r="I316"/>
  <c r="I336"/>
  <c r="I354"/>
  <c r="I320"/>
  <c r="I300"/>
  <c r="I284"/>
  <c r="I332"/>
  <c r="N332" s="1"/>
  <c r="G305"/>
  <c r="I246"/>
  <c r="I203"/>
  <c r="I179"/>
  <c r="I159"/>
  <c r="I207"/>
  <c r="I191"/>
  <c r="I183"/>
  <c r="N183" s="1"/>
  <c r="I227"/>
  <c r="G126"/>
  <c r="I139"/>
  <c r="I146"/>
  <c r="N146" s="1"/>
  <c r="I61"/>
  <c r="I53"/>
  <c r="I49"/>
  <c r="T78" i="13"/>
  <c r="U78" s="1"/>
  <c r="U79" s="1"/>
  <c r="U80" s="1"/>
  <c r="U81" s="1"/>
  <c r="U82" s="1"/>
  <c r="U83" s="1"/>
  <c r="U84" s="1"/>
  <c r="U85" s="1"/>
  <c r="U86" s="1"/>
  <c r="U87" s="1"/>
  <c r="P78"/>
  <c r="Q78" s="1"/>
  <c r="Q79" s="1"/>
  <c r="Q80" s="1"/>
  <c r="Q81" s="1"/>
  <c r="Q82" s="1"/>
  <c r="Q83" s="1"/>
  <c r="Q84" s="1"/>
  <c r="Q85" s="1"/>
  <c r="Q86" s="1"/>
  <c r="Q87" s="1"/>
  <c r="V78"/>
  <c r="W78" s="1"/>
  <c r="W79" s="1"/>
  <c r="W80" s="1"/>
  <c r="W81" s="1"/>
  <c r="W82" s="1"/>
  <c r="W83" s="1"/>
  <c r="W84" s="1"/>
  <c r="W85" s="1"/>
  <c r="W86" s="1"/>
  <c r="W87" s="1"/>
  <c r="R78"/>
  <c r="S78" s="1"/>
  <c r="S79" s="1"/>
  <c r="S80" s="1"/>
  <c r="S81" s="1"/>
  <c r="S82" s="1"/>
  <c r="S83" s="1"/>
  <c r="S84" s="1"/>
  <c r="S85" s="1"/>
  <c r="S86" s="1"/>
  <c r="S87" s="1"/>
  <c r="O78"/>
  <c r="O45"/>
  <c r="T45"/>
  <c r="U45" s="1"/>
  <c r="U46" s="1"/>
  <c r="U47" s="1"/>
  <c r="P45"/>
  <c r="Q45" s="1"/>
  <c r="Q46" s="1"/>
  <c r="Q47" s="1"/>
  <c r="V45"/>
  <c r="W45" s="1"/>
  <c r="W46" s="1"/>
  <c r="W47" s="1"/>
  <c r="R45"/>
  <c r="S45" s="1"/>
  <c r="S46" s="1"/>
  <c r="S47" s="1"/>
  <c r="T441"/>
  <c r="U441" s="1"/>
  <c r="U442" s="1"/>
  <c r="U443" s="1"/>
  <c r="U444" s="1"/>
  <c r="U445" s="1"/>
  <c r="P441"/>
  <c r="Q441" s="1"/>
  <c r="Q442" s="1"/>
  <c r="Q443" s="1"/>
  <c r="Q444" s="1"/>
  <c r="Q445" s="1"/>
  <c r="V441"/>
  <c r="W441" s="1"/>
  <c r="W442" s="1"/>
  <c r="W443" s="1"/>
  <c r="W444" s="1"/>
  <c r="W445" s="1"/>
  <c r="R441"/>
  <c r="S441" s="1"/>
  <c r="S442" s="1"/>
  <c r="S443" s="1"/>
  <c r="S444" s="1"/>
  <c r="S445" s="1"/>
  <c r="O441"/>
  <c r="T447"/>
  <c r="U447" s="1"/>
  <c r="U448" s="1"/>
  <c r="U449" s="1"/>
  <c r="P447"/>
  <c r="Q447" s="1"/>
  <c r="Q448" s="1"/>
  <c r="Q449" s="1"/>
  <c r="V447"/>
  <c r="W447" s="1"/>
  <c r="W448" s="1"/>
  <c r="W449" s="1"/>
  <c r="R447"/>
  <c r="S447" s="1"/>
  <c r="S448" s="1"/>
  <c r="S449" s="1"/>
  <c r="O447"/>
  <c r="O402"/>
  <c r="T402"/>
  <c r="U402" s="1"/>
  <c r="U403" s="1"/>
  <c r="U404" s="1"/>
  <c r="P402"/>
  <c r="Q402" s="1"/>
  <c r="Q403" s="1"/>
  <c r="Q404" s="1"/>
  <c r="R402"/>
  <c r="S402" s="1"/>
  <c r="S403" s="1"/>
  <c r="S404" s="1"/>
  <c r="V402"/>
  <c r="W402" s="1"/>
  <c r="W403" s="1"/>
  <c r="W404" s="1"/>
  <c r="O238"/>
  <c r="T238"/>
  <c r="U238" s="1"/>
  <c r="U239" s="1"/>
  <c r="U240" s="1"/>
  <c r="U241" s="1"/>
  <c r="U242" s="1"/>
  <c r="U243" s="1"/>
  <c r="U244" s="1"/>
  <c r="U245" s="1"/>
  <c r="U246" s="1"/>
  <c r="U247" s="1"/>
  <c r="U248" s="1"/>
  <c r="U249" s="1"/>
  <c r="U250" s="1"/>
  <c r="P238"/>
  <c r="Q238" s="1"/>
  <c r="Q239" s="1"/>
  <c r="Q240" s="1"/>
  <c r="Q241" s="1"/>
  <c r="Q242" s="1"/>
  <c r="Q243" s="1"/>
  <c r="Q244" s="1"/>
  <c r="Q245" s="1"/>
  <c r="Q246" s="1"/>
  <c r="Q247" s="1"/>
  <c r="Q248" s="1"/>
  <c r="Q249" s="1"/>
  <c r="Q250" s="1"/>
  <c r="V238"/>
  <c r="W238" s="1"/>
  <c r="W239" s="1"/>
  <c r="W240" s="1"/>
  <c r="W241" s="1"/>
  <c r="W242" s="1"/>
  <c r="W243" s="1"/>
  <c r="W244" s="1"/>
  <c r="W245" s="1"/>
  <c r="W246" s="1"/>
  <c r="W247" s="1"/>
  <c r="W248" s="1"/>
  <c r="W249" s="1"/>
  <c r="W250" s="1"/>
  <c r="R238"/>
  <c r="S238" s="1"/>
  <c r="S239" s="1"/>
  <c r="S240" s="1"/>
  <c r="S241" s="1"/>
  <c r="S242" s="1"/>
  <c r="S243" s="1"/>
  <c r="S244" s="1"/>
  <c r="S245" s="1"/>
  <c r="S246" s="1"/>
  <c r="S247" s="1"/>
  <c r="S248" s="1"/>
  <c r="S249" s="1"/>
  <c r="S250" s="1"/>
  <c r="V43"/>
  <c r="W43" s="1"/>
  <c r="W44" s="1"/>
  <c r="R43"/>
  <c r="S43" s="1"/>
  <c r="S44" s="1"/>
  <c r="O43"/>
  <c r="T43"/>
  <c r="U43" s="1"/>
  <c r="U44" s="1"/>
  <c r="P43"/>
  <c r="Q43" s="1"/>
  <c r="Q44" s="1"/>
  <c r="T58"/>
  <c r="U58" s="1"/>
  <c r="U59" s="1"/>
  <c r="U60" s="1"/>
  <c r="U61" s="1"/>
  <c r="P58"/>
  <c r="Q58" s="1"/>
  <c r="Q59" s="1"/>
  <c r="Q60" s="1"/>
  <c r="Q61" s="1"/>
  <c r="V58"/>
  <c r="W58" s="1"/>
  <c r="W59" s="1"/>
  <c r="W60" s="1"/>
  <c r="W61" s="1"/>
  <c r="R58"/>
  <c r="S58" s="1"/>
  <c r="S59" s="1"/>
  <c r="S60" s="1"/>
  <c r="S61" s="1"/>
  <c r="O58"/>
  <c r="G479"/>
  <c r="H479"/>
  <c r="G467"/>
  <c r="H467"/>
  <c r="G459"/>
  <c r="H459"/>
  <c r="H473"/>
  <c r="G473"/>
  <c r="G432"/>
  <c r="H432"/>
  <c r="I432"/>
  <c r="G468"/>
  <c r="H468"/>
  <c r="I468"/>
  <c r="G460"/>
  <c r="H460"/>
  <c r="I460"/>
  <c r="N460" s="1"/>
  <c r="G452"/>
  <c r="H452"/>
  <c r="I423"/>
  <c r="G423"/>
  <c r="H423"/>
  <c r="I419"/>
  <c r="G419"/>
  <c r="H419"/>
  <c r="I411"/>
  <c r="G411"/>
  <c r="H411"/>
  <c r="G403"/>
  <c r="H403"/>
  <c r="I403"/>
  <c r="G381"/>
  <c r="H381"/>
  <c r="G373"/>
  <c r="H373"/>
  <c r="G357"/>
  <c r="H357"/>
  <c r="I357"/>
  <c r="H363"/>
  <c r="G363"/>
  <c r="G345"/>
  <c r="H345"/>
  <c r="H325"/>
  <c r="G325"/>
  <c r="G324"/>
  <c r="H324"/>
  <c r="I324"/>
  <c r="N324" s="1"/>
  <c r="G320"/>
  <c r="H320"/>
  <c r="I320"/>
  <c r="H310"/>
  <c r="G310"/>
  <c r="H301"/>
  <c r="G301"/>
  <c r="G286"/>
  <c r="H286"/>
  <c r="I307"/>
  <c r="G307"/>
  <c r="H307"/>
  <c r="G291"/>
  <c r="H291"/>
  <c r="I291"/>
  <c r="H305"/>
  <c r="G305"/>
  <c r="G288"/>
  <c r="H288"/>
  <c r="G260"/>
  <c r="H260"/>
  <c r="G274"/>
  <c r="H274"/>
  <c r="G313"/>
  <c r="H313"/>
  <c r="G292"/>
  <c r="H292"/>
  <c r="H269"/>
  <c r="G269"/>
  <c r="H218"/>
  <c r="G218"/>
  <c r="I218"/>
  <c r="H210"/>
  <c r="G210"/>
  <c r="I210"/>
  <c r="G259"/>
  <c r="H259"/>
  <c r="I259"/>
  <c r="H240"/>
  <c r="G240"/>
  <c r="G217"/>
  <c r="H217"/>
  <c r="G213"/>
  <c r="H213"/>
  <c r="G209"/>
  <c r="H209"/>
  <c r="G205"/>
  <c r="H205"/>
  <c r="H229"/>
  <c r="G229"/>
  <c r="G221"/>
  <c r="H221"/>
  <c r="H206"/>
  <c r="G206"/>
  <c r="G299"/>
  <c r="H299"/>
  <c r="I299"/>
  <c r="G222"/>
  <c r="H222"/>
  <c r="I222"/>
  <c r="G239"/>
  <c r="H239"/>
  <c r="I239"/>
  <c r="G231"/>
  <c r="H231"/>
  <c r="I231"/>
  <c r="G223"/>
  <c r="H223"/>
  <c r="G219"/>
  <c r="H219"/>
  <c r="G215"/>
  <c r="H215"/>
  <c r="G171"/>
  <c r="H171"/>
  <c r="G163"/>
  <c r="H163"/>
  <c r="G155"/>
  <c r="H155"/>
  <c r="G278"/>
  <c r="H278"/>
  <c r="G250"/>
  <c r="H250"/>
  <c r="I250"/>
  <c r="G144"/>
  <c r="H144"/>
  <c r="I144"/>
  <c r="N144" s="1"/>
  <c r="G139"/>
  <c r="H139"/>
  <c r="H119"/>
  <c r="G119"/>
  <c r="I166"/>
  <c r="N166" s="1"/>
  <c r="G166"/>
  <c r="H166"/>
  <c r="I158"/>
  <c r="G158"/>
  <c r="H158"/>
  <c r="G148"/>
  <c r="H148"/>
  <c r="I148"/>
  <c r="G134"/>
  <c r="H134"/>
  <c r="I134"/>
  <c r="H112"/>
  <c r="G112"/>
  <c r="G138"/>
  <c r="H138"/>
  <c r="I138"/>
  <c r="N138" s="1"/>
  <c r="G125"/>
  <c r="H125"/>
  <c r="G41"/>
  <c r="H41"/>
  <c r="T251"/>
  <c r="U251" s="1"/>
  <c r="U252" s="1"/>
  <c r="U253" s="1"/>
  <c r="U254" s="1"/>
  <c r="P251"/>
  <c r="Q251" s="1"/>
  <c r="Q252" s="1"/>
  <c r="Q253" s="1"/>
  <c r="Q254" s="1"/>
  <c r="V251"/>
  <c r="W251" s="1"/>
  <c r="W252" s="1"/>
  <c r="W253" s="1"/>
  <c r="W254" s="1"/>
  <c r="O251"/>
  <c r="R251"/>
  <c r="S251" s="1"/>
  <c r="S252" s="1"/>
  <c r="S253" s="1"/>
  <c r="S254" s="1"/>
  <c r="I492"/>
  <c r="H481"/>
  <c r="H477"/>
  <c r="H447"/>
  <c r="H490"/>
  <c r="G486"/>
  <c r="G496"/>
  <c r="G489"/>
  <c r="G488"/>
  <c r="H485"/>
  <c r="H442"/>
  <c r="G425"/>
  <c r="H408"/>
  <c r="I375"/>
  <c r="N375" s="1"/>
  <c r="I433"/>
  <c r="G441"/>
  <c r="I381"/>
  <c r="H387"/>
  <c r="H362"/>
  <c r="H354"/>
  <c r="I373"/>
  <c r="I398"/>
  <c r="G392"/>
  <c r="G379"/>
  <c r="H374"/>
  <c r="G407"/>
  <c r="H386"/>
  <c r="I384"/>
  <c r="G399"/>
  <c r="G380"/>
  <c r="H376"/>
  <c r="I321"/>
  <c r="H321"/>
  <c r="I286"/>
  <c r="I297"/>
  <c r="N297" s="1"/>
  <c r="I302"/>
  <c r="H328"/>
  <c r="I300"/>
  <c r="G295"/>
  <c r="G297"/>
  <c r="G264"/>
  <c r="H317"/>
  <c r="G267"/>
  <c r="I209"/>
  <c r="G212"/>
  <c r="H208"/>
  <c r="G204"/>
  <c r="I202"/>
  <c r="I196"/>
  <c r="H181"/>
  <c r="H173"/>
  <c r="H194"/>
  <c r="H192"/>
  <c r="I190"/>
  <c r="N190" s="1"/>
  <c r="H186"/>
  <c r="H184"/>
  <c r="H156"/>
  <c r="H287"/>
  <c r="G238"/>
  <c r="H197"/>
  <c r="I180"/>
  <c r="G178"/>
  <c r="G176"/>
  <c r="H170"/>
  <c r="H169"/>
  <c r="I295"/>
  <c r="N295" s="1"/>
  <c r="H200"/>
  <c r="G189"/>
  <c r="H174"/>
  <c r="H168"/>
  <c r="I99"/>
  <c r="H124"/>
  <c r="G104"/>
  <c r="I94"/>
  <c r="H87"/>
  <c r="G83"/>
  <c r="I80"/>
  <c r="H74"/>
  <c r="I64"/>
  <c r="I62"/>
  <c r="N62" s="1"/>
  <c r="I107"/>
  <c r="G110"/>
  <c r="I90"/>
  <c r="H70"/>
  <c r="G66"/>
  <c r="I54"/>
  <c r="H50"/>
  <c r="H118"/>
  <c r="I102"/>
  <c r="G96"/>
  <c r="H92"/>
  <c r="H86"/>
  <c r="G82"/>
  <c r="G59"/>
  <c r="I55"/>
  <c r="H51"/>
  <c r="G43"/>
  <c r="I39"/>
  <c r="H35"/>
  <c r="H117"/>
  <c r="G111"/>
  <c r="I108"/>
  <c r="G99"/>
  <c r="H88"/>
  <c r="G76"/>
  <c r="H72"/>
  <c r="H71"/>
  <c r="G67"/>
  <c r="G60"/>
  <c r="I56"/>
  <c r="H48"/>
  <c r="G44"/>
  <c r="I40"/>
  <c r="G32"/>
  <c r="G483"/>
  <c r="H483"/>
  <c r="I470"/>
  <c r="N470" s="1"/>
  <c r="G470"/>
  <c r="H470"/>
  <c r="I462"/>
  <c r="G462"/>
  <c r="H462"/>
  <c r="I454"/>
  <c r="N454" s="1"/>
  <c r="G454"/>
  <c r="H454"/>
  <c r="H469"/>
  <c r="G469"/>
  <c r="H461"/>
  <c r="G461"/>
  <c r="H453"/>
  <c r="G453"/>
  <c r="G445"/>
  <c r="H445"/>
  <c r="G436"/>
  <c r="H436"/>
  <c r="I436"/>
  <c r="G416"/>
  <c r="H416"/>
  <c r="I416"/>
  <c r="N416" s="1"/>
  <c r="V359"/>
  <c r="W359" s="1"/>
  <c r="W360" s="1"/>
  <c r="W361" s="1"/>
  <c r="W362" s="1"/>
  <c r="W363" s="1"/>
  <c r="W364" s="1"/>
  <c r="W365" s="1"/>
  <c r="W366" s="1"/>
  <c r="W367" s="1"/>
  <c r="W368" s="1"/>
  <c r="W369" s="1"/>
  <c r="W370" s="1"/>
  <c r="W371" s="1"/>
  <c r="W372" s="1"/>
  <c r="W373" s="1"/>
  <c r="W374" s="1"/>
  <c r="R359"/>
  <c r="S359" s="1"/>
  <c r="S360" s="1"/>
  <c r="S361" s="1"/>
  <c r="S362" s="1"/>
  <c r="S363" s="1"/>
  <c r="S364" s="1"/>
  <c r="S365" s="1"/>
  <c r="S366" s="1"/>
  <c r="S367" s="1"/>
  <c r="S368" s="1"/>
  <c r="S369" s="1"/>
  <c r="S370" s="1"/>
  <c r="S371" s="1"/>
  <c r="S372" s="1"/>
  <c r="S373" s="1"/>
  <c r="S374" s="1"/>
  <c r="O359"/>
  <c r="T359"/>
  <c r="U359" s="1"/>
  <c r="U360" s="1"/>
  <c r="U361" s="1"/>
  <c r="U362" s="1"/>
  <c r="U363" s="1"/>
  <c r="U364" s="1"/>
  <c r="U365" s="1"/>
  <c r="U366" s="1"/>
  <c r="U367" s="1"/>
  <c r="U368" s="1"/>
  <c r="U369" s="1"/>
  <c r="U370" s="1"/>
  <c r="U371" s="1"/>
  <c r="U372" s="1"/>
  <c r="U373" s="1"/>
  <c r="U374" s="1"/>
  <c r="P359"/>
  <c r="Q359" s="1"/>
  <c r="Q360" s="1"/>
  <c r="Q361" s="1"/>
  <c r="Q362" s="1"/>
  <c r="Q363" s="1"/>
  <c r="Q364" s="1"/>
  <c r="Q365" s="1"/>
  <c r="Q366" s="1"/>
  <c r="Q367" s="1"/>
  <c r="Q368" s="1"/>
  <c r="Q369" s="1"/>
  <c r="Q370" s="1"/>
  <c r="Q371" s="1"/>
  <c r="Q372" s="1"/>
  <c r="Q373" s="1"/>
  <c r="Q374" s="1"/>
  <c r="V405"/>
  <c r="W405" s="1"/>
  <c r="W406" s="1"/>
  <c r="W407" s="1"/>
  <c r="W408" s="1"/>
  <c r="W409" s="1"/>
  <c r="W410" s="1"/>
  <c r="W411" s="1"/>
  <c r="W412" s="1"/>
  <c r="W413" s="1"/>
  <c r="W414" s="1"/>
  <c r="W415" s="1"/>
  <c r="R405"/>
  <c r="S405" s="1"/>
  <c r="S406" s="1"/>
  <c r="S407" s="1"/>
  <c r="S408" s="1"/>
  <c r="S409" s="1"/>
  <c r="S410" s="1"/>
  <c r="S411" s="1"/>
  <c r="S412" s="1"/>
  <c r="S413" s="1"/>
  <c r="S414" s="1"/>
  <c r="S415" s="1"/>
  <c r="O405"/>
  <c r="T405"/>
  <c r="U405" s="1"/>
  <c r="U406" s="1"/>
  <c r="U407" s="1"/>
  <c r="U408" s="1"/>
  <c r="U409" s="1"/>
  <c r="U410" s="1"/>
  <c r="U411" s="1"/>
  <c r="U412" s="1"/>
  <c r="U413" s="1"/>
  <c r="U414" s="1"/>
  <c r="U415" s="1"/>
  <c r="P405"/>
  <c r="Q405" s="1"/>
  <c r="Q406" s="1"/>
  <c r="Q407" s="1"/>
  <c r="Q408" s="1"/>
  <c r="Q409" s="1"/>
  <c r="Q410" s="1"/>
  <c r="Q411" s="1"/>
  <c r="Q412" s="1"/>
  <c r="Q413" s="1"/>
  <c r="Q414" s="1"/>
  <c r="Q415" s="1"/>
  <c r="G429"/>
  <c r="H429"/>
  <c r="I427"/>
  <c r="G427"/>
  <c r="H427"/>
  <c r="H414"/>
  <c r="G414"/>
  <c r="G389"/>
  <c r="H389"/>
  <c r="I389"/>
  <c r="G385"/>
  <c r="H385"/>
  <c r="I385"/>
  <c r="N385" s="1"/>
  <c r="G365"/>
  <c r="H365"/>
  <c r="G421"/>
  <c r="H421"/>
  <c r="G413"/>
  <c r="H413"/>
  <c r="G405"/>
  <c r="H405"/>
  <c r="G397"/>
  <c r="H397"/>
  <c r="V342"/>
  <c r="W342" s="1"/>
  <c r="W343" s="1"/>
  <c r="W344" s="1"/>
  <c r="W345" s="1"/>
  <c r="W346" s="1"/>
  <c r="W347" s="1"/>
  <c r="W348" s="1"/>
  <c r="W349" s="1"/>
  <c r="W350" s="1"/>
  <c r="W351" s="1"/>
  <c r="R342"/>
  <c r="S342" s="1"/>
  <c r="S343" s="1"/>
  <c r="S344" s="1"/>
  <c r="S345" s="1"/>
  <c r="S346" s="1"/>
  <c r="S347" s="1"/>
  <c r="S348" s="1"/>
  <c r="S349" s="1"/>
  <c r="S350" s="1"/>
  <c r="S351" s="1"/>
  <c r="O342"/>
  <c r="T342"/>
  <c r="U342" s="1"/>
  <c r="U343" s="1"/>
  <c r="U344" s="1"/>
  <c r="U345" s="1"/>
  <c r="U346" s="1"/>
  <c r="U347" s="1"/>
  <c r="U348" s="1"/>
  <c r="U349" s="1"/>
  <c r="U350" s="1"/>
  <c r="U351" s="1"/>
  <c r="P342"/>
  <c r="Q342" s="1"/>
  <c r="Q343" s="1"/>
  <c r="Q344" s="1"/>
  <c r="Q345" s="1"/>
  <c r="Q346" s="1"/>
  <c r="Q347" s="1"/>
  <c r="Q348" s="1"/>
  <c r="Q349" s="1"/>
  <c r="Q350" s="1"/>
  <c r="Q351" s="1"/>
  <c r="I368"/>
  <c r="G368"/>
  <c r="H368"/>
  <c r="I360"/>
  <c r="G360"/>
  <c r="H360"/>
  <c r="I352"/>
  <c r="N352" s="1"/>
  <c r="G352"/>
  <c r="H352"/>
  <c r="H347"/>
  <c r="G347"/>
  <c r="G344"/>
  <c r="H344"/>
  <c r="I344"/>
  <c r="G350"/>
  <c r="H350"/>
  <c r="G342"/>
  <c r="H342"/>
  <c r="G334"/>
  <c r="H334"/>
  <c r="G326"/>
  <c r="H326"/>
  <c r="H333"/>
  <c r="G333"/>
  <c r="G349"/>
  <c r="H349"/>
  <c r="G340"/>
  <c r="H340"/>
  <c r="I340"/>
  <c r="G312"/>
  <c r="H312"/>
  <c r="I312"/>
  <c r="G308"/>
  <c r="H308"/>
  <c r="I308"/>
  <c r="N308" s="1"/>
  <c r="T288"/>
  <c r="U288" s="1"/>
  <c r="U289" s="1"/>
  <c r="U290" s="1"/>
  <c r="U291" s="1"/>
  <c r="U292" s="1"/>
  <c r="U293" s="1"/>
  <c r="U294" s="1"/>
  <c r="P288"/>
  <c r="Q288" s="1"/>
  <c r="Q289" s="1"/>
  <c r="Q290" s="1"/>
  <c r="Q291" s="1"/>
  <c r="Q292" s="1"/>
  <c r="Q293" s="1"/>
  <c r="Q294" s="1"/>
  <c r="V288"/>
  <c r="W288" s="1"/>
  <c r="W289" s="1"/>
  <c r="W290" s="1"/>
  <c r="W291" s="1"/>
  <c r="W292" s="1"/>
  <c r="W293" s="1"/>
  <c r="W294" s="1"/>
  <c r="R288"/>
  <c r="S288" s="1"/>
  <c r="S289" s="1"/>
  <c r="S290" s="1"/>
  <c r="S291" s="1"/>
  <c r="S292" s="1"/>
  <c r="S293" s="1"/>
  <c r="S294" s="1"/>
  <c r="O288"/>
  <c r="V236"/>
  <c r="W236" s="1"/>
  <c r="W237" s="1"/>
  <c r="R236"/>
  <c r="S236" s="1"/>
  <c r="S237" s="1"/>
  <c r="T236"/>
  <c r="U236" s="1"/>
  <c r="U237" s="1"/>
  <c r="O236"/>
  <c r="P236"/>
  <c r="Q236" s="1"/>
  <c r="Q237" s="1"/>
  <c r="H359"/>
  <c r="G359"/>
  <c r="I348"/>
  <c r="G348"/>
  <c r="H348"/>
  <c r="G304"/>
  <c r="H304"/>
  <c r="I304"/>
  <c r="O234"/>
  <c r="T234"/>
  <c r="U234" s="1"/>
  <c r="U235" s="1"/>
  <c r="P234"/>
  <c r="Q234" s="1"/>
  <c r="Q235" s="1"/>
  <c r="V234"/>
  <c r="W234" s="1"/>
  <c r="W235" s="1"/>
  <c r="R234"/>
  <c r="S234" s="1"/>
  <c r="S235" s="1"/>
  <c r="H257"/>
  <c r="G257"/>
  <c r="G249"/>
  <c r="H249"/>
  <c r="G241"/>
  <c r="H241"/>
  <c r="G233"/>
  <c r="H233"/>
  <c r="G309"/>
  <c r="H309"/>
  <c r="G290"/>
  <c r="H290"/>
  <c r="H252"/>
  <c r="G252"/>
  <c r="G282"/>
  <c r="H282"/>
  <c r="G266"/>
  <c r="H266"/>
  <c r="G294"/>
  <c r="H294"/>
  <c r="H277"/>
  <c r="G277"/>
  <c r="G272"/>
  <c r="H272"/>
  <c r="I319"/>
  <c r="G319"/>
  <c r="H319"/>
  <c r="H248"/>
  <c r="G248"/>
  <c r="G263"/>
  <c r="H263"/>
  <c r="I263"/>
  <c r="V189"/>
  <c r="W189" s="1"/>
  <c r="R189"/>
  <c r="S189" s="1"/>
  <c r="O189"/>
  <c r="T189"/>
  <c r="U189" s="1"/>
  <c r="P189"/>
  <c r="Q189" s="1"/>
  <c r="H232"/>
  <c r="G232"/>
  <c r="H224"/>
  <c r="I224"/>
  <c r="N224" s="1"/>
  <c r="G224"/>
  <c r="G195"/>
  <c r="H195"/>
  <c r="G191"/>
  <c r="H191"/>
  <c r="G187"/>
  <c r="H187"/>
  <c r="G211"/>
  <c r="H211"/>
  <c r="G175"/>
  <c r="H175"/>
  <c r="O171"/>
  <c r="T171"/>
  <c r="U171" s="1"/>
  <c r="U172" s="1"/>
  <c r="U173" s="1"/>
  <c r="U174" s="1"/>
  <c r="U175" s="1"/>
  <c r="U176" s="1"/>
  <c r="U177" s="1"/>
  <c r="U178" s="1"/>
  <c r="U179" s="1"/>
  <c r="U180" s="1"/>
  <c r="U181" s="1"/>
  <c r="U182" s="1"/>
  <c r="U183" s="1"/>
  <c r="P171"/>
  <c r="Q171" s="1"/>
  <c r="Q172" s="1"/>
  <c r="Q173" s="1"/>
  <c r="Q174" s="1"/>
  <c r="Q175" s="1"/>
  <c r="Q176" s="1"/>
  <c r="Q177" s="1"/>
  <c r="Q178" s="1"/>
  <c r="Q179" s="1"/>
  <c r="Q180" s="1"/>
  <c r="Q181" s="1"/>
  <c r="Q182" s="1"/>
  <c r="Q183" s="1"/>
  <c r="V171"/>
  <c r="W171" s="1"/>
  <c r="W172" s="1"/>
  <c r="W173" s="1"/>
  <c r="W174" s="1"/>
  <c r="W175" s="1"/>
  <c r="W176" s="1"/>
  <c r="W177" s="1"/>
  <c r="W178" s="1"/>
  <c r="W179" s="1"/>
  <c r="W180" s="1"/>
  <c r="W181" s="1"/>
  <c r="W182" s="1"/>
  <c r="W183" s="1"/>
  <c r="R171"/>
  <c r="S171" s="1"/>
  <c r="S172" s="1"/>
  <c r="S173" s="1"/>
  <c r="S174" s="1"/>
  <c r="S175" s="1"/>
  <c r="S176" s="1"/>
  <c r="S177" s="1"/>
  <c r="S178" s="1"/>
  <c r="S179" s="1"/>
  <c r="S180" s="1"/>
  <c r="S181" s="1"/>
  <c r="S182" s="1"/>
  <c r="S183" s="1"/>
  <c r="G120"/>
  <c r="H120"/>
  <c r="H140"/>
  <c r="I140"/>
  <c r="N140" s="1"/>
  <c r="G140"/>
  <c r="H132"/>
  <c r="I132"/>
  <c r="N132" s="1"/>
  <c r="G132"/>
  <c r="G135"/>
  <c r="H135"/>
  <c r="G115"/>
  <c r="H115"/>
  <c r="V133"/>
  <c r="W133" s="1"/>
  <c r="W134" s="1"/>
  <c r="W135" s="1"/>
  <c r="W136" s="1"/>
  <c r="W137" s="1"/>
  <c r="R133"/>
  <c r="S133" s="1"/>
  <c r="S134" s="1"/>
  <c r="S135" s="1"/>
  <c r="S136" s="1"/>
  <c r="S137" s="1"/>
  <c r="O133"/>
  <c r="T133"/>
  <c r="U133" s="1"/>
  <c r="U134" s="1"/>
  <c r="U135" s="1"/>
  <c r="U136" s="1"/>
  <c r="U137" s="1"/>
  <c r="P133"/>
  <c r="Q133" s="1"/>
  <c r="Q134" s="1"/>
  <c r="Q135" s="1"/>
  <c r="Q136" s="1"/>
  <c r="Q137" s="1"/>
  <c r="H141"/>
  <c r="G141"/>
  <c r="G116"/>
  <c r="H116"/>
  <c r="G105"/>
  <c r="H105"/>
  <c r="G97"/>
  <c r="H97"/>
  <c r="G121"/>
  <c r="H121"/>
  <c r="G85"/>
  <c r="H85"/>
  <c r="G77"/>
  <c r="H77"/>
  <c r="G69"/>
  <c r="H69"/>
  <c r="G61"/>
  <c r="H61"/>
  <c r="G53"/>
  <c r="H53"/>
  <c r="G31"/>
  <c r="H31"/>
  <c r="H149"/>
  <c r="G149"/>
  <c r="G137"/>
  <c r="H137"/>
  <c r="G129"/>
  <c r="H129"/>
  <c r="I493"/>
  <c r="I485"/>
  <c r="I477"/>
  <c r="H493"/>
  <c r="G481"/>
  <c r="G480"/>
  <c r="H486"/>
  <c r="H496"/>
  <c r="I494"/>
  <c r="H488"/>
  <c r="I482"/>
  <c r="G484"/>
  <c r="I438"/>
  <c r="G442"/>
  <c r="H425"/>
  <c r="I437"/>
  <c r="H441"/>
  <c r="I439"/>
  <c r="H438"/>
  <c r="I383"/>
  <c r="G387"/>
  <c r="G370"/>
  <c r="H392"/>
  <c r="G390"/>
  <c r="H375"/>
  <c r="I382"/>
  <c r="H407"/>
  <c r="I388"/>
  <c r="N388" s="1"/>
  <c r="G384"/>
  <c r="H399"/>
  <c r="H380"/>
  <c r="G378"/>
  <c r="I301"/>
  <c r="G336"/>
  <c r="I328"/>
  <c r="I305"/>
  <c r="H302"/>
  <c r="H267"/>
  <c r="I217"/>
  <c r="I205"/>
  <c r="I212"/>
  <c r="G208"/>
  <c r="I204"/>
  <c r="G202"/>
  <c r="I198"/>
  <c r="H216"/>
  <c r="I192"/>
  <c r="G190"/>
  <c r="G188"/>
  <c r="I184"/>
  <c r="N184" s="1"/>
  <c r="I156"/>
  <c r="I287"/>
  <c r="H238"/>
  <c r="I182"/>
  <c r="H178"/>
  <c r="H176"/>
  <c r="G172"/>
  <c r="G164"/>
  <c r="H161"/>
  <c r="G143"/>
  <c r="I195"/>
  <c r="I120"/>
  <c r="I200"/>
  <c r="H193"/>
  <c r="H185"/>
  <c r="I168"/>
  <c r="G124"/>
  <c r="H104"/>
  <c r="H103"/>
  <c r="G87"/>
  <c r="I84"/>
  <c r="G80"/>
  <c r="I74"/>
  <c r="G64"/>
  <c r="H63"/>
  <c r="I111"/>
  <c r="H110"/>
  <c r="G98"/>
  <c r="I70"/>
  <c r="H66"/>
  <c r="G58"/>
  <c r="I50"/>
  <c r="G118"/>
  <c r="G106"/>
  <c r="H96"/>
  <c r="H95"/>
  <c r="I86"/>
  <c r="H82"/>
  <c r="G78"/>
  <c r="G55"/>
  <c r="I51"/>
  <c r="H47"/>
  <c r="G39"/>
  <c r="I35"/>
  <c r="N35" s="1"/>
  <c r="G113"/>
  <c r="G108"/>
  <c r="I100"/>
  <c r="N100" s="1"/>
  <c r="H91"/>
  <c r="H76"/>
  <c r="H75"/>
  <c r="I68"/>
  <c r="N68" s="1"/>
  <c r="H60"/>
  <c r="G56"/>
  <c r="I52"/>
  <c r="H44"/>
  <c r="G40"/>
  <c r="G487"/>
  <c r="H487"/>
  <c r="G475"/>
  <c r="H475"/>
  <c r="G446"/>
  <c r="H446"/>
  <c r="I446"/>
  <c r="N446" s="1"/>
  <c r="I478"/>
  <c r="G478"/>
  <c r="H478"/>
  <c r="G471"/>
  <c r="H471"/>
  <c r="G463"/>
  <c r="H463"/>
  <c r="G455"/>
  <c r="H455"/>
  <c r="G440"/>
  <c r="H440"/>
  <c r="I440"/>
  <c r="H444"/>
  <c r="I444"/>
  <c r="G444"/>
  <c r="I474"/>
  <c r="G474"/>
  <c r="H474"/>
  <c r="G464"/>
  <c r="H464"/>
  <c r="I464"/>
  <c r="G456"/>
  <c r="H456"/>
  <c r="I456"/>
  <c r="H448"/>
  <c r="G448"/>
  <c r="I431"/>
  <c r="N431" s="1"/>
  <c r="G431"/>
  <c r="H431"/>
  <c r="G402"/>
  <c r="H402"/>
  <c r="I435"/>
  <c r="G435"/>
  <c r="H435"/>
  <c r="H426"/>
  <c r="G426"/>
  <c r="I415"/>
  <c r="G415"/>
  <c r="H415"/>
  <c r="G395"/>
  <c r="H395"/>
  <c r="I395"/>
  <c r="G369"/>
  <c r="H369"/>
  <c r="G353"/>
  <c r="H353"/>
  <c r="H430"/>
  <c r="G430"/>
  <c r="G366"/>
  <c r="H366"/>
  <c r="G358"/>
  <c r="H358"/>
  <c r="H337"/>
  <c r="G337"/>
  <c r="H329"/>
  <c r="G329"/>
  <c r="V265"/>
  <c r="W265" s="1"/>
  <c r="W266" s="1"/>
  <c r="W267" s="1"/>
  <c r="W268" s="1"/>
  <c r="W269" s="1"/>
  <c r="W270" s="1"/>
  <c r="W271" s="1"/>
  <c r="W272" s="1"/>
  <c r="W273" s="1"/>
  <c r="W274" s="1"/>
  <c r="W275" s="1"/>
  <c r="W276" s="1"/>
  <c r="W277" s="1"/>
  <c r="R265"/>
  <c r="S265" s="1"/>
  <c r="S266" s="1"/>
  <c r="S267" s="1"/>
  <c r="S268" s="1"/>
  <c r="S269" s="1"/>
  <c r="S270" s="1"/>
  <c r="S271" s="1"/>
  <c r="S272" s="1"/>
  <c r="S273" s="1"/>
  <c r="S274" s="1"/>
  <c r="S275" s="1"/>
  <c r="S276" s="1"/>
  <c r="S277" s="1"/>
  <c r="O265"/>
  <c r="P265"/>
  <c r="Q265" s="1"/>
  <c r="Q266" s="1"/>
  <c r="Q267" s="1"/>
  <c r="Q268" s="1"/>
  <c r="Q269" s="1"/>
  <c r="Q270" s="1"/>
  <c r="Q271" s="1"/>
  <c r="Q272" s="1"/>
  <c r="Q273" s="1"/>
  <c r="Q274" s="1"/>
  <c r="Q275" s="1"/>
  <c r="Q276" s="1"/>
  <c r="Q277" s="1"/>
  <c r="T265"/>
  <c r="U265" s="1"/>
  <c r="U266" s="1"/>
  <c r="U267" s="1"/>
  <c r="U268" s="1"/>
  <c r="U269" s="1"/>
  <c r="U270" s="1"/>
  <c r="U271" s="1"/>
  <c r="U272" s="1"/>
  <c r="U273" s="1"/>
  <c r="U274" s="1"/>
  <c r="U275" s="1"/>
  <c r="U276" s="1"/>
  <c r="U277" s="1"/>
  <c r="I364"/>
  <c r="G364"/>
  <c r="H364"/>
  <c r="I356"/>
  <c r="G356"/>
  <c r="H356"/>
  <c r="G332"/>
  <c r="H332"/>
  <c r="I332"/>
  <c r="N332" s="1"/>
  <c r="H367"/>
  <c r="G367"/>
  <c r="H306"/>
  <c r="G306"/>
  <c r="H281"/>
  <c r="G281"/>
  <c r="H273"/>
  <c r="G273"/>
  <c r="G268"/>
  <c r="H268"/>
  <c r="V278"/>
  <c r="W278" s="1"/>
  <c r="R278"/>
  <c r="S278" s="1"/>
  <c r="O278"/>
  <c r="T278"/>
  <c r="U278" s="1"/>
  <c r="P278"/>
  <c r="Q278" s="1"/>
  <c r="G255"/>
  <c r="H255"/>
  <c r="I255"/>
  <c r="N255" s="1"/>
  <c r="G256"/>
  <c r="H256"/>
  <c r="I315"/>
  <c r="G315"/>
  <c r="H315"/>
  <c r="G296"/>
  <c r="H296"/>
  <c r="G280"/>
  <c r="H280"/>
  <c r="G258"/>
  <c r="H258"/>
  <c r="H214"/>
  <c r="G214"/>
  <c r="I214"/>
  <c r="H244"/>
  <c r="G244"/>
  <c r="H293"/>
  <c r="G293"/>
  <c r="G270"/>
  <c r="H270"/>
  <c r="G235"/>
  <c r="H235"/>
  <c r="I235"/>
  <c r="G225"/>
  <c r="H225"/>
  <c r="G246"/>
  <c r="H246"/>
  <c r="I246"/>
  <c r="G226"/>
  <c r="H226"/>
  <c r="I226"/>
  <c r="G247"/>
  <c r="H247"/>
  <c r="I247"/>
  <c r="G203"/>
  <c r="H203"/>
  <c r="G227"/>
  <c r="H227"/>
  <c r="G183"/>
  <c r="H183"/>
  <c r="G167"/>
  <c r="H167"/>
  <c r="G159"/>
  <c r="H159"/>
  <c r="T127"/>
  <c r="U127" s="1"/>
  <c r="U128" s="1"/>
  <c r="U129" s="1"/>
  <c r="P127"/>
  <c r="Q127" s="1"/>
  <c r="Q128" s="1"/>
  <c r="Q129" s="1"/>
  <c r="V127"/>
  <c r="W127" s="1"/>
  <c r="W128" s="1"/>
  <c r="W129" s="1"/>
  <c r="R127"/>
  <c r="S127" s="1"/>
  <c r="S128" s="1"/>
  <c r="S129" s="1"/>
  <c r="O127"/>
  <c r="G234"/>
  <c r="H234"/>
  <c r="H122"/>
  <c r="G122"/>
  <c r="I122"/>
  <c r="V32"/>
  <c r="W32" s="1"/>
  <c r="W33" s="1"/>
  <c r="W34" s="1"/>
  <c r="R32"/>
  <c r="S32" s="1"/>
  <c r="S33" s="1"/>
  <c r="S34" s="1"/>
  <c r="O32"/>
  <c r="T32"/>
  <c r="U32" s="1"/>
  <c r="U33" s="1"/>
  <c r="U34" s="1"/>
  <c r="P32"/>
  <c r="Q32" s="1"/>
  <c r="Q33" s="1"/>
  <c r="Q34" s="1"/>
  <c r="G131"/>
  <c r="H131"/>
  <c r="I154"/>
  <c r="N154" s="1"/>
  <c r="G154"/>
  <c r="H154"/>
  <c r="G46"/>
  <c r="H46"/>
  <c r="I46"/>
  <c r="G42"/>
  <c r="H42"/>
  <c r="I42"/>
  <c r="G38"/>
  <c r="H38"/>
  <c r="I38"/>
  <c r="G34"/>
  <c r="H34"/>
  <c r="I34"/>
  <c r="G130"/>
  <c r="H130"/>
  <c r="I130"/>
  <c r="N130" s="1"/>
  <c r="G93"/>
  <c r="H93"/>
  <c r="I487"/>
  <c r="G492"/>
  <c r="H480"/>
  <c r="I475"/>
  <c r="I490"/>
  <c r="G494"/>
  <c r="G482"/>
  <c r="H484"/>
  <c r="G437"/>
  <c r="G433"/>
  <c r="G443"/>
  <c r="G439"/>
  <c r="I429"/>
  <c r="I391"/>
  <c r="H383"/>
  <c r="I365"/>
  <c r="G398"/>
  <c r="H390"/>
  <c r="I334"/>
  <c r="G388"/>
  <c r="G382"/>
  <c r="H391"/>
  <c r="I376"/>
  <c r="H336"/>
  <c r="I274"/>
  <c r="H261"/>
  <c r="I161"/>
  <c r="I207"/>
  <c r="I187"/>
  <c r="N187" s="1"/>
  <c r="I175"/>
  <c r="I249"/>
  <c r="I213"/>
  <c r="G207"/>
  <c r="G198"/>
  <c r="G196"/>
  <c r="H177"/>
  <c r="H153"/>
  <c r="G216"/>
  <c r="I194"/>
  <c r="H188"/>
  <c r="I186"/>
  <c r="H165"/>
  <c r="H157"/>
  <c r="I119"/>
  <c r="H201"/>
  <c r="G182"/>
  <c r="G180"/>
  <c r="H172"/>
  <c r="I170"/>
  <c r="N170" s="1"/>
  <c r="H164"/>
  <c r="I113"/>
  <c r="N113" s="1"/>
  <c r="I105"/>
  <c r="I97"/>
  <c r="I85"/>
  <c r="I77"/>
  <c r="I69"/>
  <c r="I61"/>
  <c r="I53"/>
  <c r="I31"/>
  <c r="I174"/>
  <c r="H107"/>
  <c r="G103"/>
  <c r="G94"/>
  <c r="G84"/>
  <c r="H79"/>
  <c r="I63"/>
  <c r="G62"/>
  <c r="H98"/>
  <c r="G90"/>
  <c r="H58"/>
  <c r="G54"/>
  <c r="H106"/>
  <c r="G102"/>
  <c r="I92"/>
  <c r="H78"/>
  <c r="H59"/>
  <c r="I47"/>
  <c r="H43"/>
  <c r="I83"/>
  <c r="G100"/>
  <c r="G91"/>
  <c r="I88"/>
  <c r="N88" s="1"/>
  <c r="I72"/>
  <c r="N72" s="1"/>
  <c r="G68"/>
  <c r="H67"/>
  <c r="G52"/>
  <c r="I48"/>
  <c r="N48" s="1"/>
  <c r="G36"/>
  <c r="V461"/>
  <c r="W461" s="1"/>
  <c r="W462" s="1"/>
  <c r="W463" s="1"/>
  <c r="W464" s="1"/>
  <c r="W465" s="1"/>
  <c r="W466" s="1"/>
  <c r="W467" s="1"/>
  <c r="W468" s="1"/>
  <c r="W469" s="1"/>
  <c r="R461"/>
  <c r="S461" s="1"/>
  <c r="S462" s="1"/>
  <c r="S463" s="1"/>
  <c r="S464" s="1"/>
  <c r="S465" s="1"/>
  <c r="S466" s="1"/>
  <c r="S467" s="1"/>
  <c r="S468" s="1"/>
  <c r="S469" s="1"/>
  <c r="O461"/>
  <c r="T461"/>
  <c r="U461" s="1"/>
  <c r="U462" s="1"/>
  <c r="U463" s="1"/>
  <c r="U464" s="1"/>
  <c r="U465" s="1"/>
  <c r="U466" s="1"/>
  <c r="U467" s="1"/>
  <c r="U468" s="1"/>
  <c r="U469" s="1"/>
  <c r="P461"/>
  <c r="Q461" s="1"/>
  <c r="Q462" s="1"/>
  <c r="Q463" s="1"/>
  <c r="Q464" s="1"/>
  <c r="Q465" s="1"/>
  <c r="Q466" s="1"/>
  <c r="Q467" s="1"/>
  <c r="Q468" s="1"/>
  <c r="Q469" s="1"/>
  <c r="G495"/>
  <c r="H495"/>
  <c r="G491"/>
  <c r="H491"/>
  <c r="G450"/>
  <c r="H450"/>
  <c r="I450"/>
  <c r="N450" s="1"/>
  <c r="G472"/>
  <c r="H472"/>
  <c r="I472"/>
  <c r="I466"/>
  <c r="G466"/>
  <c r="H466"/>
  <c r="I458"/>
  <c r="G458"/>
  <c r="H458"/>
  <c r="H465"/>
  <c r="G465"/>
  <c r="H457"/>
  <c r="G457"/>
  <c r="G449"/>
  <c r="H449"/>
  <c r="G428"/>
  <c r="H428"/>
  <c r="I428"/>
  <c r="G424"/>
  <c r="H424"/>
  <c r="I424"/>
  <c r="N424" s="1"/>
  <c r="G420"/>
  <c r="H420"/>
  <c r="I420"/>
  <c r="N420" s="1"/>
  <c r="G412"/>
  <c r="H412"/>
  <c r="I412"/>
  <c r="G394"/>
  <c r="H394"/>
  <c r="H434"/>
  <c r="G434"/>
  <c r="G406"/>
  <c r="H406"/>
  <c r="H418"/>
  <c r="G418"/>
  <c r="H410"/>
  <c r="G410"/>
  <c r="G377"/>
  <c r="H377"/>
  <c r="G361"/>
  <c r="H361"/>
  <c r="V341"/>
  <c r="W341" s="1"/>
  <c r="R341"/>
  <c r="S341" s="1"/>
  <c r="T341"/>
  <c r="U341" s="1"/>
  <c r="O341"/>
  <c r="P341"/>
  <c r="Q341" s="1"/>
  <c r="H422"/>
  <c r="G422"/>
  <c r="G417"/>
  <c r="H417"/>
  <c r="H409"/>
  <c r="G409"/>
  <c r="G401"/>
  <c r="H401"/>
  <c r="G393"/>
  <c r="H393"/>
  <c r="H371"/>
  <c r="G371"/>
  <c r="H351"/>
  <c r="G351"/>
  <c r="G343"/>
  <c r="H343"/>
  <c r="G339"/>
  <c r="H339"/>
  <c r="H355"/>
  <c r="G355"/>
  <c r="G346"/>
  <c r="H346"/>
  <c r="G338"/>
  <c r="H338"/>
  <c r="G330"/>
  <c r="H330"/>
  <c r="H341"/>
  <c r="G341"/>
  <c r="G335"/>
  <c r="H335"/>
  <c r="I335"/>
  <c r="G316"/>
  <c r="H316"/>
  <c r="I316"/>
  <c r="I372"/>
  <c r="G372"/>
  <c r="H372"/>
  <c r="H322"/>
  <c r="I322"/>
  <c r="N322" s="1"/>
  <c r="G322"/>
  <c r="G271"/>
  <c r="H271"/>
  <c r="I271"/>
  <c r="G284"/>
  <c r="H284"/>
  <c r="G276"/>
  <c r="H276"/>
  <c r="G323"/>
  <c r="H323"/>
  <c r="I311"/>
  <c r="G311"/>
  <c r="H311"/>
  <c r="G262"/>
  <c r="H262"/>
  <c r="G253"/>
  <c r="H253"/>
  <c r="G245"/>
  <c r="H245"/>
  <c r="G237"/>
  <c r="H237"/>
  <c r="H314"/>
  <c r="G314"/>
  <c r="G275"/>
  <c r="H275"/>
  <c r="I275"/>
  <c r="H285"/>
  <c r="G285"/>
  <c r="H265"/>
  <c r="G265"/>
  <c r="G327"/>
  <c r="H327"/>
  <c r="I327"/>
  <c r="T296"/>
  <c r="U296" s="1"/>
  <c r="P296"/>
  <c r="Q296" s="1"/>
  <c r="V296"/>
  <c r="W296" s="1"/>
  <c r="R296"/>
  <c r="S296" s="1"/>
  <c r="O296"/>
  <c r="G298"/>
  <c r="H298"/>
  <c r="H289"/>
  <c r="G289"/>
  <c r="G331"/>
  <c r="H331"/>
  <c r="G243"/>
  <c r="H243"/>
  <c r="I243"/>
  <c r="G303"/>
  <c r="H303"/>
  <c r="I303"/>
  <c r="N303" s="1"/>
  <c r="G230"/>
  <c r="H230"/>
  <c r="V193"/>
  <c r="W193" s="1"/>
  <c r="W194" s="1"/>
  <c r="W195" s="1"/>
  <c r="W196" s="1"/>
  <c r="W197" s="1"/>
  <c r="W198" s="1"/>
  <c r="W199" s="1"/>
  <c r="W200" s="1"/>
  <c r="W201" s="1"/>
  <c r="W202" s="1"/>
  <c r="W203" s="1"/>
  <c r="W204" s="1"/>
  <c r="W205" s="1"/>
  <c r="W206" s="1"/>
  <c r="W207" s="1"/>
  <c r="W208" s="1"/>
  <c r="W209" s="1"/>
  <c r="W210" s="1"/>
  <c r="W211" s="1"/>
  <c r="W212" s="1"/>
  <c r="W213" s="1"/>
  <c r="W214" s="1"/>
  <c r="W215" s="1"/>
  <c r="W216" s="1"/>
  <c r="W217" s="1"/>
  <c r="W218" s="1"/>
  <c r="W219" s="1"/>
  <c r="W220" s="1"/>
  <c r="W221" s="1"/>
  <c r="W222" s="1"/>
  <c r="W223" s="1"/>
  <c r="R193"/>
  <c r="S193" s="1"/>
  <c r="S194" s="1"/>
  <c r="S195" s="1"/>
  <c r="S196" s="1"/>
  <c r="S197" s="1"/>
  <c r="S198" s="1"/>
  <c r="S199" s="1"/>
  <c r="S200" s="1"/>
  <c r="S201" s="1"/>
  <c r="S202" s="1"/>
  <c r="S203" s="1"/>
  <c r="S204" s="1"/>
  <c r="S205" s="1"/>
  <c r="S206" s="1"/>
  <c r="S207" s="1"/>
  <c r="S208" s="1"/>
  <c r="S209" s="1"/>
  <c r="S210" s="1"/>
  <c r="S211" s="1"/>
  <c r="S212" s="1"/>
  <c r="S213" s="1"/>
  <c r="S214" s="1"/>
  <c r="S215" s="1"/>
  <c r="S216" s="1"/>
  <c r="S217" s="1"/>
  <c r="S218" s="1"/>
  <c r="S219" s="1"/>
  <c r="S220" s="1"/>
  <c r="S221" s="1"/>
  <c r="S222" s="1"/>
  <c r="S223" s="1"/>
  <c r="O193"/>
  <c r="T193"/>
  <c r="U193" s="1"/>
  <c r="U194" s="1"/>
  <c r="U195" s="1"/>
  <c r="U196" s="1"/>
  <c r="U197" s="1"/>
  <c r="U198" s="1"/>
  <c r="U199" s="1"/>
  <c r="U200" s="1"/>
  <c r="U201" s="1"/>
  <c r="U202" s="1"/>
  <c r="U203" s="1"/>
  <c r="U204" s="1"/>
  <c r="U205" s="1"/>
  <c r="U206" s="1"/>
  <c r="U207" s="1"/>
  <c r="U208" s="1"/>
  <c r="U209" s="1"/>
  <c r="U210" s="1"/>
  <c r="U211" s="1"/>
  <c r="U212" s="1"/>
  <c r="U213" s="1"/>
  <c r="U214" s="1"/>
  <c r="U215" s="1"/>
  <c r="U216" s="1"/>
  <c r="U217" s="1"/>
  <c r="U218" s="1"/>
  <c r="U219" s="1"/>
  <c r="U220" s="1"/>
  <c r="U221" s="1"/>
  <c r="U222" s="1"/>
  <c r="U223" s="1"/>
  <c r="P193"/>
  <c r="Q193" s="1"/>
  <c r="Q194" s="1"/>
  <c r="Q195" s="1"/>
  <c r="Q196" s="1"/>
  <c r="Q197" s="1"/>
  <c r="Q198" s="1"/>
  <c r="Q199" s="1"/>
  <c r="Q200" s="1"/>
  <c r="Q201" s="1"/>
  <c r="Q202" s="1"/>
  <c r="Q203" s="1"/>
  <c r="Q204" s="1"/>
  <c r="Q205" s="1"/>
  <c r="Q206" s="1"/>
  <c r="Q207" s="1"/>
  <c r="Q208" s="1"/>
  <c r="Q209" s="1"/>
  <c r="Q210" s="1"/>
  <c r="Q211" s="1"/>
  <c r="Q212" s="1"/>
  <c r="Q213" s="1"/>
  <c r="Q214" s="1"/>
  <c r="Q215" s="1"/>
  <c r="Q216" s="1"/>
  <c r="Q217" s="1"/>
  <c r="Q218" s="1"/>
  <c r="Q219" s="1"/>
  <c r="Q220" s="1"/>
  <c r="Q221" s="1"/>
  <c r="Q222" s="1"/>
  <c r="Q223" s="1"/>
  <c r="G283"/>
  <c r="H283"/>
  <c r="I283"/>
  <c r="N283" s="1"/>
  <c r="H318"/>
  <c r="I318"/>
  <c r="G318"/>
  <c r="H228"/>
  <c r="I228"/>
  <c r="G228"/>
  <c r="H220"/>
  <c r="I220"/>
  <c r="G220"/>
  <c r="G279"/>
  <c r="H279"/>
  <c r="I279"/>
  <c r="N279" s="1"/>
  <c r="G199"/>
  <c r="H199"/>
  <c r="G179"/>
  <c r="H179"/>
  <c r="G151"/>
  <c r="H151"/>
  <c r="G254"/>
  <c r="H254"/>
  <c r="G242"/>
  <c r="H242"/>
  <c r="I242"/>
  <c r="H236"/>
  <c r="G236"/>
  <c r="H126"/>
  <c r="G126"/>
  <c r="I126"/>
  <c r="G152"/>
  <c r="H152"/>
  <c r="I152"/>
  <c r="I146"/>
  <c r="N146" s="1"/>
  <c r="G146"/>
  <c r="H146"/>
  <c r="H136"/>
  <c r="I136"/>
  <c r="G136"/>
  <c r="H128"/>
  <c r="I128"/>
  <c r="G128"/>
  <c r="G127"/>
  <c r="H127"/>
  <c r="G123"/>
  <c r="H123"/>
  <c r="I162"/>
  <c r="G162"/>
  <c r="H162"/>
  <c r="I150"/>
  <c r="G150"/>
  <c r="H150"/>
  <c r="H145"/>
  <c r="G145"/>
  <c r="G160"/>
  <c r="H160"/>
  <c r="I160"/>
  <c r="G147"/>
  <c r="H147"/>
  <c r="H114"/>
  <c r="G114"/>
  <c r="I114"/>
  <c r="G109"/>
  <c r="H109"/>
  <c r="G101"/>
  <c r="H101"/>
  <c r="G89"/>
  <c r="H89"/>
  <c r="G81"/>
  <c r="H81"/>
  <c r="G73"/>
  <c r="H73"/>
  <c r="G65"/>
  <c r="H65"/>
  <c r="G57"/>
  <c r="H57"/>
  <c r="G49"/>
  <c r="H49"/>
  <c r="G45"/>
  <c r="H45"/>
  <c r="G37"/>
  <c r="H37"/>
  <c r="G33"/>
  <c r="H33"/>
  <c r="I142"/>
  <c r="G142"/>
  <c r="H142"/>
  <c r="G133"/>
  <c r="H133"/>
  <c r="I489"/>
  <c r="I443"/>
  <c r="I377"/>
  <c r="I394"/>
  <c r="N394" s="1"/>
  <c r="G386"/>
  <c r="I330"/>
  <c r="I317"/>
  <c r="I253"/>
  <c r="I237"/>
  <c r="I290"/>
  <c r="I221"/>
  <c r="I191"/>
  <c r="G201"/>
  <c r="O402" i="12"/>
  <c r="T402"/>
  <c r="U402" s="1"/>
  <c r="U403" s="1"/>
  <c r="U404" s="1"/>
  <c r="P402"/>
  <c r="Q402" s="1"/>
  <c r="Q403" s="1"/>
  <c r="Q404" s="1"/>
  <c r="V402"/>
  <c r="W402" s="1"/>
  <c r="W403" s="1"/>
  <c r="W404" s="1"/>
  <c r="R402"/>
  <c r="S402" s="1"/>
  <c r="S403" s="1"/>
  <c r="S404" s="1"/>
  <c r="T352"/>
  <c r="U352" s="1"/>
  <c r="U353" s="1"/>
  <c r="U354" s="1"/>
  <c r="U355" s="1"/>
  <c r="U356" s="1"/>
  <c r="U357" s="1"/>
  <c r="U358" s="1"/>
  <c r="P352"/>
  <c r="Q352" s="1"/>
  <c r="Q353" s="1"/>
  <c r="Q354" s="1"/>
  <c r="Q355" s="1"/>
  <c r="Q356" s="1"/>
  <c r="Q357" s="1"/>
  <c r="Q358" s="1"/>
  <c r="O352"/>
  <c r="R352"/>
  <c r="S352" s="1"/>
  <c r="S353" s="1"/>
  <c r="S354" s="1"/>
  <c r="S355" s="1"/>
  <c r="S356" s="1"/>
  <c r="S357" s="1"/>
  <c r="S358" s="1"/>
  <c r="V352"/>
  <c r="W352" s="1"/>
  <c r="W353" s="1"/>
  <c r="W354" s="1"/>
  <c r="W355" s="1"/>
  <c r="W356" s="1"/>
  <c r="W357" s="1"/>
  <c r="W358" s="1"/>
  <c r="T146"/>
  <c r="U146" s="1"/>
  <c r="U147" s="1"/>
  <c r="U148" s="1"/>
  <c r="U149" s="1"/>
  <c r="U150" s="1"/>
  <c r="U151" s="1"/>
  <c r="U152" s="1"/>
  <c r="U153" s="1"/>
  <c r="P146"/>
  <c r="Q146" s="1"/>
  <c r="Q147" s="1"/>
  <c r="Q148" s="1"/>
  <c r="Q149" s="1"/>
  <c r="Q150" s="1"/>
  <c r="Q151" s="1"/>
  <c r="Q152" s="1"/>
  <c r="Q153" s="1"/>
  <c r="V146"/>
  <c r="W146" s="1"/>
  <c r="W147" s="1"/>
  <c r="W148" s="1"/>
  <c r="W149" s="1"/>
  <c r="W150" s="1"/>
  <c r="W151" s="1"/>
  <c r="W152" s="1"/>
  <c r="W153" s="1"/>
  <c r="R146"/>
  <c r="S146" s="1"/>
  <c r="S147" s="1"/>
  <c r="S148" s="1"/>
  <c r="S149" s="1"/>
  <c r="S150" s="1"/>
  <c r="S151" s="1"/>
  <c r="S152" s="1"/>
  <c r="S153" s="1"/>
  <c r="O146"/>
  <c r="V446"/>
  <c r="W446" s="1"/>
  <c r="R446"/>
  <c r="S446" s="1"/>
  <c r="O446"/>
  <c r="P446"/>
  <c r="Q446" s="1"/>
  <c r="T446"/>
  <c r="U446" s="1"/>
  <c r="T390"/>
  <c r="U390" s="1"/>
  <c r="U391" s="1"/>
  <c r="U392" s="1"/>
  <c r="U393" s="1"/>
  <c r="P390"/>
  <c r="Q390" s="1"/>
  <c r="Q391" s="1"/>
  <c r="Q392" s="1"/>
  <c r="Q393" s="1"/>
  <c r="V390"/>
  <c r="W390" s="1"/>
  <c r="W391" s="1"/>
  <c r="W392" s="1"/>
  <c r="W393" s="1"/>
  <c r="R390"/>
  <c r="S390" s="1"/>
  <c r="S391" s="1"/>
  <c r="S392" s="1"/>
  <c r="S393" s="1"/>
  <c r="O390"/>
  <c r="V255"/>
  <c r="W255" s="1"/>
  <c r="W256" s="1"/>
  <c r="W257" s="1"/>
  <c r="W258" s="1"/>
  <c r="W259" s="1"/>
  <c r="W260" s="1"/>
  <c r="W261" s="1"/>
  <c r="W262" s="1"/>
  <c r="W263" s="1"/>
  <c r="W264" s="1"/>
  <c r="R255"/>
  <c r="S255" s="1"/>
  <c r="S256" s="1"/>
  <c r="S257" s="1"/>
  <c r="S258" s="1"/>
  <c r="S259" s="1"/>
  <c r="S260" s="1"/>
  <c r="S261" s="1"/>
  <c r="S262" s="1"/>
  <c r="S263" s="1"/>
  <c r="S264" s="1"/>
  <c r="O255"/>
  <c r="T255"/>
  <c r="U255" s="1"/>
  <c r="U256" s="1"/>
  <c r="U257" s="1"/>
  <c r="U258" s="1"/>
  <c r="U259" s="1"/>
  <c r="U260" s="1"/>
  <c r="U261" s="1"/>
  <c r="U262" s="1"/>
  <c r="U263" s="1"/>
  <c r="U264" s="1"/>
  <c r="P255"/>
  <c r="Q255" s="1"/>
  <c r="Q256" s="1"/>
  <c r="Q257" s="1"/>
  <c r="Q258" s="1"/>
  <c r="Q259" s="1"/>
  <c r="Q260" s="1"/>
  <c r="Q261" s="1"/>
  <c r="Q262" s="1"/>
  <c r="Q263" s="1"/>
  <c r="Q264" s="1"/>
  <c r="T394"/>
  <c r="U394" s="1"/>
  <c r="U395" s="1"/>
  <c r="U396" s="1"/>
  <c r="U397" s="1"/>
  <c r="U398" s="1"/>
  <c r="U399" s="1"/>
  <c r="U400" s="1"/>
  <c r="U401" s="1"/>
  <c r="P394"/>
  <c r="Q394" s="1"/>
  <c r="Q395" s="1"/>
  <c r="Q396" s="1"/>
  <c r="Q397" s="1"/>
  <c r="Q398" s="1"/>
  <c r="Q399" s="1"/>
  <c r="Q400" s="1"/>
  <c r="Q401" s="1"/>
  <c r="V394"/>
  <c r="W394" s="1"/>
  <c r="W395" s="1"/>
  <c r="W396" s="1"/>
  <c r="W397" s="1"/>
  <c r="W398" s="1"/>
  <c r="W399" s="1"/>
  <c r="W400" s="1"/>
  <c r="W401" s="1"/>
  <c r="R394"/>
  <c r="S394" s="1"/>
  <c r="S395" s="1"/>
  <c r="S396" s="1"/>
  <c r="S397" s="1"/>
  <c r="S398" s="1"/>
  <c r="S399" s="1"/>
  <c r="S400" s="1"/>
  <c r="S401" s="1"/>
  <c r="O394"/>
  <c r="V224"/>
  <c r="W224" s="1"/>
  <c r="W225" s="1"/>
  <c r="W226" s="1"/>
  <c r="W227" s="1"/>
  <c r="W228" s="1"/>
  <c r="W229" s="1"/>
  <c r="W230" s="1"/>
  <c r="W231" s="1"/>
  <c r="W232" s="1"/>
  <c r="W233" s="1"/>
  <c r="R224"/>
  <c r="S224" s="1"/>
  <c r="S225" s="1"/>
  <c r="S226" s="1"/>
  <c r="S227" s="1"/>
  <c r="S228" s="1"/>
  <c r="S229" s="1"/>
  <c r="S230" s="1"/>
  <c r="S231" s="1"/>
  <c r="S232" s="1"/>
  <c r="S233" s="1"/>
  <c r="O224"/>
  <c r="T224"/>
  <c r="U224" s="1"/>
  <c r="U225" s="1"/>
  <c r="U226" s="1"/>
  <c r="U227" s="1"/>
  <c r="U228" s="1"/>
  <c r="U229" s="1"/>
  <c r="U230" s="1"/>
  <c r="U231" s="1"/>
  <c r="U232" s="1"/>
  <c r="U233" s="1"/>
  <c r="P224"/>
  <c r="Q224" s="1"/>
  <c r="Q225" s="1"/>
  <c r="Q226" s="1"/>
  <c r="Q227" s="1"/>
  <c r="Q228" s="1"/>
  <c r="Q229" s="1"/>
  <c r="Q230" s="1"/>
  <c r="Q231" s="1"/>
  <c r="Q232" s="1"/>
  <c r="Q233" s="1"/>
  <c r="V322"/>
  <c r="W322" s="1"/>
  <c r="W323" s="1"/>
  <c r="W324" s="1"/>
  <c r="W325" s="1"/>
  <c r="R322"/>
  <c r="S322" s="1"/>
  <c r="S323" s="1"/>
  <c r="S324" s="1"/>
  <c r="S325" s="1"/>
  <c r="O322"/>
  <c r="T322"/>
  <c r="U322" s="1"/>
  <c r="U323" s="1"/>
  <c r="U324" s="1"/>
  <c r="U325" s="1"/>
  <c r="P322"/>
  <c r="Q322" s="1"/>
  <c r="Q323" s="1"/>
  <c r="Q324" s="1"/>
  <c r="Q325" s="1"/>
  <c r="T170"/>
  <c r="U170" s="1"/>
  <c r="P170"/>
  <c r="Q170" s="1"/>
  <c r="V170"/>
  <c r="W170" s="1"/>
  <c r="R170"/>
  <c r="S170" s="1"/>
  <c r="O170"/>
  <c r="T72"/>
  <c r="U72" s="1"/>
  <c r="U73" s="1"/>
  <c r="U74" s="1"/>
  <c r="U75" s="1"/>
  <c r="U76" s="1"/>
  <c r="U77" s="1"/>
  <c r="U78" s="1"/>
  <c r="P72"/>
  <c r="Q72" s="1"/>
  <c r="Q73" s="1"/>
  <c r="Q74" s="1"/>
  <c r="Q75" s="1"/>
  <c r="Q76" s="1"/>
  <c r="Q77" s="1"/>
  <c r="Q78" s="1"/>
  <c r="V72"/>
  <c r="W72" s="1"/>
  <c r="W73" s="1"/>
  <c r="W74" s="1"/>
  <c r="W75" s="1"/>
  <c r="W76" s="1"/>
  <c r="W77" s="1"/>
  <c r="W78" s="1"/>
  <c r="R72"/>
  <c r="S72" s="1"/>
  <c r="S73" s="1"/>
  <c r="S74" s="1"/>
  <c r="S75" s="1"/>
  <c r="S76" s="1"/>
  <c r="S77" s="1"/>
  <c r="S78" s="1"/>
  <c r="O72"/>
  <c r="G447"/>
  <c r="H447"/>
  <c r="I470"/>
  <c r="N470" s="1"/>
  <c r="G470"/>
  <c r="H470"/>
  <c r="I462"/>
  <c r="G462"/>
  <c r="H462"/>
  <c r="G454"/>
  <c r="H454"/>
  <c r="G446"/>
  <c r="H446"/>
  <c r="H469"/>
  <c r="G469"/>
  <c r="H461"/>
  <c r="G461"/>
  <c r="H453"/>
  <c r="G453"/>
  <c r="G428"/>
  <c r="H428"/>
  <c r="I428"/>
  <c r="G468"/>
  <c r="H468"/>
  <c r="I468"/>
  <c r="G460"/>
  <c r="H460"/>
  <c r="I460"/>
  <c r="N460" s="1"/>
  <c r="G452"/>
  <c r="H452"/>
  <c r="I452"/>
  <c r="H410"/>
  <c r="G410"/>
  <c r="I410"/>
  <c r="G398"/>
  <c r="H398"/>
  <c r="I431"/>
  <c r="N431" s="1"/>
  <c r="G431"/>
  <c r="H431"/>
  <c r="I419"/>
  <c r="G419"/>
  <c r="H419"/>
  <c r="I411"/>
  <c r="G411"/>
  <c r="H411"/>
  <c r="I435"/>
  <c r="G435"/>
  <c r="H435"/>
  <c r="H426"/>
  <c r="I426"/>
  <c r="G426"/>
  <c r="H418"/>
  <c r="I418"/>
  <c r="G418"/>
  <c r="G381"/>
  <c r="H381"/>
  <c r="G359"/>
  <c r="H359"/>
  <c r="G351"/>
  <c r="H351"/>
  <c r="I351"/>
  <c r="H375"/>
  <c r="I375"/>
  <c r="N375" s="1"/>
  <c r="G375"/>
  <c r="H357"/>
  <c r="G357"/>
  <c r="G377"/>
  <c r="H377"/>
  <c r="G348"/>
  <c r="H348"/>
  <c r="G328"/>
  <c r="H328"/>
  <c r="G316"/>
  <c r="H316"/>
  <c r="I380"/>
  <c r="G380"/>
  <c r="H380"/>
  <c r="I372"/>
  <c r="G372"/>
  <c r="H372"/>
  <c r="G304"/>
  <c r="H304"/>
  <c r="I303"/>
  <c r="G303"/>
  <c r="H303"/>
  <c r="H302"/>
  <c r="G302"/>
  <c r="G295"/>
  <c r="H295"/>
  <c r="I295"/>
  <c r="G305"/>
  <c r="H305"/>
  <c r="H297"/>
  <c r="G297"/>
  <c r="G289"/>
  <c r="H289"/>
  <c r="H281"/>
  <c r="G281"/>
  <c r="G220"/>
  <c r="H220"/>
  <c r="G226"/>
  <c r="H226"/>
  <c r="I226"/>
  <c r="G218"/>
  <c r="H218"/>
  <c r="I218"/>
  <c r="G210"/>
  <c r="H210"/>
  <c r="I210"/>
  <c r="G204"/>
  <c r="H204"/>
  <c r="G196"/>
  <c r="H196"/>
  <c r="G188"/>
  <c r="H188"/>
  <c r="H187"/>
  <c r="G187"/>
  <c r="H203"/>
  <c r="G203"/>
  <c r="H219"/>
  <c r="G219"/>
  <c r="G180"/>
  <c r="H180"/>
  <c r="G164"/>
  <c r="H164"/>
  <c r="G144"/>
  <c r="H144"/>
  <c r="G130"/>
  <c r="H130"/>
  <c r="H119"/>
  <c r="I119"/>
  <c r="G119"/>
  <c r="G98"/>
  <c r="H98"/>
  <c r="I98"/>
  <c r="G198"/>
  <c r="H198"/>
  <c r="I198"/>
  <c r="G121"/>
  <c r="H121"/>
  <c r="I121"/>
  <c r="G138"/>
  <c r="H138"/>
  <c r="H131"/>
  <c r="I131"/>
  <c r="G131"/>
  <c r="G213"/>
  <c r="H213"/>
  <c r="I213"/>
  <c r="G172"/>
  <c r="H172"/>
  <c r="G158"/>
  <c r="H158"/>
  <c r="G136"/>
  <c r="H136"/>
  <c r="G120"/>
  <c r="H120"/>
  <c r="G60"/>
  <c r="H60"/>
  <c r="I60"/>
  <c r="G56"/>
  <c r="H56"/>
  <c r="I56"/>
  <c r="G52"/>
  <c r="H52"/>
  <c r="I52"/>
  <c r="G48"/>
  <c r="H48"/>
  <c r="I48"/>
  <c r="G44"/>
  <c r="H44"/>
  <c r="I44"/>
  <c r="G40"/>
  <c r="H40"/>
  <c r="I40"/>
  <c r="G36"/>
  <c r="H36"/>
  <c r="I36"/>
  <c r="G193"/>
  <c r="H193"/>
  <c r="I193"/>
  <c r="G93"/>
  <c r="H93"/>
  <c r="I93"/>
  <c r="G83"/>
  <c r="H83"/>
  <c r="I83"/>
  <c r="G55"/>
  <c r="H55"/>
  <c r="I55"/>
  <c r="G51"/>
  <c r="H51"/>
  <c r="I51"/>
  <c r="G47"/>
  <c r="H47"/>
  <c r="I47"/>
  <c r="G35"/>
  <c r="H35"/>
  <c r="I35"/>
  <c r="N35" s="1"/>
  <c r="I481"/>
  <c r="G478"/>
  <c r="G494"/>
  <c r="I492"/>
  <c r="H489"/>
  <c r="H486"/>
  <c r="H442"/>
  <c r="G433"/>
  <c r="I378"/>
  <c r="H443"/>
  <c r="G441"/>
  <c r="H439"/>
  <c r="H407"/>
  <c r="I359"/>
  <c r="N359" s="1"/>
  <c r="I399"/>
  <c r="I406"/>
  <c r="I347"/>
  <c r="G343"/>
  <c r="H339"/>
  <c r="H325"/>
  <c r="I345"/>
  <c r="I325"/>
  <c r="I290"/>
  <c r="I356"/>
  <c r="I346"/>
  <c r="I364"/>
  <c r="H352"/>
  <c r="H335"/>
  <c r="G333"/>
  <c r="G313"/>
  <c r="G266"/>
  <c r="G259"/>
  <c r="G258"/>
  <c r="H255"/>
  <c r="H279"/>
  <c r="G275"/>
  <c r="G274"/>
  <c r="H271"/>
  <c r="I271"/>
  <c r="I299"/>
  <c r="H283"/>
  <c r="G227"/>
  <c r="I263"/>
  <c r="G291"/>
  <c r="H287"/>
  <c r="H252"/>
  <c r="I250"/>
  <c r="G248"/>
  <c r="H246"/>
  <c r="G243"/>
  <c r="G242"/>
  <c r="H239"/>
  <c r="H236"/>
  <c r="I234"/>
  <c r="N234" s="1"/>
  <c r="G232"/>
  <c r="H230"/>
  <c r="I156"/>
  <c r="I196"/>
  <c r="I176"/>
  <c r="G176"/>
  <c r="G160"/>
  <c r="G123"/>
  <c r="H87"/>
  <c r="I186"/>
  <c r="G182"/>
  <c r="H175"/>
  <c r="G166"/>
  <c r="H159"/>
  <c r="G146"/>
  <c r="I123"/>
  <c r="I65"/>
  <c r="H62"/>
  <c r="H54"/>
  <c r="H46"/>
  <c r="H38"/>
  <c r="I81"/>
  <c r="H31"/>
  <c r="I31"/>
  <c r="H82"/>
  <c r="I80"/>
  <c r="G78"/>
  <c r="H76"/>
  <c r="G73"/>
  <c r="G90"/>
  <c r="H70"/>
  <c r="I68"/>
  <c r="N68" s="1"/>
  <c r="G66"/>
  <c r="H57"/>
  <c r="H49"/>
  <c r="H41"/>
  <c r="H33"/>
  <c r="V454"/>
  <c r="W454" s="1"/>
  <c r="W455" s="1"/>
  <c r="W456" s="1"/>
  <c r="W457" s="1"/>
  <c r="W458" s="1"/>
  <c r="W459" s="1"/>
  <c r="R454"/>
  <c r="S454" s="1"/>
  <c r="S455" s="1"/>
  <c r="S456" s="1"/>
  <c r="S457" s="1"/>
  <c r="S458" s="1"/>
  <c r="S459" s="1"/>
  <c r="O454"/>
  <c r="T454"/>
  <c r="U454" s="1"/>
  <c r="U455" s="1"/>
  <c r="U456" s="1"/>
  <c r="U457" s="1"/>
  <c r="U458" s="1"/>
  <c r="U459" s="1"/>
  <c r="P454"/>
  <c r="Q454" s="1"/>
  <c r="Q455" s="1"/>
  <c r="Q456" s="1"/>
  <c r="Q457" s="1"/>
  <c r="Q458" s="1"/>
  <c r="Q459" s="1"/>
  <c r="G495"/>
  <c r="H495"/>
  <c r="G487"/>
  <c r="H487"/>
  <c r="G471"/>
  <c r="H471"/>
  <c r="G463"/>
  <c r="H463"/>
  <c r="G455"/>
  <c r="H455"/>
  <c r="G448"/>
  <c r="H448"/>
  <c r="I448"/>
  <c r="H473"/>
  <c r="G473"/>
  <c r="G432"/>
  <c r="H432"/>
  <c r="I432"/>
  <c r="O447"/>
  <c r="T447"/>
  <c r="U447" s="1"/>
  <c r="U448" s="1"/>
  <c r="U449" s="1"/>
  <c r="P447"/>
  <c r="Q447" s="1"/>
  <c r="Q448" s="1"/>
  <c r="Q449" s="1"/>
  <c r="V447"/>
  <c r="W447" s="1"/>
  <c r="W448" s="1"/>
  <c r="W449" s="1"/>
  <c r="R447"/>
  <c r="S447" s="1"/>
  <c r="S448" s="1"/>
  <c r="S449" s="1"/>
  <c r="G424"/>
  <c r="H424"/>
  <c r="I424"/>
  <c r="G416"/>
  <c r="H416"/>
  <c r="H434"/>
  <c r="I434"/>
  <c r="G434"/>
  <c r="G389"/>
  <c r="H389"/>
  <c r="G385"/>
  <c r="H385"/>
  <c r="G421"/>
  <c r="H421"/>
  <c r="G413"/>
  <c r="H413"/>
  <c r="H405"/>
  <c r="G405"/>
  <c r="H397"/>
  <c r="G397"/>
  <c r="I392"/>
  <c r="G392"/>
  <c r="H392"/>
  <c r="G370"/>
  <c r="H370"/>
  <c r="G362"/>
  <c r="H362"/>
  <c r="G354"/>
  <c r="H354"/>
  <c r="G363"/>
  <c r="I363"/>
  <c r="H363"/>
  <c r="H361"/>
  <c r="G361"/>
  <c r="H395"/>
  <c r="I395"/>
  <c r="G395"/>
  <c r="H379"/>
  <c r="I379"/>
  <c r="G379"/>
  <c r="G336"/>
  <c r="H336"/>
  <c r="I336"/>
  <c r="G332"/>
  <c r="H332"/>
  <c r="I332"/>
  <c r="N332" s="1"/>
  <c r="G324"/>
  <c r="H324"/>
  <c r="G308"/>
  <c r="H308"/>
  <c r="H306"/>
  <c r="G306"/>
  <c r="V187"/>
  <c r="W187" s="1"/>
  <c r="W188" s="1"/>
  <c r="W189" s="1"/>
  <c r="W190" s="1"/>
  <c r="W191" s="1"/>
  <c r="W192" s="1"/>
  <c r="W193" s="1"/>
  <c r="R187"/>
  <c r="S187" s="1"/>
  <c r="S188" s="1"/>
  <c r="S189" s="1"/>
  <c r="S190" s="1"/>
  <c r="S191" s="1"/>
  <c r="S192" s="1"/>
  <c r="S193" s="1"/>
  <c r="O187"/>
  <c r="P187"/>
  <c r="Q187" s="1"/>
  <c r="Q188" s="1"/>
  <c r="Q189" s="1"/>
  <c r="Q190" s="1"/>
  <c r="Q191" s="1"/>
  <c r="Q192" s="1"/>
  <c r="Q193" s="1"/>
  <c r="T187"/>
  <c r="U187" s="1"/>
  <c r="U188" s="1"/>
  <c r="U189" s="1"/>
  <c r="U190" s="1"/>
  <c r="U191" s="1"/>
  <c r="U192" s="1"/>
  <c r="U193" s="1"/>
  <c r="G321"/>
  <c r="H321"/>
  <c r="G286"/>
  <c r="I286"/>
  <c r="H286"/>
  <c r="G278"/>
  <c r="I278"/>
  <c r="H278"/>
  <c r="G273"/>
  <c r="H273"/>
  <c r="I273"/>
  <c r="G269"/>
  <c r="H269"/>
  <c r="I269"/>
  <c r="H223"/>
  <c r="G223"/>
  <c r="V251"/>
  <c r="W251" s="1"/>
  <c r="W252" s="1"/>
  <c r="W253" s="1"/>
  <c r="W254" s="1"/>
  <c r="R251"/>
  <c r="S251" s="1"/>
  <c r="S252" s="1"/>
  <c r="S253" s="1"/>
  <c r="S254" s="1"/>
  <c r="O251"/>
  <c r="T251"/>
  <c r="U251" s="1"/>
  <c r="U252" s="1"/>
  <c r="U253" s="1"/>
  <c r="U254" s="1"/>
  <c r="P251"/>
  <c r="Q251" s="1"/>
  <c r="Q252" s="1"/>
  <c r="Q253" s="1"/>
  <c r="Q254" s="1"/>
  <c r="H183"/>
  <c r="G183"/>
  <c r="T130"/>
  <c r="U130" s="1"/>
  <c r="U131" s="1"/>
  <c r="U132" s="1"/>
  <c r="U133" s="1"/>
  <c r="U134" s="1"/>
  <c r="U135" s="1"/>
  <c r="U136" s="1"/>
  <c r="U137" s="1"/>
  <c r="U138" s="1"/>
  <c r="U139" s="1"/>
  <c r="U140" s="1"/>
  <c r="U141" s="1"/>
  <c r="U142" s="1"/>
  <c r="U143" s="1"/>
  <c r="P130"/>
  <c r="Q130" s="1"/>
  <c r="Q131" s="1"/>
  <c r="Q132" s="1"/>
  <c r="Q133" s="1"/>
  <c r="Q134" s="1"/>
  <c r="Q135" s="1"/>
  <c r="Q136" s="1"/>
  <c r="Q137" s="1"/>
  <c r="Q138" s="1"/>
  <c r="Q139" s="1"/>
  <c r="Q140" s="1"/>
  <c r="Q141" s="1"/>
  <c r="Q142" s="1"/>
  <c r="Q143" s="1"/>
  <c r="V130"/>
  <c r="W130" s="1"/>
  <c r="W131" s="1"/>
  <c r="W132" s="1"/>
  <c r="W133" s="1"/>
  <c r="W134" s="1"/>
  <c r="W135" s="1"/>
  <c r="W136" s="1"/>
  <c r="W137" s="1"/>
  <c r="W138" s="1"/>
  <c r="W139" s="1"/>
  <c r="W140" s="1"/>
  <c r="W141" s="1"/>
  <c r="W142" s="1"/>
  <c r="W143" s="1"/>
  <c r="R130"/>
  <c r="S130" s="1"/>
  <c r="S131" s="1"/>
  <c r="S132" s="1"/>
  <c r="S133" s="1"/>
  <c r="S134" s="1"/>
  <c r="S135" s="1"/>
  <c r="S136" s="1"/>
  <c r="S137" s="1"/>
  <c r="S138" s="1"/>
  <c r="S139" s="1"/>
  <c r="S140" s="1"/>
  <c r="S141" s="1"/>
  <c r="S142" s="1"/>
  <c r="S143" s="1"/>
  <c r="O130"/>
  <c r="G222"/>
  <c r="H222"/>
  <c r="I222"/>
  <c r="G202"/>
  <c r="H202"/>
  <c r="I202"/>
  <c r="G190"/>
  <c r="H190"/>
  <c r="I190"/>
  <c r="G153"/>
  <c r="H153"/>
  <c r="I153"/>
  <c r="G137"/>
  <c r="H137"/>
  <c r="I137"/>
  <c r="G117"/>
  <c r="H117"/>
  <c r="I117"/>
  <c r="G134"/>
  <c r="H134"/>
  <c r="G124"/>
  <c r="H124"/>
  <c r="G94"/>
  <c r="H94"/>
  <c r="I94"/>
  <c r="V58"/>
  <c r="W58" s="1"/>
  <c r="W59" s="1"/>
  <c r="W60" s="1"/>
  <c r="W61" s="1"/>
  <c r="R58"/>
  <c r="S58" s="1"/>
  <c r="S59" s="1"/>
  <c r="S60" s="1"/>
  <c r="S61" s="1"/>
  <c r="O58"/>
  <c r="T58"/>
  <c r="U58" s="1"/>
  <c r="U59" s="1"/>
  <c r="U60" s="1"/>
  <c r="U61" s="1"/>
  <c r="P58"/>
  <c r="Q58" s="1"/>
  <c r="Q59" s="1"/>
  <c r="Q60" s="1"/>
  <c r="Q61" s="1"/>
  <c r="G173"/>
  <c r="H173"/>
  <c r="I173"/>
  <c r="G161"/>
  <c r="H161"/>
  <c r="I161"/>
  <c r="G168"/>
  <c r="H168"/>
  <c r="H151"/>
  <c r="I151"/>
  <c r="G151"/>
  <c r="G132"/>
  <c r="H132"/>
  <c r="G214"/>
  <c r="H214"/>
  <c r="I214"/>
  <c r="G165"/>
  <c r="H165"/>
  <c r="I165"/>
  <c r="G174"/>
  <c r="H174"/>
  <c r="G162"/>
  <c r="H162"/>
  <c r="G152"/>
  <c r="H152"/>
  <c r="G109"/>
  <c r="H109"/>
  <c r="I109"/>
  <c r="G122"/>
  <c r="H122"/>
  <c r="I122"/>
  <c r="G118"/>
  <c r="H118"/>
  <c r="I118"/>
  <c r="G225"/>
  <c r="H225"/>
  <c r="I225"/>
  <c r="G108"/>
  <c r="H108"/>
  <c r="G100"/>
  <c r="H100"/>
  <c r="G92"/>
  <c r="H92"/>
  <c r="G84"/>
  <c r="H84"/>
  <c r="G149"/>
  <c r="H149"/>
  <c r="I149"/>
  <c r="G133"/>
  <c r="H133"/>
  <c r="I133"/>
  <c r="G59"/>
  <c r="H59"/>
  <c r="I59"/>
  <c r="H111"/>
  <c r="I111"/>
  <c r="G111"/>
  <c r="H103"/>
  <c r="I103"/>
  <c r="G103"/>
  <c r="H95"/>
  <c r="G95"/>
  <c r="I487"/>
  <c r="H493"/>
  <c r="G489"/>
  <c r="I442"/>
  <c r="H433"/>
  <c r="G378"/>
  <c r="G403"/>
  <c r="G347"/>
  <c r="H326"/>
  <c r="H334"/>
  <c r="G360"/>
  <c r="H342"/>
  <c r="I324"/>
  <c r="G337"/>
  <c r="I331"/>
  <c r="G268"/>
  <c r="G260"/>
  <c r="I279"/>
  <c r="I283"/>
  <c r="N283" s="1"/>
  <c r="G228"/>
  <c r="H291"/>
  <c r="I287"/>
  <c r="G264"/>
  <c r="H251"/>
  <c r="I246"/>
  <c r="G244"/>
  <c r="H242"/>
  <c r="G238"/>
  <c r="H235"/>
  <c r="I230"/>
  <c r="G115"/>
  <c r="I188"/>
  <c r="I160"/>
  <c r="I140"/>
  <c r="G175"/>
  <c r="H182"/>
  <c r="I159"/>
  <c r="H146"/>
  <c r="G126"/>
  <c r="H115"/>
  <c r="G64"/>
  <c r="G58"/>
  <c r="G50"/>
  <c r="G42"/>
  <c r="G34"/>
  <c r="G86"/>
  <c r="H81"/>
  <c r="I76"/>
  <c r="G74"/>
  <c r="H90"/>
  <c r="G72"/>
  <c r="H69"/>
  <c r="G479"/>
  <c r="H479"/>
  <c r="I474"/>
  <c r="G474"/>
  <c r="H474"/>
  <c r="I466"/>
  <c r="G466"/>
  <c r="H466"/>
  <c r="I458"/>
  <c r="G458"/>
  <c r="H458"/>
  <c r="H450"/>
  <c r="G450"/>
  <c r="H465"/>
  <c r="G465"/>
  <c r="H457"/>
  <c r="G457"/>
  <c r="G436"/>
  <c r="H436"/>
  <c r="I436"/>
  <c r="G480"/>
  <c r="H480"/>
  <c r="I480"/>
  <c r="G475"/>
  <c r="H475"/>
  <c r="G472"/>
  <c r="H472"/>
  <c r="I472"/>
  <c r="G464"/>
  <c r="H464"/>
  <c r="I464"/>
  <c r="G456"/>
  <c r="H456"/>
  <c r="I456"/>
  <c r="H430"/>
  <c r="I430"/>
  <c r="G430"/>
  <c r="I423"/>
  <c r="G423"/>
  <c r="H423"/>
  <c r="I415"/>
  <c r="G415"/>
  <c r="H415"/>
  <c r="H422"/>
  <c r="I422"/>
  <c r="G422"/>
  <c r="H414"/>
  <c r="I414"/>
  <c r="G414"/>
  <c r="G393"/>
  <c r="H393"/>
  <c r="H383"/>
  <c r="I383"/>
  <c r="G383"/>
  <c r="H371"/>
  <c r="G371"/>
  <c r="G355"/>
  <c r="H355"/>
  <c r="H365"/>
  <c r="G365"/>
  <c r="H387"/>
  <c r="I387"/>
  <c r="G387"/>
  <c r="G373"/>
  <c r="H373"/>
  <c r="G340"/>
  <c r="H340"/>
  <c r="G320"/>
  <c r="H320"/>
  <c r="G312"/>
  <c r="H312"/>
  <c r="V288"/>
  <c r="W288" s="1"/>
  <c r="W289" s="1"/>
  <c r="W290" s="1"/>
  <c r="W291" s="1"/>
  <c r="W292" s="1"/>
  <c r="W293" s="1"/>
  <c r="W294" s="1"/>
  <c r="W295" s="1"/>
  <c r="W296" s="1"/>
  <c r="W297" s="1"/>
  <c r="W298" s="1"/>
  <c r="W299" s="1"/>
  <c r="W300" s="1"/>
  <c r="W301" s="1"/>
  <c r="W302" s="1"/>
  <c r="W303" s="1"/>
  <c r="W304" s="1"/>
  <c r="W305" s="1"/>
  <c r="W306" s="1"/>
  <c r="W307" s="1"/>
  <c r="R288"/>
  <c r="S288" s="1"/>
  <c r="S289" s="1"/>
  <c r="S290" s="1"/>
  <c r="S291" s="1"/>
  <c r="S292" s="1"/>
  <c r="S293" s="1"/>
  <c r="S294" s="1"/>
  <c r="S295" s="1"/>
  <c r="S296" s="1"/>
  <c r="S297" s="1"/>
  <c r="S298" s="1"/>
  <c r="S299" s="1"/>
  <c r="S300" s="1"/>
  <c r="S301" s="1"/>
  <c r="S302" s="1"/>
  <c r="S303" s="1"/>
  <c r="S304" s="1"/>
  <c r="S305" s="1"/>
  <c r="S306" s="1"/>
  <c r="S307" s="1"/>
  <c r="T288"/>
  <c r="U288" s="1"/>
  <c r="U289" s="1"/>
  <c r="U290" s="1"/>
  <c r="U291" s="1"/>
  <c r="U292" s="1"/>
  <c r="U293" s="1"/>
  <c r="U294" s="1"/>
  <c r="U295" s="1"/>
  <c r="U296" s="1"/>
  <c r="U297" s="1"/>
  <c r="U298" s="1"/>
  <c r="U299" s="1"/>
  <c r="U300" s="1"/>
  <c r="U301" s="1"/>
  <c r="U302" s="1"/>
  <c r="U303" s="1"/>
  <c r="U304" s="1"/>
  <c r="U305" s="1"/>
  <c r="U306" s="1"/>
  <c r="U307" s="1"/>
  <c r="O288"/>
  <c r="P288"/>
  <c r="Q288" s="1"/>
  <c r="Q289" s="1"/>
  <c r="Q290" s="1"/>
  <c r="Q291" s="1"/>
  <c r="Q292" s="1"/>
  <c r="Q293" s="1"/>
  <c r="Q294" s="1"/>
  <c r="Q295" s="1"/>
  <c r="Q296" s="1"/>
  <c r="Q297" s="1"/>
  <c r="Q298" s="1"/>
  <c r="Q299" s="1"/>
  <c r="Q300" s="1"/>
  <c r="Q301" s="1"/>
  <c r="Q302" s="1"/>
  <c r="Q303" s="1"/>
  <c r="Q304" s="1"/>
  <c r="Q305" s="1"/>
  <c r="Q306" s="1"/>
  <c r="Q307" s="1"/>
  <c r="H396"/>
  <c r="G396"/>
  <c r="I388"/>
  <c r="G388"/>
  <c r="H388"/>
  <c r="I376"/>
  <c r="G376"/>
  <c r="H376"/>
  <c r="H296"/>
  <c r="G296"/>
  <c r="H292"/>
  <c r="G292"/>
  <c r="H288"/>
  <c r="G288"/>
  <c r="H284"/>
  <c r="G284"/>
  <c r="H280"/>
  <c r="G280"/>
  <c r="H314"/>
  <c r="G314"/>
  <c r="G300"/>
  <c r="H300"/>
  <c r="G294"/>
  <c r="H294"/>
  <c r="I294"/>
  <c r="H318"/>
  <c r="G318"/>
  <c r="I315"/>
  <c r="G315"/>
  <c r="H315"/>
  <c r="I307"/>
  <c r="G307"/>
  <c r="H307"/>
  <c r="H310"/>
  <c r="G310"/>
  <c r="G298"/>
  <c r="H298"/>
  <c r="G237"/>
  <c r="H237"/>
  <c r="G233"/>
  <c r="H233"/>
  <c r="I233"/>
  <c r="G229"/>
  <c r="H229"/>
  <c r="I229"/>
  <c r="H322"/>
  <c r="G322"/>
  <c r="I311"/>
  <c r="G311"/>
  <c r="H311"/>
  <c r="G301"/>
  <c r="H301"/>
  <c r="G293"/>
  <c r="H293"/>
  <c r="G285"/>
  <c r="H285"/>
  <c r="G277"/>
  <c r="H277"/>
  <c r="G208"/>
  <c r="H208"/>
  <c r="G200"/>
  <c r="H200"/>
  <c r="G192"/>
  <c r="H192"/>
  <c r="G184"/>
  <c r="H184"/>
  <c r="H215"/>
  <c r="G215"/>
  <c r="H195"/>
  <c r="G195"/>
  <c r="G221"/>
  <c r="H221"/>
  <c r="I221"/>
  <c r="H207"/>
  <c r="G207"/>
  <c r="H199"/>
  <c r="G199"/>
  <c r="G224"/>
  <c r="H224"/>
  <c r="G212"/>
  <c r="H212"/>
  <c r="T154"/>
  <c r="U154" s="1"/>
  <c r="U155" s="1"/>
  <c r="U156" s="1"/>
  <c r="U157" s="1"/>
  <c r="U158" s="1"/>
  <c r="U159" s="1"/>
  <c r="U160" s="1"/>
  <c r="U161" s="1"/>
  <c r="U162" s="1"/>
  <c r="U163" s="1"/>
  <c r="U164" s="1"/>
  <c r="U165" s="1"/>
  <c r="P154"/>
  <c r="Q154" s="1"/>
  <c r="Q155" s="1"/>
  <c r="Q156" s="1"/>
  <c r="Q157" s="1"/>
  <c r="Q158" s="1"/>
  <c r="Q159" s="1"/>
  <c r="Q160" s="1"/>
  <c r="Q161" s="1"/>
  <c r="Q162" s="1"/>
  <c r="Q163" s="1"/>
  <c r="Q164" s="1"/>
  <c r="Q165" s="1"/>
  <c r="V154"/>
  <c r="W154" s="1"/>
  <c r="W155" s="1"/>
  <c r="W156" s="1"/>
  <c r="W157" s="1"/>
  <c r="W158" s="1"/>
  <c r="W159" s="1"/>
  <c r="W160" s="1"/>
  <c r="W161" s="1"/>
  <c r="W162" s="1"/>
  <c r="W163" s="1"/>
  <c r="W164" s="1"/>
  <c r="W165" s="1"/>
  <c r="R154"/>
  <c r="S154" s="1"/>
  <c r="S155" s="1"/>
  <c r="S156" s="1"/>
  <c r="S157" s="1"/>
  <c r="S158" s="1"/>
  <c r="S159" s="1"/>
  <c r="S160" s="1"/>
  <c r="S161" s="1"/>
  <c r="S162" s="1"/>
  <c r="S163" s="1"/>
  <c r="S164" s="1"/>
  <c r="S165" s="1"/>
  <c r="O154"/>
  <c r="H167"/>
  <c r="I167"/>
  <c r="G167"/>
  <c r="H147"/>
  <c r="I147"/>
  <c r="G147"/>
  <c r="G97"/>
  <c r="H97"/>
  <c r="I97"/>
  <c r="G181"/>
  <c r="H181"/>
  <c r="G141"/>
  <c r="H141"/>
  <c r="I141"/>
  <c r="G154"/>
  <c r="H154"/>
  <c r="G105"/>
  <c r="H105"/>
  <c r="I105"/>
  <c r="G128"/>
  <c r="H128"/>
  <c r="G116"/>
  <c r="H116"/>
  <c r="G217"/>
  <c r="H217"/>
  <c r="I217"/>
  <c r="G201"/>
  <c r="H201"/>
  <c r="I201"/>
  <c r="G189"/>
  <c r="H189"/>
  <c r="I189"/>
  <c r="G177"/>
  <c r="H177"/>
  <c r="I177"/>
  <c r="T166"/>
  <c r="U166" s="1"/>
  <c r="U167" s="1"/>
  <c r="U168" s="1"/>
  <c r="U169" s="1"/>
  <c r="P166"/>
  <c r="Q166" s="1"/>
  <c r="Q167" s="1"/>
  <c r="Q168" s="1"/>
  <c r="Q169" s="1"/>
  <c r="V166"/>
  <c r="W166" s="1"/>
  <c r="W167" s="1"/>
  <c r="W168" s="1"/>
  <c r="W169" s="1"/>
  <c r="R166"/>
  <c r="S166" s="1"/>
  <c r="S167" s="1"/>
  <c r="S168" s="1"/>
  <c r="S169" s="1"/>
  <c r="O166"/>
  <c r="G125"/>
  <c r="H125"/>
  <c r="I125"/>
  <c r="H139"/>
  <c r="I139"/>
  <c r="G139"/>
  <c r="G32"/>
  <c r="H32"/>
  <c r="I32"/>
  <c r="N32" s="1"/>
  <c r="V88"/>
  <c r="W88" s="1"/>
  <c r="W89" s="1"/>
  <c r="W90" s="1"/>
  <c r="W91" s="1"/>
  <c r="W92" s="1"/>
  <c r="W93" s="1"/>
  <c r="W94" s="1"/>
  <c r="W95" s="1"/>
  <c r="W96" s="1"/>
  <c r="W97" s="1"/>
  <c r="W98" s="1"/>
  <c r="W99" s="1"/>
  <c r="W100" s="1"/>
  <c r="W101" s="1"/>
  <c r="R88"/>
  <c r="S88" s="1"/>
  <c r="S89" s="1"/>
  <c r="S90" s="1"/>
  <c r="S91" s="1"/>
  <c r="S92" s="1"/>
  <c r="S93" s="1"/>
  <c r="S94" s="1"/>
  <c r="S95" s="1"/>
  <c r="S96" s="1"/>
  <c r="S97" s="1"/>
  <c r="S98" s="1"/>
  <c r="S99" s="1"/>
  <c r="S100" s="1"/>
  <c r="S101" s="1"/>
  <c r="O88"/>
  <c r="P88"/>
  <c r="Q88" s="1"/>
  <c r="Q89" s="1"/>
  <c r="Q90" s="1"/>
  <c r="Q91" s="1"/>
  <c r="Q92" s="1"/>
  <c r="Q93" s="1"/>
  <c r="Q94" s="1"/>
  <c r="Q95" s="1"/>
  <c r="Q96" s="1"/>
  <c r="Q97" s="1"/>
  <c r="Q98" s="1"/>
  <c r="Q99" s="1"/>
  <c r="Q100" s="1"/>
  <c r="Q101" s="1"/>
  <c r="T88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G89"/>
  <c r="H89"/>
  <c r="G79"/>
  <c r="H79"/>
  <c r="I79"/>
  <c r="N79" s="1"/>
  <c r="G75"/>
  <c r="H75"/>
  <c r="I75"/>
  <c r="G71"/>
  <c r="H71"/>
  <c r="I71"/>
  <c r="G67"/>
  <c r="H67"/>
  <c r="I67"/>
  <c r="G63"/>
  <c r="H63"/>
  <c r="I63"/>
  <c r="G43"/>
  <c r="H43"/>
  <c r="I43"/>
  <c r="N43" s="1"/>
  <c r="G39"/>
  <c r="H39"/>
  <c r="I39"/>
  <c r="G209"/>
  <c r="H209"/>
  <c r="I209"/>
  <c r="I455"/>
  <c r="I473"/>
  <c r="I486"/>
  <c r="I421"/>
  <c r="I370"/>
  <c r="I443"/>
  <c r="I397"/>
  <c r="I334"/>
  <c r="I326"/>
  <c r="N326" s="1"/>
  <c r="H403"/>
  <c r="I308"/>
  <c r="N308" s="1"/>
  <c r="G406"/>
  <c r="I320"/>
  <c r="I272"/>
  <c r="I228"/>
  <c r="I339"/>
  <c r="I337"/>
  <c r="I247"/>
  <c r="I321"/>
  <c r="I340"/>
  <c r="G272"/>
  <c r="H270"/>
  <c r="G299"/>
  <c r="G290"/>
  <c r="G250"/>
  <c r="H247"/>
  <c r="G240"/>
  <c r="H238"/>
  <c r="G234"/>
  <c r="H231"/>
  <c r="H140"/>
  <c r="I168"/>
  <c r="I164"/>
  <c r="I144"/>
  <c r="N144" s="1"/>
  <c r="I124"/>
  <c r="G163"/>
  <c r="G143"/>
  <c r="G156"/>
  <c r="G186"/>
  <c r="H179"/>
  <c r="H163"/>
  <c r="H143"/>
  <c r="H126"/>
  <c r="H64"/>
  <c r="H61"/>
  <c r="I73"/>
  <c r="H86"/>
  <c r="G80"/>
  <c r="H77"/>
  <c r="H72"/>
  <c r="G68"/>
  <c r="H65"/>
  <c r="H53"/>
  <c r="H45"/>
  <c r="H37"/>
  <c r="V450"/>
  <c r="W450" s="1"/>
  <c r="W451" s="1"/>
  <c r="W452" s="1"/>
  <c r="W453" s="1"/>
  <c r="R450"/>
  <c r="S450" s="1"/>
  <c r="S451" s="1"/>
  <c r="S452" s="1"/>
  <c r="S453" s="1"/>
  <c r="O450"/>
  <c r="P450"/>
  <c r="Q450" s="1"/>
  <c r="Q451" s="1"/>
  <c r="Q452" s="1"/>
  <c r="Q453" s="1"/>
  <c r="T450"/>
  <c r="U450" s="1"/>
  <c r="U451" s="1"/>
  <c r="U452" s="1"/>
  <c r="U453" s="1"/>
  <c r="V461"/>
  <c r="W461" s="1"/>
  <c r="W462" s="1"/>
  <c r="W463" s="1"/>
  <c r="W464" s="1"/>
  <c r="W465" s="1"/>
  <c r="W466" s="1"/>
  <c r="W467" s="1"/>
  <c r="W468" s="1"/>
  <c r="W469" s="1"/>
  <c r="R461"/>
  <c r="S461" s="1"/>
  <c r="S462" s="1"/>
  <c r="S463" s="1"/>
  <c r="S464" s="1"/>
  <c r="S465" s="1"/>
  <c r="S466" s="1"/>
  <c r="S467" s="1"/>
  <c r="S468" s="1"/>
  <c r="S469" s="1"/>
  <c r="O461"/>
  <c r="T461"/>
  <c r="U461" s="1"/>
  <c r="U462" s="1"/>
  <c r="U463" s="1"/>
  <c r="U464" s="1"/>
  <c r="U465" s="1"/>
  <c r="U466" s="1"/>
  <c r="U467" s="1"/>
  <c r="U468" s="1"/>
  <c r="U469" s="1"/>
  <c r="P461"/>
  <c r="Q461" s="1"/>
  <c r="Q462" s="1"/>
  <c r="Q463" s="1"/>
  <c r="Q464" s="1"/>
  <c r="Q465" s="1"/>
  <c r="Q466" s="1"/>
  <c r="Q467" s="1"/>
  <c r="Q468" s="1"/>
  <c r="Q469" s="1"/>
  <c r="G491"/>
  <c r="H491"/>
  <c r="G483"/>
  <c r="H483"/>
  <c r="G467"/>
  <c r="H467"/>
  <c r="G459"/>
  <c r="H459"/>
  <c r="G451"/>
  <c r="H451"/>
  <c r="H449"/>
  <c r="G449"/>
  <c r="H445"/>
  <c r="G445"/>
  <c r="G440"/>
  <c r="H440"/>
  <c r="I440"/>
  <c r="G476"/>
  <c r="H476"/>
  <c r="I476"/>
  <c r="G420"/>
  <c r="H420"/>
  <c r="I420"/>
  <c r="G412"/>
  <c r="H412"/>
  <c r="T441"/>
  <c r="U441" s="1"/>
  <c r="U442" s="1"/>
  <c r="U443" s="1"/>
  <c r="U444" s="1"/>
  <c r="U445" s="1"/>
  <c r="P441"/>
  <c r="Q441" s="1"/>
  <c r="Q442" s="1"/>
  <c r="Q443" s="1"/>
  <c r="Q444" s="1"/>
  <c r="Q445" s="1"/>
  <c r="V441"/>
  <c r="W441" s="1"/>
  <c r="W442" s="1"/>
  <c r="W443" s="1"/>
  <c r="W444" s="1"/>
  <c r="W445" s="1"/>
  <c r="R441"/>
  <c r="S441" s="1"/>
  <c r="S442" s="1"/>
  <c r="S443" s="1"/>
  <c r="S444" s="1"/>
  <c r="S445" s="1"/>
  <c r="O441"/>
  <c r="G437"/>
  <c r="H437"/>
  <c r="G402"/>
  <c r="H402"/>
  <c r="V405"/>
  <c r="W405" s="1"/>
  <c r="W406" s="1"/>
  <c r="W407" s="1"/>
  <c r="W408" s="1"/>
  <c r="W409" s="1"/>
  <c r="W410" s="1"/>
  <c r="W411" s="1"/>
  <c r="W412" s="1"/>
  <c r="W413" s="1"/>
  <c r="W414" s="1"/>
  <c r="W415" s="1"/>
  <c r="W416" s="1"/>
  <c r="W417" s="1"/>
  <c r="W418" s="1"/>
  <c r="W419" s="1"/>
  <c r="W420" s="1"/>
  <c r="W421" s="1"/>
  <c r="W422" s="1"/>
  <c r="W423" s="1"/>
  <c r="W424" s="1"/>
  <c r="W425" s="1"/>
  <c r="W426" s="1"/>
  <c r="R405"/>
  <c r="S405" s="1"/>
  <c r="S406" s="1"/>
  <c r="S407" s="1"/>
  <c r="S408" s="1"/>
  <c r="S409" s="1"/>
  <c r="S410" s="1"/>
  <c r="S411" s="1"/>
  <c r="S412" s="1"/>
  <c r="S413" s="1"/>
  <c r="S414" s="1"/>
  <c r="S415" s="1"/>
  <c r="S416" s="1"/>
  <c r="S417" s="1"/>
  <c r="S418" s="1"/>
  <c r="S419" s="1"/>
  <c r="S420" s="1"/>
  <c r="S421" s="1"/>
  <c r="S422" s="1"/>
  <c r="S423" s="1"/>
  <c r="S424" s="1"/>
  <c r="S425" s="1"/>
  <c r="S426" s="1"/>
  <c r="O405"/>
  <c r="P405"/>
  <c r="Q405" s="1"/>
  <c r="Q406" s="1"/>
  <c r="Q407" s="1"/>
  <c r="Q408" s="1"/>
  <c r="Q409" s="1"/>
  <c r="Q410" s="1"/>
  <c r="Q411" s="1"/>
  <c r="Q412" s="1"/>
  <c r="Q413" s="1"/>
  <c r="Q414" s="1"/>
  <c r="Q415" s="1"/>
  <c r="Q416" s="1"/>
  <c r="Q417" s="1"/>
  <c r="Q418" s="1"/>
  <c r="Q419" s="1"/>
  <c r="Q420" s="1"/>
  <c r="Q421" s="1"/>
  <c r="Q422" s="1"/>
  <c r="Q423" s="1"/>
  <c r="Q424" s="1"/>
  <c r="Q425" s="1"/>
  <c r="Q426" s="1"/>
  <c r="T405"/>
  <c r="U405" s="1"/>
  <c r="U406" s="1"/>
  <c r="U407" s="1"/>
  <c r="U408" s="1"/>
  <c r="U409" s="1"/>
  <c r="U410" s="1"/>
  <c r="U411" s="1"/>
  <c r="U412" s="1"/>
  <c r="U413" s="1"/>
  <c r="U414" s="1"/>
  <c r="U415" s="1"/>
  <c r="U416" s="1"/>
  <c r="U417" s="1"/>
  <c r="U418" s="1"/>
  <c r="U419" s="1"/>
  <c r="U420" s="1"/>
  <c r="U421" s="1"/>
  <c r="U422" s="1"/>
  <c r="U423" s="1"/>
  <c r="U424" s="1"/>
  <c r="U425" s="1"/>
  <c r="U426" s="1"/>
  <c r="G429"/>
  <c r="H429"/>
  <c r="H438"/>
  <c r="I438"/>
  <c r="G438"/>
  <c r="I427"/>
  <c r="N427" s="1"/>
  <c r="G427"/>
  <c r="H427"/>
  <c r="G417"/>
  <c r="H417"/>
  <c r="G409"/>
  <c r="H409"/>
  <c r="G401"/>
  <c r="H401"/>
  <c r="G367"/>
  <c r="H367"/>
  <c r="H391"/>
  <c r="I391"/>
  <c r="G391"/>
  <c r="I384"/>
  <c r="G384"/>
  <c r="H384"/>
  <c r="G374"/>
  <c r="H374"/>
  <c r="H366"/>
  <c r="G366"/>
  <c r="H358"/>
  <c r="G358"/>
  <c r="H350"/>
  <c r="G350"/>
  <c r="G369"/>
  <c r="H369"/>
  <c r="H353"/>
  <c r="G353"/>
  <c r="H349"/>
  <c r="G349"/>
  <c r="O385"/>
  <c r="T385"/>
  <c r="U385" s="1"/>
  <c r="U386" s="1"/>
  <c r="U387" s="1"/>
  <c r="U388" s="1"/>
  <c r="U389" s="1"/>
  <c r="P385"/>
  <c r="Q385" s="1"/>
  <c r="Q386" s="1"/>
  <c r="Q387" s="1"/>
  <c r="Q388" s="1"/>
  <c r="Q389" s="1"/>
  <c r="V385"/>
  <c r="W385" s="1"/>
  <c r="W386" s="1"/>
  <c r="W387" s="1"/>
  <c r="W388" s="1"/>
  <c r="W389" s="1"/>
  <c r="R385"/>
  <c r="S385" s="1"/>
  <c r="S386" s="1"/>
  <c r="S387" s="1"/>
  <c r="S388" s="1"/>
  <c r="S389" s="1"/>
  <c r="G390"/>
  <c r="H390"/>
  <c r="G382"/>
  <c r="H382"/>
  <c r="G344"/>
  <c r="H344"/>
  <c r="G282"/>
  <c r="H282"/>
  <c r="V236"/>
  <c r="W236" s="1"/>
  <c r="W237" s="1"/>
  <c r="W238" s="1"/>
  <c r="R236"/>
  <c r="S236" s="1"/>
  <c r="S237" s="1"/>
  <c r="S238" s="1"/>
  <c r="O236"/>
  <c r="T236"/>
  <c r="U236" s="1"/>
  <c r="U237" s="1"/>
  <c r="U238" s="1"/>
  <c r="P236"/>
  <c r="Q236" s="1"/>
  <c r="Q237" s="1"/>
  <c r="Q238" s="1"/>
  <c r="I327"/>
  <c r="G327"/>
  <c r="H327"/>
  <c r="I323"/>
  <c r="G323"/>
  <c r="H323"/>
  <c r="G317"/>
  <c r="H317"/>
  <c r="G309"/>
  <c r="H309"/>
  <c r="V239"/>
  <c r="W239" s="1"/>
  <c r="W240" s="1"/>
  <c r="W241" s="1"/>
  <c r="W242" s="1"/>
  <c r="W243" s="1"/>
  <c r="W244" s="1"/>
  <c r="W245" s="1"/>
  <c r="W246" s="1"/>
  <c r="W247" s="1"/>
  <c r="W248" s="1"/>
  <c r="W249" s="1"/>
  <c r="W250" s="1"/>
  <c r="R239"/>
  <c r="S239" s="1"/>
  <c r="S240" s="1"/>
  <c r="S241" s="1"/>
  <c r="S242" s="1"/>
  <c r="S243" s="1"/>
  <c r="S244" s="1"/>
  <c r="S245" s="1"/>
  <c r="S246" s="1"/>
  <c r="S247" s="1"/>
  <c r="S248" s="1"/>
  <c r="S249" s="1"/>
  <c r="S250" s="1"/>
  <c r="O239"/>
  <c r="T239"/>
  <c r="U239" s="1"/>
  <c r="U240" s="1"/>
  <c r="U241" s="1"/>
  <c r="U242" s="1"/>
  <c r="U243" s="1"/>
  <c r="U244" s="1"/>
  <c r="U245" s="1"/>
  <c r="U246" s="1"/>
  <c r="U247" s="1"/>
  <c r="U248" s="1"/>
  <c r="U249" s="1"/>
  <c r="U250" s="1"/>
  <c r="P239"/>
  <c r="Q239" s="1"/>
  <c r="Q240" s="1"/>
  <c r="Q241" s="1"/>
  <c r="Q242" s="1"/>
  <c r="Q243" s="1"/>
  <c r="Q244" s="1"/>
  <c r="Q245" s="1"/>
  <c r="Q246" s="1"/>
  <c r="Q247" s="1"/>
  <c r="Q248" s="1"/>
  <c r="Q249" s="1"/>
  <c r="Q250" s="1"/>
  <c r="I319"/>
  <c r="G319"/>
  <c r="H319"/>
  <c r="G265"/>
  <c r="H265"/>
  <c r="I265"/>
  <c r="N265" s="1"/>
  <c r="G261"/>
  <c r="H261"/>
  <c r="I261"/>
  <c r="G257"/>
  <c r="H257"/>
  <c r="I257"/>
  <c r="G253"/>
  <c r="H253"/>
  <c r="I253"/>
  <c r="G249"/>
  <c r="H249"/>
  <c r="I249"/>
  <c r="G245"/>
  <c r="H245"/>
  <c r="I245"/>
  <c r="G241"/>
  <c r="H241"/>
  <c r="I241"/>
  <c r="H211"/>
  <c r="G211"/>
  <c r="H191"/>
  <c r="G191"/>
  <c r="G206"/>
  <c r="H206"/>
  <c r="I206"/>
  <c r="G157"/>
  <c r="H157"/>
  <c r="I157"/>
  <c r="G170"/>
  <c r="H170"/>
  <c r="G150"/>
  <c r="H150"/>
  <c r="H127"/>
  <c r="I127"/>
  <c r="G127"/>
  <c r="G110"/>
  <c r="H110"/>
  <c r="I110"/>
  <c r="G106"/>
  <c r="H106"/>
  <c r="I106"/>
  <c r="G102"/>
  <c r="H102"/>
  <c r="I102"/>
  <c r="N102" s="1"/>
  <c r="V62"/>
  <c r="W62" s="1"/>
  <c r="W63" s="1"/>
  <c r="W64" s="1"/>
  <c r="W65" s="1"/>
  <c r="W66" s="1"/>
  <c r="W67" s="1"/>
  <c r="R62"/>
  <c r="S62" s="1"/>
  <c r="S63" s="1"/>
  <c r="S64" s="1"/>
  <c r="S65" s="1"/>
  <c r="S66" s="1"/>
  <c r="S67" s="1"/>
  <c r="O62"/>
  <c r="T62"/>
  <c r="U62" s="1"/>
  <c r="U63" s="1"/>
  <c r="U64" s="1"/>
  <c r="U65" s="1"/>
  <c r="U66" s="1"/>
  <c r="U67" s="1"/>
  <c r="P62"/>
  <c r="Q62" s="1"/>
  <c r="Q63" s="1"/>
  <c r="Q64" s="1"/>
  <c r="Q65" s="1"/>
  <c r="Q66" s="1"/>
  <c r="Q67" s="1"/>
  <c r="G185"/>
  <c r="H185"/>
  <c r="G216"/>
  <c r="H216"/>
  <c r="G194"/>
  <c r="H194"/>
  <c r="I194"/>
  <c r="N194" s="1"/>
  <c r="H171"/>
  <c r="I171"/>
  <c r="N171" s="1"/>
  <c r="G171"/>
  <c r="G148"/>
  <c r="H148"/>
  <c r="H135"/>
  <c r="I135"/>
  <c r="G135"/>
  <c r="G101"/>
  <c r="H101"/>
  <c r="I101"/>
  <c r="G114"/>
  <c r="H114"/>
  <c r="I114"/>
  <c r="G169"/>
  <c r="H169"/>
  <c r="I169"/>
  <c r="H155"/>
  <c r="I155"/>
  <c r="G155"/>
  <c r="G142"/>
  <c r="H142"/>
  <c r="G85"/>
  <c r="I85"/>
  <c r="H85"/>
  <c r="G205"/>
  <c r="H205"/>
  <c r="I205"/>
  <c r="G197"/>
  <c r="H197"/>
  <c r="I197"/>
  <c r="G112"/>
  <c r="H112"/>
  <c r="G104"/>
  <c r="H104"/>
  <c r="G96"/>
  <c r="H96"/>
  <c r="H88"/>
  <c r="G88"/>
  <c r="G145"/>
  <c r="H145"/>
  <c r="I145"/>
  <c r="G129"/>
  <c r="H129"/>
  <c r="I129"/>
  <c r="N129" s="1"/>
  <c r="G113"/>
  <c r="H113"/>
  <c r="I113"/>
  <c r="N113" s="1"/>
  <c r="H107"/>
  <c r="I107"/>
  <c r="G107"/>
  <c r="H99"/>
  <c r="G99"/>
  <c r="I367"/>
  <c r="I366"/>
  <c r="I350"/>
  <c r="I282"/>
  <c r="I134"/>
  <c r="I185"/>
  <c r="I184"/>
  <c r="N184" s="1"/>
  <c r="I180"/>
  <c r="I148"/>
  <c r="I132"/>
  <c r="I128"/>
  <c r="I77"/>
  <c r="V446" i="11"/>
  <c r="W446" s="1"/>
  <c r="W447" s="1"/>
  <c r="W448" s="1"/>
  <c r="W449" s="1"/>
  <c r="W450" s="1"/>
  <c r="W451" s="1"/>
  <c r="W452" s="1"/>
  <c r="W453" s="1"/>
  <c r="W454" s="1"/>
  <c r="W455" s="1"/>
  <c r="W456" s="1"/>
  <c r="W457" s="1"/>
  <c r="W458" s="1"/>
  <c r="W459" s="1"/>
  <c r="W460" s="1"/>
  <c r="W461" s="1"/>
  <c r="R446"/>
  <c r="S446" s="1"/>
  <c r="S447" s="1"/>
  <c r="S448" s="1"/>
  <c r="S449" s="1"/>
  <c r="S450" s="1"/>
  <c r="S451" s="1"/>
  <c r="S452" s="1"/>
  <c r="S453" s="1"/>
  <c r="S454" s="1"/>
  <c r="S455" s="1"/>
  <c r="S456" s="1"/>
  <c r="S457" s="1"/>
  <c r="S458" s="1"/>
  <c r="S459" s="1"/>
  <c r="S460" s="1"/>
  <c r="S461" s="1"/>
  <c r="O446"/>
  <c r="P446"/>
  <c r="Q446" s="1"/>
  <c r="Q447" s="1"/>
  <c r="Q448" s="1"/>
  <c r="Q449" s="1"/>
  <c r="Q450" s="1"/>
  <c r="Q451" s="1"/>
  <c r="Q452" s="1"/>
  <c r="Q453" s="1"/>
  <c r="Q454" s="1"/>
  <c r="Q455" s="1"/>
  <c r="Q456" s="1"/>
  <c r="Q457" s="1"/>
  <c r="Q458" s="1"/>
  <c r="Q459" s="1"/>
  <c r="Q460" s="1"/>
  <c r="Q461" s="1"/>
  <c r="T446"/>
  <c r="U446" s="1"/>
  <c r="U447" s="1"/>
  <c r="U448" s="1"/>
  <c r="U449" s="1"/>
  <c r="U450" s="1"/>
  <c r="U451" s="1"/>
  <c r="U452" s="1"/>
  <c r="U453" s="1"/>
  <c r="U454" s="1"/>
  <c r="U455" s="1"/>
  <c r="U456" s="1"/>
  <c r="U457" s="1"/>
  <c r="U458" s="1"/>
  <c r="U459" s="1"/>
  <c r="U460" s="1"/>
  <c r="U461" s="1"/>
  <c r="V462"/>
  <c r="W462" s="1"/>
  <c r="W463" s="1"/>
  <c r="W464" s="1"/>
  <c r="W465" s="1"/>
  <c r="W466" s="1"/>
  <c r="W467" s="1"/>
  <c r="W468" s="1"/>
  <c r="W469" s="1"/>
  <c r="R462"/>
  <c r="S462" s="1"/>
  <c r="S463" s="1"/>
  <c r="S464" s="1"/>
  <c r="S465" s="1"/>
  <c r="S466" s="1"/>
  <c r="S467" s="1"/>
  <c r="S468" s="1"/>
  <c r="S469" s="1"/>
  <c r="O462"/>
  <c r="T462"/>
  <c r="U462" s="1"/>
  <c r="U463" s="1"/>
  <c r="U464" s="1"/>
  <c r="U465" s="1"/>
  <c r="U466" s="1"/>
  <c r="U467" s="1"/>
  <c r="U468" s="1"/>
  <c r="U469" s="1"/>
  <c r="P462"/>
  <c r="Q462" s="1"/>
  <c r="Q463" s="1"/>
  <c r="Q464" s="1"/>
  <c r="Q465" s="1"/>
  <c r="Q466" s="1"/>
  <c r="Q467" s="1"/>
  <c r="Q468" s="1"/>
  <c r="Q469" s="1"/>
  <c r="G495"/>
  <c r="H495"/>
  <c r="G491"/>
  <c r="H491"/>
  <c r="G487"/>
  <c r="H487"/>
  <c r="G483"/>
  <c r="H483"/>
  <c r="G479"/>
  <c r="H479"/>
  <c r="V470"/>
  <c r="W470" s="1"/>
  <c r="W471" s="1"/>
  <c r="W472" s="1"/>
  <c r="W473" s="1"/>
  <c r="W474" s="1"/>
  <c r="W475" s="1"/>
  <c r="W476" s="1"/>
  <c r="W477" s="1"/>
  <c r="W478" s="1"/>
  <c r="W479" s="1"/>
  <c r="W480" s="1"/>
  <c r="W481" s="1"/>
  <c r="W482" s="1"/>
  <c r="W483" s="1"/>
  <c r="W484" s="1"/>
  <c r="W485" s="1"/>
  <c r="W486" s="1"/>
  <c r="W487" s="1"/>
  <c r="W488" s="1"/>
  <c r="W489" s="1"/>
  <c r="W490" s="1"/>
  <c r="W491" s="1"/>
  <c r="W492" s="1"/>
  <c r="W493" s="1"/>
  <c r="W494" s="1"/>
  <c r="W495" s="1"/>
  <c r="W496" s="1"/>
  <c r="R470"/>
  <c r="S470" s="1"/>
  <c r="S471" s="1"/>
  <c r="S472" s="1"/>
  <c r="S473" s="1"/>
  <c r="S474" s="1"/>
  <c r="S475" s="1"/>
  <c r="S476" s="1"/>
  <c r="S477" s="1"/>
  <c r="S478" s="1"/>
  <c r="S479" s="1"/>
  <c r="S480" s="1"/>
  <c r="S481" s="1"/>
  <c r="S482" s="1"/>
  <c r="S483" s="1"/>
  <c r="S484" s="1"/>
  <c r="S485" s="1"/>
  <c r="S486" s="1"/>
  <c r="S487" s="1"/>
  <c r="S488" s="1"/>
  <c r="S489" s="1"/>
  <c r="S490" s="1"/>
  <c r="S491" s="1"/>
  <c r="S492" s="1"/>
  <c r="S493" s="1"/>
  <c r="S494" s="1"/>
  <c r="S495" s="1"/>
  <c r="S496" s="1"/>
  <c r="O470"/>
  <c r="T470"/>
  <c r="U470" s="1"/>
  <c r="U471" s="1"/>
  <c r="U472" s="1"/>
  <c r="U473" s="1"/>
  <c r="U474" s="1"/>
  <c r="U475" s="1"/>
  <c r="U476" s="1"/>
  <c r="U477" s="1"/>
  <c r="U478" s="1"/>
  <c r="U479" s="1"/>
  <c r="U480" s="1"/>
  <c r="U481" s="1"/>
  <c r="U482" s="1"/>
  <c r="U483" s="1"/>
  <c r="U484" s="1"/>
  <c r="U485" s="1"/>
  <c r="U486" s="1"/>
  <c r="U487" s="1"/>
  <c r="U488" s="1"/>
  <c r="U489" s="1"/>
  <c r="U490" s="1"/>
  <c r="U491" s="1"/>
  <c r="U492" s="1"/>
  <c r="U493" s="1"/>
  <c r="U494" s="1"/>
  <c r="U495" s="1"/>
  <c r="U496" s="1"/>
  <c r="P470"/>
  <c r="Q470" s="1"/>
  <c r="Q471" s="1"/>
  <c r="Q472" s="1"/>
  <c r="Q473" s="1"/>
  <c r="Q474" s="1"/>
  <c r="Q475" s="1"/>
  <c r="Q476" s="1"/>
  <c r="Q477" s="1"/>
  <c r="Q478" s="1"/>
  <c r="Q479" s="1"/>
  <c r="Q480" s="1"/>
  <c r="Q481" s="1"/>
  <c r="Q482" s="1"/>
  <c r="Q483" s="1"/>
  <c r="Q484" s="1"/>
  <c r="Q485" s="1"/>
  <c r="Q486" s="1"/>
  <c r="Q487" s="1"/>
  <c r="Q488" s="1"/>
  <c r="Q489" s="1"/>
  <c r="Q490" s="1"/>
  <c r="Q491" s="1"/>
  <c r="Q492" s="1"/>
  <c r="Q493" s="1"/>
  <c r="Q494" s="1"/>
  <c r="Q495" s="1"/>
  <c r="Q496" s="1"/>
  <c r="G474"/>
  <c r="H474"/>
  <c r="G429"/>
  <c r="H429"/>
  <c r="I429"/>
  <c r="I420"/>
  <c r="G420"/>
  <c r="H420"/>
  <c r="H423"/>
  <c r="G423"/>
  <c r="G418"/>
  <c r="H418"/>
  <c r="H410"/>
  <c r="G410"/>
  <c r="H402"/>
  <c r="G402"/>
  <c r="H394"/>
  <c r="G394"/>
  <c r="G417"/>
  <c r="H417"/>
  <c r="I417"/>
  <c r="G389"/>
  <c r="H389"/>
  <c r="G408"/>
  <c r="H408"/>
  <c r="I408"/>
  <c r="G404"/>
  <c r="H404"/>
  <c r="I404"/>
  <c r="G396"/>
  <c r="H396"/>
  <c r="I396"/>
  <c r="G364"/>
  <c r="H364"/>
  <c r="I364"/>
  <c r="G312"/>
  <c r="H312"/>
  <c r="I312"/>
  <c r="G348"/>
  <c r="H348"/>
  <c r="I348"/>
  <c r="G337"/>
  <c r="H337"/>
  <c r="I337"/>
  <c r="G329"/>
  <c r="H329"/>
  <c r="I329"/>
  <c r="H346"/>
  <c r="I346"/>
  <c r="G346"/>
  <c r="G304"/>
  <c r="H304"/>
  <c r="G292"/>
  <c r="H292"/>
  <c r="O288"/>
  <c r="T288"/>
  <c r="U288" s="1"/>
  <c r="U289" s="1"/>
  <c r="U290" s="1"/>
  <c r="U291" s="1"/>
  <c r="U292" s="1"/>
  <c r="U293" s="1"/>
  <c r="U294" s="1"/>
  <c r="U295" s="1"/>
  <c r="U296" s="1"/>
  <c r="U297" s="1"/>
  <c r="U298" s="1"/>
  <c r="U299" s="1"/>
  <c r="U300" s="1"/>
  <c r="U301" s="1"/>
  <c r="U302" s="1"/>
  <c r="U303" s="1"/>
  <c r="U304" s="1"/>
  <c r="U305" s="1"/>
  <c r="U306" s="1"/>
  <c r="U307" s="1"/>
  <c r="U308" s="1"/>
  <c r="P288"/>
  <c r="Q288" s="1"/>
  <c r="Q289" s="1"/>
  <c r="Q290" s="1"/>
  <c r="Q291" s="1"/>
  <c r="Q292" s="1"/>
  <c r="Q293" s="1"/>
  <c r="Q294" s="1"/>
  <c r="Q295" s="1"/>
  <c r="Q296" s="1"/>
  <c r="Q297" s="1"/>
  <c r="Q298" s="1"/>
  <c r="Q299" s="1"/>
  <c r="Q300" s="1"/>
  <c r="Q301" s="1"/>
  <c r="Q302" s="1"/>
  <c r="Q303" s="1"/>
  <c r="Q304" s="1"/>
  <c r="Q305" s="1"/>
  <c r="Q306" s="1"/>
  <c r="Q307" s="1"/>
  <c r="Q308" s="1"/>
  <c r="V288"/>
  <c r="W288" s="1"/>
  <c r="W289" s="1"/>
  <c r="W290" s="1"/>
  <c r="W291" s="1"/>
  <c r="W292" s="1"/>
  <c r="W293" s="1"/>
  <c r="W294" s="1"/>
  <c r="W295" s="1"/>
  <c r="W296" s="1"/>
  <c r="W297" s="1"/>
  <c r="W298" s="1"/>
  <c r="W299" s="1"/>
  <c r="W300" s="1"/>
  <c r="W301" s="1"/>
  <c r="W302" s="1"/>
  <c r="W303" s="1"/>
  <c r="W304" s="1"/>
  <c r="W305" s="1"/>
  <c r="W306" s="1"/>
  <c r="W307" s="1"/>
  <c r="W308" s="1"/>
  <c r="R288"/>
  <c r="S288" s="1"/>
  <c r="S289" s="1"/>
  <c r="S290" s="1"/>
  <c r="S291" s="1"/>
  <c r="S292" s="1"/>
  <c r="S293" s="1"/>
  <c r="S294" s="1"/>
  <c r="S295" s="1"/>
  <c r="S296" s="1"/>
  <c r="S297" s="1"/>
  <c r="S298" s="1"/>
  <c r="S299" s="1"/>
  <c r="S300" s="1"/>
  <c r="S301" s="1"/>
  <c r="S302" s="1"/>
  <c r="S303" s="1"/>
  <c r="S304" s="1"/>
  <c r="S305" s="1"/>
  <c r="S306" s="1"/>
  <c r="S307" s="1"/>
  <c r="S308" s="1"/>
  <c r="G284"/>
  <c r="H284"/>
  <c r="G252"/>
  <c r="H252"/>
  <c r="G332"/>
  <c r="H332"/>
  <c r="I332"/>
  <c r="G324"/>
  <c r="H324"/>
  <c r="G212"/>
  <c r="H212"/>
  <c r="G232"/>
  <c r="H232"/>
  <c r="G224"/>
  <c r="H224"/>
  <c r="H216"/>
  <c r="G216"/>
  <c r="G253"/>
  <c r="H253"/>
  <c r="I253"/>
  <c r="H250"/>
  <c r="I250"/>
  <c r="G250"/>
  <c r="G221"/>
  <c r="H221"/>
  <c r="G213"/>
  <c r="H213"/>
  <c r="G193"/>
  <c r="H193"/>
  <c r="G177"/>
  <c r="H177"/>
  <c r="G165"/>
  <c r="H165"/>
  <c r="G149"/>
  <c r="H149"/>
  <c r="H246"/>
  <c r="I246"/>
  <c r="G246"/>
  <c r="I239"/>
  <c r="G239"/>
  <c r="H239"/>
  <c r="I164"/>
  <c r="N164" s="1"/>
  <c r="G164"/>
  <c r="H164"/>
  <c r="H151"/>
  <c r="I151"/>
  <c r="G151"/>
  <c r="G122"/>
  <c r="H122"/>
  <c r="G114"/>
  <c r="H114"/>
  <c r="I120"/>
  <c r="H120"/>
  <c r="G120"/>
  <c r="H40"/>
  <c r="I40"/>
  <c r="G40"/>
  <c r="H110"/>
  <c r="G110"/>
  <c r="H155"/>
  <c r="I155"/>
  <c r="G155"/>
  <c r="I136"/>
  <c r="H136"/>
  <c r="G136"/>
  <c r="H163"/>
  <c r="I163"/>
  <c r="G163"/>
  <c r="H123"/>
  <c r="G123"/>
  <c r="I123"/>
  <c r="G106"/>
  <c r="H106"/>
  <c r="G90"/>
  <c r="H90"/>
  <c r="G82"/>
  <c r="H82"/>
  <c r="I495"/>
  <c r="I487"/>
  <c r="I479"/>
  <c r="H490"/>
  <c r="H489"/>
  <c r="H486"/>
  <c r="H485"/>
  <c r="H482"/>
  <c r="H481"/>
  <c r="G496"/>
  <c r="G493"/>
  <c r="G492"/>
  <c r="I442"/>
  <c r="G439"/>
  <c r="H444"/>
  <c r="H430"/>
  <c r="I443"/>
  <c r="G442"/>
  <c r="G384"/>
  <c r="I379"/>
  <c r="N379" s="1"/>
  <c r="H375"/>
  <c r="G371"/>
  <c r="I363"/>
  <c r="H359"/>
  <c r="G355"/>
  <c r="G351"/>
  <c r="I304"/>
  <c r="I290"/>
  <c r="I305"/>
  <c r="H301"/>
  <c r="G297"/>
  <c r="I289"/>
  <c r="H285"/>
  <c r="G281"/>
  <c r="I273"/>
  <c r="H269"/>
  <c r="G265"/>
  <c r="I257"/>
  <c r="I254"/>
  <c r="H317"/>
  <c r="G313"/>
  <c r="H307"/>
  <c r="H306"/>
  <c r="G302"/>
  <c r="I299"/>
  <c r="G295"/>
  <c r="H291"/>
  <c r="H290"/>
  <c r="G286"/>
  <c r="I283"/>
  <c r="N283" s="1"/>
  <c r="G279"/>
  <c r="H275"/>
  <c r="H274"/>
  <c r="G270"/>
  <c r="I267"/>
  <c r="G263"/>
  <c r="H262"/>
  <c r="G258"/>
  <c r="H226"/>
  <c r="I210"/>
  <c r="G222"/>
  <c r="H218"/>
  <c r="G210"/>
  <c r="I202"/>
  <c r="H198"/>
  <c r="G190"/>
  <c r="I182"/>
  <c r="H178"/>
  <c r="G174"/>
  <c r="I156"/>
  <c r="H194"/>
  <c r="H171"/>
  <c r="G215"/>
  <c r="H207"/>
  <c r="G203"/>
  <c r="G200"/>
  <c r="H199"/>
  <c r="H192"/>
  <c r="I191"/>
  <c r="I188"/>
  <c r="H184"/>
  <c r="I183"/>
  <c r="I180"/>
  <c r="H176"/>
  <c r="I175"/>
  <c r="I172"/>
  <c r="H159"/>
  <c r="H144"/>
  <c r="G131"/>
  <c r="I195"/>
  <c r="H111"/>
  <c r="I61"/>
  <c r="I96"/>
  <c r="G103"/>
  <c r="I95"/>
  <c r="H91"/>
  <c r="G87"/>
  <c r="I79"/>
  <c r="N79" s="1"/>
  <c r="H75"/>
  <c r="G71"/>
  <c r="I63"/>
  <c r="H59"/>
  <c r="G55"/>
  <c r="I47"/>
  <c r="H43"/>
  <c r="G39"/>
  <c r="H31"/>
  <c r="I84"/>
  <c r="H60"/>
  <c r="I127"/>
  <c r="G119"/>
  <c r="H108"/>
  <c r="G104"/>
  <c r="I101"/>
  <c r="G97"/>
  <c r="H93"/>
  <c r="H92"/>
  <c r="G88"/>
  <c r="I85"/>
  <c r="G81"/>
  <c r="H77"/>
  <c r="H76"/>
  <c r="G72"/>
  <c r="I69"/>
  <c r="G65"/>
  <c r="H57"/>
  <c r="G53"/>
  <c r="I49"/>
  <c r="H41"/>
  <c r="G37"/>
  <c r="I33"/>
  <c r="G468"/>
  <c r="H468"/>
  <c r="I468"/>
  <c r="G460"/>
  <c r="H460"/>
  <c r="I460"/>
  <c r="G452"/>
  <c r="H452"/>
  <c r="I452"/>
  <c r="G471"/>
  <c r="H471"/>
  <c r="G463"/>
  <c r="H463"/>
  <c r="G455"/>
  <c r="H455"/>
  <c r="G466"/>
  <c r="H466"/>
  <c r="G458"/>
  <c r="H458"/>
  <c r="H450"/>
  <c r="G450"/>
  <c r="G433"/>
  <c r="H433"/>
  <c r="I433"/>
  <c r="G475"/>
  <c r="H475"/>
  <c r="H469"/>
  <c r="G469"/>
  <c r="H461"/>
  <c r="G461"/>
  <c r="H453"/>
  <c r="G453"/>
  <c r="I440"/>
  <c r="G440"/>
  <c r="H440"/>
  <c r="H419"/>
  <c r="G419"/>
  <c r="G411"/>
  <c r="H411"/>
  <c r="H431"/>
  <c r="G431"/>
  <c r="G409"/>
  <c r="H409"/>
  <c r="I409"/>
  <c r="H401"/>
  <c r="I401"/>
  <c r="G401"/>
  <c r="G412"/>
  <c r="H412"/>
  <c r="I412"/>
  <c r="G403"/>
  <c r="H403"/>
  <c r="I403"/>
  <c r="H387"/>
  <c r="G387"/>
  <c r="G378"/>
  <c r="H378"/>
  <c r="G370"/>
  <c r="H370"/>
  <c r="G362"/>
  <c r="H362"/>
  <c r="G354"/>
  <c r="H354"/>
  <c r="G390"/>
  <c r="H390"/>
  <c r="H382"/>
  <c r="G382"/>
  <c r="G380"/>
  <c r="H380"/>
  <c r="I380"/>
  <c r="G356"/>
  <c r="H356"/>
  <c r="I356"/>
  <c r="G383"/>
  <c r="H383"/>
  <c r="G344"/>
  <c r="H344"/>
  <c r="I344"/>
  <c r="G335"/>
  <c r="H335"/>
  <c r="G327"/>
  <c r="H327"/>
  <c r="H319"/>
  <c r="G319"/>
  <c r="H322"/>
  <c r="I322"/>
  <c r="N322" s="1"/>
  <c r="G322"/>
  <c r="H334"/>
  <c r="I334"/>
  <c r="G334"/>
  <c r="H326"/>
  <c r="I326"/>
  <c r="G326"/>
  <c r="G321"/>
  <c r="H321"/>
  <c r="I321"/>
  <c r="G308"/>
  <c r="H308"/>
  <c r="G280"/>
  <c r="H280"/>
  <c r="G272"/>
  <c r="H272"/>
  <c r="G264"/>
  <c r="H264"/>
  <c r="G256"/>
  <c r="H256"/>
  <c r="G240"/>
  <c r="H240"/>
  <c r="G340"/>
  <c r="H340"/>
  <c r="I340"/>
  <c r="G208"/>
  <c r="H208"/>
  <c r="I219"/>
  <c r="H219"/>
  <c r="G219"/>
  <c r="I235"/>
  <c r="G235"/>
  <c r="H235"/>
  <c r="I227"/>
  <c r="G227"/>
  <c r="H227"/>
  <c r="G245"/>
  <c r="H245"/>
  <c r="I245"/>
  <c r="H234"/>
  <c r="I234"/>
  <c r="G234"/>
  <c r="H211"/>
  <c r="G211"/>
  <c r="I211"/>
  <c r="G201"/>
  <c r="H201"/>
  <c r="G189"/>
  <c r="H189"/>
  <c r="G169"/>
  <c r="H169"/>
  <c r="G153"/>
  <c r="H153"/>
  <c r="G237"/>
  <c r="H237"/>
  <c r="I237"/>
  <c r="G229"/>
  <c r="H229"/>
  <c r="I229"/>
  <c r="H167"/>
  <c r="I167"/>
  <c r="G167"/>
  <c r="G109"/>
  <c r="H109"/>
  <c r="G129"/>
  <c r="H129"/>
  <c r="G121"/>
  <c r="H121"/>
  <c r="G113"/>
  <c r="H113"/>
  <c r="H139"/>
  <c r="I139"/>
  <c r="G139"/>
  <c r="H52"/>
  <c r="I52"/>
  <c r="G52"/>
  <c r="H36"/>
  <c r="I36"/>
  <c r="G36"/>
  <c r="G146"/>
  <c r="H146"/>
  <c r="I146"/>
  <c r="H147"/>
  <c r="I147"/>
  <c r="G147"/>
  <c r="G126"/>
  <c r="H126"/>
  <c r="H115"/>
  <c r="G115"/>
  <c r="I115"/>
  <c r="G102"/>
  <c r="H102"/>
  <c r="G78"/>
  <c r="H78"/>
  <c r="G70"/>
  <c r="H70"/>
  <c r="G62"/>
  <c r="H62"/>
  <c r="G54"/>
  <c r="H54"/>
  <c r="G46"/>
  <c r="H46"/>
  <c r="G38"/>
  <c r="H38"/>
  <c r="G150"/>
  <c r="H150"/>
  <c r="I150"/>
  <c r="I489"/>
  <c r="I481"/>
  <c r="I473"/>
  <c r="H473"/>
  <c r="I478"/>
  <c r="G488"/>
  <c r="G485"/>
  <c r="G484"/>
  <c r="G480"/>
  <c r="H496"/>
  <c r="I494"/>
  <c r="H492"/>
  <c r="I439"/>
  <c r="I423"/>
  <c r="I444"/>
  <c r="I430"/>
  <c r="I351"/>
  <c r="I362"/>
  <c r="H384"/>
  <c r="I375"/>
  <c r="H371"/>
  <c r="G367"/>
  <c r="I359"/>
  <c r="H355"/>
  <c r="H350"/>
  <c r="I292"/>
  <c r="I284"/>
  <c r="I252"/>
  <c r="I294"/>
  <c r="I301"/>
  <c r="H297"/>
  <c r="G293"/>
  <c r="I285"/>
  <c r="H281"/>
  <c r="G277"/>
  <c r="I269"/>
  <c r="H265"/>
  <c r="G261"/>
  <c r="G254"/>
  <c r="I212"/>
  <c r="I317"/>
  <c r="H313"/>
  <c r="I255"/>
  <c r="I247"/>
  <c r="I306"/>
  <c r="H310"/>
  <c r="I303"/>
  <c r="G299"/>
  <c r="H295"/>
  <c r="H294"/>
  <c r="I287"/>
  <c r="G283"/>
  <c r="H279"/>
  <c r="H278"/>
  <c r="I271"/>
  <c r="G267"/>
  <c r="H263"/>
  <c r="I262"/>
  <c r="I259"/>
  <c r="I226"/>
  <c r="I193"/>
  <c r="I177"/>
  <c r="I165"/>
  <c r="I149"/>
  <c r="I222"/>
  <c r="G218"/>
  <c r="G206"/>
  <c r="I198"/>
  <c r="H190"/>
  <c r="G186"/>
  <c r="I178"/>
  <c r="H174"/>
  <c r="G156"/>
  <c r="I148"/>
  <c r="I194"/>
  <c r="I171"/>
  <c r="I215"/>
  <c r="I207"/>
  <c r="I204"/>
  <c r="H200"/>
  <c r="I199"/>
  <c r="I196"/>
  <c r="G191"/>
  <c r="G188"/>
  <c r="H187"/>
  <c r="G183"/>
  <c r="G180"/>
  <c r="H179"/>
  <c r="G175"/>
  <c r="G172"/>
  <c r="I159"/>
  <c r="I152"/>
  <c r="H135"/>
  <c r="G195"/>
  <c r="G61"/>
  <c r="I100"/>
  <c r="H103"/>
  <c r="G99"/>
  <c r="I91"/>
  <c r="H87"/>
  <c r="G83"/>
  <c r="I75"/>
  <c r="H71"/>
  <c r="G67"/>
  <c r="I59"/>
  <c r="H55"/>
  <c r="G51"/>
  <c r="I43"/>
  <c r="H39"/>
  <c r="G35"/>
  <c r="I88"/>
  <c r="N88" s="1"/>
  <c r="H56"/>
  <c r="I119"/>
  <c r="G108"/>
  <c r="I105"/>
  <c r="G101"/>
  <c r="H97"/>
  <c r="H96"/>
  <c r="G92"/>
  <c r="I89"/>
  <c r="G85"/>
  <c r="H81"/>
  <c r="H80"/>
  <c r="I73"/>
  <c r="G69"/>
  <c r="H65"/>
  <c r="H64"/>
  <c r="H53"/>
  <c r="G49"/>
  <c r="I45"/>
  <c r="H37"/>
  <c r="G33"/>
  <c r="G447"/>
  <c r="H447"/>
  <c r="G437"/>
  <c r="H437"/>
  <c r="I437"/>
  <c r="G476"/>
  <c r="H476"/>
  <c r="I476"/>
  <c r="H427"/>
  <c r="G427"/>
  <c r="I416"/>
  <c r="G416"/>
  <c r="H416"/>
  <c r="G422"/>
  <c r="H422"/>
  <c r="G414"/>
  <c r="H414"/>
  <c r="H406"/>
  <c r="G406"/>
  <c r="G398"/>
  <c r="H398"/>
  <c r="G434"/>
  <c r="H434"/>
  <c r="G413"/>
  <c r="H413"/>
  <c r="I413"/>
  <c r="G421"/>
  <c r="H421"/>
  <c r="I421"/>
  <c r="H381"/>
  <c r="G381"/>
  <c r="O385"/>
  <c r="T385"/>
  <c r="U385" s="1"/>
  <c r="U386" s="1"/>
  <c r="U387" s="1"/>
  <c r="U388" s="1"/>
  <c r="U389" s="1"/>
  <c r="U390" s="1"/>
  <c r="U391" s="1"/>
  <c r="U392" s="1"/>
  <c r="U393" s="1"/>
  <c r="U394" s="1"/>
  <c r="U395" s="1"/>
  <c r="U396" s="1"/>
  <c r="U397" s="1"/>
  <c r="U398" s="1"/>
  <c r="U399" s="1"/>
  <c r="U400" s="1"/>
  <c r="U401" s="1"/>
  <c r="U402" s="1"/>
  <c r="U403" s="1"/>
  <c r="U404" s="1"/>
  <c r="U405" s="1"/>
  <c r="U406" s="1"/>
  <c r="U407" s="1"/>
  <c r="U408" s="1"/>
  <c r="U409" s="1"/>
  <c r="U410" s="1"/>
  <c r="U411" s="1"/>
  <c r="U412" s="1"/>
  <c r="U413" s="1"/>
  <c r="U414" s="1"/>
  <c r="U415" s="1"/>
  <c r="U416" s="1"/>
  <c r="U417" s="1"/>
  <c r="U418" s="1"/>
  <c r="U419" s="1"/>
  <c r="U420" s="1"/>
  <c r="U421" s="1"/>
  <c r="U422" s="1"/>
  <c r="U423" s="1"/>
  <c r="U424" s="1"/>
  <c r="U425" s="1"/>
  <c r="U426" s="1"/>
  <c r="U427" s="1"/>
  <c r="U428" s="1"/>
  <c r="U429" s="1"/>
  <c r="U430" s="1"/>
  <c r="U431" s="1"/>
  <c r="U432" s="1"/>
  <c r="U433" s="1"/>
  <c r="U434" s="1"/>
  <c r="U435" s="1"/>
  <c r="U436" s="1"/>
  <c r="U437" s="1"/>
  <c r="U438" s="1"/>
  <c r="U439" s="1"/>
  <c r="U440" s="1"/>
  <c r="P385"/>
  <c r="Q385" s="1"/>
  <c r="Q386" s="1"/>
  <c r="Q387" s="1"/>
  <c r="Q388" s="1"/>
  <c r="Q389" s="1"/>
  <c r="Q390" s="1"/>
  <c r="Q391" s="1"/>
  <c r="Q392" s="1"/>
  <c r="Q393" s="1"/>
  <c r="Q394" s="1"/>
  <c r="Q395" s="1"/>
  <c r="Q396" s="1"/>
  <c r="Q397" s="1"/>
  <c r="Q398" s="1"/>
  <c r="Q399" s="1"/>
  <c r="Q400" s="1"/>
  <c r="Q401" s="1"/>
  <c r="Q402" s="1"/>
  <c r="Q403" s="1"/>
  <c r="Q404" s="1"/>
  <c r="Q405" s="1"/>
  <c r="Q406" s="1"/>
  <c r="Q407" s="1"/>
  <c r="Q408" s="1"/>
  <c r="Q409" s="1"/>
  <c r="Q410" s="1"/>
  <c r="Q411" s="1"/>
  <c r="Q412" s="1"/>
  <c r="Q413" s="1"/>
  <c r="Q414" s="1"/>
  <c r="Q415" s="1"/>
  <c r="Q416" s="1"/>
  <c r="Q417" s="1"/>
  <c r="Q418" s="1"/>
  <c r="Q419" s="1"/>
  <c r="Q420" s="1"/>
  <c r="Q421" s="1"/>
  <c r="Q422" s="1"/>
  <c r="Q423" s="1"/>
  <c r="Q424" s="1"/>
  <c r="Q425" s="1"/>
  <c r="Q426" s="1"/>
  <c r="Q427" s="1"/>
  <c r="Q428" s="1"/>
  <c r="Q429" s="1"/>
  <c r="Q430" s="1"/>
  <c r="Q431" s="1"/>
  <c r="Q432" s="1"/>
  <c r="Q433" s="1"/>
  <c r="Q434" s="1"/>
  <c r="Q435" s="1"/>
  <c r="Q436" s="1"/>
  <c r="Q437" s="1"/>
  <c r="Q438" s="1"/>
  <c r="Q439" s="1"/>
  <c r="Q440" s="1"/>
  <c r="V385"/>
  <c r="W385" s="1"/>
  <c r="W386" s="1"/>
  <c r="W387" s="1"/>
  <c r="W388" s="1"/>
  <c r="W389" s="1"/>
  <c r="W390" s="1"/>
  <c r="W391" s="1"/>
  <c r="W392" s="1"/>
  <c r="W393" s="1"/>
  <c r="W394" s="1"/>
  <c r="W395" s="1"/>
  <c r="W396" s="1"/>
  <c r="W397" s="1"/>
  <c r="W398" s="1"/>
  <c r="W399" s="1"/>
  <c r="W400" s="1"/>
  <c r="W401" s="1"/>
  <c r="W402" s="1"/>
  <c r="W403" s="1"/>
  <c r="W404" s="1"/>
  <c r="W405" s="1"/>
  <c r="W406" s="1"/>
  <c r="W407" s="1"/>
  <c r="W408" s="1"/>
  <c r="W409" s="1"/>
  <c r="W410" s="1"/>
  <c r="W411" s="1"/>
  <c r="W412" s="1"/>
  <c r="W413" s="1"/>
  <c r="W414" s="1"/>
  <c r="W415" s="1"/>
  <c r="W416" s="1"/>
  <c r="W417" s="1"/>
  <c r="W418" s="1"/>
  <c r="W419" s="1"/>
  <c r="W420" s="1"/>
  <c r="W421" s="1"/>
  <c r="W422" s="1"/>
  <c r="W423" s="1"/>
  <c r="W424" s="1"/>
  <c r="W425" s="1"/>
  <c r="W426" s="1"/>
  <c r="W427" s="1"/>
  <c r="W428" s="1"/>
  <c r="W429" s="1"/>
  <c r="W430" s="1"/>
  <c r="W431" s="1"/>
  <c r="W432" s="1"/>
  <c r="W433" s="1"/>
  <c r="W434" s="1"/>
  <c r="W435" s="1"/>
  <c r="W436" s="1"/>
  <c r="W437" s="1"/>
  <c r="W438" s="1"/>
  <c r="W439" s="1"/>
  <c r="W440" s="1"/>
  <c r="R385"/>
  <c r="S385" s="1"/>
  <c r="S386" s="1"/>
  <c r="S387" s="1"/>
  <c r="S388" s="1"/>
  <c r="S389" s="1"/>
  <c r="S390" s="1"/>
  <c r="S391" s="1"/>
  <c r="S392" s="1"/>
  <c r="S393" s="1"/>
  <c r="S394" s="1"/>
  <c r="S395" s="1"/>
  <c r="S396" s="1"/>
  <c r="S397" s="1"/>
  <c r="S398" s="1"/>
  <c r="S399" s="1"/>
  <c r="S400" s="1"/>
  <c r="S401" s="1"/>
  <c r="S402" s="1"/>
  <c r="S403" s="1"/>
  <c r="S404" s="1"/>
  <c r="S405" s="1"/>
  <c r="S406" s="1"/>
  <c r="S407" s="1"/>
  <c r="S408" s="1"/>
  <c r="S409" s="1"/>
  <c r="S410" s="1"/>
  <c r="S411" s="1"/>
  <c r="S412" s="1"/>
  <c r="S413" s="1"/>
  <c r="S414" s="1"/>
  <c r="S415" s="1"/>
  <c r="S416" s="1"/>
  <c r="S417" s="1"/>
  <c r="S418" s="1"/>
  <c r="S419" s="1"/>
  <c r="S420" s="1"/>
  <c r="S421" s="1"/>
  <c r="S422" s="1"/>
  <c r="S423" s="1"/>
  <c r="S424" s="1"/>
  <c r="S425" s="1"/>
  <c r="S426" s="1"/>
  <c r="S427" s="1"/>
  <c r="S428" s="1"/>
  <c r="S429" s="1"/>
  <c r="S430" s="1"/>
  <c r="S431" s="1"/>
  <c r="S432" s="1"/>
  <c r="S433" s="1"/>
  <c r="S434" s="1"/>
  <c r="S435" s="1"/>
  <c r="S436" s="1"/>
  <c r="S437" s="1"/>
  <c r="S438" s="1"/>
  <c r="S439" s="1"/>
  <c r="S440" s="1"/>
  <c r="I388"/>
  <c r="G388"/>
  <c r="H388"/>
  <c r="G407"/>
  <c r="H407"/>
  <c r="G399"/>
  <c r="I399"/>
  <c r="H399"/>
  <c r="G311"/>
  <c r="H311"/>
  <c r="G347"/>
  <c r="H347"/>
  <c r="G339"/>
  <c r="H339"/>
  <c r="H318"/>
  <c r="I318"/>
  <c r="G318"/>
  <c r="H338"/>
  <c r="I338"/>
  <c r="G338"/>
  <c r="G333"/>
  <c r="H333"/>
  <c r="I333"/>
  <c r="G325"/>
  <c r="H325"/>
  <c r="I325"/>
  <c r="G309"/>
  <c r="H309"/>
  <c r="G296"/>
  <c r="H296"/>
  <c r="G244"/>
  <c r="H244"/>
  <c r="G341"/>
  <c r="H341"/>
  <c r="I341"/>
  <c r="G336"/>
  <c r="H336"/>
  <c r="I336"/>
  <c r="G328"/>
  <c r="H328"/>
  <c r="G320"/>
  <c r="H320"/>
  <c r="G249"/>
  <c r="H249"/>
  <c r="I249"/>
  <c r="I243"/>
  <c r="G243"/>
  <c r="H243"/>
  <c r="G236"/>
  <c r="H236"/>
  <c r="G228"/>
  <c r="H228"/>
  <c r="G220"/>
  <c r="H220"/>
  <c r="G225"/>
  <c r="H225"/>
  <c r="I225"/>
  <c r="I251"/>
  <c r="G251"/>
  <c r="H251"/>
  <c r="G205"/>
  <c r="H205"/>
  <c r="G185"/>
  <c r="H185"/>
  <c r="G173"/>
  <c r="H173"/>
  <c r="G157"/>
  <c r="H157"/>
  <c r="G138"/>
  <c r="H138"/>
  <c r="I138"/>
  <c r="I128"/>
  <c r="H128"/>
  <c r="G128"/>
  <c r="I116"/>
  <c r="H116"/>
  <c r="G116"/>
  <c r="H48"/>
  <c r="I48"/>
  <c r="G48"/>
  <c r="G154"/>
  <c r="H154"/>
  <c r="I154"/>
  <c r="G142"/>
  <c r="H142"/>
  <c r="I142"/>
  <c r="G130"/>
  <c r="H130"/>
  <c r="I130"/>
  <c r="G118"/>
  <c r="H118"/>
  <c r="G107"/>
  <c r="H107"/>
  <c r="G98"/>
  <c r="H98"/>
  <c r="G158"/>
  <c r="H158"/>
  <c r="I158"/>
  <c r="I491"/>
  <c r="I483"/>
  <c r="H477"/>
  <c r="I490"/>
  <c r="H488"/>
  <c r="I486"/>
  <c r="H484"/>
  <c r="I482"/>
  <c r="H480"/>
  <c r="G494"/>
  <c r="G478"/>
  <c r="I427"/>
  <c r="I394"/>
  <c r="I418"/>
  <c r="H443"/>
  <c r="G373"/>
  <c r="G365"/>
  <c r="G393"/>
  <c r="G379"/>
  <c r="H367"/>
  <c r="G363"/>
  <c r="I350"/>
  <c r="I296"/>
  <c r="G305"/>
  <c r="H293"/>
  <c r="G289"/>
  <c r="H277"/>
  <c r="G273"/>
  <c r="H261"/>
  <c r="G257"/>
  <c r="G255"/>
  <c r="I224"/>
  <c r="G247"/>
  <c r="I308"/>
  <c r="I282"/>
  <c r="G310"/>
  <c r="I307"/>
  <c r="G303"/>
  <c r="H298"/>
  <c r="I291"/>
  <c r="G287"/>
  <c r="H282"/>
  <c r="I275"/>
  <c r="G271"/>
  <c r="H266"/>
  <c r="G259"/>
  <c r="H258"/>
  <c r="I189"/>
  <c r="I169"/>
  <c r="I153"/>
  <c r="G214"/>
  <c r="H206"/>
  <c r="G202"/>
  <c r="H186"/>
  <c r="G182"/>
  <c r="G148"/>
  <c r="G204"/>
  <c r="H203"/>
  <c r="G196"/>
  <c r="I192"/>
  <c r="I187"/>
  <c r="I184"/>
  <c r="I179"/>
  <c r="I176"/>
  <c r="G152"/>
  <c r="I144"/>
  <c r="I135"/>
  <c r="H131"/>
  <c r="I111"/>
  <c r="I102"/>
  <c r="I78"/>
  <c r="I70"/>
  <c r="I62"/>
  <c r="I54"/>
  <c r="I46"/>
  <c r="I38"/>
  <c r="I113"/>
  <c r="I109"/>
  <c r="I104"/>
  <c r="H99"/>
  <c r="G95"/>
  <c r="H83"/>
  <c r="G79"/>
  <c r="H67"/>
  <c r="G63"/>
  <c r="H51"/>
  <c r="G47"/>
  <c r="H35"/>
  <c r="I31"/>
  <c r="I56"/>
  <c r="H127"/>
  <c r="G105"/>
  <c r="H100"/>
  <c r="I93"/>
  <c r="G89"/>
  <c r="H84"/>
  <c r="G80"/>
  <c r="I77"/>
  <c r="G73"/>
  <c r="H68"/>
  <c r="I57"/>
  <c r="G45"/>
  <c r="I41"/>
  <c r="G472"/>
  <c r="H472"/>
  <c r="I472"/>
  <c r="G464"/>
  <c r="H464"/>
  <c r="I464"/>
  <c r="G456"/>
  <c r="H456"/>
  <c r="I456"/>
  <c r="G467"/>
  <c r="H467"/>
  <c r="G459"/>
  <c r="H459"/>
  <c r="G451"/>
  <c r="H451"/>
  <c r="G448"/>
  <c r="H448"/>
  <c r="I448"/>
  <c r="G470"/>
  <c r="H470"/>
  <c r="G462"/>
  <c r="H462"/>
  <c r="G454"/>
  <c r="H454"/>
  <c r="G446"/>
  <c r="H446"/>
  <c r="G441"/>
  <c r="H441"/>
  <c r="I441"/>
  <c r="N441" s="1"/>
  <c r="G425"/>
  <c r="H425"/>
  <c r="I425"/>
  <c r="H449"/>
  <c r="G449"/>
  <c r="H445"/>
  <c r="G445"/>
  <c r="H465"/>
  <c r="G465"/>
  <c r="H457"/>
  <c r="G457"/>
  <c r="G438"/>
  <c r="H438"/>
  <c r="I428"/>
  <c r="G428"/>
  <c r="H428"/>
  <c r="H415"/>
  <c r="G415"/>
  <c r="H435"/>
  <c r="G435"/>
  <c r="G426"/>
  <c r="H426"/>
  <c r="H405"/>
  <c r="I405"/>
  <c r="G405"/>
  <c r="H397"/>
  <c r="I397"/>
  <c r="G397"/>
  <c r="I436"/>
  <c r="G436"/>
  <c r="H436"/>
  <c r="I432"/>
  <c r="G432"/>
  <c r="H432"/>
  <c r="I424"/>
  <c r="G424"/>
  <c r="H424"/>
  <c r="G386"/>
  <c r="H386"/>
  <c r="G400"/>
  <c r="H400"/>
  <c r="I400"/>
  <c r="I392"/>
  <c r="G392"/>
  <c r="H392"/>
  <c r="G376"/>
  <c r="H376"/>
  <c r="I376"/>
  <c r="G368"/>
  <c r="H368"/>
  <c r="I368"/>
  <c r="G360"/>
  <c r="H360"/>
  <c r="I360"/>
  <c r="G352"/>
  <c r="H352"/>
  <c r="I352"/>
  <c r="G395"/>
  <c r="H395"/>
  <c r="I395"/>
  <c r="G374"/>
  <c r="H374"/>
  <c r="G366"/>
  <c r="H366"/>
  <c r="G358"/>
  <c r="H358"/>
  <c r="G372"/>
  <c r="H372"/>
  <c r="I372"/>
  <c r="H391"/>
  <c r="G391"/>
  <c r="G331"/>
  <c r="H331"/>
  <c r="G323"/>
  <c r="H323"/>
  <c r="G315"/>
  <c r="H315"/>
  <c r="H342"/>
  <c r="I342"/>
  <c r="G342"/>
  <c r="H314"/>
  <c r="I314"/>
  <c r="G314"/>
  <c r="G349"/>
  <c r="H349"/>
  <c r="G345"/>
  <c r="H345"/>
  <c r="I345"/>
  <c r="H330"/>
  <c r="I330"/>
  <c r="G330"/>
  <c r="G316"/>
  <c r="I316"/>
  <c r="H316"/>
  <c r="T309"/>
  <c r="U309" s="1"/>
  <c r="U310" s="1"/>
  <c r="U311" s="1"/>
  <c r="U312" s="1"/>
  <c r="U313" s="1"/>
  <c r="U314" s="1"/>
  <c r="U315" s="1"/>
  <c r="U316" s="1"/>
  <c r="U317" s="1"/>
  <c r="U318" s="1"/>
  <c r="U319" s="1"/>
  <c r="U320" s="1"/>
  <c r="U321" s="1"/>
  <c r="P309"/>
  <c r="Q309" s="1"/>
  <c r="Q310" s="1"/>
  <c r="Q311" s="1"/>
  <c r="Q312" s="1"/>
  <c r="Q313" s="1"/>
  <c r="Q314" s="1"/>
  <c r="Q315" s="1"/>
  <c r="Q316" s="1"/>
  <c r="Q317" s="1"/>
  <c r="Q318" s="1"/>
  <c r="Q319" s="1"/>
  <c r="Q320" s="1"/>
  <c r="Q321" s="1"/>
  <c r="V309"/>
  <c r="W309" s="1"/>
  <c r="W310" s="1"/>
  <c r="W311" s="1"/>
  <c r="W312" s="1"/>
  <c r="W313" s="1"/>
  <c r="W314" s="1"/>
  <c r="W315" s="1"/>
  <c r="W316" s="1"/>
  <c r="W317" s="1"/>
  <c r="W318" s="1"/>
  <c r="W319" s="1"/>
  <c r="W320" s="1"/>
  <c r="W321" s="1"/>
  <c r="R309"/>
  <c r="S309" s="1"/>
  <c r="S310" s="1"/>
  <c r="S311" s="1"/>
  <c r="S312" s="1"/>
  <c r="S313" s="1"/>
  <c r="S314" s="1"/>
  <c r="S315" s="1"/>
  <c r="S316" s="1"/>
  <c r="S317" s="1"/>
  <c r="S318" s="1"/>
  <c r="S319" s="1"/>
  <c r="S320" s="1"/>
  <c r="S321" s="1"/>
  <c r="O309"/>
  <c r="G343"/>
  <c r="H343"/>
  <c r="G300"/>
  <c r="H300"/>
  <c r="G288"/>
  <c r="H288"/>
  <c r="G276"/>
  <c r="H276"/>
  <c r="G268"/>
  <c r="H268"/>
  <c r="G260"/>
  <c r="H260"/>
  <c r="G248"/>
  <c r="H248"/>
  <c r="G217"/>
  <c r="H217"/>
  <c r="I217"/>
  <c r="G241"/>
  <c r="H241"/>
  <c r="I241"/>
  <c r="H238"/>
  <c r="I238"/>
  <c r="G238"/>
  <c r="I231"/>
  <c r="G231"/>
  <c r="H231"/>
  <c r="I223"/>
  <c r="H223"/>
  <c r="G223"/>
  <c r="H209"/>
  <c r="G209"/>
  <c r="H242"/>
  <c r="I242"/>
  <c r="G242"/>
  <c r="H230"/>
  <c r="I230"/>
  <c r="G230"/>
  <c r="G197"/>
  <c r="H197"/>
  <c r="G181"/>
  <c r="H181"/>
  <c r="G161"/>
  <c r="H161"/>
  <c r="G145"/>
  <c r="H145"/>
  <c r="G141"/>
  <c r="H141"/>
  <c r="G137"/>
  <c r="H137"/>
  <c r="G233"/>
  <c r="H233"/>
  <c r="I233"/>
  <c r="G134"/>
  <c r="H134"/>
  <c r="I134"/>
  <c r="G162"/>
  <c r="H162"/>
  <c r="I162"/>
  <c r="G133"/>
  <c r="H133"/>
  <c r="G125"/>
  <c r="H125"/>
  <c r="G117"/>
  <c r="H117"/>
  <c r="I168"/>
  <c r="G168"/>
  <c r="H168"/>
  <c r="I124"/>
  <c r="H124"/>
  <c r="G124"/>
  <c r="I112"/>
  <c r="H112"/>
  <c r="G112"/>
  <c r="H44"/>
  <c r="I44"/>
  <c r="G44"/>
  <c r="H32"/>
  <c r="I32"/>
  <c r="N32" s="1"/>
  <c r="G32"/>
  <c r="G166"/>
  <c r="H166"/>
  <c r="I166"/>
  <c r="N166" s="1"/>
  <c r="I132"/>
  <c r="H132"/>
  <c r="G132"/>
  <c r="G170"/>
  <c r="H170"/>
  <c r="I170"/>
  <c r="I160"/>
  <c r="G160"/>
  <c r="H160"/>
  <c r="G94"/>
  <c r="H94"/>
  <c r="G86"/>
  <c r="H86"/>
  <c r="G74"/>
  <c r="H74"/>
  <c r="G66"/>
  <c r="H66"/>
  <c r="G58"/>
  <c r="H58"/>
  <c r="G50"/>
  <c r="H50"/>
  <c r="G42"/>
  <c r="H42"/>
  <c r="G34"/>
  <c r="H34"/>
  <c r="I140"/>
  <c r="H140"/>
  <c r="G140"/>
  <c r="I493"/>
  <c r="I477"/>
  <c r="I402"/>
  <c r="I438"/>
  <c r="I422"/>
  <c r="I386"/>
  <c r="I370"/>
  <c r="I354"/>
  <c r="I339"/>
  <c r="I319"/>
  <c r="I244"/>
  <c r="I302"/>
  <c r="I298"/>
  <c r="H286"/>
  <c r="I216"/>
  <c r="I185"/>
  <c r="I173"/>
  <c r="I157"/>
  <c r="I208"/>
  <c r="I201"/>
  <c r="I117"/>
  <c r="I114"/>
  <c r="I121"/>
  <c r="I122"/>
  <c r="V441" i="10"/>
  <c r="W441" s="1"/>
  <c r="W442" s="1"/>
  <c r="W443" s="1"/>
  <c r="W444" s="1"/>
  <c r="W445" s="1"/>
  <c r="R441"/>
  <c r="S441" s="1"/>
  <c r="S442" s="1"/>
  <c r="S443" s="1"/>
  <c r="S444" s="1"/>
  <c r="S445" s="1"/>
  <c r="O441"/>
  <c r="T441"/>
  <c r="U441" s="1"/>
  <c r="U442" s="1"/>
  <c r="U443" s="1"/>
  <c r="U444" s="1"/>
  <c r="U445" s="1"/>
  <c r="P441"/>
  <c r="Q441" s="1"/>
  <c r="Q442" s="1"/>
  <c r="Q443" s="1"/>
  <c r="Q444" s="1"/>
  <c r="Q445" s="1"/>
  <c r="V283"/>
  <c r="W283" s="1"/>
  <c r="W284" s="1"/>
  <c r="W285" s="1"/>
  <c r="W286" s="1"/>
  <c r="W287" s="1"/>
  <c r="R283"/>
  <c r="S283" s="1"/>
  <c r="S284" s="1"/>
  <c r="S285" s="1"/>
  <c r="S286" s="1"/>
  <c r="S287" s="1"/>
  <c r="O283"/>
  <c r="P283"/>
  <c r="Q283" s="1"/>
  <c r="Q284" s="1"/>
  <c r="Q285" s="1"/>
  <c r="Q286" s="1"/>
  <c r="Q287" s="1"/>
  <c r="T283"/>
  <c r="U283" s="1"/>
  <c r="U284" s="1"/>
  <c r="U285" s="1"/>
  <c r="U286" s="1"/>
  <c r="U287" s="1"/>
  <c r="G491"/>
  <c r="H491"/>
  <c r="G495"/>
  <c r="H495"/>
  <c r="G487"/>
  <c r="H487"/>
  <c r="G479"/>
  <c r="H479"/>
  <c r="G444"/>
  <c r="H444"/>
  <c r="H469"/>
  <c r="G469"/>
  <c r="H461"/>
  <c r="G461"/>
  <c r="H453"/>
  <c r="I453"/>
  <c r="G453"/>
  <c r="G472"/>
  <c r="H472"/>
  <c r="I472"/>
  <c r="G464"/>
  <c r="H464"/>
  <c r="I464"/>
  <c r="G456"/>
  <c r="H456"/>
  <c r="I456"/>
  <c r="G476"/>
  <c r="H476"/>
  <c r="I476"/>
  <c r="G434"/>
  <c r="H434"/>
  <c r="I434"/>
  <c r="I470"/>
  <c r="N470" s="1"/>
  <c r="G470"/>
  <c r="H470"/>
  <c r="I462"/>
  <c r="N462" s="1"/>
  <c r="G462"/>
  <c r="H462"/>
  <c r="I454"/>
  <c r="G454"/>
  <c r="H454"/>
  <c r="H440"/>
  <c r="G440"/>
  <c r="I425"/>
  <c r="G425"/>
  <c r="H425"/>
  <c r="G419"/>
  <c r="H419"/>
  <c r="G411"/>
  <c r="H411"/>
  <c r="H403"/>
  <c r="G403"/>
  <c r="I429"/>
  <c r="G429"/>
  <c r="H429"/>
  <c r="H432"/>
  <c r="G432"/>
  <c r="G397"/>
  <c r="H397"/>
  <c r="G392"/>
  <c r="H392"/>
  <c r="I392"/>
  <c r="G362"/>
  <c r="H362"/>
  <c r="G349"/>
  <c r="H349"/>
  <c r="G389"/>
  <c r="H389"/>
  <c r="G381"/>
  <c r="H381"/>
  <c r="H364"/>
  <c r="I364"/>
  <c r="G364"/>
  <c r="G358"/>
  <c r="H358"/>
  <c r="I358"/>
  <c r="G339"/>
  <c r="H339"/>
  <c r="I339"/>
  <c r="G323"/>
  <c r="H323"/>
  <c r="I323"/>
  <c r="H390"/>
  <c r="I390"/>
  <c r="G390"/>
  <c r="H295"/>
  <c r="I295"/>
  <c r="G295"/>
  <c r="H279"/>
  <c r="G279"/>
  <c r="I326"/>
  <c r="G326"/>
  <c r="H326"/>
  <c r="G297"/>
  <c r="H297"/>
  <c r="G277"/>
  <c r="H277"/>
  <c r="G312"/>
  <c r="H312"/>
  <c r="G304"/>
  <c r="H304"/>
  <c r="G272"/>
  <c r="H272"/>
  <c r="G264"/>
  <c r="H264"/>
  <c r="G256"/>
  <c r="H256"/>
  <c r="G248"/>
  <c r="H248"/>
  <c r="G240"/>
  <c r="H240"/>
  <c r="G228"/>
  <c r="H228"/>
  <c r="G212"/>
  <c r="H212"/>
  <c r="V166"/>
  <c r="W166" s="1"/>
  <c r="W167" s="1"/>
  <c r="W168" s="1"/>
  <c r="W169" s="1"/>
  <c r="W170" s="1"/>
  <c r="W171" s="1"/>
  <c r="W172" s="1"/>
  <c r="W173" s="1"/>
  <c r="W174" s="1"/>
  <c r="W175" s="1"/>
  <c r="W176" s="1"/>
  <c r="W177" s="1"/>
  <c r="W178" s="1"/>
  <c r="W179" s="1"/>
  <c r="W180" s="1"/>
  <c r="W181" s="1"/>
  <c r="W182" s="1"/>
  <c r="W183" s="1"/>
  <c r="W184" s="1"/>
  <c r="W185" s="1"/>
  <c r="W186" s="1"/>
  <c r="W187" s="1"/>
  <c r="W188" s="1"/>
  <c r="W189" s="1"/>
  <c r="W190" s="1"/>
  <c r="W191" s="1"/>
  <c r="W192" s="1"/>
  <c r="W193" s="1"/>
  <c r="W194" s="1"/>
  <c r="W195" s="1"/>
  <c r="W196" s="1"/>
  <c r="W197" s="1"/>
  <c r="W198" s="1"/>
  <c r="W199" s="1"/>
  <c r="W200" s="1"/>
  <c r="W201" s="1"/>
  <c r="W202" s="1"/>
  <c r="W203" s="1"/>
  <c r="W204" s="1"/>
  <c r="W205" s="1"/>
  <c r="W206" s="1"/>
  <c r="W207" s="1"/>
  <c r="W208" s="1"/>
  <c r="W209" s="1"/>
  <c r="W210" s="1"/>
  <c r="W211" s="1"/>
  <c r="W212" s="1"/>
  <c r="W213" s="1"/>
  <c r="W214" s="1"/>
  <c r="W215" s="1"/>
  <c r="W216" s="1"/>
  <c r="W217" s="1"/>
  <c r="W218" s="1"/>
  <c r="W219" s="1"/>
  <c r="W220" s="1"/>
  <c r="W221" s="1"/>
  <c r="W222" s="1"/>
  <c r="W223" s="1"/>
  <c r="W224" s="1"/>
  <c r="W225" s="1"/>
  <c r="W226" s="1"/>
  <c r="W227" s="1"/>
  <c r="W228" s="1"/>
  <c r="W229" s="1"/>
  <c r="W230" s="1"/>
  <c r="W231" s="1"/>
  <c r="W232" s="1"/>
  <c r="W233" s="1"/>
  <c r="W234" s="1"/>
  <c r="W235" s="1"/>
  <c r="W236" s="1"/>
  <c r="W237" s="1"/>
  <c r="W238" s="1"/>
  <c r="W239" s="1"/>
  <c r="W240" s="1"/>
  <c r="W241" s="1"/>
  <c r="W242" s="1"/>
  <c r="W243" s="1"/>
  <c r="W244" s="1"/>
  <c r="W245" s="1"/>
  <c r="W246" s="1"/>
  <c r="W247" s="1"/>
  <c r="W248" s="1"/>
  <c r="W249" s="1"/>
  <c r="W250" s="1"/>
  <c r="W251" s="1"/>
  <c r="W252" s="1"/>
  <c r="W253" s="1"/>
  <c r="W254" s="1"/>
  <c r="W255" s="1"/>
  <c r="W256" s="1"/>
  <c r="W257" s="1"/>
  <c r="W258" s="1"/>
  <c r="W259" s="1"/>
  <c r="W260" s="1"/>
  <c r="W261" s="1"/>
  <c r="W262" s="1"/>
  <c r="W263" s="1"/>
  <c r="W264" s="1"/>
  <c r="W265" s="1"/>
  <c r="W266" s="1"/>
  <c r="W267" s="1"/>
  <c r="W268" s="1"/>
  <c r="W269" s="1"/>
  <c r="W270" s="1"/>
  <c r="W271" s="1"/>
  <c r="W272" s="1"/>
  <c r="W273" s="1"/>
  <c r="W274" s="1"/>
  <c r="W275" s="1"/>
  <c r="W276" s="1"/>
  <c r="W277" s="1"/>
  <c r="W278" s="1"/>
  <c r="W279" s="1"/>
  <c r="W280" s="1"/>
  <c r="W281" s="1"/>
  <c r="W282" s="1"/>
  <c r="R166"/>
  <c r="S166" s="1"/>
  <c r="S167" s="1"/>
  <c r="S168" s="1"/>
  <c r="S169" s="1"/>
  <c r="S170" s="1"/>
  <c r="S171" s="1"/>
  <c r="S172" s="1"/>
  <c r="S173" s="1"/>
  <c r="S174" s="1"/>
  <c r="S175" s="1"/>
  <c r="S176" s="1"/>
  <c r="S177" s="1"/>
  <c r="S178" s="1"/>
  <c r="S179" s="1"/>
  <c r="S180" s="1"/>
  <c r="S181" s="1"/>
  <c r="S182" s="1"/>
  <c r="S183" s="1"/>
  <c r="S184" s="1"/>
  <c r="S185" s="1"/>
  <c r="S186" s="1"/>
  <c r="S187" s="1"/>
  <c r="S188" s="1"/>
  <c r="S189" s="1"/>
  <c r="S190" s="1"/>
  <c r="S191" s="1"/>
  <c r="S192" s="1"/>
  <c r="S193" s="1"/>
  <c r="S194" s="1"/>
  <c r="S195" s="1"/>
  <c r="S196" s="1"/>
  <c r="S197" s="1"/>
  <c r="S198" s="1"/>
  <c r="S199" s="1"/>
  <c r="S200" s="1"/>
  <c r="S201" s="1"/>
  <c r="S202" s="1"/>
  <c r="S203" s="1"/>
  <c r="S204" s="1"/>
  <c r="S205" s="1"/>
  <c r="S206" s="1"/>
  <c r="S207" s="1"/>
  <c r="S208" s="1"/>
  <c r="S209" s="1"/>
  <c r="S210" s="1"/>
  <c r="S211" s="1"/>
  <c r="S212" s="1"/>
  <c r="S213" s="1"/>
  <c r="S214" s="1"/>
  <c r="S215" s="1"/>
  <c r="S216" s="1"/>
  <c r="S217" s="1"/>
  <c r="S218" s="1"/>
  <c r="S219" s="1"/>
  <c r="S220" s="1"/>
  <c r="S221" s="1"/>
  <c r="S222" s="1"/>
  <c r="S223" s="1"/>
  <c r="S224" s="1"/>
  <c r="S225" s="1"/>
  <c r="S226" s="1"/>
  <c r="S227" s="1"/>
  <c r="S228" s="1"/>
  <c r="S229" s="1"/>
  <c r="S230" s="1"/>
  <c r="S231" s="1"/>
  <c r="S232" s="1"/>
  <c r="S233" s="1"/>
  <c r="S234" s="1"/>
  <c r="S235" s="1"/>
  <c r="S236" s="1"/>
  <c r="S237" s="1"/>
  <c r="S238" s="1"/>
  <c r="S239" s="1"/>
  <c r="S240" s="1"/>
  <c r="S241" s="1"/>
  <c r="S242" s="1"/>
  <c r="S243" s="1"/>
  <c r="S244" s="1"/>
  <c r="S245" s="1"/>
  <c r="S246" s="1"/>
  <c r="S247" s="1"/>
  <c r="S248" s="1"/>
  <c r="S249" s="1"/>
  <c r="S250" s="1"/>
  <c r="S251" s="1"/>
  <c r="S252" s="1"/>
  <c r="S253" s="1"/>
  <c r="S254" s="1"/>
  <c r="S255" s="1"/>
  <c r="S256" s="1"/>
  <c r="S257" s="1"/>
  <c r="S258" s="1"/>
  <c r="S259" s="1"/>
  <c r="S260" s="1"/>
  <c r="S261" s="1"/>
  <c r="S262" s="1"/>
  <c r="S263" s="1"/>
  <c r="S264" s="1"/>
  <c r="S265" s="1"/>
  <c r="S266" s="1"/>
  <c r="S267" s="1"/>
  <c r="S268" s="1"/>
  <c r="S269" s="1"/>
  <c r="S270" s="1"/>
  <c r="S271" s="1"/>
  <c r="S272" s="1"/>
  <c r="S273" s="1"/>
  <c r="S274" s="1"/>
  <c r="S275" s="1"/>
  <c r="S276" s="1"/>
  <c r="S277" s="1"/>
  <c r="S278" s="1"/>
  <c r="S279" s="1"/>
  <c r="S280" s="1"/>
  <c r="S281" s="1"/>
  <c r="S282" s="1"/>
  <c r="O166"/>
  <c r="T166"/>
  <c r="U166" s="1"/>
  <c r="U167" s="1"/>
  <c r="U168" s="1"/>
  <c r="U169" s="1"/>
  <c r="U170" s="1"/>
  <c r="U171" s="1"/>
  <c r="U172" s="1"/>
  <c r="U173" s="1"/>
  <c r="U174" s="1"/>
  <c r="U175" s="1"/>
  <c r="U176" s="1"/>
  <c r="U177" s="1"/>
  <c r="U178" s="1"/>
  <c r="U179" s="1"/>
  <c r="U180" s="1"/>
  <c r="U181" s="1"/>
  <c r="U182" s="1"/>
  <c r="U183" s="1"/>
  <c r="U184" s="1"/>
  <c r="U185" s="1"/>
  <c r="U186" s="1"/>
  <c r="U187" s="1"/>
  <c r="U188" s="1"/>
  <c r="U189" s="1"/>
  <c r="U190" s="1"/>
  <c r="U191" s="1"/>
  <c r="U192" s="1"/>
  <c r="U193" s="1"/>
  <c r="U194" s="1"/>
  <c r="U195" s="1"/>
  <c r="U196" s="1"/>
  <c r="U197" s="1"/>
  <c r="U198" s="1"/>
  <c r="U199" s="1"/>
  <c r="U200" s="1"/>
  <c r="U201" s="1"/>
  <c r="U202" s="1"/>
  <c r="U203" s="1"/>
  <c r="U204" s="1"/>
  <c r="U205" s="1"/>
  <c r="U206" s="1"/>
  <c r="U207" s="1"/>
  <c r="U208" s="1"/>
  <c r="U209" s="1"/>
  <c r="U210" s="1"/>
  <c r="U211" s="1"/>
  <c r="U212" s="1"/>
  <c r="U213" s="1"/>
  <c r="U214" s="1"/>
  <c r="U215" s="1"/>
  <c r="U216" s="1"/>
  <c r="U217" s="1"/>
  <c r="U218" s="1"/>
  <c r="U219" s="1"/>
  <c r="U220" s="1"/>
  <c r="U221" s="1"/>
  <c r="U222" s="1"/>
  <c r="U223" s="1"/>
  <c r="U224" s="1"/>
  <c r="U225" s="1"/>
  <c r="U226" s="1"/>
  <c r="U227" s="1"/>
  <c r="U228" s="1"/>
  <c r="U229" s="1"/>
  <c r="U230" s="1"/>
  <c r="U231" s="1"/>
  <c r="U232" s="1"/>
  <c r="U233" s="1"/>
  <c r="U234" s="1"/>
  <c r="U235" s="1"/>
  <c r="U236" s="1"/>
  <c r="U237" s="1"/>
  <c r="U238" s="1"/>
  <c r="U239" s="1"/>
  <c r="U240" s="1"/>
  <c r="U241" s="1"/>
  <c r="U242" s="1"/>
  <c r="U243" s="1"/>
  <c r="U244" s="1"/>
  <c r="U245" s="1"/>
  <c r="U246" s="1"/>
  <c r="U247" s="1"/>
  <c r="U248" s="1"/>
  <c r="U249" s="1"/>
  <c r="U250" s="1"/>
  <c r="U251" s="1"/>
  <c r="U252" s="1"/>
  <c r="U253" s="1"/>
  <c r="U254" s="1"/>
  <c r="U255" s="1"/>
  <c r="U256" s="1"/>
  <c r="U257" s="1"/>
  <c r="U258" s="1"/>
  <c r="U259" s="1"/>
  <c r="U260" s="1"/>
  <c r="U261" s="1"/>
  <c r="U262" s="1"/>
  <c r="U263" s="1"/>
  <c r="U264" s="1"/>
  <c r="U265" s="1"/>
  <c r="U266" s="1"/>
  <c r="U267" s="1"/>
  <c r="U268" s="1"/>
  <c r="U269" s="1"/>
  <c r="U270" s="1"/>
  <c r="U271" s="1"/>
  <c r="U272" s="1"/>
  <c r="U273" s="1"/>
  <c r="U274" s="1"/>
  <c r="U275" s="1"/>
  <c r="U276" s="1"/>
  <c r="U277" s="1"/>
  <c r="U278" s="1"/>
  <c r="U279" s="1"/>
  <c r="U280" s="1"/>
  <c r="U281" s="1"/>
  <c r="U282" s="1"/>
  <c r="P166"/>
  <c r="Q166" s="1"/>
  <c r="Q167" s="1"/>
  <c r="Q168" s="1"/>
  <c r="Q169" s="1"/>
  <c r="Q170" s="1"/>
  <c r="Q171" s="1"/>
  <c r="Q172" s="1"/>
  <c r="Q173" s="1"/>
  <c r="Q174" s="1"/>
  <c r="Q175" s="1"/>
  <c r="Q176" s="1"/>
  <c r="Q177" s="1"/>
  <c r="Q178" s="1"/>
  <c r="Q179" s="1"/>
  <c r="Q180" s="1"/>
  <c r="Q181" s="1"/>
  <c r="Q182" s="1"/>
  <c r="Q183" s="1"/>
  <c r="Q184" s="1"/>
  <c r="Q185" s="1"/>
  <c r="Q186" s="1"/>
  <c r="Q187" s="1"/>
  <c r="Q188" s="1"/>
  <c r="Q189" s="1"/>
  <c r="Q190" s="1"/>
  <c r="Q191" s="1"/>
  <c r="Q192" s="1"/>
  <c r="Q193" s="1"/>
  <c r="Q194" s="1"/>
  <c r="Q195" s="1"/>
  <c r="Q196" s="1"/>
  <c r="Q197" s="1"/>
  <c r="Q198" s="1"/>
  <c r="Q199" s="1"/>
  <c r="Q200" s="1"/>
  <c r="Q201" s="1"/>
  <c r="Q202" s="1"/>
  <c r="Q203" s="1"/>
  <c r="Q204" s="1"/>
  <c r="Q205" s="1"/>
  <c r="Q206" s="1"/>
  <c r="Q207" s="1"/>
  <c r="Q208" s="1"/>
  <c r="Q209" s="1"/>
  <c r="Q210" s="1"/>
  <c r="Q211" s="1"/>
  <c r="Q212" s="1"/>
  <c r="Q213" s="1"/>
  <c r="Q214" s="1"/>
  <c r="Q215" s="1"/>
  <c r="Q216" s="1"/>
  <c r="Q217" s="1"/>
  <c r="Q218" s="1"/>
  <c r="Q219" s="1"/>
  <c r="Q220" s="1"/>
  <c r="Q221" s="1"/>
  <c r="Q222" s="1"/>
  <c r="Q223" s="1"/>
  <c r="Q224" s="1"/>
  <c r="Q225" s="1"/>
  <c r="Q226" s="1"/>
  <c r="Q227" s="1"/>
  <c r="Q228" s="1"/>
  <c r="Q229" s="1"/>
  <c r="Q230" s="1"/>
  <c r="Q231" s="1"/>
  <c r="Q232" s="1"/>
  <c r="Q233" s="1"/>
  <c r="Q234" s="1"/>
  <c r="Q235" s="1"/>
  <c r="Q236" s="1"/>
  <c r="Q237" s="1"/>
  <c r="Q238" s="1"/>
  <c r="Q239" s="1"/>
  <c r="Q240" s="1"/>
  <c r="Q241" s="1"/>
  <c r="Q242" s="1"/>
  <c r="Q243" s="1"/>
  <c r="Q244" s="1"/>
  <c r="Q245" s="1"/>
  <c r="Q246" s="1"/>
  <c r="Q247" s="1"/>
  <c r="Q248" s="1"/>
  <c r="Q249" s="1"/>
  <c r="Q250" s="1"/>
  <c r="Q251" s="1"/>
  <c r="Q252" s="1"/>
  <c r="Q253" s="1"/>
  <c r="Q254" s="1"/>
  <c r="Q255" s="1"/>
  <c r="Q256" s="1"/>
  <c r="Q257" s="1"/>
  <c r="Q258" s="1"/>
  <c r="Q259" s="1"/>
  <c r="Q260" s="1"/>
  <c r="Q261" s="1"/>
  <c r="Q262" s="1"/>
  <c r="Q263" s="1"/>
  <c r="Q264" s="1"/>
  <c r="Q265" s="1"/>
  <c r="Q266" s="1"/>
  <c r="Q267" s="1"/>
  <c r="Q268" s="1"/>
  <c r="Q269" s="1"/>
  <c r="Q270" s="1"/>
  <c r="Q271" s="1"/>
  <c r="Q272" s="1"/>
  <c r="Q273" s="1"/>
  <c r="Q274" s="1"/>
  <c r="Q275" s="1"/>
  <c r="Q276" s="1"/>
  <c r="Q277" s="1"/>
  <c r="Q278" s="1"/>
  <c r="Q279" s="1"/>
  <c r="Q280" s="1"/>
  <c r="Q281" s="1"/>
  <c r="Q282" s="1"/>
  <c r="H214"/>
  <c r="I214"/>
  <c r="G214"/>
  <c r="H206"/>
  <c r="I206"/>
  <c r="G206"/>
  <c r="G209"/>
  <c r="H209"/>
  <c r="I209"/>
  <c r="I223"/>
  <c r="G223"/>
  <c r="H223"/>
  <c r="H226"/>
  <c r="I226"/>
  <c r="G226"/>
  <c r="H218"/>
  <c r="I218"/>
  <c r="G218"/>
  <c r="H210"/>
  <c r="I210"/>
  <c r="G210"/>
  <c r="G204"/>
  <c r="H204"/>
  <c r="G196"/>
  <c r="H196"/>
  <c r="G188"/>
  <c r="H188"/>
  <c r="G180"/>
  <c r="H180"/>
  <c r="G171"/>
  <c r="H171"/>
  <c r="I171"/>
  <c r="G155"/>
  <c r="H155"/>
  <c r="I155"/>
  <c r="G213"/>
  <c r="H213"/>
  <c r="I213"/>
  <c r="G94"/>
  <c r="H94"/>
  <c r="I94"/>
  <c r="H108"/>
  <c r="G108"/>
  <c r="H92"/>
  <c r="G92"/>
  <c r="G123"/>
  <c r="H123"/>
  <c r="I123"/>
  <c r="G151"/>
  <c r="H151"/>
  <c r="I151"/>
  <c r="G143"/>
  <c r="H143"/>
  <c r="I143"/>
  <c r="G135"/>
  <c r="H135"/>
  <c r="I135"/>
  <c r="G127"/>
  <c r="H127"/>
  <c r="I127"/>
  <c r="G119"/>
  <c r="H119"/>
  <c r="I119"/>
  <c r="G106"/>
  <c r="H106"/>
  <c r="G90"/>
  <c r="H90"/>
  <c r="G46"/>
  <c r="H46"/>
  <c r="H149"/>
  <c r="G149"/>
  <c r="H141"/>
  <c r="G141"/>
  <c r="H133"/>
  <c r="G133"/>
  <c r="H125"/>
  <c r="G125"/>
  <c r="H120"/>
  <c r="G120"/>
  <c r="G81"/>
  <c r="H81"/>
  <c r="G49"/>
  <c r="H49"/>
  <c r="G33"/>
  <c r="H33"/>
  <c r="H109"/>
  <c r="G109"/>
  <c r="H101"/>
  <c r="G101"/>
  <c r="H93"/>
  <c r="G93"/>
  <c r="G85"/>
  <c r="H85"/>
  <c r="I495"/>
  <c r="I479"/>
  <c r="H489"/>
  <c r="I482"/>
  <c r="I469"/>
  <c r="H496"/>
  <c r="I491"/>
  <c r="I488"/>
  <c r="H484"/>
  <c r="G480"/>
  <c r="G494"/>
  <c r="I492"/>
  <c r="G441"/>
  <c r="G431"/>
  <c r="H410"/>
  <c r="H402"/>
  <c r="I427"/>
  <c r="G405"/>
  <c r="H393"/>
  <c r="I385"/>
  <c r="N385" s="1"/>
  <c r="I349"/>
  <c r="I211"/>
  <c r="H341"/>
  <c r="I345"/>
  <c r="I359"/>
  <c r="H337"/>
  <c r="G328"/>
  <c r="G348"/>
  <c r="G346"/>
  <c r="H342"/>
  <c r="G340"/>
  <c r="I344"/>
  <c r="I328"/>
  <c r="I338"/>
  <c r="G334"/>
  <c r="H330"/>
  <c r="I158"/>
  <c r="I294"/>
  <c r="H290"/>
  <c r="G282"/>
  <c r="I274"/>
  <c r="G271"/>
  <c r="H270"/>
  <c r="G266"/>
  <c r="G263"/>
  <c r="H262"/>
  <c r="G258"/>
  <c r="G255"/>
  <c r="H254"/>
  <c r="G250"/>
  <c r="G247"/>
  <c r="H246"/>
  <c r="G242"/>
  <c r="G239"/>
  <c r="H238"/>
  <c r="H227"/>
  <c r="G219"/>
  <c r="G187"/>
  <c r="H269"/>
  <c r="G265"/>
  <c r="I257"/>
  <c r="H253"/>
  <c r="G249"/>
  <c r="I241"/>
  <c r="H237"/>
  <c r="H234"/>
  <c r="H203"/>
  <c r="I198"/>
  <c r="G190"/>
  <c r="H182"/>
  <c r="H174"/>
  <c r="G170"/>
  <c r="H162"/>
  <c r="H154"/>
  <c r="G145"/>
  <c r="G137"/>
  <c r="G129"/>
  <c r="I172"/>
  <c r="I156"/>
  <c r="G177"/>
  <c r="G173"/>
  <c r="G169"/>
  <c r="G165"/>
  <c r="G161"/>
  <c r="G157"/>
  <c r="G153"/>
  <c r="G107"/>
  <c r="I99"/>
  <c r="H95"/>
  <c r="G91"/>
  <c r="G83"/>
  <c r="G80"/>
  <c r="H79"/>
  <c r="G75"/>
  <c r="G72"/>
  <c r="H71"/>
  <c r="G67"/>
  <c r="G64"/>
  <c r="H63"/>
  <c r="H56"/>
  <c r="H48"/>
  <c r="H40"/>
  <c r="H32"/>
  <c r="G78"/>
  <c r="G70"/>
  <c r="I62"/>
  <c r="H58"/>
  <c r="G54"/>
  <c r="G115"/>
  <c r="G59"/>
  <c r="I55"/>
  <c r="H51"/>
  <c r="G43"/>
  <c r="I39"/>
  <c r="H35"/>
  <c r="G471"/>
  <c r="H471"/>
  <c r="G463"/>
  <c r="H463"/>
  <c r="G455"/>
  <c r="H455"/>
  <c r="G447"/>
  <c r="H447"/>
  <c r="G438"/>
  <c r="H438"/>
  <c r="I438"/>
  <c r="G404"/>
  <c r="H404"/>
  <c r="G418"/>
  <c r="H418"/>
  <c r="I418"/>
  <c r="G408"/>
  <c r="H408"/>
  <c r="G400"/>
  <c r="H400"/>
  <c r="G426"/>
  <c r="H426"/>
  <c r="I426"/>
  <c r="H424"/>
  <c r="G424"/>
  <c r="I417"/>
  <c r="G417"/>
  <c r="H417"/>
  <c r="G435"/>
  <c r="H435"/>
  <c r="G380"/>
  <c r="H380"/>
  <c r="I380"/>
  <c r="H420"/>
  <c r="G420"/>
  <c r="H412"/>
  <c r="I412"/>
  <c r="G412"/>
  <c r="I383"/>
  <c r="G383"/>
  <c r="H383"/>
  <c r="H370"/>
  <c r="I370"/>
  <c r="G370"/>
  <c r="G354"/>
  <c r="H354"/>
  <c r="H386"/>
  <c r="I386"/>
  <c r="G386"/>
  <c r="G369"/>
  <c r="H369"/>
  <c r="G361"/>
  <c r="H361"/>
  <c r="G353"/>
  <c r="H353"/>
  <c r="G376"/>
  <c r="H376"/>
  <c r="I376"/>
  <c r="H368"/>
  <c r="I368"/>
  <c r="G368"/>
  <c r="G343"/>
  <c r="H343"/>
  <c r="I343"/>
  <c r="G327"/>
  <c r="H327"/>
  <c r="I327"/>
  <c r="G311"/>
  <c r="H311"/>
  <c r="I311"/>
  <c r="G303"/>
  <c r="H303"/>
  <c r="I303"/>
  <c r="I375"/>
  <c r="G375"/>
  <c r="H375"/>
  <c r="G293"/>
  <c r="H293"/>
  <c r="I293"/>
  <c r="G273"/>
  <c r="H273"/>
  <c r="I273"/>
  <c r="H291"/>
  <c r="G291"/>
  <c r="H275"/>
  <c r="G275"/>
  <c r="H325"/>
  <c r="G325"/>
  <c r="V288"/>
  <c r="W288" s="1"/>
  <c r="W289" s="1"/>
  <c r="W290" s="1"/>
  <c r="W291" s="1"/>
  <c r="W292" s="1"/>
  <c r="W293" s="1"/>
  <c r="W294" s="1"/>
  <c r="W295" s="1"/>
  <c r="W296" s="1"/>
  <c r="W297" s="1"/>
  <c r="W298" s="1"/>
  <c r="W299" s="1"/>
  <c r="W300" s="1"/>
  <c r="W301" s="1"/>
  <c r="W302" s="1"/>
  <c r="W303" s="1"/>
  <c r="W304" s="1"/>
  <c r="W305" s="1"/>
  <c r="W306" s="1"/>
  <c r="W307" s="1"/>
  <c r="W308" s="1"/>
  <c r="R288"/>
  <c r="S288" s="1"/>
  <c r="S289" s="1"/>
  <c r="S290" s="1"/>
  <c r="S291" s="1"/>
  <c r="S292" s="1"/>
  <c r="S293" s="1"/>
  <c r="S294" s="1"/>
  <c r="S295" s="1"/>
  <c r="S296" s="1"/>
  <c r="S297" s="1"/>
  <c r="S298" s="1"/>
  <c r="S299" s="1"/>
  <c r="S300" s="1"/>
  <c r="S301" s="1"/>
  <c r="S302" s="1"/>
  <c r="S303" s="1"/>
  <c r="S304" s="1"/>
  <c r="S305" s="1"/>
  <c r="S306" s="1"/>
  <c r="S307" s="1"/>
  <c r="S308" s="1"/>
  <c r="O288"/>
  <c r="T288"/>
  <c r="U288" s="1"/>
  <c r="U289" s="1"/>
  <c r="U290" s="1"/>
  <c r="U291" s="1"/>
  <c r="U292" s="1"/>
  <c r="U293" s="1"/>
  <c r="U294" s="1"/>
  <c r="U295" s="1"/>
  <c r="U296" s="1"/>
  <c r="U297" s="1"/>
  <c r="U298" s="1"/>
  <c r="U299" s="1"/>
  <c r="U300" s="1"/>
  <c r="U301" s="1"/>
  <c r="U302" s="1"/>
  <c r="U303" s="1"/>
  <c r="U304" s="1"/>
  <c r="U305" s="1"/>
  <c r="U306" s="1"/>
  <c r="U307" s="1"/>
  <c r="U308" s="1"/>
  <c r="P288"/>
  <c r="Q288" s="1"/>
  <c r="Q289" s="1"/>
  <c r="Q290" s="1"/>
  <c r="Q291" s="1"/>
  <c r="Q292" s="1"/>
  <c r="Q293" s="1"/>
  <c r="Q294" s="1"/>
  <c r="Q295" s="1"/>
  <c r="Q296" s="1"/>
  <c r="Q297" s="1"/>
  <c r="Q298" s="1"/>
  <c r="Q299" s="1"/>
  <c r="Q300" s="1"/>
  <c r="Q301" s="1"/>
  <c r="Q302" s="1"/>
  <c r="Q303" s="1"/>
  <c r="Q304" s="1"/>
  <c r="Q305" s="1"/>
  <c r="Q306" s="1"/>
  <c r="Q307" s="1"/>
  <c r="Q308" s="1"/>
  <c r="I306"/>
  <c r="G306"/>
  <c r="H306"/>
  <c r="G232"/>
  <c r="H232"/>
  <c r="G216"/>
  <c r="H216"/>
  <c r="H313"/>
  <c r="G313"/>
  <c r="I310"/>
  <c r="G310"/>
  <c r="H310"/>
  <c r="I302"/>
  <c r="G302"/>
  <c r="H302"/>
  <c r="G296"/>
  <c r="H296"/>
  <c r="G288"/>
  <c r="H288"/>
  <c r="H280"/>
  <c r="G280"/>
  <c r="H230"/>
  <c r="I230"/>
  <c r="G230"/>
  <c r="G201"/>
  <c r="H201"/>
  <c r="G193"/>
  <c r="H193"/>
  <c r="G185"/>
  <c r="H185"/>
  <c r="G217"/>
  <c r="H217"/>
  <c r="I217"/>
  <c r="I231"/>
  <c r="G231"/>
  <c r="H231"/>
  <c r="V88"/>
  <c r="W88" s="1"/>
  <c r="W89" s="1"/>
  <c r="W90" s="1"/>
  <c r="W91" s="1"/>
  <c r="W92" s="1"/>
  <c r="W93" s="1"/>
  <c r="W94" s="1"/>
  <c r="W95" s="1"/>
  <c r="W96" s="1"/>
  <c r="W97" s="1"/>
  <c r="W98" s="1"/>
  <c r="W99" s="1"/>
  <c r="W100" s="1"/>
  <c r="W101" s="1"/>
  <c r="W102" s="1"/>
  <c r="W103" s="1"/>
  <c r="W104" s="1"/>
  <c r="W105" s="1"/>
  <c r="W106" s="1"/>
  <c r="W107" s="1"/>
  <c r="W108" s="1"/>
  <c r="W109" s="1"/>
  <c r="W110" s="1"/>
  <c r="W111" s="1"/>
  <c r="W112" s="1"/>
  <c r="W113" s="1"/>
  <c r="W114" s="1"/>
  <c r="W115" s="1"/>
  <c r="W116" s="1"/>
  <c r="W117" s="1"/>
  <c r="W118" s="1"/>
  <c r="W119" s="1"/>
  <c r="W120" s="1"/>
  <c r="W121" s="1"/>
  <c r="W122" s="1"/>
  <c r="W123" s="1"/>
  <c r="W124" s="1"/>
  <c r="W125" s="1"/>
  <c r="W126" s="1"/>
  <c r="W127" s="1"/>
  <c r="W128" s="1"/>
  <c r="W129" s="1"/>
  <c r="W130" s="1"/>
  <c r="W131" s="1"/>
  <c r="W132" s="1"/>
  <c r="W133" s="1"/>
  <c r="W134" s="1"/>
  <c r="W135" s="1"/>
  <c r="W136" s="1"/>
  <c r="W137" s="1"/>
  <c r="W138" s="1"/>
  <c r="W139" s="1"/>
  <c r="W140" s="1"/>
  <c r="W141" s="1"/>
  <c r="W142" s="1"/>
  <c r="W143" s="1"/>
  <c r="W144" s="1"/>
  <c r="W145" s="1"/>
  <c r="W146" s="1"/>
  <c r="W147" s="1"/>
  <c r="W148" s="1"/>
  <c r="W149" s="1"/>
  <c r="W150" s="1"/>
  <c r="W151" s="1"/>
  <c r="W152" s="1"/>
  <c r="W153" s="1"/>
  <c r="W154" s="1"/>
  <c r="W155" s="1"/>
  <c r="W156" s="1"/>
  <c r="W157" s="1"/>
  <c r="W158" s="1"/>
  <c r="W159" s="1"/>
  <c r="W160" s="1"/>
  <c r="W161" s="1"/>
  <c r="W162" s="1"/>
  <c r="W163" s="1"/>
  <c r="R88"/>
  <c r="S88" s="1"/>
  <c r="S89" s="1"/>
  <c r="S90" s="1"/>
  <c r="S91" s="1"/>
  <c r="S92" s="1"/>
  <c r="S93" s="1"/>
  <c r="S94" s="1"/>
  <c r="S95" s="1"/>
  <c r="S96" s="1"/>
  <c r="S97" s="1"/>
  <c r="S98" s="1"/>
  <c r="S99" s="1"/>
  <c r="S100" s="1"/>
  <c r="S101" s="1"/>
  <c r="S102" s="1"/>
  <c r="S103" s="1"/>
  <c r="S104" s="1"/>
  <c r="S105" s="1"/>
  <c r="S106" s="1"/>
  <c r="S107" s="1"/>
  <c r="S108" s="1"/>
  <c r="S109" s="1"/>
  <c r="S110" s="1"/>
  <c r="S111" s="1"/>
  <c r="S112" s="1"/>
  <c r="S113" s="1"/>
  <c r="S114" s="1"/>
  <c r="S115" s="1"/>
  <c r="S116" s="1"/>
  <c r="S117" s="1"/>
  <c r="S118" s="1"/>
  <c r="S119" s="1"/>
  <c r="S120" s="1"/>
  <c r="S121" s="1"/>
  <c r="S122" s="1"/>
  <c r="S123" s="1"/>
  <c r="S124" s="1"/>
  <c r="S125" s="1"/>
  <c r="S126" s="1"/>
  <c r="S127" s="1"/>
  <c r="S128" s="1"/>
  <c r="S129" s="1"/>
  <c r="S130" s="1"/>
  <c r="S131" s="1"/>
  <c r="S132" s="1"/>
  <c r="S133" s="1"/>
  <c r="S134" s="1"/>
  <c r="S135" s="1"/>
  <c r="S136" s="1"/>
  <c r="S137" s="1"/>
  <c r="S138" s="1"/>
  <c r="S139" s="1"/>
  <c r="S140" s="1"/>
  <c r="S141" s="1"/>
  <c r="S142" s="1"/>
  <c r="S143" s="1"/>
  <c r="S144" s="1"/>
  <c r="S145" s="1"/>
  <c r="S146" s="1"/>
  <c r="S147" s="1"/>
  <c r="S148" s="1"/>
  <c r="S149" s="1"/>
  <c r="S150" s="1"/>
  <c r="S151" s="1"/>
  <c r="S152" s="1"/>
  <c r="S153" s="1"/>
  <c r="S154" s="1"/>
  <c r="S155" s="1"/>
  <c r="S156" s="1"/>
  <c r="S157" s="1"/>
  <c r="S158" s="1"/>
  <c r="S159" s="1"/>
  <c r="S160" s="1"/>
  <c r="S161" s="1"/>
  <c r="S162" s="1"/>
  <c r="S163" s="1"/>
  <c r="T88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U105" s="1"/>
  <c r="U106" s="1"/>
  <c r="U107" s="1"/>
  <c r="U108" s="1"/>
  <c r="U109" s="1"/>
  <c r="U110" s="1"/>
  <c r="U111" s="1"/>
  <c r="U112" s="1"/>
  <c r="U113" s="1"/>
  <c r="U114" s="1"/>
  <c r="U115" s="1"/>
  <c r="U116" s="1"/>
  <c r="U117" s="1"/>
  <c r="U118" s="1"/>
  <c r="U119" s="1"/>
  <c r="U120" s="1"/>
  <c r="U121" s="1"/>
  <c r="U122" s="1"/>
  <c r="U123" s="1"/>
  <c r="U124" s="1"/>
  <c r="U125" s="1"/>
  <c r="U126" s="1"/>
  <c r="U127" s="1"/>
  <c r="U128" s="1"/>
  <c r="U129" s="1"/>
  <c r="U130" s="1"/>
  <c r="U131" s="1"/>
  <c r="U132" s="1"/>
  <c r="U133" s="1"/>
  <c r="U134" s="1"/>
  <c r="U135" s="1"/>
  <c r="U136" s="1"/>
  <c r="U137" s="1"/>
  <c r="U138" s="1"/>
  <c r="U139" s="1"/>
  <c r="U140" s="1"/>
  <c r="U141" s="1"/>
  <c r="U142" s="1"/>
  <c r="U143" s="1"/>
  <c r="U144" s="1"/>
  <c r="U145" s="1"/>
  <c r="U146" s="1"/>
  <c r="U147" s="1"/>
  <c r="U148" s="1"/>
  <c r="U149" s="1"/>
  <c r="U150" s="1"/>
  <c r="U151" s="1"/>
  <c r="U152" s="1"/>
  <c r="U153" s="1"/>
  <c r="U154" s="1"/>
  <c r="U155" s="1"/>
  <c r="U156" s="1"/>
  <c r="U157" s="1"/>
  <c r="U158" s="1"/>
  <c r="U159" s="1"/>
  <c r="U160" s="1"/>
  <c r="U161" s="1"/>
  <c r="U162" s="1"/>
  <c r="U163" s="1"/>
  <c r="O88"/>
  <c r="P88"/>
  <c r="Q88" s="1"/>
  <c r="Q89" s="1"/>
  <c r="Q90" s="1"/>
  <c r="Q91" s="1"/>
  <c r="Q92" s="1"/>
  <c r="Q93" s="1"/>
  <c r="Q94" s="1"/>
  <c r="Q95" s="1"/>
  <c r="Q96" s="1"/>
  <c r="Q97" s="1"/>
  <c r="Q98" s="1"/>
  <c r="Q99" s="1"/>
  <c r="Q100" s="1"/>
  <c r="Q101" s="1"/>
  <c r="Q102" s="1"/>
  <c r="Q103" s="1"/>
  <c r="Q104" s="1"/>
  <c r="Q105" s="1"/>
  <c r="Q106" s="1"/>
  <c r="Q107" s="1"/>
  <c r="Q108" s="1"/>
  <c r="Q109" s="1"/>
  <c r="Q110" s="1"/>
  <c r="Q111" s="1"/>
  <c r="Q112" s="1"/>
  <c r="Q113" s="1"/>
  <c r="Q114" s="1"/>
  <c r="Q115" s="1"/>
  <c r="Q116" s="1"/>
  <c r="Q117" s="1"/>
  <c r="Q118" s="1"/>
  <c r="Q119" s="1"/>
  <c r="Q120" s="1"/>
  <c r="Q121" s="1"/>
  <c r="Q122" s="1"/>
  <c r="Q123" s="1"/>
  <c r="Q124" s="1"/>
  <c r="Q125" s="1"/>
  <c r="Q126" s="1"/>
  <c r="Q127" s="1"/>
  <c r="Q128" s="1"/>
  <c r="Q129" s="1"/>
  <c r="Q130" s="1"/>
  <c r="Q131" s="1"/>
  <c r="Q132" s="1"/>
  <c r="Q133" s="1"/>
  <c r="Q134" s="1"/>
  <c r="Q135" s="1"/>
  <c r="Q136" s="1"/>
  <c r="Q137" s="1"/>
  <c r="Q138" s="1"/>
  <c r="Q139" s="1"/>
  <c r="Q140" s="1"/>
  <c r="Q141" s="1"/>
  <c r="Q142" s="1"/>
  <c r="Q143" s="1"/>
  <c r="Q144" s="1"/>
  <c r="Q145" s="1"/>
  <c r="Q146" s="1"/>
  <c r="Q147" s="1"/>
  <c r="Q148" s="1"/>
  <c r="Q149" s="1"/>
  <c r="Q150" s="1"/>
  <c r="Q151" s="1"/>
  <c r="Q152" s="1"/>
  <c r="Q153" s="1"/>
  <c r="Q154" s="1"/>
  <c r="Q155" s="1"/>
  <c r="Q156" s="1"/>
  <c r="Q157" s="1"/>
  <c r="Q158" s="1"/>
  <c r="Q159" s="1"/>
  <c r="Q160" s="1"/>
  <c r="Q161" s="1"/>
  <c r="Q162" s="1"/>
  <c r="Q163" s="1"/>
  <c r="H202"/>
  <c r="G202"/>
  <c r="I202"/>
  <c r="H194"/>
  <c r="G194"/>
  <c r="I194"/>
  <c r="H186"/>
  <c r="G186"/>
  <c r="I186"/>
  <c r="G179"/>
  <c r="H179"/>
  <c r="G175"/>
  <c r="H175"/>
  <c r="I175"/>
  <c r="G159"/>
  <c r="H159"/>
  <c r="I159"/>
  <c r="G221"/>
  <c r="H221"/>
  <c r="I221"/>
  <c r="G102"/>
  <c r="H102"/>
  <c r="I102"/>
  <c r="H104"/>
  <c r="G104"/>
  <c r="H88"/>
  <c r="G88"/>
  <c r="V32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W52" s="1"/>
  <c r="W53" s="1"/>
  <c r="W54" s="1"/>
  <c r="W55" s="1"/>
  <c r="W56" s="1"/>
  <c r="W57" s="1"/>
  <c r="W58" s="1"/>
  <c r="W59" s="1"/>
  <c r="W60" s="1"/>
  <c r="W61" s="1"/>
  <c r="W62" s="1"/>
  <c r="W63" s="1"/>
  <c r="W64" s="1"/>
  <c r="W65" s="1"/>
  <c r="W66" s="1"/>
  <c r="W67" s="1"/>
  <c r="W68" s="1"/>
  <c r="W69" s="1"/>
  <c r="W70" s="1"/>
  <c r="W71" s="1"/>
  <c r="W72" s="1"/>
  <c r="W73" s="1"/>
  <c r="W74" s="1"/>
  <c r="W75" s="1"/>
  <c r="W76" s="1"/>
  <c r="W77" s="1"/>
  <c r="W78" s="1"/>
  <c r="R32"/>
  <c r="S32" s="1"/>
  <c r="S33" s="1"/>
  <c r="S34" s="1"/>
  <c r="S35" s="1"/>
  <c r="S36" s="1"/>
  <c r="S37" s="1"/>
  <c r="S38" s="1"/>
  <c r="S39" s="1"/>
  <c r="S40" s="1"/>
  <c r="S41" s="1"/>
  <c r="S42" s="1"/>
  <c r="S43" s="1"/>
  <c r="S44" s="1"/>
  <c r="S45" s="1"/>
  <c r="S46" s="1"/>
  <c r="S47" s="1"/>
  <c r="S48" s="1"/>
  <c r="S49" s="1"/>
  <c r="S50" s="1"/>
  <c r="S51" s="1"/>
  <c r="S52" s="1"/>
  <c r="S53" s="1"/>
  <c r="S54" s="1"/>
  <c r="S55" s="1"/>
  <c r="S56" s="1"/>
  <c r="S57" s="1"/>
  <c r="S58" s="1"/>
  <c r="S59" s="1"/>
  <c r="S60" s="1"/>
  <c r="S61" s="1"/>
  <c r="S62" s="1"/>
  <c r="S63" s="1"/>
  <c r="S64" s="1"/>
  <c r="S65" s="1"/>
  <c r="S66" s="1"/>
  <c r="S67" s="1"/>
  <c r="S68" s="1"/>
  <c r="S69" s="1"/>
  <c r="S70" s="1"/>
  <c r="S71" s="1"/>
  <c r="S72" s="1"/>
  <c r="S73" s="1"/>
  <c r="S74" s="1"/>
  <c r="S75" s="1"/>
  <c r="S76" s="1"/>
  <c r="S77" s="1"/>
  <c r="S78" s="1"/>
  <c r="O32"/>
  <c r="T32"/>
  <c r="U32" s="1"/>
  <c r="U33" s="1"/>
  <c r="U34" s="1"/>
  <c r="U35" s="1"/>
  <c r="U36" s="1"/>
  <c r="U37" s="1"/>
  <c r="U38" s="1"/>
  <c r="U39" s="1"/>
  <c r="U40" s="1"/>
  <c r="U41" s="1"/>
  <c r="U42" s="1"/>
  <c r="U43" s="1"/>
  <c r="U44" s="1"/>
  <c r="U45" s="1"/>
  <c r="U46" s="1"/>
  <c r="U47" s="1"/>
  <c r="U48" s="1"/>
  <c r="U49" s="1"/>
  <c r="U50" s="1"/>
  <c r="U51" s="1"/>
  <c r="U52" s="1"/>
  <c r="U53" s="1"/>
  <c r="U54" s="1"/>
  <c r="U55" s="1"/>
  <c r="U56" s="1"/>
  <c r="U57" s="1"/>
  <c r="U58" s="1"/>
  <c r="U59" s="1"/>
  <c r="U60" s="1"/>
  <c r="U61" s="1"/>
  <c r="U62" s="1"/>
  <c r="U63" s="1"/>
  <c r="U64" s="1"/>
  <c r="U65" s="1"/>
  <c r="U66" s="1"/>
  <c r="U67" s="1"/>
  <c r="U68" s="1"/>
  <c r="U69" s="1"/>
  <c r="U70" s="1"/>
  <c r="U71" s="1"/>
  <c r="U72" s="1"/>
  <c r="U73" s="1"/>
  <c r="U74" s="1"/>
  <c r="U75" s="1"/>
  <c r="U76" s="1"/>
  <c r="U77" s="1"/>
  <c r="U78" s="1"/>
  <c r="P32"/>
  <c r="Q32" s="1"/>
  <c r="Q33" s="1"/>
  <c r="Q34" s="1"/>
  <c r="Q35" s="1"/>
  <c r="Q36" s="1"/>
  <c r="Q37" s="1"/>
  <c r="Q38" s="1"/>
  <c r="Q39" s="1"/>
  <c r="Q40" s="1"/>
  <c r="Q41" s="1"/>
  <c r="Q42" s="1"/>
  <c r="Q43" s="1"/>
  <c r="Q44" s="1"/>
  <c r="Q45" s="1"/>
  <c r="Q46" s="1"/>
  <c r="Q47" s="1"/>
  <c r="Q48" s="1"/>
  <c r="Q49" s="1"/>
  <c r="Q50" s="1"/>
  <c r="Q51" s="1"/>
  <c r="Q52" s="1"/>
  <c r="Q53" s="1"/>
  <c r="Q54" s="1"/>
  <c r="Q55" s="1"/>
  <c r="Q56" s="1"/>
  <c r="Q57" s="1"/>
  <c r="Q58" s="1"/>
  <c r="Q59" s="1"/>
  <c r="Q60" s="1"/>
  <c r="Q61" s="1"/>
  <c r="Q62" s="1"/>
  <c r="Q63" s="1"/>
  <c r="Q64" s="1"/>
  <c r="Q65" s="1"/>
  <c r="Q66" s="1"/>
  <c r="Q67" s="1"/>
  <c r="Q68" s="1"/>
  <c r="Q69" s="1"/>
  <c r="Q70" s="1"/>
  <c r="Q71" s="1"/>
  <c r="Q72" s="1"/>
  <c r="Q73" s="1"/>
  <c r="Q74" s="1"/>
  <c r="Q75" s="1"/>
  <c r="Q76" s="1"/>
  <c r="Q77" s="1"/>
  <c r="Q78" s="1"/>
  <c r="G150"/>
  <c r="H150"/>
  <c r="G134"/>
  <c r="H134"/>
  <c r="G50"/>
  <c r="H50"/>
  <c r="I50"/>
  <c r="G34"/>
  <c r="H34"/>
  <c r="G146"/>
  <c r="H146"/>
  <c r="G130"/>
  <c r="H130"/>
  <c r="G144"/>
  <c r="H144"/>
  <c r="G136"/>
  <c r="H136"/>
  <c r="G128"/>
  <c r="H128"/>
  <c r="G77"/>
  <c r="H77"/>
  <c r="G69"/>
  <c r="H69"/>
  <c r="G61"/>
  <c r="H61"/>
  <c r="G53"/>
  <c r="H53"/>
  <c r="G37"/>
  <c r="H37"/>
  <c r="G489"/>
  <c r="I486"/>
  <c r="G482"/>
  <c r="H449"/>
  <c r="I496"/>
  <c r="H477"/>
  <c r="I493"/>
  <c r="I477"/>
  <c r="I444"/>
  <c r="H480"/>
  <c r="I478"/>
  <c r="H494"/>
  <c r="H493"/>
  <c r="I440"/>
  <c r="H441"/>
  <c r="H431"/>
  <c r="I410"/>
  <c r="I402"/>
  <c r="H405"/>
  <c r="G401"/>
  <c r="I329"/>
  <c r="H398"/>
  <c r="G409"/>
  <c r="I353"/>
  <c r="G341"/>
  <c r="I354"/>
  <c r="G367"/>
  <c r="G308"/>
  <c r="G351"/>
  <c r="H346"/>
  <c r="G344"/>
  <c r="H340"/>
  <c r="I362"/>
  <c r="I332"/>
  <c r="I264"/>
  <c r="I256"/>
  <c r="I248"/>
  <c r="I240"/>
  <c r="I228"/>
  <c r="I212"/>
  <c r="G338"/>
  <c r="H334"/>
  <c r="G332"/>
  <c r="G298"/>
  <c r="I290"/>
  <c r="H282"/>
  <c r="G278"/>
  <c r="H271"/>
  <c r="I270"/>
  <c r="I267"/>
  <c r="H263"/>
  <c r="I262"/>
  <c r="I259"/>
  <c r="H255"/>
  <c r="I254"/>
  <c r="I251"/>
  <c r="H247"/>
  <c r="I246"/>
  <c r="I243"/>
  <c r="H239"/>
  <c r="I238"/>
  <c r="I235"/>
  <c r="I145"/>
  <c r="I129"/>
  <c r="G195"/>
  <c r="H265"/>
  <c r="G261"/>
  <c r="I253"/>
  <c r="H249"/>
  <c r="G245"/>
  <c r="I237"/>
  <c r="I234"/>
  <c r="I204"/>
  <c r="I201"/>
  <c r="I190"/>
  <c r="G182"/>
  <c r="I178"/>
  <c r="H170"/>
  <c r="G166"/>
  <c r="G158"/>
  <c r="G152"/>
  <c r="G140"/>
  <c r="G124"/>
  <c r="I176"/>
  <c r="I160"/>
  <c r="H121"/>
  <c r="G176"/>
  <c r="G172"/>
  <c r="G168"/>
  <c r="G164"/>
  <c r="G160"/>
  <c r="G156"/>
  <c r="H107"/>
  <c r="G103"/>
  <c r="I95"/>
  <c r="H91"/>
  <c r="I84"/>
  <c r="H80"/>
  <c r="I79"/>
  <c r="N79" s="1"/>
  <c r="I76"/>
  <c r="H72"/>
  <c r="I71"/>
  <c r="I68"/>
  <c r="H64"/>
  <c r="I63"/>
  <c r="I60"/>
  <c r="G52"/>
  <c r="G44"/>
  <c r="G36"/>
  <c r="I90"/>
  <c r="G66"/>
  <c r="I58"/>
  <c r="H54"/>
  <c r="H115"/>
  <c r="G111"/>
  <c r="G55"/>
  <c r="I51"/>
  <c r="H47"/>
  <c r="G39"/>
  <c r="I35"/>
  <c r="H465"/>
  <c r="G465"/>
  <c r="H457"/>
  <c r="I457"/>
  <c r="G457"/>
  <c r="G468"/>
  <c r="H468"/>
  <c r="I468"/>
  <c r="G460"/>
  <c r="H460"/>
  <c r="I460"/>
  <c r="G452"/>
  <c r="H452"/>
  <c r="I452"/>
  <c r="G442"/>
  <c r="H442"/>
  <c r="I442"/>
  <c r="H473"/>
  <c r="G473"/>
  <c r="I466"/>
  <c r="G466"/>
  <c r="H466"/>
  <c r="I458"/>
  <c r="G458"/>
  <c r="H458"/>
  <c r="I450"/>
  <c r="H450"/>
  <c r="G450"/>
  <c r="H428"/>
  <c r="G428"/>
  <c r="G415"/>
  <c r="H415"/>
  <c r="G407"/>
  <c r="H407"/>
  <c r="G399"/>
  <c r="H399"/>
  <c r="I437"/>
  <c r="G437"/>
  <c r="H437"/>
  <c r="G384"/>
  <c r="H384"/>
  <c r="I384"/>
  <c r="G350"/>
  <c r="H350"/>
  <c r="H394"/>
  <c r="I394"/>
  <c r="G394"/>
  <c r="H356"/>
  <c r="I356"/>
  <c r="G356"/>
  <c r="H352"/>
  <c r="I352"/>
  <c r="G352"/>
  <c r="H378"/>
  <c r="I378"/>
  <c r="G378"/>
  <c r="G363"/>
  <c r="H363"/>
  <c r="I363"/>
  <c r="G347"/>
  <c r="H347"/>
  <c r="I347"/>
  <c r="G331"/>
  <c r="H331"/>
  <c r="I331"/>
  <c r="G315"/>
  <c r="H315"/>
  <c r="I315"/>
  <c r="G307"/>
  <c r="H307"/>
  <c r="I307"/>
  <c r="G316"/>
  <c r="H316"/>
  <c r="G281"/>
  <c r="H281"/>
  <c r="I281"/>
  <c r="H287"/>
  <c r="G287"/>
  <c r="H305"/>
  <c r="G305"/>
  <c r="I318"/>
  <c r="G318"/>
  <c r="H318"/>
  <c r="G289"/>
  <c r="H289"/>
  <c r="H309"/>
  <c r="G309"/>
  <c r="H301"/>
  <c r="G301"/>
  <c r="G324"/>
  <c r="H324"/>
  <c r="G286"/>
  <c r="H286"/>
  <c r="I286"/>
  <c r="G268"/>
  <c r="H268"/>
  <c r="G260"/>
  <c r="H260"/>
  <c r="G252"/>
  <c r="H252"/>
  <c r="G244"/>
  <c r="H244"/>
  <c r="G236"/>
  <c r="H236"/>
  <c r="G220"/>
  <c r="H220"/>
  <c r="I322"/>
  <c r="N322" s="1"/>
  <c r="G322"/>
  <c r="H322"/>
  <c r="H222"/>
  <c r="I222"/>
  <c r="G222"/>
  <c r="G225"/>
  <c r="H225"/>
  <c r="I225"/>
  <c r="G200"/>
  <c r="H200"/>
  <c r="G192"/>
  <c r="H192"/>
  <c r="G184"/>
  <c r="H184"/>
  <c r="G205"/>
  <c r="H205"/>
  <c r="I205"/>
  <c r="G197"/>
  <c r="H197"/>
  <c r="I197"/>
  <c r="G189"/>
  <c r="H189"/>
  <c r="I189"/>
  <c r="G181"/>
  <c r="H181"/>
  <c r="I181"/>
  <c r="G163"/>
  <c r="H163"/>
  <c r="I163"/>
  <c r="G229"/>
  <c r="H229"/>
  <c r="I229"/>
  <c r="G207"/>
  <c r="H207"/>
  <c r="G110"/>
  <c r="H110"/>
  <c r="I110"/>
  <c r="H117"/>
  <c r="G117"/>
  <c r="H100"/>
  <c r="G100"/>
  <c r="G122"/>
  <c r="H122"/>
  <c r="G114"/>
  <c r="H114"/>
  <c r="G98"/>
  <c r="H98"/>
  <c r="G38"/>
  <c r="H38"/>
  <c r="G41"/>
  <c r="H41"/>
  <c r="G31"/>
  <c r="H31"/>
  <c r="G113"/>
  <c r="H113"/>
  <c r="G105"/>
  <c r="H105"/>
  <c r="G97"/>
  <c r="H97"/>
  <c r="G89"/>
  <c r="H89"/>
  <c r="G486"/>
  <c r="G488"/>
  <c r="G406"/>
  <c r="G439"/>
  <c r="H406"/>
  <c r="H401"/>
  <c r="G398"/>
  <c r="H409"/>
  <c r="H345"/>
  <c r="H329"/>
  <c r="H367"/>
  <c r="G359"/>
  <c r="H333"/>
  <c r="G320"/>
  <c r="H351"/>
  <c r="H348"/>
  <c r="I342"/>
  <c r="I336"/>
  <c r="G336"/>
  <c r="I330"/>
  <c r="H298"/>
  <c r="G294"/>
  <c r="H278"/>
  <c r="G274"/>
  <c r="G267"/>
  <c r="H266"/>
  <c r="G259"/>
  <c r="H258"/>
  <c r="G251"/>
  <c r="H250"/>
  <c r="G243"/>
  <c r="H242"/>
  <c r="G235"/>
  <c r="I227"/>
  <c r="G211"/>
  <c r="H261"/>
  <c r="G257"/>
  <c r="H245"/>
  <c r="G241"/>
  <c r="I184"/>
  <c r="H198"/>
  <c r="G178"/>
  <c r="I174"/>
  <c r="H152"/>
  <c r="I193"/>
  <c r="I164"/>
  <c r="N164" s="1"/>
  <c r="H168"/>
  <c r="H103"/>
  <c r="G99"/>
  <c r="G84"/>
  <c r="H83"/>
  <c r="G76"/>
  <c r="H75"/>
  <c r="G68"/>
  <c r="H67"/>
  <c r="G60"/>
  <c r="I81"/>
  <c r="G82"/>
  <c r="G74"/>
  <c r="H66"/>
  <c r="G62"/>
  <c r="H111"/>
  <c r="H59"/>
  <c r="I47"/>
  <c r="H43"/>
  <c r="G483"/>
  <c r="H483"/>
  <c r="G475"/>
  <c r="H475"/>
  <c r="G448"/>
  <c r="H448"/>
  <c r="I448"/>
  <c r="G467"/>
  <c r="H467"/>
  <c r="G459"/>
  <c r="H459"/>
  <c r="G451"/>
  <c r="H451"/>
  <c r="G430"/>
  <c r="H430"/>
  <c r="I430"/>
  <c r="I446"/>
  <c r="N446" s="1"/>
  <c r="H446"/>
  <c r="G446"/>
  <c r="H436"/>
  <c r="G436"/>
  <c r="G396"/>
  <c r="H396"/>
  <c r="G422"/>
  <c r="H422"/>
  <c r="I422"/>
  <c r="G414"/>
  <c r="H414"/>
  <c r="I414"/>
  <c r="I421"/>
  <c r="G421"/>
  <c r="H421"/>
  <c r="I413"/>
  <c r="G413"/>
  <c r="H413"/>
  <c r="G388"/>
  <c r="H388"/>
  <c r="I388"/>
  <c r="I433"/>
  <c r="G433"/>
  <c r="H433"/>
  <c r="H416"/>
  <c r="I416"/>
  <c r="G416"/>
  <c r="I391"/>
  <c r="G391"/>
  <c r="H391"/>
  <c r="I379"/>
  <c r="N379" s="1"/>
  <c r="G379"/>
  <c r="H379"/>
  <c r="H374"/>
  <c r="I374"/>
  <c r="G374"/>
  <c r="V309"/>
  <c r="W309" s="1"/>
  <c r="W310" s="1"/>
  <c r="W311" s="1"/>
  <c r="W312" s="1"/>
  <c r="W313" s="1"/>
  <c r="W314" s="1"/>
  <c r="W315" s="1"/>
  <c r="W316" s="1"/>
  <c r="W317" s="1"/>
  <c r="W318" s="1"/>
  <c r="W319" s="1"/>
  <c r="W320" s="1"/>
  <c r="W321" s="1"/>
  <c r="R309"/>
  <c r="S309" s="1"/>
  <c r="S310" s="1"/>
  <c r="S311" s="1"/>
  <c r="S312" s="1"/>
  <c r="S313" s="1"/>
  <c r="S314" s="1"/>
  <c r="S315" s="1"/>
  <c r="S316" s="1"/>
  <c r="S317" s="1"/>
  <c r="S318" s="1"/>
  <c r="S319" s="1"/>
  <c r="S320" s="1"/>
  <c r="S321" s="1"/>
  <c r="O309"/>
  <c r="T309"/>
  <c r="U309" s="1"/>
  <c r="U310" s="1"/>
  <c r="U311" s="1"/>
  <c r="U312" s="1"/>
  <c r="U313" s="1"/>
  <c r="U314" s="1"/>
  <c r="U315" s="1"/>
  <c r="U316" s="1"/>
  <c r="U317" s="1"/>
  <c r="U318" s="1"/>
  <c r="U319" s="1"/>
  <c r="U320" s="1"/>
  <c r="U321" s="1"/>
  <c r="P309"/>
  <c r="Q309" s="1"/>
  <c r="Q310" s="1"/>
  <c r="Q311" s="1"/>
  <c r="Q312" s="1"/>
  <c r="Q313" s="1"/>
  <c r="Q314" s="1"/>
  <c r="Q315" s="1"/>
  <c r="Q316" s="1"/>
  <c r="Q317" s="1"/>
  <c r="Q318" s="1"/>
  <c r="Q319" s="1"/>
  <c r="Q320" s="1"/>
  <c r="Q321" s="1"/>
  <c r="G373"/>
  <c r="H373"/>
  <c r="G365"/>
  <c r="H365"/>
  <c r="G357"/>
  <c r="H357"/>
  <c r="H360"/>
  <c r="I360"/>
  <c r="G360"/>
  <c r="G395"/>
  <c r="H395"/>
  <c r="I387"/>
  <c r="G387"/>
  <c r="H387"/>
  <c r="G372"/>
  <c r="H372"/>
  <c r="I372"/>
  <c r="G366"/>
  <c r="H366"/>
  <c r="I366"/>
  <c r="G355"/>
  <c r="H355"/>
  <c r="I355"/>
  <c r="G335"/>
  <c r="H335"/>
  <c r="I335"/>
  <c r="G319"/>
  <c r="H319"/>
  <c r="I319"/>
  <c r="H382"/>
  <c r="I382"/>
  <c r="G382"/>
  <c r="I371"/>
  <c r="G371"/>
  <c r="H371"/>
  <c r="G299"/>
  <c r="H299"/>
  <c r="I299"/>
  <c r="H283"/>
  <c r="G283"/>
  <c r="I314"/>
  <c r="G314"/>
  <c r="H314"/>
  <c r="G285"/>
  <c r="H285"/>
  <c r="H317"/>
  <c r="G317"/>
  <c r="H321"/>
  <c r="G321"/>
  <c r="G224"/>
  <c r="H224"/>
  <c r="H300"/>
  <c r="G300"/>
  <c r="H292"/>
  <c r="G292"/>
  <c r="G284"/>
  <c r="H284"/>
  <c r="G276"/>
  <c r="H276"/>
  <c r="G215"/>
  <c r="H215"/>
  <c r="G208"/>
  <c r="H208"/>
  <c r="G167"/>
  <c r="H167"/>
  <c r="I167"/>
  <c r="G233"/>
  <c r="H233"/>
  <c r="I233"/>
  <c r="G118"/>
  <c r="H118"/>
  <c r="I118"/>
  <c r="H112"/>
  <c r="G112"/>
  <c r="H96"/>
  <c r="G96"/>
  <c r="G142"/>
  <c r="H142"/>
  <c r="G126"/>
  <c r="H126"/>
  <c r="G86"/>
  <c r="H86"/>
  <c r="H116"/>
  <c r="G116"/>
  <c r="G42"/>
  <c r="H42"/>
  <c r="G138"/>
  <c r="H138"/>
  <c r="G87"/>
  <c r="H87"/>
  <c r="I87"/>
  <c r="G73"/>
  <c r="H73"/>
  <c r="G65"/>
  <c r="H65"/>
  <c r="G57"/>
  <c r="H57"/>
  <c r="G45"/>
  <c r="H45"/>
  <c r="G147"/>
  <c r="H147"/>
  <c r="I147"/>
  <c r="G139"/>
  <c r="H139"/>
  <c r="I139"/>
  <c r="G131"/>
  <c r="H131"/>
  <c r="I131"/>
  <c r="H439"/>
  <c r="I324"/>
  <c r="I268"/>
  <c r="I260"/>
  <c r="I252"/>
  <c r="I244"/>
  <c r="I236"/>
  <c r="I220"/>
  <c r="I272"/>
  <c r="I192"/>
  <c r="I177"/>
  <c r="I121"/>
  <c r="I38"/>
  <c r="I117"/>
  <c r="I41"/>
  <c r="I31"/>
  <c r="V441" i="7"/>
  <c r="W441" s="1"/>
  <c r="W442" s="1"/>
  <c r="W443" s="1"/>
  <c r="W444" s="1"/>
  <c r="W445" s="1"/>
  <c r="R441"/>
  <c r="S441" s="1"/>
  <c r="S442" s="1"/>
  <c r="S443" s="1"/>
  <c r="S444" s="1"/>
  <c r="S445" s="1"/>
  <c r="O441"/>
  <c r="T441"/>
  <c r="U441" s="1"/>
  <c r="U442" s="1"/>
  <c r="U443" s="1"/>
  <c r="U444" s="1"/>
  <c r="U445" s="1"/>
  <c r="P441"/>
  <c r="Q441" s="1"/>
  <c r="Q442" s="1"/>
  <c r="Q443" s="1"/>
  <c r="Q444" s="1"/>
  <c r="Q445" s="1"/>
  <c r="V462"/>
  <c r="W462" s="1"/>
  <c r="W463" s="1"/>
  <c r="W464" s="1"/>
  <c r="W465" s="1"/>
  <c r="W466" s="1"/>
  <c r="W467" s="1"/>
  <c r="W468" s="1"/>
  <c r="W469" s="1"/>
  <c r="R462"/>
  <c r="S462" s="1"/>
  <c r="S463" s="1"/>
  <c r="S464" s="1"/>
  <c r="S465" s="1"/>
  <c r="S466" s="1"/>
  <c r="S467" s="1"/>
  <c r="S468" s="1"/>
  <c r="S469" s="1"/>
  <c r="O462"/>
  <c r="T462"/>
  <c r="U462" s="1"/>
  <c r="U463" s="1"/>
  <c r="U464" s="1"/>
  <c r="U465" s="1"/>
  <c r="U466" s="1"/>
  <c r="U467" s="1"/>
  <c r="U468" s="1"/>
  <c r="U469" s="1"/>
  <c r="P462"/>
  <c r="Q462" s="1"/>
  <c r="Q463" s="1"/>
  <c r="Q464" s="1"/>
  <c r="Q465" s="1"/>
  <c r="Q466" s="1"/>
  <c r="Q467" s="1"/>
  <c r="Q468" s="1"/>
  <c r="Q469" s="1"/>
  <c r="V283"/>
  <c r="W283" s="1"/>
  <c r="W284" s="1"/>
  <c r="W285" s="1"/>
  <c r="W286" s="1"/>
  <c r="W287" s="1"/>
  <c r="R283"/>
  <c r="S283" s="1"/>
  <c r="S284" s="1"/>
  <c r="S285" s="1"/>
  <c r="S286" s="1"/>
  <c r="S287" s="1"/>
  <c r="T283"/>
  <c r="U283" s="1"/>
  <c r="U284" s="1"/>
  <c r="U285" s="1"/>
  <c r="U286" s="1"/>
  <c r="U287" s="1"/>
  <c r="O283"/>
  <c r="P283"/>
  <c r="Q283" s="1"/>
  <c r="Q284" s="1"/>
  <c r="Q285" s="1"/>
  <c r="Q286" s="1"/>
  <c r="Q287" s="1"/>
  <c r="V446"/>
  <c r="W446" s="1"/>
  <c r="W447" s="1"/>
  <c r="W448" s="1"/>
  <c r="W449" s="1"/>
  <c r="W450" s="1"/>
  <c r="W451" s="1"/>
  <c r="W452" s="1"/>
  <c r="W453" s="1"/>
  <c r="W454" s="1"/>
  <c r="W455" s="1"/>
  <c r="W456" s="1"/>
  <c r="W457" s="1"/>
  <c r="W458" s="1"/>
  <c r="W459" s="1"/>
  <c r="W460" s="1"/>
  <c r="W461" s="1"/>
  <c r="R446"/>
  <c r="S446" s="1"/>
  <c r="S447" s="1"/>
  <c r="S448" s="1"/>
  <c r="S449" s="1"/>
  <c r="S450" s="1"/>
  <c r="S451" s="1"/>
  <c r="S452" s="1"/>
  <c r="S453" s="1"/>
  <c r="S454" s="1"/>
  <c r="S455" s="1"/>
  <c r="S456" s="1"/>
  <c r="S457" s="1"/>
  <c r="S458" s="1"/>
  <c r="S459" s="1"/>
  <c r="S460" s="1"/>
  <c r="S461" s="1"/>
  <c r="O446"/>
  <c r="T446"/>
  <c r="U446" s="1"/>
  <c r="U447" s="1"/>
  <c r="U448" s="1"/>
  <c r="U449" s="1"/>
  <c r="U450" s="1"/>
  <c r="U451" s="1"/>
  <c r="U452" s="1"/>
  <c r="U453" s="1"/>
  <c r="U454" s="1"/>
  <c r="U455" s="1"/>
  <c r="U456" s="1"/>
  <c r="U457" s="1"/>
  <c r="U458" s="1"/>
  <c r="U459" s="1"/>
  <c r="U460" s="1"/>
  <c r="U461" s="1"/>
  <c r="P446"/>
  <c r="Q446" s="1"/>
  <c r="Q447" s="1"/>
  <c r="Q448" s="1"/>
  <c r="Q449" s="1"/>
  <c r="Q450" s="1"/>
  <c r="Q451" s="1"/>
  <c r="Q452" s="1"/>
  <c r="Q453" s="1"/>
  <c r="Q454" s="1"/>
  <c r="Q455" s="1"/>
  <c r="Q456" s="1"/>
  <c r="Q457" s="1"/>
  <c r="Q458" s="1"/>
  <c r="Q459" s="1"/>
  <c r="Q460" s="1"/>
  <c r="Q461" s="1"/>
  <c r="G414"/>
  <c r="H414"/>
  <c r="G454"/>
  <c r="H454"/>
  <c r="G411"/>
  <c r="H411"/>
  <c r="I411"/>
  <c r="H378"/>
  <c r="I378"/>
  <c r="G378"/>
  <c r="H319"/>
  <c r="G319"/>
  <c r="G459"/>
  <c r="H459"/>
  <c r="H461"/>
  <c r="G461"/>
  <c r="H449"/>
  <c r="G449"/>
  <c r="H465"/>
  <c r="G465"/>
  <c r="G486"/>
  <c r="H486"/>
  <c r="H481"/>
  <c r="G481"/>
  <c r="G476"/>
  <c r="H476"/>
  <c r="I476"/>
  <c r="G464"/>
  <c r="H464"/>
  <c r="I464"/>
  <c r="G475"/>
  <c r="H475"/>
  <c r="I475"/>
  <c r="G496"/>
  <c r="H496"/>
  <c r="I496"/>
  <c r="G455"/>
  <c r="I455"/>
  <c r="H455"/>
  <c r="G422"/>
  <c r="H422"/>
  <c r="H401"/>
  <c r="G401"/>
  <c r="G488"/>
  <c r="H488"/>
  <c r="I488"/>
  <c r="G466"/>
  <c r="H466"/>
  <c r="G446"/>
  <c r="H446"/>
  <c r="H428"/>
  <c r="I428"/>
  <c r="G428"/>
  <c r="H421"/>
  <c r="G421"/>
  <c r="H413"/>
  <c r="G413"/>
  <c r="G437"/>
  <c r="H437"/>
  <c r="G462"/>
  <c r="H462"/>
  <c r="H404"/>
  <c r="I404"/>
  <c r="G404"/>
  <c r="G419"/>
  <c r="H419"/>
  <c r="I419"/>
  <c r="G397"/>
  <c r="H397"/>
  <c r="H432"/>
  <c r="G432"/>
  <c r="G430"/>
  <c r="H430"/>
  <c r="I430"/>
  <c r="G410"/>
  <c r="H410"/>
  <c r="G398"/>
  <c r="H398"/>
  <c r="H392"/>
  <c r="G392"/>
  <c r="I392"/>
  <c r="G389"/>
  <c r="H389"/>
  <c r="G467"/>
  <c r="H467"/>
  <c r="I467"/>
  <c r="H408"/>
  <c r="I408"/>
  <c r="G408"/>
  <c r="H400"/>
  <c r="G400"/>
  <c r="I400"/>
  <c r="G357"/>
  <c r="H357"/>
  <c r="I357"/>
  <c r="G341"/>
  <c r="H341"/>
  <c r="I341"/>
  <c r="H355"/>
  <c r="G355"/>
  <c r="G321"/>
  <c r="H321"/>
  <c r="I321"/>
  <c r="G338"/>
  <c r="H338"/>
  <c r="I338"/>
  <c r="G310"/>
  <c r="H310"/>
  <c r="I310"/>
  <c r="H416"/>
  <c r="I416"/>
  <c r="G416"/>
  <c r="H303"/>
  <c r="G303"/>
  <c r="G296"/>
  <c r="H296"/>
  <c r="H288"/>
  <c r="G288"/>
  <c r="G280"/>
  <c r="H280"/>
  <c r="H360"/>
  <c r="G360"/>
  <c r="I360"/>
  <c r="G356"/>
  <c r="H356"/>
  <c r="G342"/>
  <c r="H342"/>
  <c r="I342"/>
  <c r="G326"/>
  <c r="H326"/>
  <c r="I326"/>
  <c r="H291"/>
  <c r="G291"/>
  <c r="H275"/>
  <c r="G275"/>
  <c r="G373"/>
  <c r="H373"/>
  <c r="H299"/>
  <c r="G299"/>
  <c r="G346"/>
  <c r="H346"/>
  <c r="I346"/>
  <c r="H327"/>
  <c r="G327"/>
  <c r="G308"/>
  <c r="H308"/>
  <c r="G434"/>
  <c r="H434"/>
  <c r="I434"/>
  <c r="G381"/>
  <c r="H381"/>
  <c r="G289"/>
  <c r="H289"/>
  <c r="I289"/>
  <c r="G286"/>
  <c r="H286"/>
  <c r="I286"/>
  <c r="G221"/>
  <c r="H221"/>
  <c r="I221"/>
  <c r="G240"/>
  <c r="H240"/>
  <c r="G282"/>
  <c r="H282"/>
  <c r="I282"/>
  <c r="G200"/>
  <c r="H200"/>
  <c r="H263"/>
  <c r="I263"/>
  <c r="G263"/>
  <c r="G250"/>
  <c r="H250"/>
  <c r="G285"/>
  <c r="H285"/>
  <c r="G224"/>
  <c r="H224"/>
  <c r="G216"/>
  <c r="H216"/>
  <c r="G208"/>
  <c r="H208"/>
  <c r="G205"/>
  <c r="H205"/>
  <c r="I205"/>
  <c r="H194"/>
  <c r="I194"/>
  <c r="G194"/>
  <c r="H186"/>
  <c r="I186"/>
  <c r="G186"/>
  <c r="G169"/>
  <c r="I169"/>
  <c r="H169"/>
  <c r="G167"/>
  <c r="H167"/>
  <c r="G159"/>
  <c r="H159"/>
  <c r="G151"/>
  <c r="H151"/>
  <c r="G127"/>
  <c r="H127"/>
  <c r="G111"/>
  <c r="H111"/>
  <c r="G95"/>
  <c r="H95"/>
  <c r="G83"/>
  <c r="H83"/>
  <c r="G79"/>
  <c r="H79"/>
  <c r="I79"/>
  <c r="N79" s="1"/>
  <c r="G75"/>
  <c r="H75"/>
  <c r="I75"/>
  <c r="G71"/>
  <c r="H71"/>
  <c r="I71"/>
  <c r="G67"/>
  <c r="H67"/>
  <c r="I67"/>
  <c r="G63"/>
  <c r="H63"/>
  <c r="I63"/>
  <c r="G59"/>
  <c r="H59"/>
  <c r="I59"/>
  <c r="G51"/>
  <c r="H51"/>
  <c r="I51"/>
  <c r="G43"/>
  <c r="H43"/>
  <c r="I43"/>
  <c r="G31"/>
  <c r="H31"/>
  <c r="I31"/>
  <c r="I477"/>
  <c r="I414"/>
  <c r="I456"/>
  <c r="H452"/>
  <c r="I364"/>
  <c r="I214"/>
  <c r="G331"/>
  <c r="G364"/>
  <c r="G354"/>
  <c r="I334"/>
  <c r="G239"/>
  <c r="I333"/>
  <c r="H313"/>
  <c r="I260"/>
  <c r="I244"/>
  <c r="G259"/>
  <c r="G243"/>
  <c r="I271"/>
  <c r="I255"/>
  <c r="G349"/>
  <c r="I280"/>
  <c r="I146"/>
  <c r="I130"/>
  <c r="I114"/>
  <c r="I273"/>
  <c r="H261"/>
  <c r="G257"/>
  <c r="H245"/>
  <c r="G241"/>
  <c r="H265"/>
  <c r="G249"/>
  <c r="G171"/>
  <c r="I159"/>
  <c r="H158"/>
  <c r="H157"/>
  <c r="H106"/>
  <c r="H98"/>
  <c r="H90"/>
  <c r="H82"/>
  <c r="I161"/>
  <c r="H110"/>
  <c r="G105"/>
  <c r="G97"/>
  <c r="G89"/>
  <c r="H85"/>
  <c r="I153"/>
  <c r="I174"/>
  <c r="G170"/>
  <c r="I166"/>
  <c r="N166" s="1"/>
  <c r="H164"/>
  <c r="I162"/>
  <c r="H160"/>
  <c r="H134"/>
  <c r="H133"/>
  <c r="H130"/>
  <c r="H128"/>
  <c r="G125"/>
  <c r="H122"/>
  <c r="H120"/>
  <c r="H108"/>
  <c r="H100"/>
  <c r="G96"/>
  <c r="G88"/>
  <c r="G80"/>
  <c r="G153"/>
  <c r="G152"/>
  <c r="G149"/>
  <c r="G148"/>
  <c r="I145"/>
  <c r="G144"/>
  <c r="I141"/>
  <c r="H138"/>
  <c r="H137"/>
  <c r="G116"/>
  <c r="H113"/>
  <c r="H38"/>
  <c r="G34"/>
  <c r="I32"/>
  <c r="H37"/>
  <c r="G33"/>
  <c r="G479"/>
  <c r="H479"/>
  <c r="I479"/>
  <c r="G427"/>
  <c r="H427"/>
  <c r="I427"/>
  <c r="H420"/>
  <c r="I420"/>
  <c r="G420"/>
  <c r="G403"/>
  <c r="H403"/>
  <c r="H394"/>
  <c r="I394"/>
  <c r="G394"/>
  <c r="H370"/>
  <c r="I370"/>
  <c r="G370"/>
  <c r="H351"/>
  <c r="G351"/>
  <c r="G329"/>
  <c r="H329"/>
  <c r="I329"/>
  <c r="H287"/>
  <c r="G287"/>
  <c r="G330"/>
  <c r="H330"/>
  <c r="I330"/>
  <c r="G320"/>
  <c r="H320"/>
  <c r="H311"/>
  <c r="G311"/>
  <c r="G306"/>
  <c r="H306"/>
  <c r="I306"/>
  <c r="G294"/>
  <c r="H294"/>
  <c r="I294"/>
  <c r="G361"/>
  <c r="H361"/>
  <c r="G353"/>
  <c r="H353"/>
  <c r="I353"/>
  <c r="G426"/>
  <c r="H426"/>
  <c r="I426"/>
  <c r="G365"/>
  <c r="H365"/>
  <c r="G253"/>
  <c r="H253"/>
  <c r="I253"/>
  <c r="G270"/>
  <c r="H270"/>
  <c r="H251"/>
  <c r="I251"/>
  <c r="G251"/>
  <c r="H231"/>
  <c r="G231"/>
  <c r="H227"/>
  <c r="G227"/>
  <c r="H219"/>
  <c r="G219"/>
  <c r="H211"/>
  <c r="G211"/>
  <c r="G203"/>
  <c r="H203"/>
  <c r="G225"/>
  <c r="H225"/>
  <c r="I225"/>
  <c r="G309"/>
  <c r="H309"/>
  <c r="I309"/>
  <c r="N309" s="1"/>
  <c r="G281"/>
  <c r="H281"/>
  <c r="I281"/>
  <c r="G266"/>
  <c r="H266"/>
  <c r="G252"/>
  <c r="H252"/>
  <c r="G204"/>
  <c r="H204"/>
  <c r="I204"/>
  <c r="G301"/>
  <c r="H301"/>
  <c r="I301"/>
  <c r="G206"/>
  <c r="H206"/>
  <c r="H198"/>
  <c r="I198"/>
  <c r="G198"/>
  <c r="G189"/>
  <c r="H189"/>
  <c r="G181"/>
  <c r="H181"/>
  <c r="G201"/>
  <c r="H201"/>
  <c r="I201"/>
  <c r="G192"/>
  <c r="H192"/>
  <c r="G184"/>
  <c r="H184"/>
  <c r="G176"/>
  <c r="H176"/>
  <c r="G168"/>
  <c r="H168"/>
  <c r="G139"/>
  <c r="H139"/>
  <c r="I139"/>
  <c r="G135"/>
  <c r="H135"/>
  <c r="I135"/>
  <c r="G131"/>
  <c r="H131"/>
  <c r="I131"/>
  <c r="G123"/>
  <c r="H123"/>
  <c r="G107"/>
  <c r="H107"/>
  <c r="G91"/>
  <c r="H91"/>
  <c r="G76"/>
  <c r="H76"/>
  <c r="I76"/>
  <c r="G72"/>
  <c r="H72"/>
  <c r="I72"/>
  <c r="G68"/>
  <c r="H68"/>
  <c r="I68"/>
  <c r="G64"/>
  <c r="H64"/>
  <c r="I64"/>
  <c r="G60"/>
  <c r="H60"/>
  <c r="I60"/>
  <c r="G52"/>
  <c r="H52"/>
  <c r="I52"/>
  <c r="G44"/>
  <c r="H44"/>
  <c r="I44"/>
  <c r="G210"/>
  <c r="H210"/>
  <c r="I210"/>
  <c r="H202"/>
  <c r="G202"/>
  <c r="G191"/>
  <c r="H191"/>
  <c r="G183"/>
  <c r="H183"/>
  <c r="G40"/>
  <c r="H40"/>
  <c r="I40"/>
  <c r="G35"/>
  <c r="H35"/>
  <c r="I35"/>
  <c r="G53"/>
  <c r="H53"/>
  <c r="I53"/>
  <c r="G45"/>
  <c r="H45"/>
  <c r="I45"/>
  <c r="G54"/>
  <c r="H54"/>
  <c r="I54"/>
  <c r="G46"/>
  <c r="H46"/>
  <c r="I46"/>
  <c r="I403"/>
  <c r="I245"/>
  <c r="H241"/>
  <c r="G229"/>
  <c r="I265"/>
  <c r="H249"/>
  <c r="I127"/>
  <c r="I111"/>
  <c r="I95"/>
  <c r="I83"/>
  <c r="G157"/>
  <c r="G156"/>
  <c r="G102"/>
  <c r="G94"/>
  <c r="G86"/>
  <c r="I167"/>
  <c r="G112"/>
  <c r="H109"/>
  <c r="H101"/>
  <c r="H93"/>
  <c r="I165"/>
  <c r="H178"/>
  <c r="I170"/>
  <c r="G166"/>
  <c r="I164"/>
  <c r="N164" s="1"/>
  <c r="G162"/>
  <c r="I160"/>
  <c r="G136"/>
  <c r="I133"/>
  <c r="G132"/>
  <c r="H129"/>
  <c r="G126"/>
  <c r="G124"/>
  <c r="H121"/>
  <c r="G118"/>
  <c r="G104"/>
  <c r="H96"/>
  <c r="I154"/>
  <c r="H152"/>
  <c r="I150"/>
  <c r="H148"/>
  <c r="G145"/>
  <c r="H144"/>
  <c r="G141"/>
  <c r="G140"/>
  <c r="I137"/>
  <c r="I38"/>
  <c r="H34"/>
  <c r="G36"/>
  <c r="I37"/>
  <c r="H33"/>
  <c r="H457"/>
  <c r="G457"/>
  <c r="H489"/>
  <c r="G489"/>
  <c r="G484"/>
  <c r="H484"/>
  <c r="I484"/>
  <c r="H436"/>
  <c r="G436"/>
  <c r="G451"/>
  <c r="H451"/>
  <c r="G444"/>
  <c r="H444"/>
  <c r="G470"/>
  <c r="H470"/>
  <c r="H372"/>
  <c r="G372"/>
  <c r="I372"/>
  <c r="G316"/>
  <c r="H316"/>
  <c r="G483"/>
  <c r="H483"/>
  <c r="I483"/>
  <c r="H453"/>
  <c r="G453"/>
  <c r="H445"/>
  <c r="G445"/>
  <c r="H469"/>
  <c r="G469"/>
  <c r="G492"/>
  <c r="H492"/>
  <c r="I492"/>
  <c r="G472"/>
  <c r="H472"/>
  <c r="I472"/>
  <c r="G463"/>
  <c r="H463"/>
  <c r="I463"/>
  <c r="G435"/>
  <c r="H435"/>
  <c r="I435"/>
  <c r="H425"/>
  <c r="G425"/>
  <c r="H417"/>
  <c r="G417"/>
  <c r="H409"/>
  <c r="G409"/>
  <c r="G442"/>
  <c r="H442"/>
  <c r="I442"/>
  <c r="G418"/>
  <c r="H418"/>
  <c r="G495"/>
  <c r="H495"/>
  <c r="I495"/>
  <c r="G448"/>
  <c r="H448"/>
  <c r="I448"/>
  <c r="G443"/>
  <c r="H443"/>
  <c r="I443"/>
  <c r="G429"/>
  <c r="H429"/>
  <c r="H390"/>
  <c r="I390"/>
  <c r="G390"/>
  <c r="G423"/>
  <c r="H423"/>
  <c r="I423"/>
  <c r="H402"/>
  <c r="G402"/>
  <c r="G352"/>
  <c r="H352"/>
  <c r="G305"/>
  <c r="H305"/>
  <c r="I305"/>
  <c r="G322"/>
  <c r="H322"/>
  <c r="I322"/>
  <c r="N322" s="1"/>
  <c r="G312"/>
  <c r="H312"/>
  <c r="G304"/>
  <c r="H304"/>
  <c r="G369"/>
  <c r="H369"/>
  <c r="G300"/>
  <c r="H300"/>
  <c r="G292"/>
  <c r="H292"/>
  <c r="G284"/>
  <c r="H284"/>
  <c r="G276"/>
  <c r="H276"/>
  <c r="G345"/>
  <c r="H345"/>
  <c r="I345"/>
  <c r="G359"/>
  <c r="H359"/>
  <c r="G336"/>
  <c r="H336"/>
  <c r="G314"/>
  <c r="H314"/>
  <c r="I314"/>
  <c r="H283"/>
  <c r="G283"/>
  <c r="H388"/>
  <c r="G388"/>
  <c r="I388"/>
  <c r="H295"/>
  <c r="G295"/>
  <c r="H376"/>
  <c r="G376"/>
  <c r="I376"/>
  <c r="G340"/>
  <c r="H340"/>
  <c r="G318"/>
  <c r="H318"/>
  <c r="I318"/>
  <c r="G298"/>
  <c r="H298"/>
  <c r="I298"/>
  <c r="G377"/>
  <c r="H377"/>
  <c r="G337"/>
  <c r="H337"/>
  <c r="I337"/>
  <c r="G317"/>
  <c r="H317"/>
  <c r="I317"/>
  <c r="G439"/>
  <c r="H439"/>
  <c r="I439"/>
  <c r="G272"/>
  <c r="H272"/>
  <c r="G237"/>
  <c r="H237"/>
  <c r="I237"/>
  <c r="G254"/>
  <c r="H254"/>
  <c r="H235"/>
  <c r="G235"/>
  <c r="G293"/>
  <c r="H293"/>
  <c r="I293"/>
  <c r="G232"/>
  <c r="H232"/>
  <c r="G297"/>
  <c r="H297"/>
  <c r="I297"/>
  <c r="G268"/>
  <c r="H268"/>
  <c r="G217"/>
  <c r="H217"/>
  <c r="I217"/>
  <c r="G234"/>
  <c r="H234"/>
  <c r="G228"/>
  <c r="H228"/>
  <c r="G220"/>
  <c r="H220"/>
  <c r="G212"/>
  <c r="H212"/>
  <c r="G197"/>
  <c r="H197"/>
  <c r="H190"/>
  <c r="I190"/>
  <c r="G190"/>
  <c r="H182"/>
  <c r="I182"/>
  <c r="G182"/>
  <c r="T88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U105" s="1"/>
  <c r="U106" s="1"/>
  <c r="U107" s="1"/>
  <c r="U108" s="1"/>
  <c r="U109" s="1"/>
  <c r="U110" s="1"/>
  <c r="U111" s="1"/>
  <c r="U112" s="1"/>
  <c r="U113" s="1"/>
  <c r="U114" s="1"/>
  <c r="U115" s="1"/>
  <c r="U116" s="1"/>
  <c r="U117" s="1"/>
  <c r="U118" s="1"/>
  <c r="U119" s="1"/>
  <c r="U120" s="1"/>
  <c r="U121" s="1"/>
  <c r="U122" s="1"/>
  <c r="U123" s="1"/>
  <c r="U124" s="1"/>
  <c r="U125" s="1"/>
  <c r="U126" s="1"/>
  <c r="U127" s="1"/>
  <c r="U128" s="1"/>
  <c r="U129" s="1"/>
  <c r="U130" s="1"/>
  <c r="U131" s="1"/>
  <c r="U132" s="1"/>
  <c r="U133" s="1"/>
  <c r="U134" s="1"/>
  <c r="U135" s="1"/>
  <c r="U136" s="1"/>
  <c r="U137" s="1"/>
  <c r="U138" s="1"/>
  <c r="U139" s="1"/>
  <c r="U140" s="1"/>
  <c r="U141" s="1"/>
  <c r="U142" s="1"/>
  <c r="U143" s="1"/>
  <c r="U144" s="1"/>
  <c r="U145" s="1"/>
  <c r="U146" s="1"/>
  <c r="U147" s="1"/>
  <c r="U148" s="1"/>
  <c r="U149" s="1"/>
  <c r="U150" s="1"/>
  <c r="U151" s="1"/>
  <c r="U152" s="1"/>
  <c r="U153" s="1"/>
  <c r="U154" s="1"/>
  <c r="U155" s="1"/>
  <c r="U156" s="1"/>
  <c r="U157" s="1"/>
  <c r="U158" s="1"/>
  <c r="U159" s="1"/>
  <c r="U160" s="1"/>
  <c r="U161" s="1"/>
  <c r="U162" s="1"/>
  <c r="U163" s="1"/>
  <c r="P88"/>
  <c r="Q88" s="1"/>
  <c r="Q89" s="1"/>
  <c r="Q90" s="1"/>
  <c r="Q91" s="1"/>
  <c r="Q92" s="1"/>
  <c r="Q93" s="1"/>
  <c r="Q94" s="1"/>
  <c r="Q95" s="1"/>
  <c r="Q96" s="1"/>
  <c r="Q97" s="1"/>
  <c r="Q98" s="1"/>
  <c r="Q99" s="1"/>
  <c r="Q100" s="1"/>
  <c r="Q101" s="1"/>
  <c r="Q102" s="1"/>
  <c r="Q103" s="1"/>
  <c r="Q104" s="1"/>
  <c r="Q105" s="1"/>
  <c r="Q106" s="1"/>
  <c r="Q107" s="1"/>
  <c r="Q108" s="1"/>
  <c r="Q109" s="1"/>
  <c r="Q110" s="1"/>
  <c r="Q111" s="1"/>
  <c r="Q112" s="1"/>
  <c r="Q113" s="1"/>
  <c r="Q114" s="1"/>
  <c r="Q115" s="1"/>
  <c r="Q116" s="1"/>
  <c r="Q117" s="1"/>
  <c r="Q118" s="1"/>
  <c r="Q119" s="1"/>
  <c r="Q120" s="1"/>
  <c r="Q121" s="1"/>
  <c r="Q122" s="1"/>
  <c r="Q123" s="1"/>
  <c r="Q124" s="1"/>
  <c r="Q125" s="1"/>
  <c r="Q126" s="1"/>
  <c r="Q127" s="1"/>
  <c r="Q128" s="1"/>
  <c r="Q129" s="1"/>
  <c r="Q130" s="1"/>
  <c r="Q131" s="1"/>
  <c r="Q132" s="1"/>
  <c r="Q133" s="1"/>
  <c r="Q134" s="1"/>
  <c r="Q135" s="1"/>
  <c r="Q136" s="1"/>
  <c r="Q137" s="1"/>
  <c r="Q138" s="1"/>
  <c r="Q139" s="1"/>
  <c r="Q140" s="1"/>
  <c r="Q141" s="1"/>
  <c r="Q142" s="1"/>
  <c r="Q143" s="1"/>
  <c r="Q144" s="1"/>
  <c r="Q145" s="1"/>
  <c r="Q146" s="1"/>
  <c r="Q147" s="1"/>
  <c r="Q148" s="1"/>
  <c r="Q149" s="1"/>
  <c r="Q150" s="1"/>
  <c r="Q151" s="1"/>
  <c r="Q152" s="1"/>
  <c r="Q153" s="1"/>
  <c r="Q154" s="1"/>
  <c r="Q155" s="1"/>
  <c r="Q156" s="1"/>
  <c r="Q157" s="1"/>
  <c r="Q158" s="1"/>
  <c r="Q159" s="1"/>
  <c r="Q160" s="1"/>
  <c r="Q161" s="1"/>
  <c r="Q162" s="1"/>
  <c r="Q163" s="1"/>
  <c r="V88"/>
  <c r="W88" s="1"/>
  <c r="W89" s="1"/>
  <c r="W90" s="1"/>
  <c r="W91" s="1"/>
  <c r="W92" s="1"/>
  <c r="W93" s="1"/>
  <c r="W94" s="1"/>
  <c r="W95" s="1"/>
  <c r="W96" s="1"/>
  <c r="W97" s="1"/>
  <c r="W98" s="1"/>
  <c r="W99" s="1"/>
  <c r="W100" s="1"/>
  <c r="W101" s="1"/>
  <c r="W102" s="1"/>
  <c r="W103" s="1"/>
  <c r="W104" s="1"/>
  <c r="W105" s="1"/>
  <c r="W106" s="1"/>
  <c r="W107" s="1"/>
  <c r="W108" s="1"/>
  <c r="W109" s="1"/>
  <c r="W110" s="1"/>
  <c r="W111" s="1"/>
  <c r="W112" s="1"/>
  <c r="W113" s="1"/>
  <c r="W114" s="1"/>
  <c r="W115" s="1"/>
  <c r="W116" s="1"/>
  <c r="W117" s="1"/>
  <c r="W118" s="1"/>
  <c r="W119" s="1"/>
  <c r="W120" s="1"/>
  <c r="W121" s="1"/>
  <c r="W122" s="1"/>
  <c r="W123" s="1"/>
  <c r="W124" s="1"/>
  <c r="W125" s="1"/>
  <c r="W126" s="1"/>
  <c r="W127" s="1"/>
  <c r="W128" s="1"/>
  <c r="W129" s="1"/>
  <c r="W130" s="1"/>
  <c r="W131" s="1"/>
  <c r="W132" s="1"/>
  <c r="W133" s="1"/>
  <c r="W134" s="1"/>
  <c r="W135" s="1"/>
  <c r="W136" s="1"/>
  <c r="W137" s="1"/>
  <c r="W138" s="1"/>
  <c r="W139" s="1"/>
  <c r="W140" s="1"/>
  <c r="W141" s="1"/>
  <c r="W142" s="1"/>
  <c r="W143" s="1"/>
  <c r="W144" s="1"/>
  <c r="W145" s="1"/>
  <c r="W146" s="1"/>
  <c r="W147" s="1"/>
  <c r="W148" s="1"/>
  <c r="W149" s="1"/>
  <c r="W150" s="1"/>
  <c r="W151" s="1"/>
  <c r="W152" s="1"/>
  <c r="W153" s="1"/>
  <c r="W154" s="1"/>
  <c r="W155" s="1"/>
  <c r="W156" s="1"/>
  <c r="W157" s="1"/>
  <c r="W158" s="1"/>
  <c r="W159" s="1"/>
  <c r="W160" s="1"/>
  <c r="W161" s="1"/>
  <c r="W162" s="1"/>
  <c r="W163" s="1"/>
  <c r="R88"/>
  <c r="S88" s="1"/>
  <c r="S89" s="1"/>
  <c r="S90" s="1"/>
  <c r="S91" s="1"/>
  <c r="S92" s="1"/>
  <c r="S93" s="1"/>
  <c r="S94" s="1"/>
  <c r="S95" s="1"/>
  <c r="S96" s="1"/>
  <c r="S97" s="1"/>
  <c r="S98" s="1"/>
  <c r="S99" s="1"/>
  <c r="S100" s="1"/>
  <c r="S101" s="1"/>
  <c r="S102" s="1"/>
  <c r="S103" s="1"/>
  <c r="S104" s="1"/>
  <c r="S105" s="1"/>
  <c r="S106" s="1"/>
  <c r="S107" s="1"/>
  <c r="S108" s="1"/>
  <c r="S109" s="1"/>
  <c r="S110" s="1"/>
  <c r="S111" s="1"/>
  <c r="S112" s="1"/>
  <c r="S113" s="1"/>
  <c r="S114" s="1"/>
  <c r="S115" s="1"/>
  <c r="S116" s="1"/>
  <c r="S117" s="1"/>
  <c r="S118" s="1"/>
  <c r="S119" s="1"/>
  <c r="S120" s="1"/>
  <c r="S121" s="1"/>
  <c r="S122" s="1"/>
  <c r="S123" s="1"/>
  <c r="S124" s="1"/>
  <c r="S125" s="1"/>
  <c r="S126" s="1"/>
  <c r="S127" s="1"/>
  <c r="S128" s="1"/>
  <c r="S129" s="1"/>
  <c r="S130" s="1"/>
  <c r="S131" s="1"/>
  <c r="S132" s="1"/>
  <c r="S133" s="1"/>
  <c r="S134" s="1"/>
  <c r="S135" s="1"/>
  <c r="S136" s="1"/>
  <c r="S137" s="1"/>
  <c r="S138" s="1"/>
  <c r="S139" s="1"/>
  <c r="S140" s="1"/>
  <c r="S141" s="1"/>
  <c r="S142" s="1"/>
  <c r="S143" s="1"/>
  <c r="S144" s="1"/>
  <c r="S145" s="1"/>
  <c r="S146" s="1"/>
  <c r="S147" s="1"/>
  <c r="S148" s="1"/>
  <c r="S149" s="1"/>
  <c r="S150" s="1"/>
  <c r="S151" s="1"/>
  <c r="S152" s="1"/>
  <c r="S153" s="1"/>
  <c r="S154" s="1"/>
  <c r="S155" s="1"/>
  <c r="S156" s="1"/>
  <c r="S157" s="1"/>
  <c r="S158" s="1"/>
  <c r="S159" s="1"/>
  <c r="S160" s="1"/>
  <c r="S161" s="1"/>
  <c r="S162" s="1"/>
  <c r="S163" s="1"/>
  <c r="O88"/>
  <c r="G209"/>
  <c r="H209"/>
  <c r="I209"/>
  <c r="G163"/>
  <c r="H163"/>
  <c r="G155"/>
  <c r="H155"/>
  <c r="G143"/>
  <c r="H143"/>
  <c r="I143"/>
  <c r="G119"/>
  <c r="H119"/>
  <c r="G103"/>
  <c r="H103"/>
  <c r="G87"/>
  <c r="H87"/>
  <c r="G77"/>
  <c r="H77"/>
  <c r="I77"/>
  <c r="G73"/>
  <c r="H73"/>
  <c r="I73"/>
  <c r="G69"/>
  <c r="H69"/>
  <c r="I69"/>
  <c r="G65"/>
  <c r="H65"/>
  <c r="I65"/>
  <c r="G61"/>
  <c r="H61"/>
  <c r="I61"/>
  <c r="G55"/>
  <c r="H55"/>
  <c r="I55"/>
  <c r="G47"/>
  <c r="H47"/>
  <c r="I47"/>
  <c r="G39"/>
  <c r="H39"/>
  <c r="I39"/>
  <c r="I452"/>
  <c r="G441"/>
  <c r="I457"/>
  <c r="I470"/>
  <c r="N470" s="1"/>
  <c r="I490"/>
  <c r="I459"/>
  <c r="G482"/>
  <c r="I413"/>
  <c r="H477"/>
  <c r="H490"/>
  <c r="G456"/>
  <c r="H441"/>
  <c r="I380"/>
  <c r="I312"/>
  <c r="I296"/>
  <c r="I288"/>
  <c r="N288" s="1"/>
  <c r="H380"/>
  <c r="I336"/>
  <c r="H350"/>
  <c r="I316"/>
  <c r="G334"/>
  <c r="I278"/>
  <c r="I175"/>
  <c r="G396"/>
  <c r="G333"/>
  <c r="G274"/>
  <c r="H290"/>
  <c r="I248"/>
  <c r="G222"/>
  <c r="G214"/>
  <c r="H315"/>
  <c r="I122"/>
  <c r="G273"/>
  <c r="H229"/>
  <c r="H175"/>
  <c r="I155"/>
  <c r="I158"/>
  <c r="H156"/>
  <c r="H102"/>
  <c r="I82"/>
  <c r="H112"/>
  <c r="H89"/>
  <c r="H81"/>
  <c r="G178"/>
  <c r="H174"/>
  <c r="H165"/>
  <c r="H161"/>
  <c r="H132"/>
  <c r="H118"/>
  <c r="G92"/>
  <c r="G84"/>
  <c r="G154"/>
  <c r="G150"/>
  <c r="G146"/>
  <c r="G142"/>
  <c r="H117"/>
  <c r="G114"/>
  <c r="H36"/>
  <c r="G32"/>
  <c r="G438"/>
  <c r="H438"/>
  <c r="I438"/>
  <c r="G433"/>
  <c r="H433"/>
  <c r="G491"/>
  <c r="H491"/>
  <c r="I491"/>
  <c r="H450"/>
  <c r="G450"/>
  <c r="H440"/>
  <c r="G440"/>
  <c r="G395"/>
  <c r="H395"/>
  <c r="G387"/>
  <c r="H387"/>
  <c r="H362"/>
  <c r="I362"/>
  <c r="G362"/>
  <c r="G332"/>
  <c r="H332"/>
  <c r="G474"/>
  <c r="H474"/>
  <c r="G487"/>
  <c r="H487"/>
  <c r="I487"/>
  <c r="G471"/>
  <c r="H471"/>
  <c r="I471"/>
  <c r="G478"/>
  <c r="H478"/>
  <c r="G468"/>
  <c r="H468"/>
  <c r="I468"/>
  <c r="H493"/>
  <c r="G493"/>
  <c r="H473"/>
  <c r="G473"/>
  <c r="G405"/>
  <c r="H405"/>
  <c r="G494"/>
  <c r="H494"/>
  <c r="G480"/>
  <c r="H480"/>
  <c r="I480"/>
  <c r="H458"/>
  <c r="G458"/>
  <c r="G407"/>
  <c r="H407"/>
  <c r="G431"/>
  <c r="H431"/>
  <c r="I431"/>
  <c r="G460"/>
  <c r="H460"/>
  <c r="I460"/>
  <c r="G399"/>
  <c r="H399"/>
  <c r="H384"/>
  <c r="G384"/>
  <c r="I384"/>
  <c r="G393"/>
  <c r="H393"/>
  <c r="G447"/>
  <c r="I447"/>
  <c r="H447"/>
  <c r="G406"/>
  <c r="H406"/>
  <c r="G391"/>
  <c r="H391"/>
  <c r="G379"/>
  <c r="H379"/>
  <c r="G375"/>
  <c r="H375"/>
  <c r="G371"/>
  <c r="H371"/>
  <c r="G367"/>
  <c r="H367"/>
  <c r="G363"/>
  <c r="H363"/>
  <c r="H424"/>
  <c r="I424"/>
  <c r="G424"/>
  <c r="G383"/>
  <c r="H383"/>
  <c r="H382"/>
  <c r="I382"/>
  <c r="G382"/>
  <c r="H374"/>
  <c r="I374"/>
  <c r="G374"/>
  <c r="H366"/>
  <c r="I366"/>
  <c r="G366"/>
  <c r="H358"/>
  <c r="G358"/>
  <c r="H412"/>
  <c r="I412"/>
  <c r="G412"/>
  <c r="H386"/>
  <c r="I386"/>
  <c r="G386"/>
  <c r="H368"/>
  <c r="G368"/>
  <c r="I368"/>
  <c r="G325"/>
  <c r="H325"/>
  <c r="I325"/>
  <c r="G348"/>
  <c r="H348"/>
  <c r="H335"/>
  <c r="G335"/>
  <c r="H307"/>
  <c r="G307"/>
  <c r="G385"/>
  <c r="H385"/>
  <c r="H339"/>
  <c r="G339"/>
  <c r="H323"/>
  <c r="G323"/>
  <c r="H279"/>
  <c r="G279"/>
  <c r="G415"/>
  <c r="H415"/>
  <c r="I415"/>
  <c r="H343"/>
  <c r="G343"/>
  <c r="G324"/>
  <c r="H324"/>
  <c r="G302"/>
  <c r="H302"/>
  <c r="I302"/>
  <c r="G269"/>
  <c r="H269"/>
  <c r="I269"/>
  <c r="H267"/>
  <c r="I267"/>
  <c r="G267"/>
  <c r="G256"/>
  <c r="H256"/>
  <c r="G238"/>
  <c r="H238"/>
  <c r="H223"/>
  <c r="G223"/>
  <c r="H215"/>
  <c r="G215"/>
  <c r="H207"/>
  <c r="G207"/>
  <c r="G277"/>
  <c r="H277"/>
  <c r="I277"/>
  <c r="G213"/>
  <c r="H213"/>
  <c r="I213"/>
  <c r="G233"/>
  <c r="H233"/>
  <c r="I233"/>
  <c r="H247"/>
  <c r="I247"/>
  <c r="G247"/>
  <c r="G236"/>
  <c r="H236"/>
  <c r="G173"/>
  <c r="H173"/>
  <c r="I173"/>
  <c r="G193"/>
  <c r="H193"/>
  <c r="I193"/>
  <c r="G185"/>
  <c r="H185"/>
  <c r="I185"/>
  <c r="G177"/>
  <c r="I177"/>
  <c r="H177"/>
  <c r="G196"/>
  <c r="H196"/>
  <c r="G188"/>
  <c r="H188"/>
  <c r="H180"/>
  <c r="G180"/>
  <c r="H172"/>
  <c r="G172"/>
  <c r="I199"/>
  <c r="G199"/>
  <c r="H199"/>
  <c r="G147"/>
  <c r="H147"/>
  <c r="I147"/>
  <c r="G115"/>
  <c r="H115"/>
  <c r="G99"/>
  <c r="H99"/>
  <c r="G78"/>
  <c r="H78"/>
  <c r="I78"/>
  <c r="G74"/>
  <c r="H74"/>
  <c r="I74"/>
  <c r="G70"/>
  <c r="H70"/>
  <c r="I70"/>
  <c r="G66"/>
  <c r="H66"/>
  <c r="I66"/>
  <c r="G62"/>
  <c r="H62"/>
  <c r="I62"/>
  <c r="G56"/>
  <c r="H56"/>
  <c r="I56"/>
  <c r="G48"/>
  <c r="H48"/>
  <c r="I48"/>
  <c r="G195"/>
  <c r="H195"/>
  <c r="G187"/>
  <c r="H187"/>
  <c r="G57"/>
  <c r="H57"/>
  <c r="I57"/>
  <c r="G49"/>
  <c r="H49"/>
  <c r="I49"/>
  <c r="G41"/>
  <c r="H41"/>
  <c r="I41"/>
  <c r="G58"/>
  <c r="H58"/>
  <c r="I58"/>
  <c r="G50"/>
  <c r="H50"/>
  <c r="I50"/>
  <c r="G42"/>
  <c r="H42"/>
  <c r="I42"/>
  <c r="I444"/>
  <c r="I474"/>
  <c r="I425"/>
  <c r="I422"/>
  <c r="I421"/>
  <c r="I319"/>
  <c r="I287"/>
  <c r="I401"/>
  <c r="I375"/>
  <c r="I367"/>
  <c r="I355"/>
  <c r="I320"/>
  <c r="I304"/>
  <c r="I284"/>
  <c r="I227"/>
  <c r="I219"/>
  <c r="I211"/>
  <c r="I308"/>
  <c r="I292"/>
  <c r="I276"/>
  <c r="I348"/>
  <c r="G347"/>
  <c r="I410"/>
  <c r="I300"/>
  <c r="G255"/>
  <c r="I200"/>
  <c r="I256"/>
  <c r="I240"/>
  <c r="I224"/>
  <c r="I208"/>
  <c r="I134"/>
  <c r="G179"/>
  <c r="I119"/>
  <c r="I103"/>
  <c r="I87"/>
  <c r="I181"/>
  <c r="I151"/>
  <c r="S416" i="14" l="1"/>
  <c r="S417" s="1"/>
  <c r="S418" s="1"/>
  <c r="S419" s="1"/>
  <c r="Q416"/>
  <c r="Q417" s="1"/>
  <c r="Q418" s="1"/>
  <c r="Q419" s="1"/>
  <c r="W416"/>
  <c r="W417" s="1"/>
  <c r="W418" s="1"/>
  <c r="W419" s="1"/>
  <c r="U416"/>
  <c r="U417" s="1"/>
  <c r="U418" s="1"/>
  <c r="U419" s="1"/>
  <c r="V146"/>
  <c r="W146" s="1"/>
  <c r="W147" s="1"/>
  <c r="W148" s="1"/>
  <c r="W149" s="1"/>
  <c r="W150" s="1"/>
  <c r="R146"/>
  <c r="S146" s="1"/>
  <c r="S147" s="1"/>
  <c r="S148" s="1"/>
  <c r="S149" s="1"/>
  <c r="S150" s="1"/>
  <c r="O146"/>
  <c r="T146"/>
  <c r="U146" s="1"/>
  <c r="U147" s="1"/>
  <c r="U148" s="1"/>
  <c r="U149" s="1"/>
  <c r="U150" s="1"/>
  <c r="P146"/>
  <c r="Q146" s="1"/>
  <c r="Q147" s="1"/>
  <c r="Q148" s="1"/>
  <c r="Q149" s="1"/>
  <c r="Q150" s="1"/>
  <c r="V183"/>
  <c r="W183" s="1"/>
  <c r="W184" s="1"/>
  <c r="W185" s="1"/>
  <c r="W186" s="1"/>
  <c r="R183"/>
  <c r="S183" s="1"/>
  <c r="S184" s="1"/>
  <c r="S185" s="1"/>
  <c r="S186" s="1"/>
  <c r="O183"/>
  <c r="T183"/>
  <c r="U183" s="1"/>
  <c r="U184" s="1"/>
  <c r="U185" s="1"/>
  <c r="U186" s="1"/>
  <c r="P183"/>
  <c r="Q183" s="1"/>
  <c r="Q184" s="1"/>
  <c r="Q185" s="1"/>
  <c r="Q186" s="1"/>
  <c r="V332"/>
  <c r="W332" s="1"/>
  <c r="W333" s="1"/>
  <c r="W334" s="1"/>
  <c r="R332"/>
  <c r="S332" s="1"/>
  <c r="S333" s="1"/>
  <c r="S334" s="1"/>
  <c r="O332"/>
  <c r="P332"/>
  <c r="Q332" s="1"/>
  <c r="Q333" s="1"/>
  <c r="Q334" s="1"/>
  <c r="T332"/>
  <c r="U332" s="1"/>
  <c r="U333" s="1"/>
  <c r="U334" s="1"/>
  <c r="O79"/>
  <c r="Y79" s="1"/>
  <c r="V371"/>
  <c r="W371" s="1"/>
  <c r="W372" s="1"/>
  <c r="R371"/>
  <c r="S371" s="1"/>
  <c r="S372" s="1"/>
  <c r="O371"/>
  <c r="T371"/>
  <c r="U371" s="1"/>
  <c r="U372" s="1"/>
  <c r="P371"/>
  <c r="Q371" s="1"/>
  <c r="Q372" s="1"/>
  <c r="T436"/>
  <c r="P436"/>
  <c r="V436"/>
  <c r="R436"/>
  <c r="V238"/>
  <c r="W238" s="1"/>
  <c r="W239" s="1"/>
  <c r="W240" s="1"/>
  <c r="W241" s="1"/>
  <c r="W242" s="1"/>
  <c r="W243" s="1"/>
  <c r="W244" s="1"/>
  <c r="W245" s="1"/>
  <c r="W246" s="1"/>
  <c r="W247" s="1"/>
  <c r="W248" s="1"/>
  <c r="W249" s="1"/>
  <c r="W250" s="1"/>
  <c r="R238"/>
  <c r="S238" s="1"/>
  <c r="S239" s="1"/>
  <c r="S240" s="1"/>
  <c r="S241" s="1"/>
  <c r="S242" s="1"/>
  <c r="S243" s="1"/>
  <c r="S244" s="1"/>
  <c r="S245" s="1"/>
  <c r="S246" s="1"/>
  <c r="S247" s="1"/>
  <c r="S248" s="1"/>
  <c r="S249" s="1"/>
  <c r="S250" s="1"/>
  <c r="O238"/>
  <c r="P238"/>
  <c r="Q238" s="1"/>
  <c r="Q239" s="1"/>
  <c r="Q240" s="1"/>
  <c r="Q241" s="1"/>
  <c r="Q242" s="1"/>
  <c r="Q243" s="1"/>
  <c r="Q244" s="1"/>
  <c r="Q245" s="1"/>
  <c r="Q246" s="1"/>
  <c r="Q247" s="1"/>
  <c r="Q248" s="1"/>
  <c r="Q249" s="1"/>
  <c r="Q250" s="1"/>
  <c r="T238"/>
  <c r="U238" s="1"/>
  <c r="U239" s="1"/>
  <c r="U240" s="1"/>
  <c r="U241" s="1"/>
  <c r="U242" s="1"/>
  <c r="U243" s="1"/>
  <c r="U244" s="1"/>
  <c r="U245" s="1"/>
  <c r="U246" s="1"/>
  <c r="U247" s="1"/>
  <c r="U248" s="1"/>
  <c r="U249" s="1"/>
  <c r="U250" s="1"/>
  <c r="V439"/>
  <c r="W439" s="1"/>
  <c r="R439"/>
  <c r="S439" s="1"/>
  <c r="O439"/>
  <c r="T439"/>
  <c r="U439" s="1"/>
  <c r="P439"/>
  <c r="Q439" s="1"/>
  <c r="O398"/>
  <c r="T398"/>
  <c r="U398" s="1"/>
  <c r="U399" s="1"/>
  <c r="U400" s="1"/>
  <c r="U401" s="1"/>
  <c r="P398"/>
  <c r="Q398" s="1"/>
  <c r="Q399" s="1"/>
  <c r="Q400" s="1"/>
  <c r="Q401" s="1"/>
  <c r="V398"/>
  <c r="W398" s="1"/>
  <c r="W399" s="1"/>
  <c r="W400" s="1"/>
  <c r="W401" s="1"/>
  <c r="R398"/>
  <c r="S398" s="1"/>
  <c r="S399" s="1"/>
  <c r="S400" s="1"/>
  <c r="S401" s="1"/>
  <c r="O375"/>
  <c r="Y375" s="1"/>
  <c r="O395"/>
  <c r="X395" s="1"/>
  <c r="V135"/>
  <c r="W135" s="1"/>
  <c r="W136" s="1"/>
  <c r="R135"/>
  <c r="S135" s="1"/>
  <c r="S136" s="1"/>
  <c r="O135"/>
  <c r="T135"/>
  <c r="U135" s="1"/>
  <c r="U136" s="1"/>
  <c r="P135"/>
  <c r="Q135" s="1"/>
  <c r="Q136" s="1"/>
  <c r="O402"/>
  <c r="T402"/>
  <c r="U402" s="1"/>
  <c r="U403" s="1"/>
  <c r="U404" s="1"/>
  <c r="P402"/>
  <c r="Q402" s="1"/>
  <c r="Q403" s="1"/>
  <c r="Q404" s="1"/>
  <c r="R402"/>
  <c r="S402" s="1"/>
  <c r="S403" s="1"/>
  <c r="S404" s="1"/>
  <c r="V402"/>
  <c r="W402" s="1"/>
  <c r="W403" s="1"/>
  <c r="W404" s="1"/>
  <c r="O255"/>
  <c r="X255" s="1"/>
  <c r="T452"/>
  <c r="U452" s="1"/>
  <c r="U453" s="1"/>
  <c r="U454" s="1"/>
  <c r="U455" s="1"/>
  <c r="U456" s="1"/>
  <c r="U457" s="1"/>
  <c r="U458" s="1"/>
  <c r="U459" s="1"/>
  <c r="P452"/>
  <c r="Q452" s="1"/>
  <c r="Q453" s="1"/>
  <c r="Q454" s="1"/>
  <c r="Q455" s="1"/>
  <c r="Q456" s="1"/>
  <c r="Q457" s="1"/>
  <c r="Q458" s="1"/>
  <c r="Q459" s="1"/>
  <c r="V452"/>
  <c r="W452" s="1"/>
  <c r="W453" s="1"/>
  <c r="W454" s="1"/>
  <c r="W455" s="1"/>
  <c r="W456" s="1"/>
  <c r="W457" s="1"/>
  <c r="W458" s="1"/>
  <c r="W459" s="1"/>
  <c r="R452"/>
  <c r="S452" s="1"/>
  <c r="S453" s="1"/>
  <c r="S454" s="1"/>
  <c r="S455" s="1"/>
  <c r="S456" s="1"/>
  <c r="S457" s="1"/>
  <c r="S458" s="1"/>
  <c r="S459" s="1"/>
  <c r="O35"/>
  <c r="Y35" s="1"/>
  <c r="V283"/>
  <c r="W283" s="1"/>
  <c r="W284" s="1"/>
  <c r="W285" s="1"/>
  <c r="W286" s="1"/>
  <c r="W287" s="1"/>
  <c r="R283"/>
  <c r="S283" s="1"/>
  <c r="S284" s="1"/>
  <c r="S285" s="1"/>
  <c r="S286" s="1"/>
  <c r="S287" s="1"/>
  <c r="P283"/>
  <c r="Q283" s="1"/>
  <c r="Q284" s="1"/>
  <c r="Q285" s="1"/>
  <c r="Q286" s="1"/>
  <c r="Q287" s="1"/>
  <c r="T283"/>
  <c r="U283" s="1"/>
  <c r="U284" s="1"/>
  <c r="U285" s="1"/>
  <c r="U286" s="1"/>
  <c r="U287" s="1"/>
  <c r="O283"/>
  <c r="O139"/>
  <c r="Y139" s="1"/>
  <c r="O325"/>
  <c r="X325" s="1"/>
  <c r="O58"/>
  <c r="Y58" s="1"/>
  <c r="O341"/>
  <c r="Y341" s="1"/>
  <c r="X133"/>
  <c r="Y133"/>
  <c r="O309"/>
  <c r="Y309" s="1"/>
  <c r="V130"/>
  <c r="W130" s="1"/>
  <c r="W131" s="1"/>
  <c r="R130"/>
  <c r="S130" s="1"/>
  <c r="S131" s="1"/>
  <c r="O130"/>
  <c r="P130"/>
  <c r="Q130" s="1"/>
  <c r="Q131" s="1"/>
  <c r="T130"/>
  <c r="U130" s="1"/>
  <c r="U131" s="1"/>
  <c r="V291"/>
  <c r="W291" s="1"/>
  <c r="W292" s="1"/>
  <c r="R291"/>
  <c r="S291" s="1"/>
  <c r="S292" s="1"/>
  <c r="T291"/>
  <c r="U291" s="1"/>
  <c r="U292" s="1"/>
  <c r="P291"/>
  <c r="Q291" s="1"/>
  <c r="Q292" s="1"/>
  <c r="O440"/>
  <c r="T440"/>
  <c r="U440" s="1"/>
  <c r="U441" s="1"/>
  <c r="U442" s="1"/>
  <c r="U443" s="1"/>
  <c r="U444" s="1"/>
  <c r="U445" s="1"/>
  <c r="P440"/>
  <c r="Q440" s="1"/>
  <c r="Q441" s="1"/>
  <c r="Q442" s="1"/>
  <c r="Q443" s="1"/>
  <c r="Q444" s="1"/>
  <c r="Q445" s="1"/>
  <c r="V440"/>
  <c r="W440" s="1"/>
  <c r="W441" s="1"/>
  <c r="W442" s="1"/>
  <c r="W443" s="1"/>
  <c r="W444" s="1"/>
  <c r="W445" s="1"/>
  <c r="R440"/>
  <c r="S440" s="1"/>
  <c r="S441" s="1"/>
  <c r="S442" s="1"/>
  <c r="S443" s="1"/>
  <c r="S444" s="1"/>
  <c r="S445" s="1"/>
  <c r="O451"/>
  <c r="Y451" s="1"/>
  <c r="V48"/>
  <c r="W48" s="1"/>
  <c r="W49" s="1"/>
  <c r="W50" s="1"/>
  <c r="W51" s="1"/>
  <c r="W52" s="1"/>
  <c r="W53" s="1"/>
  <c r="W54" s="1"/>
  <c r="W55" s="1"/>
  <c r="W56" s="1"/>
  <c r="R48"/>
  <c r="S48" s="1"/>
  <c r="S49" s="1"/>
  <c r="S50" s="1"/>
  <c r="S51" s="1"/>
  <c r="S52" s="1"/>
  <c r="S53" s="1"/>
  <c r="S54" s="1"/>
  <c r="S55" s="1"/>
  <c r="S56" s="1"/>
  <c r="O48"/>
  <c r="T48"/>
  <c r="U48" s="1"/>
  <c r="U49" s="1"/>
  <c r="U50" s="1"/>
  <c r="U51" s="1"/>
  <c r="U52" s="1"/>
  <c r="U53" s="1"/>
  <c r="U54" s="1"/>
  <c r="U55" s="1"/>
  <c r="U56" s="1"/>
  <c r="P48"/>
  <c r="Q48" s="1"/>
  <c r="Q49" s="1"/>
  <c r="Q50" s="1"/>
  <c r="Q51" s="1"/>
  <c r="Q52" s="1"/>
  <c r="Q53" s="1"/>
  <c r="Q54" s="1"/>
  <c r="Q55" s="1"/>
  <c r="Q56" s="1"/>
  <c r="V279"/>
  <c r="W279" s="1"/>
  <c r="W280" s="1"/>
  <c r="W281" s="1"/>
  <c r="W282" s="1"/>
  <c r="R279"/>
  <c r="S279" s="1"/>
  <c r="S280" s="1"/>
  <c r="S281" s="1"/>
  <c r="S282" s="1"/>
  <c r="T279"/>
  <c r="U279" s="1"/>
  <c r="U280" s="1"/>
  <c r="U281" s="1"/>
  <c r="U282" s="1"/>
  <c r="O279"/>
  <c r="P279"/>
  <c r="Q279" s="1"/>
  <c r="Q280" s="1"/>
  <c r="Q281" s="1"/>
  <c r="Q282" s="1"/>
  <c r="T322"/>
  <c r="U322" s="1"/>
  <c r="U323" s="1"/>
  <c r="P322"/>
  <c r="Q322" s="1"/>
  <c r="Q323" s="1"/>
  <c r="O322"/>
  <c r="R322"/>
  <c r="S322" s="1"/>
  <c r="S323" s="1"/>
  <c r="V322"/>
  <c r="W322" s="1"/>
  <c r="W323" s="1"/>
  <c r="O304"/>
  <c r="X304" s="1"/>
  <c r="V127"/>
  <c r="W127" s="1"/>
  <c r="W128" s="1"/>
  <c r="W129" s="1"/>
  <c r="R127"/>
  <c r="S127" s="1"/>
  <c r="S128" s="1"/>
  <c r="S129" s="1"/>
  <c r="O127"/>
  <c r="T127"/>
  <c r="U127" s="1"/>
  <c r="U128" s="1"/>
  <c r="U129" s="1"/>
  <c r="P127"/>
  <c r="Q127" s="1"/>
  <c r="Q128" s="1"/>
  <c r="Q129" s="1"/>
  <c r="V166"/>
  <c r="W166" s="1"/>
  <c r="W167" s="1"/>
  <c r="W168" s="1"/>
  <c r="W169" s="1"/>
  <c r="R166"/>
  <c r="S166" s="1"/>
  <c r="S167" s="1"/>
  <c r="S168" s="1"/>
  <c r="S169" s="1"/>
  <c r="O166"/>
  <c r="P166"/>
  <c r="Q166" s="1"/>
  <c r="Q167" s="1"/>
  <c r="Q168" s="1"/>
  <c r="Q169" s="1"/>
  <c r="T166"/>
  <c r="U166" s="1"/>
  <c r="U167" s="1"/>
  <c r="U168" s="1"/>
  <c r="U169" s="1"/>
  <c r="T363"/>
  <c r="U363" s="1"/>
  <c r="U364" s="1"/>
  <c r="U365" s="1"/>
  <c r="U366" s="1"/>
  <c r="U367" s="1"/>
  <c r="U368" s="1"/>
  <c r="U369" s="1"/>
  <c r="U370" s="1"/>
  <c r="P363"/>
  <c r="Q363" s="1"/>
  <c r="Q364" s="1"/>
  <c r="Q365" s="1"/>
  <c r="Q366" s="1"/>
  <c r="Q367" s="1"/>
  <c r="Q368" s="1"/>
  <c r="Q369" s="1"/>
  <c r="Q370" s="1"/>
  <c r="O363"/>
  <c r="R363"/>
  <c r="S363" s="1"/>
  <c r="S364" s="1"/>
  <c r="S365" s="1"/>
  <c r="S366" s="1"/>
  <c r="S367" s="1"/>
  <c r="S368" s="1"/>
  <c r="S369" s="1"/>
  <c r="S370" s="1"/>
  <c r="V363"/>
  <c r="W363" s="1"/>
  <c r="W364" s="1"/>
  <c r="W365" s="1"/>
  <c r="W366" s="1"/>
  <c r="W367" s="1"/>
  <c r="W368" s="1"/>
  <c r="W369" s="1"/>
  <c r="W370" s="1"/>
  <c r="O191"/>
  <c r="Y191" s="1"/>
  <c r="O298"/>
  <c r="X298" s="1"/>
  <c r="O406"/>
  <c r="Y406" s="1"/>
  <c r="T460"/>
  <c r="U460" s="1"/>
  <c r="P460"/>
  <c r="Q460" s="1"/>
  <c r="V460"/>
  <c r="W460" s="1"/>
  <c r="R460"/>
  <c r="S460" s="1"/>
  <c r="O460"/>
  <c r="T100"/>
  <c r="P100"/>
  <c r="R100"/>
  <c r="V100"/>
  <c r="T62"/>
  <c r="U62" s="1"/>
  <c r="U63" s="1"/>
  <c r="P62"/>
  <c r="Q62" s="1"/>
  <c r="Q63" s="1"/>
  <c r="V62"/>
  <c r="W62" s="1"/>
  <c r="W63" s="1"/>
  <c r="R62"/>
  <c r="S62" s="1"/>
  <c r="S63" s="1"/>
  <c r="O62"/>
  <c r="T385"/>
  <c r="U385" s="1"/>
  <c r="U386" s="1"/>
  <c r="P385"/>
  <c r="Q385" s="1"/>
  <c r="Q386" s="1"/>
  <c r="V385"/>
  <c r="W385" s="1"/>
  <c r="W386" s="1"/>
  <c r="R385"/>
  <c r="S385" s="1"/>
  <c r="S386" s="1"/>
  <c r="O385"/>
  <c r="O140"/>
  <c r="T140"/>
  <c r="U140" s="1"/>
  <c r="U141" s="1"/>
  <c r="P140"/>
  <c r="Q140" s="1"/>
  <c r="Q141" s="1"/>
  <c r="R140"/>
  <c r="S140" s="1"/>
  <c r="S141" s="1"/>
  <c r="V140"/>
  <c r="W140" s="1"/>
  <c r="W141" s="1"/>
  <c r="V431"/>
  <c r="W431" s="1"/>
  <c r="W432" s="1"/>
  <c r="W433" s="1"/>
  <c r="W434" s="1"/>
  <c r="W435" s="1"/>
  <c r="R431"/>
  <c r="S431" s="1"/>
  <c r="S432" s="1"/>
  <c r="S433" s="1"/>
  <c r="S434" s="1"/>
  <c r="S435" s="1"/>
  <c r="O431"/>
  <c r="T431"/>
  <c r="U431" s="1"/>
  <c r="U432" s="1"/>
  <c r="U433" s="1"/>
  <c r="U434" s="1"/>
  <c r="U435" s="1"/>
  <c r="P431"/>
  <c r="Q431" s="1"/>
  <c r="Q432" s="1"/>
  <c r="Q433" s="1"/>
  <c r="Q434" s="1"/>
  <c r="Q435" s="1"/>
  <c r="O425"/>
  <c r="X425" s="1"/>
  <c r="O45"/>
  <c r="Y45" s="1"/>
  <c r="O143"/>
  <c r="Y143" s="1"/>
  <c r="O278"/>
  <c r="Y278" s="1"/>
  <c r="O114"/>
  <c r="Y114" s="1"/>
  <c r="O224"/>
  <c r="T224"/>
  <c r="U224" s="1"/>
  <c r="U225" s="1"/>
  <c r="U226" s="1"/>
  <c r="U227" s="1"/>
  <c r="U228" s="1"/>
  <c r="U229" s="1"/>
  <c r="U230" s="1"/>
  <c r="U231" s="1"/>
  <c r="U232" s="1"/>
  <c r="U233" s="1"/>
  <c r="U234" s="1"/>
  <c r="U235" s="1"/>
  <c r="P224"/>
  <c r="Q224" s="1"/>
  <c r="Q225" s="1"/>
  <c r="Q226" s="1"/>
  <c r="Q227" s="1"/>
  <c r="Q228" s="1"/>
  <c r="Q229" s="1"/>
  <c r="Q230" s="1"/>
  <c r="Q231" s="1"/>
  <c r="Q232" s="1"/>
  <c r="Q233" s="1"/>
  <c r="Q234" s="1"/>
  <c r="Q235" s="1"/>
  <c r="R224"/>
  <c r="S224" s="1"/>
  <c r="S225" s="1"/>
  <c r="S226" s="1"/>
  <c r="S227" s="1"/>
  <c r="S228" s="1"/>
  <c r="S229" s="1"/>
  <c r="S230" s="1"/>
  <c r="S231" s="1"/>
  <c r="S232" s="1"/>
  <c r="S233" s="1"/>
  <c r="S234" s="1"/>
  <c r="S235" s="1"/>
  <c r="V224"/>
  <c r="W224" s="1"/>
  <c r="W225" s="1"/>
  <c r="W226" s="1"/>
  <c r="W227" s="1"/>
  <c r="W228" s="1"/>
  <c r="W229" s="1"/>
  <c r="W230" s="1"/>
  <c r="W231" s="1"/>
  <c r="W232" s="1"/>
  <c r="W233" s="1"/>
  <c r="W234" s="1"/>
  <c r="W235" s="1"/>
  <c r="V342"/>
  <c r="W342" s="1"/>
  <c r="W343" s="1"/>
  <c r="W344" s="1"/>
  <c r="W345" s="1"/>
  <c r="W346" s="1"/>
  <c r="W347" s="1"/>
  <c r="R342"/>
  <c r="S342" s="1"/>
  <c r="S343" s="1"/>
  <c r="S344" s="1"/>
  <c r="S345" s="1"/>
  <c r="S346" s="1"/>
  <c r="S347" s="1"/>
  <c r="O342"/>
  <c r="T342"/>
  <c r="U342" s="1"/>
  <c r="U343" s="1"/>
  <c r="U344" s="1"/>
  <c r="U345" s="1"/>
  <c r="U346" s="1"/>
  <c r="U347" s="1"/>
  <c r="P342"/>
  <c r="Q342" s="1"/>
  <c r="Q343" s="1"/>
  <c r="Q344" s="1"/>
  <c r="Q345" s="1"/>
  <c r="Q346" s="1"/>
  <c r="Q347" s="1"/>
  <c r="O462"/>
  <c r="Y462" s="1"/>
  <c r="O336"/>
  <c r="X336" s="1"/>
  <c r="O362"/>
  <c r="X362" s="1"/>
  <c r="O397"/>
  <c r="Y397" s="1"/>
  <c r="O421"/>
  <c r="X421" s="1"/>
  <c r="X44"/>
  <c r="Y44"/>
  <c r="O188"/>
  <c r="Y188" s="1"/>
  <c r="V295"/>
  <c r="W295" s="1"/>
  <c r="R295"/>
  <c r="S295" s="1"/>
  <c r="T295"/>
  <c r="U295" s="1"/>
  <c r="O295"/>
  <c r="P295"/>
  <c r="Q295" s="1"/>
  <c r="V470"/>
  <c r="W470" s="1"/>
  <c r="W471" s="1"/>
  <c r="W472" s="1"/>
  <c r="W473" s="1"/>
  <c r="W474" s="1"/>
  <c r="W475" s="1"/>
  <c r="W476" s="1"/>
  <c r="R470"/>
  <c r="S470" s="1"/>
  <c r="S471" s="1"/>
  <c r="S472" s="1"/>
  <c r="S473" s="1"/>
  <c r="S474" s="1"/>
  <c r="S475" s="1"/>
  <c r="S476" s="1"/>
  <c r="O470"/>
  <c r="T470"/>
  <c r="U470" s="1"/>
  <c r="U471" s="1"/>
  <c r="U472" s="1"/>
  <c r="U473" s="1"/>
  <c r="U474" s="1"/>
  <c r="U475" s="1"/>
  <c r="U476" s="1"/>
  <c r="P470"/>
  <c r="Q470" s="1"/>
  <c r="Q471" s="1"/>
  <c r="Q472" s="1"/>
  <c r="Q473" s="1"/>
  <c r="Q474" s="1"/>
  <c r="Q475" s="1"/>
  <c r="Q476" s="1"/>
  <c r="T137"/>
  <c r="U137" s="1"/>
  <c r="P137"/>
  <c r="Q137" s="1"/>
  <c r="V137"/>
  <c r="W137" s="1"/>
  <c r="R137"/>
  <c r="S137" s="1"/>
  <c r="O137"/>
  <c r="V477"/>
  <c r="W477" s="1"/>
  <c r="R477"/>
  <c r="S477" s="1"/>
  <c r="O477"/>
  <c r="T477"/>
  <c r="U477" s="1"/>
  <c r="P477"/>
  <c r="Q477" s="1"/>
  <c r="T192"/>
  <c r="U192" s="1"/>
  <c r="U193" s="1"/>
  <c r="U194" s="1"/>
  <c r="U195" s="1"/>
  <c r="U196" s="1"/>
  <c r="U197" s="1"/>
  <c r="U198" s="1"/>
  <c r="U199" s="1"/>
  <c r="U200" s="1"/>
  <c r="U201" s="1"/>
  <c r="U202" s="1"/>
  <c r="U203" s="1"/>
  <c r="U204" s="1"/>
  <c r="U205" s="1"/>
  <c r="U206" s="1"/>
  <c r="U207" s="1"/>
  <c r="U208" s="1"/>
  <c r="U209" s="1"/>
  <c r="U210" s="1"/>
  <c r="U211" s="1"/>
  <c r="U212" s="1"/>
  <c r="U213" s="1"/>
  <c r="U214" s="1"/>
  <c r="U215" s="1"/>
  <c r="U216" s="1"/>
  <c r="U217" s="1"/>
  <c r="U218" s="1"/>
  <c r="U219" s="1"/>
  <c r="U220" s="1"/>
  <c r="U221" s="1"/>
  <c r="U222" s="1"/>
  <c r="U223" s="1"/>
  <c r="P192"/>
  <c r="Q192" s="1"/>
  <c r="Q193" s="1"/>
  <c r="Q194" s="1"/>
  <c r="Q195" s="1"/>
  <c r="Q196" s="1"/>
  <c r="Q197" s="1"/>
  <c r="Q198" s="1"/>
  <c r="Q199" s="1"/>
  <c r="Q200" s="1"/>
  <c r="Q201" s="1"/>
  <c r="Q202" s="1"/>
  <c r="Q203" s="1"/>
  <c r="Q204" s="1"/>
  <c r="Q205" s="1"/>
  <c r="Q206" s="1"/>
  <c r="Q207" s="1"/>
  <c r="Q208" s="1"/>
  <c r="Q209" s="1"/>
  <c r="Q210" s="1"/>
  <c r="Q211" s="1"/>
  <c r="Q212" s="1"/>
  <c r="Q213" s="1"/>
  <c r="Q214" s="1"/>
  <c r="Q215" s="1"/>
  <c r="Q216" s="1"/>
  <c r="Q217" s="1"/>
  <c r="Q218" s="1"/>
  <c r="Q219" s="1"/>
  <c r="Q220" s="1"/>
  <c r="Q221" s="1"/>
  <c r="Q222" s="1"/>
  <c r="Q223" s="1"/>
  <c r="R192"/>
  <c r="S192" s="1"/>
  <c r="S193" s="1"/>
  <c r="S194" s="1"/>
  <c r="S195" s="1"/>
  <c r="S196" s="1"/>
  <c r="S197" s="1"/>
  <c r="S198" s="1"/>
  <c r="S199" s="1"/>
  <c r="S200" s="1"/>
  <c r="S201" s="1"/>
  <c r="S202" s="1"/>
  <c r="S203" s="1"/>
  <c r="S204" s="1"/>
  <c r="S205" s="1"/>
  <c r="S206" s="1"/>
  <c r="S207" s="1"/>
  <c r="S208" s="1"/>
  <c r="S209" s="1"/>
  <c r="S210" s="1"/>
  <c r="S211" s="1"/>
  <c r="S212" s="1"/>
  <c r="S213" s="1"/>
  <c r="S214" s="1"/>
  <c r="S215" s="1"/>
  <c r="S216" s="1"/>
  <c r="S217" s="1"/>
  <c r="S218" s="1"/>
  <c r="S219" s="1"/>
  <c r="S220" s="1"/>
  <c r="S221" s="1"/>
  <c r="S222" s="1"/>
  <c r="S223" s="1"/>
  <c r="V192"/>
  <c r="W192" s="1"/>
  <c r="W193" s="1"/>
  <c r="W194" s="1"/>
  <c r="W195" s="1"/>
  <c r="W196" s="1"/>
  <c r="W197" s="1"/>
  <c r="W198" s="1"/>
  <c r="W199" s="1"/>
  <c r="W200" s="1"/>
  <c r="W201" s="1"/>
  <c r="W202" s="1"/>
  <c r="W203" s="1"/>
  <c r="W204" s="1"/>
  <c r="W205" s="1"/>
  <c r="W206" s="1"/>
  <c r="W207" s="1"/>
  <c r="W208" s="1"/>
  <c r="W209" s="1"/>
  <c r="W210" s="1"/>
  <c r="W211" s="1"/>
  <c r="W212" s="1"/>
  <c r="W213" s="1"/>
  <c r="W214" s="1"/>
  <c r="W215" s="1"/>
  <c r="W216" s="1"/>
  <c r="W217" s="1"/>
  <c r="W218" s="1"/>
  <c r="W219" s="1"/>
  <c r="W220" s="1"/>
  <c r="W221" s="1"/>
  <c r="W222" s="1"/>
  <c r="W223" s="1"/>
  <c r="O266"/>
  <c r="Y266" s="1"/>
  <c r="Y374"/>
  <c r="X374"/>
  <c r="O134"/>
  <c r="Y134" s="1"/>
  <c r="O294"/>
  <c r="Y294" s="1"/>
  <c r="X297"/>
  <c r="Y297"/>
  <c r="V446"/>
  <c r="W446" s="1"/>
  <c r="R446"/>
  <c r="S446" s="1"/>
  <c r="O446"/>
  <c r="P446"/>
  <c r="Q446" s="1"/>
  <c r="T446"/>
  <c r="U446" s="1"/>
  <c r="V32"/>
  <c r="W32" s="1"/>
  <c r="W33" s="1"/>
  <c r="R32"/>
  <c r="S32" s="1"/>
  <c r="S33" s="1"/>
  <c r="O32"/>
  <c r="T32"/>
  <c r="U32" s="1"/>
  <c r="U33" s="1"/>
  <c r="P32"/>
  <c r="Q32" s="1"/>
  <c r="Q33" s="1"/>
  <c r="O72"/>
  <c r="T72"/>
  <c r="U72" s="1"/>
  <c r="U73" s="1"/>
  <c r="U74" s="1"/>
  <c r="U75" s="1"/>
  <c r="U76" s="1"/>
  <c r="U77" s="1"/>
  <c r="P72"/>
  <c r="Q72" s="1"/>
  <c r="Q73" s="1"/>
  <c r="Q74" s="1"/>
  <c r="Q75" s="1"/>
  <c r="Q76" s="1"/>
  <c r="Q77" s="1"/>
  <c r="R72"/>
  <c r="S72" s="1"/>
  <c r="S73" s="1"/>
  <c r="S74" s="1"/>
  <c r="S75" s="1"/>
  <c r="S76" s="1"/>
  <c r="S77" s="1"/>
  <c r="V72"/>
  <c r="W72" s="1"/>
  <c r="W73" s="1"/>
  <c r="W74" s="1"/>
  <c r="W75" s="1"/>
  <c r="W76" s="1"/>
  <c r="W77" s="1"/>
  <c r="O88"/>
  <c r="T88"/>
  <c r="U88" s="1"/>
  <c r="U89" s="1"/>
  <c r="U90" s="1"/>
  <c r="U91" s="1"/>
  <c r="U92" s="1"/>
  <c r="U93" s="1"/>
  <c r="U94" s="1"/>
  <c r="U95" s="1"/>
  <c r="U96" s="1"/>
  <c r="U97" s="1"/>
  <c r="U98" s="1"/>
  <c r="U99" s="1"/>
  <c r="P88"/>
  <c r="Q88" s="1"/>
  <c r="Q89" s="1"/>
  <c r="Q90" s="1"/>
  <c r="Q91" s="1"/>
  <c r="Q92" s="1"/>
  <c r="Q93" s="1"/>
  <c r="Q94" s="1"/>
  <c r="Q95" s="1"/>
  <c r="Q96" s="1"/>
  <c r="Q97" s="1"/>
  <c r="Q98" s="1"/>
  <c r="Q99" s="1"/>
  <c r="R88"/>
  <c r="S88" s="1"/>
  <c r="S89" s="1"/>
  <c r="S90" s="1"/>
  <c r="S91" s="1"/>
  <c r="S92" s="1"/>
  <c r="S93" s="1"/>
  <c r="S94" s="1"/>
  <c r="S95" s="1"/>
  <c r="S96" s="1"/>
  <c r="S97" s="1"/>
  <c r="S98" s="1"/>
  <c r="S99" s="1"/>
  <c r="V88"/>
  <c r="W88" s="1"/>
  <c r="W89" s="1"/>
  <c r="W90" s="1"/>
  <c r="W91" s="1"/>
  <c r="W92" s="1"/>
  <c r="W93" s="1"/>
  <c r="W94" s="1"/>
  <c r="W95" s="1"/>
  <c r="W96" s="1"/>
  <c r="W97" s="1"/>
  <c r="W98" s="1"/>
  <c r="W99" s="1"/>
  <c r="O236"/>
  <c r="T236"/>
  <c r="U236" s="1"/>
  <c r="U237" s="1"/>
  <c r="P236"/>
  <c r="Q236" s="1"/>
  <c r="Q237" s="1"/>
  <c r="V236"/>
  <c r="W236" s="1"/>
  <c r="W237" s="1"/>
  <c r="R236"/>
  <c r="S236" s="1"/>
  <c r="S237" s="1"/>
  <c r="T359"/>
  <c r="U359" s="1"/>
  <c r="U360" s="1"/>
  <c r="P359"/>
  <c r="Q359" s="1"/>
  <c r="Q360" s="1"/>
  <c r="R359"/>
  <c r="S359" s="1"/>
  <c r="S360" s="1"/>
  <c r="V359"/>
  <c r="W359" s="1"/>
  <c r="W360" s="1"/>
  <c r="O359"/>
  <c r="Y190"/>
  <c r="X190"/>
  <c r="T251"/>
  <c r="U251" s="1"/>
  <c r="U252" s="1"/>
  <c r="U253" s="1"/>
  <c r="P251"/>
  <c r="Q251" s="1"/>
  <c r="Q252" s="1"/>
  <c r="Q253" s="1"/>
  <c r="V251"/>
  <c r="W251" s="1"/>
  <c r="W252" s="1"/>
  <c r="W253" s="1"/>
  <c r="R251"/>
  <c r="S251" s="1"/>
  <c r="S252" s="1"/>
  <c r="S253" s="1"/>
  <c r="O251"/>
  <c r="V338"/>
  <c r="W338" s="1"/>
  <c r="W339" s="1"/>
  <c r="R338"/>
  <c r="S338" s="1"/>
  <c r="S339" s="1"/>
  <c r="O338"/>
  <c r="T338"/>
  <c r="U338" s="1"/>
  <c r="U339" s="1"/>
  <c r="P338"/>
  <c r="Q338" s="1"/>
  <c r="Q339" s="1"/>
  <c r="O349"/>
  <c r="Y349" s="1"/>
  <c r="O414"/>
  <c r="Y414" s="1"/>
  <c r="O411"/>
  <c r="Y411" s="1"/>
  <c r="V64"/>
  <c r="R64"/>
  <c r="T64"/>
  <c r="P64"/>
  <c r="T151"/>
  <c r="P151"/>
  <c r="R151"/>
  <c r="S151" s="1"/>
  <c r="S152" s="1"/>
  <c r="S153" s="1"/>
  <c r="S154" s="1"/>
  <c r="S155" s="1"/>
  <c r="S156" s="1"/>
  <c r="S157" s="1"/>
  <c r="S158" s="1"/>
  <c r="S159" s="1"/>
  <c r="S160" s="1"/>
  <c r="S161" s="1"/>
  <c r="S162" s="1"/>
  <c r="S163" s="1"/>
  <c r="S164" s="1"/>
  <c r="S165" s="1"/>
  <c r="V151"/>
  <c r="V387"/>
  <c r="W387" s="1"/>
  <c r="W388" s="1"/>
  <c r="W389" s="1"/>
  <c r="W390" s="1"/>
  <c r="W391" s="1"/>
  <c r="W392" s="1"/>
  <c r="W393" s="1"/>
  <c r="R387"/>
  <c r="S387" s="1"/>
  <c r="S388" s="1"/>
  <c r="S389" s="1"/>
  <c r="S390" s="1"/>
  <c r="S391" s="1"/>
  <c r="S392" s="1"/>
  <c r="S393" s="1"/>
  <c r="O387"/>
  <c r="T387"/>
  <c r="U387" s="1"/>
  <c r="U388" s="1"/>
  <c r="U389" s="1"/>
  <c r="U390" s="1"/>
  <c r="U391" s="1"/>
  <c r="U392" s="1"/>
  <c r="U393" s="1"/>
  <c r="P387"/>
  <c r="Q387" s="1"/>
  <c r="Q388" s="1"/>
  <c r="Q389" s="1"/>
  <c r="Q390" s="1"/>
  <c r="Q391" s="1"/>
  <c r="Q392" s="1"/>
  <c r="Q393" s="1"/>
  <c r="X171"/>
  <c r="Y171"/>
  <c r="O172"/>
  <c r="Y172" s="1"/>
  <c r="O289"/>
  <c r="Y289" s="1"/>
  <c r="O448"/>
  <c r="Y448" s="1"/>
  <c r="O479"/>
  <c r="Y479" s="1"/>
  <c r="O303" i="13"/>
  <c r="T303"/>
  <c r="U303" s="1"/>
  <c r="U304" s="1"/>
  <c r="U305" s="1"/>
  <c r="U306" s="1"/>
  <c r="U307" s="1"/>
  <c r="P303"/>
  <c r="Q303" s="1"/>
  <c r="Q304" s="1"/>
  <c r="Q305" s="1"/>
  <c r="Q306" s="1"/>
  <c r="Q307" s="1"/>
  <c r="R303"/>
  <c r="S303" s="1"/>
  <c r="S304" s="1"/>
  <c r="S305" s="1"/>
  <c r="S306" s="1"/>
  <c r="S307" s="1"/>
  <c r="V303"/>
  <c r="W303" s="1"/>
  <c r="W304" s="1"/>
  <c r="W305" s="1"/>
  <c r="W306" s="1"/>
  <c r="W307" s="1"/>
  <c r="O462"/>
  <c r="Y462" s="1"/>
  <c r="V48"/>
  <c r="W48" s="1"/>
  <c r="W49" s="1"/>
  <c r="W50" s="1"/>
  <c r="W51" s="1"/>
  <c r="W52" s="1"/>
  <c r="W53" s="1"/>
  <c r="W54" s="1"/>
  <c r="W55" s="1"/>
  <c r="W56" s="1"/>
  <c r="W57" s="1"/>
  <c r="R48"/>
  <c r="S48" s="1"/>
  <c r="S49" s="1"/>
  <c r="S50" s="1"/>
  <c r="S51" s="1"/>
  <c r="S52" s="1"/>
  <c r="S53" s="1"/>
  <c r="S54" s="1"/>
  <c r="S55" s="1"/>
  <c r="S56" s="1"/>
  <c r="S57" s="1"/>
  <c r="O48"/>
  <c r="T48"/>
  <c r="U48" s="1"/>
  <c r="U49" s="1"/>
  <c r="U50" s="1"/>
  <c r="U51" s="1"/>
  <c r="U52" s="1"/>
  <c r="U53" s="1"/>
  <c r="U54" s="1"/>
  <c r="U55" s="1"/>
  <c r="U56" s="1"/>
  <c r="U57" s="1"/>
  <c r="P48"/>
  <c r="Q48" s="1"/>
  <c r="Q49" s="1"/>
  <c r="Q50" s="1"/>
  <c r="Q51" s="1"/>
  <c r="Q52" s="1"/>
  <c r="Q53" s="1"/>
  <c r="Q54" s="1"/>
  <c r="Q55" s="1"/>
  <c r="Q56" s="1"/>
  <c r="Q57" s="1"/>
  <c r="V72"/>
  <c r="W72" s="1"/>
  <c r="W73" s="1"/>
  <c r="W74" s="1"/>
  <c r="W75" s="1"/>
  <c r="W76" s="1"/>
  <c r="W77" s="1"/>
  <c r="R72"/>
  <c r="S72" s="1"/>
  <c r="S73" s="1"/>
  <c r="S74" s="1"/>
  <c r="S75" s="1"/>
  <c r="S76" s="1"/>
  <c r="S77" s="1"/>
  <c r="O72"/>
  <c r="T72"/>
  <c r="U72" s="1"/>
  <c r="U73" s="1"/>
  <c r="U74" s="1"/>
  <c r="U75" s="1"/>
  <c r="U76" s="1"/>
  <c r="U77" s="1"/>
  <c r="P72"/>
  <c r="Q72" s="1"/>
  <c r="Q73" s="1"/>
  <c r="Q74" s="1"/>
  <c r="Q75" s="1"/>
  <c r="Q76" s="1"/>
  <c r="Q77" s="1"/>
  <c r="T113"/>
  <c r="U113" s="1"/>
  <c r="U114" s="1"/>
  <c r="U115" s="1"/>
  <c r="U116" s="1"/>
  <c r="U117" s="1"/>
  <c r="U118" s="1"/>
  <c r="U119" s="1"/>
  <c r="U120" s="1"/>
  <c r="U121" s="1"/>
  <c r="U122" s="1"/>
  <c r="U123" s="1"/>
  <c r="U124" s="1"/>
  <c r="U125" s="1"/>
  <c r="U126" s="1"/>
  <c r="P113"/>
  <c r="Q113" s="1"/>
  <c r="Q114" s="1"/>
  <c r="Q115" s="1"/>
  <c r="Q116" s="1"/>
  <c r="Q117" s="1"/>
  <c r="Q118" s="1"/>
  <c r="Q119" s="1"/>
  <c r="Q120" s="1"/>
  <c r="Q121" s="1"/>
  <c r="Q122" s="1"/>
  <c r="Q123" s="1"/>
  <c r="Q124" s="1"/>
  <c r="Q125" s="1"/>
  <c r="Q126" s="1"/>
  <c r="O113"/>
  <c r="V113"/>
  <c r="W113" s="1"/>
  <c r="W114" s="1"/>
  <c r="W115" s="1"/>
  <c r="W116" s="1"/>
  <c r="W117" s="1"/>
  <c r="W118" s="1"/>
  <c r="W119" s="1"/>
  <c r="W120" s="1"/>
  <c r="W121" s="1"/>
  <c r="W122" s="1"/>
  <c r="W123" s="1"/>
  <c r="W124" s="1"/>
  <c r="W125" s="1"/>
  <c r="W126" s="1"/>
  <c r="R113"/>
  <c r="S113" s="1"/>
  <c r="S114" s="1"/>
  <c r="S115" s="1"/>
  <c r="S116" s="1"/>
  <c r="S117" s="1"/>
  <c r="S118" s="1"/>
  <c r="S119" s="1"/>
  <c r="S120" s="1"/>
  <c r="S121" s="1"/>
  <c r="S122" s="1"/>
  <c r="S123" s="1"/>
  <c r="S124" s="1"/>
  <c r="S125" s="1"/>
  <c r="S126" s="1"/>
  <c r="O255"/>
  <c r="T255"/>
  <c r="U255" s="1"/>
  <c r="U256" s="1"/>
  <c r="U257" s="1"/>
  <c r="U258" s="1"/>
  <c r="U259" s="1"/>
  <c r="U260" s="1"/>
  <c r="U261" s="1"/>
  <c r="U262" s="1"/>
  <c r="U263" s="1"/>
  <c r="U264" s="1"/>
  <c r="P255"/>
  <c r="Q255" s="1"/>
  <c r="Q256" s="1"/>
  <c r="Q257" s="1"/>
  <c r="Q258" s="1"/>
  <c r="Q259" s="1"/>
  <c r="Q260" s="1"/>
  <c r="Q261" s="1"/>
  <c r="Q262" s="1"/>
  <c r="Q263" s="1"/>
  <c r="Q264" s="1"/>
  <c r="R255"/>
  <c r="S255" s="1"/>
  <c r="S256" s="1"/>
  <c r="S257" s="1"/>
  <c r="S258" s="1"/>
  <c r="S259" s="1"/>
  <c r="S260" s="1"/>
  <c r="S261" s="1"/>
  <c r="S262" s="1"/>
  <c r="S263" s="1"/>
  <c r="S264" s="1"/>
  <c r="V255"/>
  <c r="W255" s="1"/>
  <c r="W256" s="1"/>
  <c r="W257" s="1"/>
  <c r="W258" s="1"/>
  <c r="W259" s="1"/>
  <c r="W260" s="1"/>
  <c r="W261" s="1"/>
  <c r="W262" s="1"/>
  <c r="W263" s="1"/>
  <c r="W264" s="1"/>
  <c r="O446"/>
  <c r="T446"/>
  <c r="U446" s="1"/>
  <c r="P446"/>
  <c r="Q446" s="1"/>
  <c r="R446"/>
  <c r="S446" s="1"/>
  <c r="V446"/>
  <c r="W446" s="1"/>
  <c r="V68"/>
  <c r="W68" s="1"/>
  <c r="W69" s="1"/>
  <c r="W70" s="1"/>
  <c r="W71" s="1"/>
  <c r="R68"/>
  <c r="S68" s="1"/>
  <c r="S69" s="1"/>
  <c r="S70" s="1"/>
  <c r="S71" s="1"/>
  <c r="O68"/>
  <c r="T68"/>
  <c r="U68" s="1"/>
  <c r="U69" s="1"/>
  <c r="U70" s="1"/>
  <c r="U71" s="1"/>
  <c r="P68"/>
  <c r="Q68" s="1"/>
  <c r="Q69" s="1"/>
  <c r="Q70" s="1"/>
  <c r="Q71" s="1"/>
  <c r="V100"/>
  <c r="W100" s="1"/>
  <c r="W101" s="1"/>
  <c r="W102" s="1"/>
  <c r="W103" s="1"/>
  <c r="W104" s="1"/>
  <c r="W105" s="1"/>
  <c r="W106" s="1"/>
  <c r="W107" s="1"/>
  <c r="W108" s="1"/>
  <c r="W109" s="1"/>
  <c r="W110" s="1"/>
  <c r="W111" s="1"/>
  <c r="W112" s="1"/>
  <c r="R100"/>
  <c r="S100" s="1"/>
  <c r="S101" s="1"/>
  <c r="S102" s="1"/>
  <c r="S103" s="1"/>
  <c r="S104" s="1"/>
  <c r="S105" s="1"/>
  <c r="S106" s="1"/>
  <c r="S107" s="1"/>
  <c r="S108" s="1"/>
  <c r="S109" s="1"/>
  <c r="S110" s="1"/>
  <c r="S111" s="1"/>
  <c r="S112" s="1"/>
  <c r="O100"/>
  <c r="T100"/>
  <c r="U100" s="1"/>
  <c r="U101" s="1"/>
  <c r="U102" s="1"/>
  <c r="U103" s="1"/>
  <c r="U104" s="1"/>
  <c r="U105" s="1"/>
  <c r="U106" s="1"/>
  <c r="U107" s="1"/>
  <c r="U108" s="1"/>
  <c r="U109" s="1"/>
  <c r="U110" s="1"/>
  <c r="U111" s="1"/>
  <c r="U112" s="1"/>
  <c r="P100"/>
  <c r="Q100" s="1"/>
  <c r="Q101" s="1"/>
  <c r="Q102" s="1"/>
  <c r="Q103" s="1"/>
  <c r="Q104" s="1"/>
  <c r="Q105" s="1"/>
  <c r="Q106" s="1"/>
  <c r="Q107" s="1"/>
  <c r="Q108" s="1"/>
  <c r="Q109" s="1"/>
  <c r="Q110" s="1"/>
  <c r="Q111" s="1"/>
  <c r="Q112" s="1"/>
  <c r="O385"/>
  <c r="T385"/>
  <c r="U385" s="1"/>
  <c r="U386" s="1"/>
  <c r="U387" s="1"/>
  <c r="P385"/>
  <c r="Q385" s="1"/>
  <c r="Q386" s="1"/>
  <c r="Q387" s="1"/>
  <c r="V385"/>
  <c r="W385" s="1"/>
  <c r="W386" s="1"/>
  <c r="W387" s="1"/>
  <c r="R385"/>
  <c r="S385" s="1"/>
  <c r="S386" s="1"/>
  <c r="S387" s="1"/>
  <c r="O360"/>
  <c r="O295"/>
  <c r="T295"/>
  <c r="U295" s="1"/>
  <c r="P295"/>
  <c r="Q295" s="1"/>
  <c r="V295"/>
  <c r="W295" s="1"/>
  <c r="R295"/>
  <c r="S295" s="1"/>
  <c r="V190"/>
  <c r="W190" s="1"/>
  <c r="W191" s="1"/>
  <c r="W192" s="1"/>
  <c r="R190"/>
  <c r="S190" s="1"/>
  <c r="S191" s="1"/>
  <c r="S192" s="1"/>
  <c r="O190"/>
  <c r="T190"/>
  <c r="U190" s="1"/>
  <c r="U191" s="1"/>
  <c r="U192" s="1"/>
  <c r="P190"/>
  <c r="Q190" s="1"/>
  <c r="Q191" s="1"/>
  <c r="Q192" s="1"/>
  <c r="V375"/>
  <c r="W375" s="1"/>
  <c r="W376" s="1"/>
  <c r="W377" s="1"/>
  <c r="W378" s="1"/>
  <c r="W379" s="1"/>
  <c r="W380" s="1"/>
  <c r="W381" s="1"/>
  <c r="W382" s="1"/>
  <c r="W383" s="1"/>
  <c r="W384" s="1"/>
  <c r="R375"/>
  <c r="S375" s="1"/>
  <c r="S376" s="1"/>
  <c r="S377" s="1"/>
  <c r="S378" s="1"/>
  <c r="S379" s="1"/>
  <c r="S380" s="1"/>
  <c r="S381" s="1"/>
  <c r="S382" s="1"/>
  <c r="S383" s="1"/>
  <c r="S384" s="1"/>
  <c r="O375"/>
  <c r="T375"/>
  <c r="U375" s="1"/>
  <c r="U376" s="1"/>
  <c r="U377" s="1"/>
  <c r="U378" s="1"/>
  <c r="U379" s="1"/>
  <c r="U380" s="1"/>
  <c r="U381" s="1"/>
  <c r="U382" s="1"/>
  <c r="U383" s="1"/>
  <c r="U384" s="1"/>
  <c r="P375"/>
  <c r="Q375" s="1"/>
  <c r="Q376" s="1"/>
  <c r="Q377" s="1"/>
  <c r="Q378" s="1"/>
  <c r="Q379" s="1"/>
  <c r="Q380" s="1"/>
  <c r="Q381" s="1"/>
  <c r="Q382" s="1"/>
  <c r="Q383" s="1"/>
  <c r="Q384" s="1"/>
  <c r="T144"/>
  <c r="U144" s="1"/>
  <c r="U145" s="1"/>
  <c r="P144"/>
  <c r="Q144" s="1"/>
  <c r="Q145" s="1"/>
  <c r="V144"/>
  <c r="W144" s="1"/>
  <c r="W145" s="1"/>
  <c r="R144"/>
  <c r="S144" s="1"/>
  <c r="S145" s="1"/>
  <c r="O144"/>
  <c r="T460"/>
  <c r="U460" s="1"/>
  <c r="P460"/>
  <c r="Q460" s="1"/>
  <c r="V460"/>
  <c r="W460" s="1"/>
  <c r="R460"/>
  <c r="S460" s="1"/>
  <c r="O460"/>
  <c r="O44"/>
  <c r="O403"/>
  <c r="Y403" s="1"/>
  <c r="O79"/>
  <c r="Y79" s="1"/>
  <c r="O394"/>
  <c r="T394"/>
  <c r="U394" s="1"/>
  <c r="U395" s="1"/>
  <c r="U396" s="1"/>
  <c r="U397" s="1"/>
  <c r="U398" s="1"/>
  <c r="U399" s="1"/>
  <c r="U400" s="1"/>
  <c r="U401" s="1"/>
  <c r="P394"/>
  <c r="Q394" s="1"/>
  <c r="Q395" s="1"/>
  <c r="Q396" s="1"/>
  <c r="Q397" s="1"/>
  <c r="Q398" s="1"/>
  <c r="Q399" s="1"/>
  <c r="Q400" s="1"/>
  <c r="Q401" s="1"/>
  <c r="R394"/>
  <c r="S394" s="1"/>
  <c r="S395" s="1"/>
  <c r="S396" s="1"/>
  <c r="S397" s="1"/>
  <c r="S398" s="1"/>
  <c r="S399" s="1"/>
  <c r="S400" s="1"/>
  <c r="S401" s="1"/>
  <c r="V394"/>
  <c r="W394" s="1"/>
  <c r="W395" s="1"/>
  <c r="W396" s="1"/>
  <c r="W397" s="1"/>
  <c r="W398" s="1"/>
  <c r="W399" s="1"/>
  <c r="W400" s="1"/>
  <c r="W401" s="1"/>
  <c r="O194"/>
  <c r="Y194" s="1"/>
  <c r="O420"/>
  <c r="T420"/>
  <c r="U420" s="1"/>
  <c r="U421" s="1"/>
  <c r="U422" s="1"/>
  <c r="U423" s="1"/>
  <c r="P420"/>
  <c r="Q420" s="1"/>
  <c r="Q421" s="1"/>
  <c r="Q422" s="1"/>
  <c r="Q423" s="1"/>
  <c r="V420"/>
  <c r="W420" s="1"/>
  <c r="W421" s="1"/>
  <c r="W422" s="1"/>
  <c r="W423" s="1"/>
  <c r="R420"/>
  <c r="S420" s="1"/>
  <c r="S421" s="1"/>
  <c r="S422" s="1"/>
  <c r="S423" s="1"/>
  <c r="O450"/>
  <c r="T450"/>
  <c r="U450" s="1"/>
  <c r="U451" s="1"/>
  <c r="U452" s="1"/>
  <c r="U453" s="1"/>
  <c r="P450"/>
  <c r="Q450" s="1"/>
  <c r="Q451" s="1"/>
  <c r="Q452" s="1"/>
  <c r="Q453" s="1"/>
  <c r="R450"/>
  <c r="S450" s="1"/>
  <c r="S451" s="1"/>
  <c r="S452" s="1"/>
  <c r="S453" s="1"/>
  <c r="V450"/>
  <c r="W450" s="1"/>
  <c r="W451" s="1"/>
  <c r="W452" s="1"/>
  <c r="W453" s="1"/>
  <c r="O33"/>
  <c r="Y33" s="1"/>
  <c r="X32"/>
  <c r="Y32"/>
  <c r="O128"/>
  <c r="Y128" s="1"/>
  <c r="V35"/>
  <c r="W35" s="1"/>
  <c r="W36" s="1"/>
  <c r="W37" s="1"/>
  <c r="W38" s="1"/>
  <c r="W39" s="1"/>
  <c r="W40" s="1"/>
  <c r="W41" s="1"/>
  <c r="W42" s="1"/>
  <c r="R35"/>
  <c r="S35" s="1"/>
  <c r="S36" s="1"/>
  <c r="S37" s="1"/>
  <c r="S38" s="1"/>
  <c r="S39" s="1"/>
  <c r="S40" s="1"/>
  <c r="S41" s="1"/>
  <c r="S42" s="1"/>
  <c r="O35"/>
  <c r="T35"/>
  <c r="U35" s="1"/>
  <c r="U36" s="1"/>
  <c r="U37" s="1"/>
  <c r="U38" s="1"/>
  <c r="U39" s="1"/>
  <c r="U40" s="1"/>
  <c r="U41" s="1"/>
  <c r="U42" s="1"/>
  <c r="P35"/>
  <c r="Q35" s="1"/>
  <c r="Q36" s="1"/>
  <c r="Q37" s="1"/>
  <c r="Q38" s="1"/>
  <c r="Q39" s="1"/>
  <c r="Q40" s="1"/>
  <c r="Q41" s="1"/>
  <c r="Q42" s="1"/>
  <c r="T184"/>
  <c r="U184" s="1"/>
  <c r="U185" s="1"/>
  <c r="U186" s="1"/>
  <c r="P184"/>
  <c r="Q184" s="1"/>
  <c r="Q185" s="1"/>
  <c r="Q186" s="1"/>
  <c r="V184"/>
  <c r="W184" s="1"/>
  <c r="W185" s="1"/>
  <c r="W186" s="1"/>
  <c r="R184"/>
  <c r="S184" s="1"/>
  <c r="S185" s="1"/>
  <c r="S186" s="1"/>
  <c r="O184"/>
  <c r="O134"/>
  <c r="Y134" s="1"/>
  <c r="V132"/>
  <c r="W132" s="1"/>
  <c r="R132"/>
  <c r="S132" s="1"/>
  <c r="O132"/>
  <c r="P132"/>
  <c r="Q132" s="1"/>
  <c r="T132"/>
  <c r="U132" s="1"/>
  <c r="O235"/>
  <c r="Y235" s="1"/>
  <c r="O343"/>
  <c r="O406"/>
  <c r="Y406" s="1"/>
  <c r="O416"/>
  <c r="T416"/>
  <c r="U416" s="1"/>
  <c r="U417" s="1"/>
  <c r="U418" s="1"/>
  <c r="U419" s="1"/>
  <c r="P416"/>
  <c r="Q416" s="1"/>
  <c r="Q417" s="1"/>
  <c r="Q418" s="1"/>
  <c r="Q419" s="1"/>
  <c r="V416"/>
  <c r="W416" s="1"/>
  <c r="W417" s="1"/>
  <c r="W418" s="1"/>
  <c r="W419" s="1"/>
  <c r="R416"/>
  <c r="S416" s="1"/>
  <c r="S417" s="1"/>
  <c r="S418" s="1"/>
  <c r="S419" s="1"/>
  <c r="V454"/>
  <c r="W454" s="1"/>
  <c r="W455" s="1"/>
  <c r="W456" s="1"/>
  <c r="W457" s="1"/>
  <c r="W458" s="1"/>
  <c r="W459" s="1"/>
  <c r="R454"/>
  <c r="S454" s="1"/>
  <c r="S455" s="1"/>
  <c r="S456" s="1"/>
  <c r="S457" s="1"/>
  <c r="S458" s="1"/>
  <c r="S459" s="1"/>
  <c r="O454"/>
  <c r="T454"/>
  <c r="U454" s="1"/>
  <c r="U455" s="1"/>
  <c r="U456" s="1"/>
  <c r="U457" s="1"/>
  <c r="U458" s="1"/>
  <c r="U459" s="1"/>
  <c r="P454"/>
  <c r="Q454" s="1"/>
  <c r="Q455" s="1"/>
  <c r="Q456" s="1"/>
  <c r="Q457" s="1"/>
  <c r="Q458" s="1"/>
  <c r="Q459" s="1"/>
  <c r="V297"/>
  <c r="W297" s="1"/>
  <c r="W298" s="1"/>
  <c r="W299" s="1"/>
  <c r="W300" s="1"/>
  <c r="W301" s="1"/>
  <c r="W302" s="1"/>
  <c r="R297"/>
  <c r="S297" s="1"/>
  <c r="S298" s="1"/>
  <c r="S299" s="1"/>
  <c r="S300" s="1"/>
  <c r="S301" s="1"/>
  <c r="S302" s="1"/>
  <c r="O297"/>
  <c r="Y297" s="1"/>
  <c r="P297"/>
  <c r="Q297" s="1"/>
  <c r="Q298" s="1"/>
  <c r="Q299" s="1"/>
  <c r="Q300" s="1"/>
  <c r="Q301" s="1"/>
  <c r="Q302" s="1"/>
  <c r="T297"/>
  <c r="U297" s="1"/>
  <c r="U298" s="1"/>
  <c r="U299" s="1"/>
  <c r="U300" s="1"/>
  <c r="U301" s="1"/>
  <c r="U302" s="1"/>
  <c r="O252"/>
  <c r="Y252" s="1"/>
  <c r="O138"/>
  <c r="T138"/>
  <c r="U138" s="1"/>
  <c r="U139" s="1"/>
  <c r="P138"/>
  <c r="Q138" s="1"/>
  <c r="Q139" s="1"/>
  <c r="R138"/>
  <c r="S138" s="1"/>
  <c r="S139" s="1"/>
  <c r="V138"/>
  <c r="W138" s="1"/>
  <c r="W139" s="1"/>
  <c r="V166"/>
  <c r="W166" s="1"/>
  <c r="W167" s="1"/>
  <c r="W168" s="1"/>
  <c r="W169" s="1"/>
  <c r="R166"/>
  <c r="S166" s="1"/>
  <c r="S167" s="1"/>
  <c r="S168" s="1"/>
  <c r="S169" s="1"/>
  <c r="O166"/>
  <c r="T166"/>
  <c r="U166" s="1"/>
  <c r="U167" s="1"/>
  <c r="U168" s="1"/>
  <c r="U169" s="1"/>
  <c r="P166"/>
  <c r="Q166" s="1"/>
  <c r="Q167" s="1"/>
  <c r="Q168" s="1"/>
  <c r="Q169" s="1"/>
  <c r="O239"/>
  <c r="O46"/>
  <c r="Y46" s="1"/>
  <c r="V146"/>
  <c r="W146" s="1"/>
  <c r="W147" s="1"/>
  <c r="W148" s="1"/>
  <c r="W149" s="1"/>
  <c r="W150" s="1"/>
  <c r="W151" s="1"/>
  <c r="W152" s="1"/>
  <c r="W153" s="1"/>
  <c r="R146"/>
  <c r="S146" s="1"/>
  <c r="S147" s="1"/>
  <c r="S148" s="1"/>
  <c r="S149" s="1"/>
  <c r="S150" s="1"/>
  <c r="S151" s="1"/>
  <c r="S152" s="1"/>
  <c r="S153" s="1"/>
  <c r="O146"/>
  <c r="T146"/>
  <c r="U146" s="1"/>
  <c r="U147" s="1"/>
  <c r="U148" s="1"/>
  <c r="U149" s="1"/>
  <c r="U150" s="1"/>
  <c r="U151" s="1"/>
  <c r="U152" s="1"/>
  <c r="U153" s="1"/>
  <c r="P146"/>
  <c r="Q146" s="1"/>
  <c r="Q147" s="1"/>
  <c r="Q148" s="1"/>
  <c r="Q149" s="1"/>
  <c r="Q150" s="1"/>
  <c r="Q151" s="1"/>
  <c r="Q152" s="1"/>
  <c r="Q153" s="1"/>
  <c r="O279"/>
  <c r="T279"/>
  <c r="U279" s="1"/>
  <c r="U280" s="1"/>
  <c r="U281" s="1"/>
  <c r="U282" s="1"/>
  <c r="P279"/>
  <c r="Q279" s="1"/>
  <c r="Q280" s="1"/>
  <c r="Q281" s="1"/>
  <c r="Q282" s="1"/>
  <c r="R279"/>
  <c r="S279" s="1"/>
  <c r="S280" s="1"/>
  <c r="S281" s="1"/>
  <c r="S282" s="1"/>
  <c r="V279"/>
  <c r="W279" s="1"/>
  <c r="W280" s="1"/>
  <c r="W281" s="1"/>
  <c r="W282" s="1"/>
  <c r="O283"/>
  <c r="T283"/>
  <c r="U283" s="1"/>
  <c r="U284" s="1"/>
  <c r="U285" s="1"/>
  <c r="U286" s="1"/>
  <c r="U287" s="1"/>
  <c r="P283"/>
  <c r="Q283" s="1"/>
  <c r="Q284" s="1"/>
  <c r="Q285" s="1"/>
  <c r="Q286" s="1"/>
  <c r="Q287" s="1"/>
  <c r="V283"/>
  <c r="W283" s="1"/>
  <c r="W284" s="1"/>
  <c r="W285" s="1"/>
  <c r="W286" s="1"/>
  <c r="W287" s="1"/>
  <c r="R283"/>
  <c r="S283" s="1"/>
  <c r="S284" s="1"/>
  <c r="S285" s="1"/>
  <c r="S286" s="1"/>
  <c r="S287" s="1"/>
  <c r="V322"/>
  <c r="W322" s="1"/>
  <c r="W323" s="1"/>
  <c r="R322"/>
  <c r="S322" s="1"/>
  <c r="S323" s="1"/>
  <c r="T322"/>
  <c r="U322" s="1"/>
  <c r="U323" s="1"/>
  <c r="O322"/>
  <c r="P322"/>
  <c r="Q322" s="1"/>
  <c r="Q323" s="1"/>
  <c r="Y342"/>
  <c r="X342"/>
  <c r="O424"/>
  <c r="T424"/>
  <c r="U424" s="1"/>
  <c r="U425" s="1"/>
  <c r="U426" s="1"/>
  <c r="U427" s="1"/>
  <c r="U428" s="1"/>
  <c r="U429" s="1"/>
  <c r="U430" s="1"/>
  <c r="P424"/>
  <c r="Q424" s="1"/>
  <c r="Q425" s="1"/>
  <c r="Q426" s="1"/>
  <c r="Q427" s="1"/>
  <c r="Q428" s="1"/>
  <c r="Q429" s="1"/>
  <c r="Q430" s="1"/>
  <c r="V424"/>
  <c r="W424" s="1"/>
  <c r="W425" s="1"/>
  <c r="W426" s="1"/>
  <c r="W427" s="1"/>
  <c r="W428" s="1"/>
  <c r="W429" s="1"/>
  <c r="W430" s="1"/>
  <c r="R424"/>
  <c r="S424" s="1"/>
  <c r="S425" s="1"/>
  <c r="S426" s="1"/>
  <c r="S427" s="1"/>
  <c r="S428" s="1"/>
  <c r="S429" s="1"/>
  <c r="S430" s="1"/>
  <c r="V170"/>
  <c r="W170" s="1"/>
  <c r="R170"/>
  <c r="S170" s="1"/>
  <c r="O170"/>
  <c r="T170"/>
  <c r="U170" s="1"/>
  <c r="P170"/>
  <c r="Q170" s="1"/>
  <c r="O187"/>
  <c r="T187"/>
  <c r="U187" s="1"/>
  <c r="U188" s="1"/>
  <c r="P187"/>
  <c r="Q187" s="1"/>
  <c r="Q188" s="1"/>
  <c r="V187"/>
  <c r="W187" s="1"/>
  <c r="W188" s="1"/>
  <c r="R187"/>
  <c r="S187" s="1"/>
  <c r="S188" s="1"/>
  <c r="V154"/>
  <c r="W154" s="1"/>
  <c r="W155" s="1"/>
  <c r="W156" s="1"/>
  <c r="W157" s="1"/>
  <c r="W158" s="1"/>
  <c r="W159" s="1"/>
  <c r="W160" s="1"/>
  <c r="W161" s="1"/>
  <c r="W162" s="1"/>
  <c r="W163" s="1"/>
  <c r="W164" s="1"/>
  <c r="W165" s="1"/>
  <c r="R154"/>
  <c r="S154" s="1"/>
  <c r="S155" s="1"/>
  <c r="S156" s="1"/>
  <c r="S157" s="1"/>
  <c r="S158" s="1"/>
  <c r="S159" s="1"/>
  <c r="S160" s="1"/>
  <c r="S161" s="1"/>
  <c r="S162" s="1"/>
  <c r="S163" s="1"/>
  <c r="S164" s="1"/>
  <c r="S165" s="1"/>
  <c r="O154"/>
  <c r="T154"/>
  <c r="U154" s="1"/>
  <c r="U155" s="1"/>
  <c r="U156" s="1"/>
  <c r="U157" s="1"/>
  <c r="U158" s="1"/>
  <c r="U159" s="1"/>
  <c r="U160" s="1"/>
  <c r="U161" s="1"/>
  <c r="U162" s="1"/>
  <c r="U163" s="1"/>
  <c r="U164" s="1"/>
  <c r="U165" s="1"/>
  <c r="P154"/>
  <c r="Q154" s="1"/>
  <c r="Q155" s="1"/>
  <c r="Q156" s="1"/>
  <c r="Q157" s="1"/>
  <c r="Q158" s="1"/>
  <c r="Q159" s="1"/>
  <c r="Q160" s="1"/>
  <c r="Q161" s="1"/>
  <c r="Q162" s="1"/>
  <c r="Q163" s="1"/>
  <c r="Q164" s="1"/>
  <c r="Q165" s="1"/>
  <c r="T332"/>
  <c r="U332" s="1"/>
  <c r="U333" s="1"/>
  <c r="U334" s="1"/>
  <c r="U335" s="1"/>
  <c r="U336" s="1"/>
  <c r="U337" s="1"/>
  <c r="U338" s="1"/>
  <c r="U339" s="1"/>
  <c r="U340" s="1"/>
  <c r="P332"/>
  <c r="Q332" s="1"/>
  <c r="Q333" s="1"/>
  <c r="Q334" s="1"/>
  <c r="Q335" s="1"/>
  <c r="Q336" s="1"/>
  <c r="Q337" s="1"/>
  <c r="Q338" s="1"/>
  <c r="Q339" s="1"/>
  <c r="Q340" s="1"/>
  <c r="V332"/>
  <c r="W332" s="1"/>
  <c r="W333" s="1"/>
  <c r="W334" s="1"/>
  <c r="W335" s="1"/>
  <c r="W336" s="1"/>
  <c r="W337" s="1"/>
  <c r="W338" s="1"/>
  <c r="W339" s="1"/>
  <c r="W340" s="1"/>
  <c r="O332"/>
  <c r="R332"/>
  <c r="S332" s="1"/>
  <c r="S333" s="1"/>
  <c r="S334" s="1"/>
  <c r="S335" s="1"/>
  <c r="S336" s="1"/>
  <c r="S337" s="1"/>
  <c r="S338" s="1"/>
  <c r="S339" s="1"/>
  <c r="S340" s="1"/>
  <c r="T140"/>
  <c r="U140" s="1"/>
  <c r="U141" s="1"/>
  <c r="U142" s="1"/>
  <c r="U143" s="1"/>
  <c r="P140"/>
  <c r="Q140" s="1"/>
  <c r="Q141" s="1"/>
  <c r="Q142" s="1"/>
  <c r="Q143" s="1"/>
  <c r="V140"/>
  <c r="W140" s="1"/>
  <c r="W141" s="1"/>
  <c r="W142" s="1"/>
  <c r="W143" s="1"/>
  <c r="R140"/>
  <c r="S140" s="1"/>
  <c r="S141" s="1"/>
  <c r="S142" s="1"/>
  <c r="S143" s="1"/>
  <c r="O140"/>
  <c r="O172"/>
  <c r="X172" s="1"/>
  <c r="V224"/>
  <c r="W224" s="1"/>
  <c r="W225" s="1"/>
  <c r="W226" s="1"/>
  <c r="W227" s="1"/>
  <c r="W228" s="1"/>
  <c r="W229" s="1"/>
  <c r="W230" s="1"/>
  <c r="W231" s="1"/>
  <c r="W232" s="1"/>
  <c r="W233" s="1"/>
  <c r="R224"/>
  <c r="S224" s="1"/>
  <c r="S225" s="1"/>
  <c r="S226" s="1"/>
  <c r="S227" s="1"/>
  <c r="S228" s="1"/>
  <c r="S229" s="1"/>
  <c r="S230" s="1"/>
  <c r="S231" s="1"/>
  <c r="S232" s="1"/>
  <c r="S233" s="1"/>
  <c r="O224"/>
  <c r="P224"/>
  <c r="Q224" s="1"/>
  <c r="Q225" s="1"/>
  <c r="Q226" s="1"/>
  <c r="Q227" s="1"/>
  <c r="Q228" s="1"/>
  <c r="Q229" s="1"/>
  <c r="Q230" s="1"/>
  <c r="Q231" s="1"/>
  <c r="Q232" s="1"/>
  <c r="Q233" s="1"/>
  <c r="T224"/>
  <c r="U224" s="1"/>
  <c r="U225" s="1"/>
  <c r="U226" s="1"/>
  <c r="U227" s="1"/>
  <c r="U228" s="1"/>
  <c r="U229" s="1"/>
  <c r="U230" s="1"/>
  <c r="U231" s="1"/>
  <c r="U232" s="1"/>
  <c r="U233" s="1"/>
  <c r="O308"/>
  <c r="T308"/>
  <c r="U308" s="1"/>
  <c r="U309" s="1"/>
  <c r="U310" s="1"/>
  <c r="U311" s="1"/>
  <c r="U312" s="1"/>
  <c r="U313" s="1"/>
  <c r="U314" s="1"/>
  <c r="U315" s="1"/>
  <c r="U316" s="1"/>
  <c r="U317" s="1"/>
  <c r="U318" s="1"/>
  <c r="U319" s="1"/>
  <c r="U320" s="1"/>
  <c r="U321" s="1"/>
  <c r="P308"/>
  <c r="Q308" s="1"/>
  <c r="Q309" s="1"/>
  <c r="Q310" s="1"/>
  <c r="Q311" s="1"/>
  <c r="Q312" s="1"/>
  <c r="Q313" s="1"/>
  <c r="Q314" s="1"/>
  <c r="Q315" s="1"/>
  <c r="Q316" s="1"/>
  <c r="Q317" s="1"/>
  <c r="Q318" s="1"/>
  <c r="Q319" s="1"/>
  <c r="Q320" s="1"/>
  <c r="Q321" s="1"/>
  <c r="V308"/>
  <c r="W308" s="1"/>
  <c r="W309" s="1"/>
  <c r="W310" s="1"/>
  <c r="W311" s="1"/>
  <c r="W312" s="1"/>
  <c r="W313" s="1"/>
  <c r="W314" s="1"/>
  <c r="W315" s="1"/>
  <c r="W316" s="1"/>
  <c r="W317" s="1"/>
  <c r="W318" s="1"/>
  <c r="W319" s="1"/>
  <c r="W320" s="1"/>
  <c r="W321" s="1"/>
  <c r="R308"/>
  <c r="S308" s="1"/>
  <c r="S309" s="1"/>
  <c r="S310" s="1"/>
  <c r="S311" s="1"/>
  <c r="S312" s="1"/>
  <c r="S313" s="1"/>
  <c r="S314" s="1"/>
  <c r="S315" s="1"/>
  <c r="S316" s="1"/>
  <c r="S317" s="1"/>
  <c r="S318" s="1"/>
  <c r="S319" s="1"/>
  <c r="S320" s="1"/>
  <c r="S321" s="1"/>
  <c r="V352"/>
  <c r="W352" s="1"/>
  <c r="W353" s="1"/>
  <c r="W354" s="1"/>
  <c r="W355" s="1"/>
  <c r="W356" s="1"/>
  <c r="W357" s="1"/>
  <c r="W358" s="1"/>
  <c r="R352"/>
  <c r="S352" s="1"/>
  <c r="S353" s="1"/>
  <c r="S354" s="1"/>
  <c r="S355" s="1"/>
  <c r="S356" s="1"/>
  <c r="S357" s="1"/>
  <c r="S358" s="1"/>
  <c r="O352"/>
  <c r="T352"/>
  <c r="U352" s="1"/>
  <c r="U353" s="1"/>
  <c r="U354" s="1"/>
  <c r="U355" s="1"/>
  <c r="U356" s="1"/>
  <c r="U357" s="1"/>
  <c r="U358" s="1"/>
  <c r="P352"/>
  <c r="Q352" s="1"/>
  <c r="Q353" s="1"/>
  <c r="Q354" s="1"/>
  <c r="Q355" s="1"/>
  <c r="Q356" s="1"/>
  <c r="Q357" s="1"/>
  <c r="Q358" s="1"/>
  <c r="T62"/>
  <c r="U62" s="1"/>
  <c r="U63" s="1"/>
  <c r="U64" s="1"/>
  <c r="U65" s="1"/>
  <c r="U66" s="1"/>
  <c r="U67" s="1"/>
  <c r="P62"/>
  <c r="Q62" s="1"/>
  <c r="Q63" s="1"/>
  <c r="Q64" s="1"/>
  <c r="Q65" s="1"/>
  <c r="Q66" s="1"/>
  <c r="Q67" s="1"/>
  <c r="V62"/>
  <c r="W62" s="1"/>
  <c r="W63" s="1"/>
  <c r="W64" s="1"/>
  <c r="W65" s="1"/>
  <c r="W66" s="1"/>
  <c r="W67" s="1"/>
  <c r="R62"/>
  <c r="S62" s="1"/>
  <c r="S63" s="1"/>
  <c r="S64" s="1"/>
  <c r="S65" s="1"/>
  <c r="S66" s="1"/>
  <c r="S67" s="1"/>
  <c r="O62"/>
  <c r="T324"/>
  <c r="U324" s="1"/>
  <c r="U325" s="1"/>
  <c r="U326" s="1"/>
  <c r="U327" s="1"/>
  <c r="U328" s="1"/>
  <c r="U329" s="1"/>
  <c r="U330" s="1"/>
  <c r="U331" s="1"/>
  <c r="P324"/>
  <c r="Q324" s="1"/>
  <c r="Q325" s="1"/>
  <c r="Q326" s="1"/>
  <c r="Q327" s="1"/>
  <c r="Q328" s="1"/>
  <c r="Q329" s="1"/>
  <c r="Q330" s="1"/>
  <c r="Q331" s="1"/>
  <c r="V324"/>
  <c r="W324" s="1"/>
  <c r="W325" s="1"/>
  <c r="W326" s="1"/>
  <c r="W327" s="1"/>
  <c r="W328" s="1"/>
  <c r="W329" s="1"/>
  <c r="W330" s="1"/>
  <c r="W331" s="1"/>
  <c r="O324"/>
  <c r="R324"/>
  <c r="S324" s="1"/>
  <c r="S325" s="1"/>
  <c r="S326" s="1"/>
  <c r="S327" s="1"/>
  <c r="S328" s="1"/>
  <c r="S329" s="1"/>
  <c r="S330" s="1"/>
  <c r="S331" s="1"/>
  <c r="O442"/>
  <c r="X442" s="1"/>
  <c r="V88"/>
  <c r="W88" s="1"/>
  <c r="W89" s="1"/>
  <c r="W90" s="1"/>
  <c r="W91" s="1"/>
  <c r="W92" s="1"/>
  <c r="W93" s="1"/>
  <c r="W94" s="1"/>
  <c r="W95" s="1"/>
  <c r="W96" s="1"/>
  <c r="W97" s="1"/>
  <c r="W98" s="1"/>
  <c r="W99" s="1"/>
  <c r="R88"/>
  <c r="S88" s="1"/>
  <c r="S89" s="1"/>
  <c r="S90" s="1"/>
  <c r="S91" s="1"/>
  <c r="S92" s="1"/>
  <c r="S93" s="1"/>
  <c r="S94" s="1"/>
  <c r="S95" s="1"/>
  <c r="S96" s="1"/>
  <c r="S97" s="1"/>
  <c r="S98" s="1"/>
  <c r="S99" s="1"/>
  <c r="O88"/>
  <c r="T88"/>
  <c r="U88" s="1"/>
  <c r="U89" s="1"/>
  <c r="U90" s="1"/>
  <c r="U91" s="1"/>
  <c r="U92" s="1"/>
  <c r="U93" s="1"/>
  <c r="U94" s="1"/>
  <c r="U95" s="1"/>
  <c r="U96" s="1"/>
  <c r="U97" s="1"/>
  <c r="U98" s="1"/>
  <c r="U99" s="1"/>
  <c r="P88"/>
  <c r="Q88" s="1"/>
  <c r="Q89" s="1"/>
  <c r="Q90" s="1"/>
  <c r="Q91" s="1"/>
  <c r="Q92" s="1"/>
  <c r="Q93" s="1"/>
  <c r="Q94" s="1"/>
  <c r="Q95" s="1"/>
  <c r="Q96" s="1"/>
  <c r="Q97" s="1"/>
  <c r="Q98" s="1"/>
  <c r="Q99" s="1"/>
  <c r="O130"/>
  <c r="T130"/>
  <c r="U130" s="1"/>
  <c r="U131" s="1"/>
  <c r="P130"/>
  <c r="Q130" s="1"/>
  <c r="Q131" s="1"/>
  <c r="R130"/>
  <c r="S130" s="1"/>
  <c r="S131" s="1"/>
  <c r="V130"/>
  <c r="W130" s="1"/>
  <c r="W131" s="1"/>
  <c r="X279"/>
  <c r="O266"/>
  <c r="Y266" s="1"/>
  <c r="V431"/>
  <c r="W431" s="1"/>
  <c r="W432" s="1"/>
  <c r="W433" s="1"/>
  <c r="W434" s="1"/>
  <c r="W435" s="1"/>
  <c r="W436" s="1"/>
  <c r="W437" s="1"/>
  <c r="W438" s="1"/>
  <c r="W439" s="1"/>
  <c r="W440" s="1"/>
  <c r="R431"/>
  <c r="S431" s="1"/>
  <c r="S432" s="1"/>
  <c r="S433" s="1"/>
  <c r="S434" s="1"/>
  <c r="S435" s="1"/>
  <c r="S436" s="1"/>
  <c r="S437" s="1"/>
  <c r="S438" s="1"/>
  <c r="S439" s="1"/>
  <c r="S440" s="1"/>
  <c r="O431"/>
  <c r="T431"/>
  <c r="U431" s="1"/>
  <c r="U432" s="1"/>
  <c r="U433" s="1"/>
  <c r="U434" s="1"/>
  <c r="U435" s="1"/>
  <c r="U436" s="1"/>
  <c r="U437" s="1"/>
  <c r="U438" s="1"/>
  <c r="U439" s="1"/>
  <c r="U440" s="1"/>
  <c r="P431"/>
  <c r="Q431" s="1"/>
  <c r="Q432" s="1"/>
  <c r="Q433" s="1"/>
  <c r="Q434" s="1"/>
  <c r="Q435" s="1"/>
  <c r="Q436" s="1"/>
  <c r="Q437" s="1"/>
  <c r="Q438" s="1"/>
  <c r="Q439" s="1"/>
  <c r="Q440" s="1"/>
  <c r="V388"/>
  <c r="W388" s="1"/>
  <c r="W389" s="1"/>
  <c r="W390" s="1"/>
  <c r="W391" s="1"/>
  <c r="W392" s="1"/>
  <c r="W393" s="1"/>
  <c r="R388"/>
  <c r="S388" s="1"/>
  <c r="S389" s="1"/>
  <c r="S390" s="1"/>
  <c r="S391" s="1"/>
  <c r="S392" s="1"/>
  <c r="S393" s="1"/>
  <c r="O388"/>
  <c r="T388"/>
  <c r="U388" s="1"/>
  <c r="U389" s="1"/>
  <c r="U390" s="1"/>
  <c r="U391" s="1"/>
  <c r="U392" s="1"/>
  <c r="U393" s="1"/>
  <c r="P388"/>
  <c r="Q388" s="1"/>
  <c r="Q389" s="1"/>
  <c r="Q390" s="1"/>
  <c r="Q391" s="1"/>
  <c r="Q392" s="1"/>
  <c r="Q393" s="1"/>
  <c r="O237"/>
  <c r="O289"/>
  <c r="V470"/>
  <c r="W470" s="1"/>
  <c r="W471" s="1"/>
  <c r="W472" s="1"/>
  <c r="W473" s="1"/>
  <c r="W474" s="1"/>
  <c r="W475" s="1"/>
  <c r="W476" s="1"/>
  <c r="W477" s="1"/>
  <c r="W478" s="1"/>
  <c r="W479" s="1"/>
  <c r="W480" s="1"/>
  <c r="W481" s="1"/>
  <c r="W482" s="1"/>
  <c r="W483" s="1"/>
  <c r="W484" s="1"/>
  <c r="W485" s="1"/>
  <c r="W486" s="1"/>
  <c r="W487" s="1"/>
  <c r="W488" s="1"/>
  <c r="W489" s="1"/>
  <c r="W490" s="1"/>
  <c r="W491" s="1"/>
  <c r="W492" s="1"/>
  <c r="W493" s="1"/>
  <c r="W494" s="1"/>
  <c r="W495" s="1"/>
  <c r="W496" s="1"/>
  <c r="R470"/>
  <c r="S470" s="1"/>
  <c r="S471" s="1"/>
  <c r="S472" s="1"/>
  <c r="S473" s="1"/>
  <c r="S474" s="1"/>
  <c r="S475" s="1"/>
  <c r="S476" s="1"/>
  <c r="S477" s="1"/>
  <c r="S478" s="1"/>
  <c r="S479" s="1"/>
  <c r="S480" s="1"/>
  <c r="S481" s="1"/>
  <c r="S482" s="1"/>
  <c r="S483" s="1"/>
  <c r="S484" s="1"/>
  <c r="S485" s="1"/>
  <c r="S486" s="1"/>
  <c r="S487" s="1"/>
  <c r="S488" s="1"/>
  <c r="S489" s="1"/>
  <c r="S490" s="1"/>
  <c r="S491" s="1"/>
  <c r="S492" s="1"/>
  <c r="S493" s="1"/>
  <c r="S494" s="1"/>
  <c r="S495" s="1"/>
  <c r="S496" s="1"/>
  <c r="O470"/>
  <c r="T470"/>
  <c r="U470" s="1"/>
  <c r="U471" s="1"/>
  <c r="U472" s="1"/>
  <c r="U473" s="1"/>
  <c r="U474" s="1"/>
  <c r="U475" s="1"/>
  <c r="U476" s="1"/>
  <c r="U477" s="1"/>
  <c r="U478" s="1"/>
  <c r="U479" s="1"/>
  <c r="U480" s="1"/>
  <c r="U481" s="1"/>
  <c r="U482" s="1"/>
  <c r="U483" s="1"/>
  <c r="U484" s="1"/>
  <c r="U485" s="1"/>
  <c r="U486" s="1"/>
  <c r="U487" s="1"/>
  <c r="U488" s="1"/>
  <c r="U489" s="1"/>
  <c r="U490" s="1"/>
  <c r="U491" s="1"/>
  <c r="U492" s="1"/>
  <c r="U493" s="1"/>
  <c r="U494" s="1"/>
  <c r="U495" s="1"/>
  <c r="U496" s="1"/>
  <c r="P470"/>
  <c r="Q470" s="1"/>
  <c r="Q471" s="1"/>
  <c r="Q472" s="1"/>
  <c r="Q473" s="1"/>
  <c r="Q474" s="1"/>
  <c r="Q475" s="1"/>
  <c r="Q476" s="1"/>
  <c r="Q477" s="1"/>
  <c r="Q478" s="1"/>
  <c r="Q479" s="1"/>
  <c r="Q480" s="1"/>
  <c r="Q481" s="1"/>
  <c r="Q482" s="1"/>
  <c r="Q483" s="1"/>
  <c r="Q484" s="1"/>
  <c r="Q485" s="1"/>
  <c r="Q486" s="1"/>
  <c r="Q487" s="1"/>
  <c r="Q488" s="1"/>
  <c r="Q489" s="1"/>
  <c r="Q490" s="1"/>
  <c r="Q491" s="1"/>
  <c r="Q492" s="1"/>
  <c r="Q493" s="1"/>
  <c r="Q494" s="1"/>
  <c r="Q495" s="1"/>
  <c r="Q496" s="1"/>
  <c r="O59"/>
  <c r="Y59" s="1"/>
  <c r="O448"/>
  <c r="Y448" s="1"/>
  <c r="O63" i="12"/>
  <c r="V427"/>
  <c r="W427" s="1"/>
  <c r="W428" s="1"/>
  <c r="W429" s="1"/>
  <c r="W430" s="1"/>
  <c r="R427"/>
  <c r="S427" s="1"/>
  <c r="S428" s="1"/>
  <c r="S429" s="1"/>
  <c r="S430" s="1"/>
  <c r="O427"/>
  <c r="T427"/>
  <c r="U427" s="1"/>
  <c r="U428" s="1"/>
  <c r="U429" s="1"/>
  <c r="U430" s="1"/>
  <c r="P427"/>
  <c r="Q427" s="1"/>
  <c r="Q428" s="1"/>
  <c r="Q429" s="1"/>
  <c r="Q430" s="1"/>
  <c r="O406"/>
  <c r="O451"/>
  <c r="Y451" s="1"/>
  <c r="V144"/>
  <c r="W144" s="1"/>
  <c r="W145" s="1"/>
  <c r="R144"/>
  <c r="S144" s="1"/>
  <c r="S145" s="1"/>
  <c r="O144"/>
  <c r="T144"/>
  <c r="U144" s="1"/>
  <c r="U145" s="1"/>
  <c r="P144"/>
  <c r="Q144" s="1"/>
  <c r="Q145" s="1"/>
  <c r="O43"/>
  <c r="T43"/>
  <c r="U43" s="1"/>
  <c r="U44" s="1"/>
  <c r="U45" s="1"/>
  <c r="U46" s="1"/>
  <c r="U47" s="1"/>
  <c r="U48" s="1"/>
  <c r="U49" s="1"/>
  <c r="U50" s="1"/>
  <c r="U51" s="1"/>
  <c r="U52" s="1"/>
  <c r="U53" s="1"/>
  <c r="U54" s="1"/>
  <c r="U55" s="1"/>
  <c r="U56" s="1"/>
  <c r="U57" s="1"/>
  <c r="P43"/>
  <c r="Q43" s="1"/>
  <c r="Q44" s="1"/>
  <c r="Q45" s="1"/>
  <c r="Q46" s="1"/>
  <c r="Q47" s="1"/>
  <c r="Q48" s="1"/>
  <c r="Q49" s="1"/>
  <c r="Q50" s="1"/>
  <c r="Q51" s="1"/>
  <c r="Q52" s="1"/>
  <c r="Q53" s="1"/>
  <c r="Q54" s="1"/>
  <c r="Q55" s="1"/>
  <c r="Q56" s="1"/>
  <c r="Q57" s="1"/>
  <c r="V43"/>
  <c r="W43" s="1"/>
  <c r="W44" s="1"/>
  <c r="W45" s="1"/>
  <c r="W46" s="1"/>
  <c r="W47" s="1"/>
  <c r="W48" s="1"/>
  <c r="W49" s="1"/>
  <c r="W50" s="1"/>
  <c r="W51" s="1"/>
  <c r="W52" s="1"/>
  <c r="W53" s="1"/>
  <c r="W54" s="1"/>
  <c r="W55" s="1"/>
  <c r="W56" s="1"/>
  <c r="W57" s="1"/>
  <c r="R43"/>
  <c r="S43" s="1"/>
  <c r="S44" s="1"/>
  <c r="S45" s="1"/>
  <c r="S46" s="1"/>
  <c r="S47" s="1"/>
  <c r="S48" s="1"/>
  <c r="S49" s="1"/>
  <c r="S50" s="1"/>
  <c r="S51" s="1"/>
  <c r="S52" s="1"/>
  <c r="S53" s="1"/>
  <c r="S54" s="1"/>
  <c r="S55" s="1"/>
  <c r="S56" s="1"/>
  <c r="S57" s="1"/>
  <c r="O59"/>
  <c r="Y59" s="1"/>
  <c r="O131"/>
  <c r="Y131" s="1"/>
  <c r="O35"/>
  <c r="T35"/>
  <c r="U35" s="1"/>
  <c r="U36" s="1"/>
  <c r="U37" s="1"/>
  <c r="U38" s="1"/>
  <c r="U39" s="1"/>
  <c r="U40" s="1"/>
  <c r="U41" s="1"/>
  <c r="U42" s="1"/>
  <c r="P35"/>
  <c r="Q35" s="1"/>
  <c r="Q36" s="1"/>
  <c r="Q37" s="1"/>
  <c r="Q38" s="1"/>
  <c r="Q39" s="1"/>
  <c r="Q40" s="1"/>
  <c r="Q41" s="1"/>
  <c r="Q42" s="1"/>
  <c r="V35"/>
  <c r="W35" s="1"/>
  <c r="W36" s="1"/>
  <c r="W37" s="1"/>
  <c r="W38" s="1"/>
  <c r="W39" s="1"/>
  <c r="W40" s="1"/>
  <c r="W41" s="1"/>
  <c r="W42" s="1"/>
  <c r="R35"/>
  <c r="S35" s="1"/>
  <c r="S36" s="1"/>
  <c r="S37" s="1"/>
  <c r="S38" s="1"/>
  <c r="S39" s="1"/>
  <c r="S40" s="1"/>
  <c r="S41" s="1"/>
  <c r="S42" s="1"/>
  <c r="V375"/>
  <c r="W375" s="1"/>
  <c r="W376" s="1"/>
  <c r="W377" s="1"/>
  <c r="W378" s="1"/>
  <c r="W379" s="1"/>
  <c r="W380" s="1"/>
  <c r="W381" s="1"/>
  <c r="W382" s="1"/>
  <c r="W383" s="1"/>
  <c r="W384" s="1"/>
  <c r="R375"/>
  <c r="S375" s="1"/>
  <c r="S376" s="1"/>
  <c r="S377" s="1"/>
  <c r="S378" s="1"/>
  <c r="S379" s="1"/>
  <c r="S380" s="1"/>
  <c r="S381" s="1"/>
  <c r="S382" s="1"/>
  <c r="S383" s="1"/>
  <c r="S384" s="1"/>
  <c r="O375"/>
  <c r="T375"/>
  <c r="U375" s="1"/>
  <c r="U376" s="1"/>
  <c r="U377" s="1"/>
  <c r="U378" s="1"/>
  <c r="U379" s="1"/>
  <c r="U380" s="1"/>
  <c r="U381" s="1"/>
  <c r="U382" s="1"/>
  <c r="U383" s="1"/>
  <c r="U384" s="1"/>
  <c r="P375"/>
  <c r="Q375" s="1"/>
  <c r="Q376" s="1"/>
  <c r="Q377" s="1"/>
  <c r="Q378" s="1"/>
  <c r="Q379" s="1"/>
  <c r="Q380" s="1"/>
  <c r="Q381" s="1"/>
  <c r="Q382" s="1"/>
  <c r="Q383" s="1"/>
  <c r="Q384" s="1"/>
  <c r="O391"/>
  <c r="X391" s="1"/>
  <c r="O403"/>
  <c r="Y403" s="1"/>
  <c r="V184"/>
  <c r="W184" s="1"/>
  <c r="W185" s="1"/>
  <c r="W186" s="1"/>
  <c r="R184"/>
  <c r="S184" s="1"/>
  <c r="S185" s="1"/>
  <c r="S186" s="1"/>
  <c r="O184"/>
  <c r="P184"/>
  <c r="Q184" s="1"/>
  <c r="Q185" s="1"/>
  <c r="Q186" s="1"/>
  <c r="T184"/>
  <c r="U184" s="1"/>
  <c r="U185" s="1"/>
  <c r="U186" s="1"/>
  <c r="O113"/>
  <c r="T113"/>
  <c r="U113" s="1"/>
  <c r="U114" s="1"/>
  <c r="U115" s="1"/>
  <c r="U116" s="1"/>
  <c r="U117" s="1"/>
  <c r="U118" s="1"/>
  <c r="U119" s="1"/>
  <c r="U120" s="1"/>
  <c r="U121" s="1"/>
  <c r="U122" s="1"/>
  <c r="U123" s="1"/>
  <c r="U124" s="1"/>
  <c r="U125" s="1"/>
  <c r="U126" s="1"/>
  <c r="U127" s="1"/>
  <c r="U128" s="1"/>
  <c r="P113"/>
  <c r="Q113" s="1"/>
  <c r="Q114" s="1"/>
  <c r="Q115" s="1"/>
  <c r="Q116" s="1"/>
  <c r="Q117" s="1"/>
  <c r="Q118" s="1"/>
  <c r="Q119" s="1"/>
  <c r="Q120" s="1"/>
  <c r="Q121" s="1"/>
  <c r="Q122" s="1"/>
  <c r="Q123" s="1"/>
  <c r="Q124" s="1"/>
  <c r="Q125" s="1"/>
  <c r="Q126" s="1"/>
  <c r="Q127" s="1"/>
  <c r="Q128" s="1"/>
  <c r="R113"/>
  <c r="S113" s="1"/>
  <c r="S114" s="1"/>
  <c r="S115" s="1"/>
  <c r="S116" s="1"/>
  <c r="S117" s="1"/>
  <c r="S118" s="1"/>
  <c r="S119" s="1"/>
  <c r="S120" s="1"/>
  <c r="S121" s="1"/>
  <c r="S122" s="1"/>
  <c r="S123" s="1"/>
  <c r="S124" s="1"/>
  <c r="S125" s="1"/>
  <c r="S126" s="1"/>
  <c r="S127" s="1"/>
  <c r="S128" s="1"/>
  <c r="V113"/>
  <c r="W113" s="1"/>
  <c r="W114" s="1"/>
  <c r="W115" s="1"/>
  <c r="W116" s="1"/>
  <c r="W117" s="1"/>
  <c r="W118" s="1"/>
  <c r="W119" s="1"/>
  <c r="W120" s="1"/>
  <c r="W121" s="1"/>
  <c r="W122" s="1"/>
  <c r="W123" s="1"/>
  <c r="W124" s="1"/>
  <c r="W125" s="1"/>
  <c r="W126" s="1"/>
  <c r="W127" s="1"/>
  <c r="W128" s="1"/>
  <c r="T194"/>
  <c r="U194" s="1"/>
  <c r="U195" s="1"/>
  <c r="U196" s="1"/>
  <c r="U197" s="1"/>
  <c r="U198" s="1"/>
  <c r="U199" s="1"/>
  <c r="U200" s="1"/>
  <c r="U201" s="1"/>
  <c r="U202" s="1"/>
  <c r="U203" s="1"/>
  <c r="U204" s="1"/>
  <c r="U205" s="1"/>
  <c r="U206" s="1"/>
  <c r="U207" s="1"/>
  <c r="U208" s="1"/>
  <c r="U209" s="1"/>
  <c r="U210" s="1"/>
  <c r="U211" s="1"/>
  <c r="U212" s="1"/>
  <c r="U213" s="1"/>
  <c r="U214" s="1"/>
  <c r="U215" s="1"/>
  <c r="U216" s="1"/>
  <c r="U217" s="1"/>
  <c r="U218" s="1"/>
  <c r="U219" s="1"/>
  <c r="U220" s="1"/>
  <c r="U221" s="1"/>
  <c r="U222" s="1"/>
  <c r="U223" s="1"/>
  <c r="P194"/>
  <c r="Q194" s="1"/>
  <c r="Q195" s="1"/>
  <c r="Q196" s="1"/>
  <c r="Q197" s="1"/>
  <c r="Q198" s="1"/>
  <c r="Q199" s="1"/>
  <c r="Q200" s="1"/>
  <c r="Q201" s="1"/>
  <c r="Q202" s="1"/>
  <c r="Q203" s="1"/>
  <c r="Q204" s="1"/>
  <c r="Q205" s="1"/>
  <c r="Q206" s="1"/>
  <c r="Q207" s="1"/>
  <c r="Q208" s="1"/>
  <c r="Q209" s="1"/>
  <c r="Q210" s="1"/>
  <c r="Q211" s="1"/>
  <c r="Q212" s="1"/>
  <c r="Q213" s="1"/>
  <c r="Q214" s="1"/>
  <c r="Q215" s="1"/>
  <c r="Q216" s="1"/>
  <c r="Q217" s="1"/>
  <c r="Q218" s="1"/>
  <c r="Q219" s="1"/>
  <c r="Q220" s="1"/>
  <c r="Q221" s="1"/>
  <c r="Q222" s="1"/>
  <c r="Q223" s="1"/>
  <c r="R194"/>
  <c r="S194" s="1"/>
  <c r="S195" s="1"/>
  <c r="S196" s="1"/>
  <c r="S197" s="1"/>
  <c r="S198" s="1"/>
  <c r="S199" s="1"/>
  <c r="S200" s="1"/>
  <c r="S201" s="1"/>
  <c r="S202" s="1"/>
  <c r="S203" s="1"/>
  <c r="S204" s="1"/>
  <c r="S205" s="1"/>
  <c r="S206" s="1"/>
  <c r="S207" s="1"/>
  <c r="S208" s="1"/>
  <c r="S209" s="1"/>
  <c r="S210" s="1"/>
  <c r="S211" s="1"/>
  <c r="S212" s="1"/>
  <c r="S213" s="1"/>
  <c r="S214" s="1"/>
  <c r="S215" s="1"/>
  <c r="S216" s="1"/>
  <c r="S217" s="1"/>
  <c r="S218" s="1"/>
  <c r="S219" s="1"/>
  <c r="S220" s="1"/>
  <c r="S221" s="1"/>
  <c r="S222" s="1"/>
  <c r="S223" s="1"/>
  <c r="V194"/>
  <c r="W194" s="1"/>
  <c r="W195" s="1"/>
  <c r="W196" s="1"/>
  <c r="W197" s="1"/>
  <c r="W198" s="1"/>
  <c r="W199" s="1"/>
  <c r="W200" s="1"/>
  <c r="W201" s="1"/>
  <c r="W202" s="1"/>
  <c r="W203" s="1"/>
  <c r="W204" s="1"/>
  <c r="W205" s="1"/>
  <c r="W206" s="1"/>
  <c r="W207" s="1"/>
  <c r="W208" s="1"/>
  <c r="W209" s="1"/>
  <c r="W210" s="1"/>
  <c r="W211" s="1"/>
  <c r="W212" s="1"/>
  <c r="W213" s="1"/>
  <c r="W214" s="1"/>
  <c r="W215" s="1"/>
  <c r="W216" s="1"/>
  <c r="W217" s="1"/>
  <c r="W218" s="1"/>
  <c r="W219" s="1"/>
  <c r="W220" s="1"/>
  <c r="W221" s="1"/>
  <c r="W222" s="1"/>
  <c r="W223" s="1"/>
  <c r="O194"/>
  <c r="T102"/>
  <c r="U102" s="1"/>
  <c r="U103" s="1"/>
  <c r="U104" s="1"/>
  <c r="U105" s="1"/>
  <c r="U106" s="1"/>
  <c r="U107" s="1"/>
  <c r="U108" s="1"/>
  <c r="U109" s="1"/>
  <c r="U110" s="1"/>
  <c r="U111" s="1"/>
  <c r="U112" s="1"/>
  <c r="P102"/>
  <c r="Q102" s="1"/>
  <c r="Q103" s="1"/>
  <c r="Q104" s="1"/>
  <c r="Q105" s="1"/>
  <c r="Q106" s="1"/>
  <c r="Q107" s="1"/>
  <c r="Q108" s="1"/>
  <c r="Q109" s="1"/>
  <c r="Q110" s="1"/>
  <c r="Q111" s="1"/>
  <c r="Q112" s="1"/>
  <c r="V102"/>
  <c r="W102" s="1"/>
  <c r="W103" s="1"/>
  <c r="W104" s="1"/>
  <c r="W105" s="1"/>
  <c r="W106" s="1"/>
  <c r="W107" s="1"/>
  <c r="W108" s="1"/>
  <c r="W109" s="1"/>
  <c r="W110" s="1"/>
  <c r="W111" s="1"/>
  <c r="W112" s="1"/>
  <c r="R102"/>
  <c r="S102" s="1"/>
  <c r="S103" s="1"/>
  <c r="S104" s="1"/>
  <c r="S105" s="1"/>
  <c r="S106" s="1"/>
  <c r="S107" s="1"/>
  <c r="S108" s="1"/>
  <c r="S109" s="1"/>
  <c r="S110" s="1"/>
  <c r="S111" s="1"/>
  <c r="S112" s="1"/>
  <c r="O102"/>
  <c r="O265"/>
  <c r="T265"/>
  <c r="U265" s="1"/>
  <c r="U266" s="1"/>
  <c r="U267" s="1"/>
  <c r="U268" s="1"/>
  <c r="U269" s="1"/>
  <c r="U270" s="1"/>
  <c r="U271" s="1"/>
  <c r="U272" s="1"/>
  <c r="U273" s="1"/>
  <c r="U274" s="1"/>
  <c r="U275" s="1"/>
  <c r="U276" s="1"/>
  <c r="U277" s="1"/>
  <c r="U278" s="1"/>
  <c r="U279" s="1"/>
  <c r="U280" s="1"/>
  <c r="U281" s="1"/>
  <c r="U282" s="1"/>
  <c r="P265"/>
  <c r="Q265" s="1"/>
  <c r="Q266" s="1"/>
  <c r="Q267" s="1"/>
  <c r="Q268" s="1"/>
  <c r="Q269" s="1"/>
  <c r="Q270" s="1"/>
  <c r="Q271" s="1"/>
  <c r="Q272" s="1"/>
  <c r="Q273" s="1"/>
  <c r="Q274" s="1"/>
  <c r="Q275" s="1"/>
  <c r="Q276" s="1"/>
  <c r="Q277" s="1"/>
  <c r="Q278" s="1"/>
  <c r="Q279" s="1"/>
  <c r="Q280" s="1"/>
  <c r="Q281" s="1"/>
  <c r="Q282" s="1"/>
  <c r="V265"/>
  <c r="W265" s="1"/>
  <c r="W266" s="1"/>
  <c r="W267" s="1"/>
  <c r="W268" s="1"/>
  <c r="W269" s="1"/>
  <c r="W270" s="1"/>
  <c r="W271" s="1"/>
  <c r="W272" s="1"/>
  <c r="W273" s="1"/>
  <c r="W274" s="1"/>
  <c r="W275" s="1"/>
  <c r="W276" s="1"/>
  <c r="W277" s="1"/>
  <c r="W278" s="1"/>
  <c r="W279" s="1"/>
  <c r="W280" s="1"/>
  <c r="W281" s="1"/>
  <c r="W282" s="1"/>
  <c r="R265"/>
  <c r="S265" s="1"/>
  <c r="S266" s="1"/>
  <c r="S267" s="1"/>
  <c r="S268" s="1"/>
  <c r="S269" s="1"/>
  <c r="S270" s="1"/>
  <c r="S271" s="1"/>
  <c r="S272" s="1"/>
  <c r="S273" s="1"/>
  <c r="S274" s="1"/>
  <c r="S275" s="1"/>
  <c r="S276" s="1"/>
  <c r="S277" s="1"/>
  <c r="S278" s="1"/>
  <c r="S279" s="1"/>
  <c r="S280" s="1"/>
  <c r="S281" s="1"/>
  <c r="S282" s="1"/>
  <c r="O240"/>
  <c r="Y240" s="1"/>
  <c r="O442"/>
  <c r="Y442" s="1"/>
  <c r="O462"/>
  <c r="X462" s="1"/>
  <c r="O308"/>
  <c r="T308"/>
  <c r="U308" s="1"/>
  <c r="U309" s="1"/>
  <c r="U310" s="1"/>
  <c r="U311" s="1"/>
  <c r="U312" s="1"/>
  <c r="U313" s="1"/>
  <c r="U314" s="1"/>
  <c r="U315" s="1"/>
  <c r="U316" s="1"/>
  <c r="U317" s="1"/>
  <c r="U318" s="1"/>
  <c r="U319" s="1"/>
  <c r="U320" s="1"/>
  <c r="U321" s="1"/>
  <c r="P308"/>
  <c r="Q308" s="1"/>
  <c r="Q309" s="1"/>
  <c r="Q310" s="1"/>
  <c r="Q311" s="1"/>
  <c r="Q312" s="1"/>
  <c r="Q313" s="1"/>
  <c r="Q314" s="1"/>
  <c r="Q315" s="1"/>
  <c r="Q316" s="1"/>
  <c r="Q317" s="1"/>
  <c r="Q318" s="1"/>
  <c r="Q319" s="1"/>
  <c r="Q320" s="1"/>
  <c r="Q321" s="1"/>
  <c r="V308"/>
  <c r="W308" s="1"/>
  <c r="W309" s="1"/>
  <c r="W310" s="1"/>
  <c r="W311" s="1"/>
  <c r="W312" s="1"/>
  <c r="W313" s="1"/>
  <c r="W314" s="1"/>
  <c r="W315" s="1"/>
  <c r="W316" s="1"/>
  <c r="W317" s="1"/>
  <c r="W318" s="1"/>
  <c r="W319" s="1"/>
  <c r="W320" s="1"/>
  <c r="W321" s="1"/>
  <c r="R308"/>
  <c r="S308" s="1"/>
  <c r="S309" s="1"/>
  <c r="S310" s="1"/>
  <c r="S311" s="1"/>
  <c r="S312" s="1"/>
  <c r="S313" s="1"/>
  <c r="S314" s="1"/>
  <c r="S315" s="1"/>
  <c r="S316" s="1"/>
  <c r="S317" s="1"/>
  <c r="S318" s="1"/>
  <c r="S319" s="1"/>
  <c r="S320" s="1"/>
  <c r="S321" s="1"/>
  <c r="O79"/>
  <c r="T79"/>
  <c r="U79" s="1"/>
  <c r="U80" s="1"/>
  <c r="U81" s="1"/>
  <c r="U82" s="1"/>
  <c r="U83" s="1"/>
  <c r="U84" s="1"/>
  <c r="U85" s="1"/>
  <c r="U86" s="1"/>
  <c r="U87" s="1"/>
  <c r="P79"/>
  <c r="Q79" s="1"/>
  <c r="Q80" s="1"/>
  <c r="Q81" s="1"/>
  <c r="Q82" s="1"/>
  <c r="Q83" s="1"/>
  <c r="Q84" s="1"/>
  <c r="Q85" s="1"/>
  <c r="Q86" s="1"/>
  <c r="Q87" s="1"/>
  <c r="V79"/>
  <c r="W79" s="1"/>
  <c r="W80" s="1"/>
  <c r="W81" s="1"/>
  <c r="W82" s="1"/>
  <c r="W83" s="1"/>
  <c r="W84" s="1"/>
  <c r="W85" s="1"/>
  <c r="W86" s="1"/>
  <c r="W87" s="1"/>
  <c r="R79"/>
  <c r="S79" s="1"/>
  <c r="S80" s="1"/>
  <c r="S81" s="1"/>
  <c r="S82" s="1"/>
  <c r="S83" s="1"/>
  <c r="S84" s="1"/>
  <c r="S85" s="1"/>
  <c r="S86" s="1"/>
  <c r="S87" s="1"/>
  <c r="O332"/>
  <c r="T332"/>
  <c r="U332" s="1"/>
  <c r="U333" s="1"/>
  <c r="U334" s="1"/>
  <c r="U335" s="1"/>
  <c r="U336" s="1"/>
  <c r="U337" s="1"/>
  <c r="U338" s="1"/>
  <c r="U339" s="1"/>
  <c r="U340" s="1"/>
  <c r="U341" s="1"/>
  <c r="U342" s="1"/>
  <c r="U343" s="1"/>
  <c r="U344" s="1"/>
  <c r="U345" s="1"/>
  <c r="U346" s="1"/>
  <c r="U347" s="1"/>
  <c r="U348" s="1"/>
  <c r="U349" s="1"/>
  <c r="U350" s="1"/>
  <c r="U351" s="1"/>
  <c r="P332"/>
  <c r="Q332" s="1"/>
  <c r="Q333" s="1"/>
  <c r="Q334" s="1"/>
  <c r="Q335" s="1"/>
  <c r="Q336" s="1"/>
  <c r="Q337" s="1"/>
  <c r="Q338" s="1"/>
  <c r="Q339" s="1"/>
  <c r="Q340" s="1"/>
  <c r="Q341" s="1"/>
  <c r="Q342" s="1"/>
  <c r="Q343" s="1"/>
  <c r="Q344" s="1"/>
  <c r="Q345" s="1"/>
  <c r="Q346" s="1"/>
  <c r="Q347" s="1"/>
  <c r="Q348" s="1"/>
  <c r="Q349" s="1"/>
  <c r="Q350" s="1"/>
  <c r="Q351" s="1"/>
  <c r="V332"/>
  <c r="W332" s="1"/>
  <c r="W333" s="1"/>
  <c r="W334" s="1"/>
  <c r="W335" s="1"/>
  <c r="W336" s="1"/>
  <c r="W337" s="1"/>
  <c r="W338" s="1"/>
  <c r="W339" s="1"/>
  <c r="W340" s="1"/>
  <c r="W341" s="1"/>
  <c r="W342" s="1"/>
  <c r="W343" s="1"/>
  <c r="W344" s="1"/>
  <c r="W345" s="1"/>
  <c r="W346" s="1"/>
  <c r="W347" s="1"/>
  <c r="W348" s="1"/>
  <c r="W349" s="1"/>
  <c r="W350" s="1"/>
  <c r="W351" s="1"/>
  <c r="R332"/>
  <c r="S332" s="1"/>
  <c r="S333" s="1"/>
  <c r="S334" s="1"/>
  <c r="S335" s="1"/>
  <c r="S336" s="1"/>
  <c r="S337" s="1"/>
  <c r="S338" s="1"/>
  <c r="S339" s="1"/>
  <c r="S340" s="1"/>
  <c r="S341" s="1"/>
  <c r="S342" s="1"/>
  <c r="S343" s="1"/>
  <c r="S344" s="1"/>
  <c r="S345" s="1"/>
  <c r="S346" s="1"/>
  <c r="S347" s="1"/>
  <c r="S348" s="1"/>
  <c r="S349" s="1"/>
  <c r="S350" s="1"/>
  <c r="S351" s="1"/>
  <c r="T460"/>
  <c r="U460" s="1"/>
  <c r="P460"/>
  <c r="Q460" s="1"/>
  <c r="V460"/>
  <c r="W460" s="1"/>
  <c r="R460"/>
  <c r="S460" s="1"/>
  <c r="O460"/>
  <c r="V470"/>
  <c r="W470" s="1"/>
  <c r="W471" s="1"/>
  <c r="W472" s="1"/>
  <c r="W473" s="1"/>
  <c r="W474" s="1"/>
  <c r="W475" s="1"/>
  <c r="W476" s="1"/>
  <c r="W477" s="1"/>
  <c r="W478" s="1"/>
  <c r="W479" s="1"/>
  <c r="W480" s="1"/>
  <c r="W481" s="1"/>
  <c r="W482" s="1"/>
  <c r="W483" s="1"/>
  <c r="W484" s="1"/>
  <c r="W485" s="1"/>
  <c r="W486" s="1"/>
  <c r="W487" s="1"/>
  <c r="W488" s="1"/>
  <c r="W489" s="1"/>
  <c r="W490" s="1"/>
  <c r="W491" s="1"/>
  <c r="W492" s="1"/>
  <c r="W493" s="1"/>
  <c r="W494" s="1"/>
  <c r="W495" s="1"/>
  <c r="W496" s="1"/>
  <c r="R470"/>
  <c r="S470" s="1"/>
  <c r="S471" s="1"/>
  <c r="S472" s="1"/>
  <c r="S473" s="1"/>
  <c r="S474" s="1"/>
  <c r="S475" s="1"/>
  <c r="S476" s="1"/>
  <c r="S477" s="1"/>
  <c r="S478" s="1"/>
  <c r="S479" s="1"/>
  <c r="S480" s="1"/>
  <c r="S481" s="1"/>
  <c r="S482" s="1"/>
  <c r="S483" s="1"/>
  <c r="S484" s="1"/>
  <c r="S485" s="1"/>
  <c r="S486" s="1"/>
  <c r="S487" s="1"/>
  <c r="S488" s="1"/>
  <c r="S489" s="1"/>
  <c r="S490" s="1"/>
  <c r="S491" s="1"/>
  <c r="S492" s="1"/>
  <c r="S493" s="1"/>
  <c r="S494" s="1"/>
  <c r="S495" s="1"/>
  <c r="S496" s="1"/>
  <c r="O470"/>
  <c r="T470"/>
  <c r="U470" s="1"/>
  <c r="U471" s="1"/>
  <c r="U472" s="1"/>
  <c r="U473" s="1"/>
  <c r="U474" s="1"/>
  <c r="U475" s="1"/>
  <c r="U476" s="1"/>
  <c r="U477" s="1"/>
  <c r="U478" s="1"/>
  <c r="U479" s="1"/>
  <c r="U480" s="1"/>
  <c r="U481" s="1"/>
  <c r="U482" s="1"/>
  <c r="U483" s="1"/>
  <c r="U484" s="1"/>
  <c r="U485" s="1"/>
  <c r="U486" s="1"/>
  <c r="U487" s="1"/>
  <c r="U488" s="1"/>
  <c r="U489" s="1"/>
  <c r="U490" s="1"/>
  <c r="U491" s="1"/>
  <c r="U492" s="1"/>
  <c r="U493" s="1"/>
  <c r="U494" s="1"/>
  <c r="U495" s="1"/>
  <c r="U496" s="1"/>
  <c r="P470"/>
  <c r="Q470" s="1"/>
  <c r="Q471" s="1"/>
  <c r="Q472" s="1"/>
  <c r="Q473" s="1"/>
  <c r="Q474" s="1"/>
  <c r="Q475" s="1"/>
  <c r="Q476" s="1"/>
  <c r="Q477" s="1"/>
  <c r="Q478" s="1"/>
  <c r="Q479" s="1"/>
  <c r="Q480" s="1"/>
  <c r="Q481" s="1"/>
  <c r="Q482" s="1"/>
  <c r="Q483" s="1"/>
  <c r="Q484" s="1"/>
  <c r="Q485" s="1"/>
  <c r="Q486" s="1"/>
  <c r="Q487" s="1"/>
  <c r="Q488" s="1"/>
  <c r="Q489" s="1"/>
  <c r="Q490" s="1"/>
  <c r="Q491" s="1"/>
  <c r="Q492" s="1"/>
  <c r="Q493" s="1"/>
  <c r="Q494" s="1"/>
  <c r="Q495" s="1"/>
  <c r="Q496" s="1"/>
  <c r="O225"/>
  <c r="Y225" s="1"/>
  <c r="X447"/>
  <c r="Y447"/>
  <c r="O129"/>
  <c r="T129"/>
  <c r="U129" s="1"/>
  <c r="P129"/>
  <c r="Q129" s="1"/>
  <c r="R129"/>
  <c r="S129" s="1"/>
  <c r="V129"/>
  <c r="W129" s="1"/>
  <c r="O237"/>
  <c r="X237" s="1"/>
  <c r="O89"/>
  <c r="O167"/>
  <c r="Y167" s="1"/>
  <c r="O155"/>
  <c r="Y155" s="1"/>
  <c r="O188"/>
  <c r="Y188" s="1"/>
  <c r="O455"/>
  <c r="T68"/>
  <c r="U68" s="1"/>
  <c r="U69" s="1"/>
  <c r="U70" s="1"/>
  <c r="U71" s="1"/>
  <c r="P68"/>
  <c r="Q68" s="1"/>
  <c r="Q69" s="1"/>
  <c r="Q70" s="1"/>
  <c r="Q71" s="1"/>
  <c r="V68"/>
  <c r="W68" s="1"/>
  <c r="W69" s="1"/>
  <c r="W70" s="1"/>
  <c r="W71" s="1"/>
  <c r="R68"/>
  <c r="S68" s="1"/>
  <c r="S69" s="1"/>
  <c r="S70" s="1"/>
  <c r="S71" s="1"/>
  <c r="O68"/>
  <c r="T234"/>
  <c r="U234" s="1"/>
  <c r="U235" s="1"/>
  <c r="P234"/>
  <c r="Q234" s="1"/>
  <c r="Q235" s="1"/>
  <c r="V234"/>
  <c r="W234" s="1"/>
  <c r="W235" s="1"/>
  <c r="R234"/>
  <c r="S234" s="1"/>
  <c r="S235" s="1"/>
  <c r="O234"/>
  <c r="O359"/>
  <c r="T359"/>
  <c r="U359" s="1"/>
  <c r="U360" s="1"/>
  <c r="U361" s="1"/>
  <c r="U362" s="1"/>
  <c r="U363" s="1"/>
  <c r="U364" s="1"/>
  <c r="U365" s="1"/>
  <c r="U366" s="1"/>
  <c r="U367" s="1"/>
  <c r="U368" s="1"/>
  <c r="U369" s="1"/>
  <c r="U370" s="1"/>
  <c r="U371" s="1"/>
  <c r="U372" s="1"/>
  <c r="U373" s="1"/>
  <c r="U374" s="1"/>
  <c r="P359"/>
  <c r="Q359" s="1"/>
  <c r="Q360" s="1"/>
  <c r="Q361" s="1"/>
  <c r="Q362" s="1"/>
  <c r="Q363" s="1"/>
  <c r="Q364" s="1"/>
  <c r="Q365" s="1"/>
  <c r="Q366" s="1"/>
  <c r="Q367" s="1"/>
  <c r="Q368" s="1"/>
  <c r="Q369" s="1"/>
  <c r="Q370" s="1"/>
  <c r="Q371" s="1"/>
  <c r="Q372" s="1"/>
  <c r="Q373" s="1"/>
  <c r="Q374" s="1"/>
  <c r="R359"/>
  <c r="S359" s="1"/>
  <c r="S360" s="1"/>
  <c r="S361" s="1"/>
  <c r="S362" s="1"/>
  <c r="S363" s="1"/>
  <c r="S364" s="1"/>
  <c r="S365" s="1"/>
  <c r="S366" s="1"/>
  <c r="S367" s="1"/>
  <c r="S368" s="1"/>
  <c r="S369" s="1"/>
  <c r="S370" s="1"/>
  <c r="S371" s="1"/>
  <c r="S372" s="1"/>
  <c r="S373" s="1"/>
  <c r="S374" s="1"/>
  <c r="V359"/>
  <c r="W359" s="1"/>
  <c r="W360" s="1"/>
  <c r="W361" s="1"/>
  <c r="W362" s="1"/>
  <c r="W363" s="1"/>
  <c r="W364" s="1"/>
  <c r="W365" s="1"/>
  <c r="W366" s="1"/>
  <c r="W367" s="1"/>
  <c r="W368" s="1"/>
  <c r="W369" s="1"/>
  <c r="W370" s="1"/>
  <c r="W371" s="1"/>
  <c r="W372" s="1"/>
  <c r="W373" s="1"/>
  <c r="W374" s="1"/>
  <c r="V431"/>
  <c r="W431" s="1"/>
  <c r="W432" s="1"/>
  <c r="W433" s="1"/>
  <c r="W434" s="1"/>
  <c r="W435" s="1"/>
  <c r="W436" s="1"/>
  <c r="W437" s="1"/>
  <c r="W438" s="1"/>
  <c r="W439" s="1"/>
  <c r="W440" s="1"/>
  <c r="R431"/>
  <c r="S431" s="1"/>
  <c r="S432" s="1"/>
  <c r="S433" s="1"/>
  <c r="S434" s="1"/>
  <c r="S435" s="1"/>
  <c r="S436" s="1"/>
  <c r="S437" s="1"/>
  <c r="S438" s="1"/>
  <c r="S439" s="1"/>
  <c r="S440" s="1"/>
  <c r="O431"/>
  <c r="T431"/>
  <c r="U431" s="1"/>
  <c r="U432" s="1"/>
  <c r="U433" s="1"/>
  <c r="U434" s="1"/>
  <c r="U435" s="1"/>
  <c r="U436" s="1"/>
  <c r="U437" s="1"/>
  <c r="U438" s="1"/>
  <c r="U439" s="1"/>
  <c r="U440" s="1"/>
  <c r="P431"/>
  <c r="Q431" s="1"/>
  <c r="Q432" s="1"/>
  <c r="Q433" s="1"/>
  <c r="Q434" s="1"/>
  <c r="Q435" s="1"/>
  <c r="Q436" s="1"/>
  <c r="Q437" s="1"/>
  <c r="Q438" s="1"/>
  <c r="Q439" s="1"/>
  <c r="Q440" s="1"/>
  <c r="O73"/>
  <c r="Y73" s="1"/>
  <c r="O323"/>
  <c r="Y323" s="1"/>
  <c r="O395"/>
  <c r="Y395" s="1"/>
  <c r="O147"/>
  <c r="Y147" s="1"/>
  <c r="V171"/>
  <c r="W171" s="1"/>
  <c r="W172" s="1"/>
  <c r="W173" s="1"/>
  <c r="W174" s="1"/>
  <c r="W175" s="1"/>
  <c r="W176" s="1"/>
  <c r="W177" s="1"/>
  <c r="W178" s="1"/>
  <c r="W179" s="1"/>
  <c r="W180" s="1"/>
  <c r="W181" s="1"/>
  <c r="W182" s="1"/>
  <c r="W183" s="1"/>
  <c r="R171"/>
  <c r="S171" s="1"/>
  <c r="S172" s="1"/>
  <c r="S173" s="1"/>
  <c r="S174" s="1"/>
  <c r="S175" s="1"/>
  <c r="S176" s="1"/>
  <c r="S177" s="1"/>
  <c r="S178" s="1"/>
  <c r="S179" s="1"/>
  <c r="S180" s="1"/>
  <c r="S181" s="1"/>
  <c r="S182" s="1"/>
  <c r="S183" s="1"/>
  <c r="O171"/>
  <c r="P171"/>
  <c r="Q171" s="1"/>
  <c r="Q172" s="1"/>
  <c r="Q173" s="1"/>
  <c r="Q174" s="1"/>
  <c r="Q175" s="1"/>
  <c r="Q176" s="1"/>
  <c r="Q177" s="1"/>
  <c r="Q178" s="1"/>
  <c r="Q179" s="1"/>
  <c r="Q180" s="1"/>
  <c r="Q181" s="1"/>
  <c r="Q182" s="1"/>
  <c r="Q183" s="1"/>
  <c r="T171"/>
  <c r="U171" s="1"/>
  <c r="U172" s="1"/>
  <c r="U173" s="1"/>
  <c r="U174" s="1"/>
  <c r="U175" s="1"/>
  <c r="U176" s="1"/>
  <c r="U177" s="1"/>
  <c r="U178" s="1"/>
  <c r="U179" s="1"/>
  <c r="U180" s="1"/>
  <c r="U181" s="1"/>
  <c r="U182" s="1"/>
  <c r="U183" s="1"/>
  <c r="O386"/>
  <c r="Y386" s="1"/>
  <c r="V326"/>
  <c r="W326" s="1"/>
  <c r="W327" s="1"/>
  <c r="W328" s="1"/>
  <c r="W329" s="1"/>
  <c r="W330" s="1"/>
  <c r="W331" s="1"/>
  <c r="R326"/>
  <c r="S326" s="1"/>
  <c r="S327" s="1"/>
  <c r="S328" s="1"/>
  <c r="S329" s="1"/>
  <c r="S330" s="1"/>
  <c r="S331" s="1"/>
  <c r="O326"/>
  <c r="T326"/>
  <c r="U326" s="1"/>
  <c r="U327" s="1"/>
  <c r="U328" s="1"/>
  <c r="U329" s="1"/>
  <c r="U330" s="1"/>
  <c r="U331" s="1"/>
  <c r="P326"/>
  <c r="Q326" s="1"/>
  <c r="Q327" s="1"/>
  <c r="Q328" s="1"/>
  <c r="Q329" s="1"/>
  <c r="Q330" s="1"/>
  <c r="Q331" s="1"/>
  <c r="T32"/>
  <c r="U32" s="1"/>
  <c r="U33" s="1"/>
  <c r="U34" s="1"/>
  <c r="P32"/>
  <c r="Q32" s="1"/>
  <c r="Q33" s="1"/>
  <c r="Q34" s="1"/>
  <c r="V32"/>
  <c r="W32" s="1"/>
  <c r="W33" s="1"/>
  <c r="W34" s="1"/>
  <c r="R32"/>
  <c r="S32" s="1"/>
  <c r="S33" s="1"/>
  <c r="S34" s="1"/>
  <c r="O32"/>
  <c r="O289"/>
  <c r="Y289" s="1"/>
  <c r="T283"/>
  <c r="U283" s="1"/>
  <c r="U284" s="1"/>
  <c r="U285" s="1"/>
  <c r="U286" s="1"/>
  <c r="U287" s="1"/>
  <c r="P283"/>
  <c r="Q283" s="1"/>
  <c r="Q284" s="1"/>
  <c r="Q285" s="1"/>
  <c r="Q286" s="1"/>
  <c r="Q287" s="1"/>
  <c r="O283"/>
  <c r="R283"/>
  <c r="S283" s="1"/>
  <c r="S284" s="1"/>
  <c r="S285" s="1"/>
  <c r="S286" s="1"/>
  <c r="S287" s="1"/>
  <c r="V283"/>
  <c r="W283" s="1"/>
  <c r="W284" s="1"/>
  <c r="W285" s="1"/>
  <c r="W286" s="1"/>
  <c r="W287" s="1"/>
  <c r="O252"/>
  <c r="Y252" s="1"/>
  <c r="O448"/>
  <c r="Y448" s="1"/>
  <c r="O256"/>
  <c r="Y256" s="1"/>
  <c r="O353"/>
  <c r="Y353" s="1"/>
  <c r="O386" i="11"/>
  <c r="X386" s="1"/>
  <c r="O379"/>
  <c r="T379"/>
  <c r="U379" s="1"/>
  <c r="U380" s="1"/>
  <c r="U381" s="1"/>
  <c r="U382" s="1"/>
  <c r="U383" s="1"/>
  <c r="U384" s="1"/>
  <c r="P379"/>
  <c r="Q379" s="1"/>
  <c r="Q380" s="1"/>
  <c r="Q381" s="1"/>
  <c r="Q382" s="1"/>
  <c r="Q383" s="1"/>
  <c r="Q384" s="1"/>
  <c r="R379"/>
  <c r="S379" s="1"/>
  <c r="S380" s="1"/>
  <c r="S381" s="1"/>
  <c r="S382" s="1"/>
  <c r="S383" s="1"/>
  <c r="S384" s="1"/>
  <c r="V379"/>
  <c r="W379" s="1"/>
  <c r="W380" s="1"/>
  <c r="W381" s="1"/>
  <c r="W382" s="1"/>
  <c r="W383" s="1"/>
  <c r="W384" s="1"/>
  <c r="O310"/>
  <c r="Y310" s="1"/>
  <c r="V322"/>
  <c r="W322" s="1"/>
  <c r="W323" s="1"/>
  <c r="W324" s="1"/>
  <c r="W325" s="1"/>
  <c r="W326" s="1"/>
  <c r="W327" s="1"/>
  <c r="W328" s="1"/>
  <c r="W329" s="1"/>
  <c r="W330" s="1"/>
  <c r="W331" s="1"/>
  <c r="W332" s="1"/>
  <c r="W333" s="1"/>
  <c r="W334" s="1"/>
  <c r="W335" s="1"/>
  <c r="W336" s="1"/>
  <c r="W337" s="1"/>
  <c r="W338" s="1"/>
  <c r="W339" s="1"/>
  <c r="W340" s="1"/>
  <c r="W341" s="1"/>
  <c r="W342" s="1"/>
  <c r="W343" s="1"/>
  <c r="W344" s="1"/>
  <c r="W345" s="1"/>
  <c r="W346" s="1"/>
  <c r="W347" s="1"/>
  <c r="W348" s="1"/>
  <c r="W349" s="1"/>
  <c r="W350" s="1"/>
  <c r="W351" s="1"/>
  <c r="W352" s="1"/>
  <c r="W353" s="1"/>
  <c r="W354" s="1"/>
  <c r="W355" s="1"/>
  <c r="W356" s="1"/>
  <c r="W357" s="1"/>
  <c r="W358" s="1"/>
  <c r="W359" s="1"/>
  <c r="W360" s="1"/>
  <c r="W361" s="1"/>
  <c r="W362" s="1"/>
  <c r="W363" s="1"/>
  <c r="W364" s="1"/>
  <c r="W365" s="1"/>
  <c r="W366" s="1"/>
  <c r="W367" s="1"/>
  <c r="W368" s="1"/>
  <c r="W369" s="1"/>
  <c r="W370" s="1"/>
  <c r="W371" s="1"/>
  <c r="W372" s="1"/>
  <c r="W373" s="1"/>
  <c r="W374" s="1"/>
  <c r="W375" s="1"/>
  <c r="W376" s="1"/>
  <c r="W377" s="1"/>
  <c r="W378" s="1"/>
  <c r="R322"/>
  <c r="S322" s="1"/>
  <c r="S323" s="1"/>
  <c r="S324" s="1"/>
  <c r="S325" s="1"/>
  <c r="S326" s="1"/>
  <c r="S327" s="1"/>
  <c r="S328" s="1"/>
  <c r="S329" s="1"/>
  <c r="S330" s="1"/>
  <c r="S331" s="1"/>
  <c r="S332" s="1"/>
  <c r="S333" s="1"/>
  <c r="S334" s="1"/>
  <c r="S335" s="1"/>
  <c r="S336" s="1"/>
  <c r="S337" s="1"/>
  <c r="S338" s="1"/>
  <c r="S339" s="1"/>
  <c r="S340" s="1"/>
  <c r="S341" s="1"/>
  <c r="S342" s="1"/>
  <c r="S343" s="1"/>
  <c r="S344" s="1"/>
  <c r="S345" s="1"/>
  <c r="S346" s="1"/>
  <c r="S347" s="1"/>
  <c r="S348" s="1"/>
  <c r="S349" s="1"/>
  <c r="S350" s="1"/>
  <c r="S351" s="1"/>
  <c r="S352" s="1"/>
  <c r="S353" s="1"/>
  <c r="S354" s="1"/>
  <c r="S355" s="1"/>
  <c r="S356" s="1"/>
  <c r="S357" s="1"/>
  <c r="S358" s="1"/>
  <c r="S359" s="1"/>
  <c r="S360" s="1"/>
  <c r="S361" s="1"/>
  <c r="S362" s="1"/>
  <c r="S363" s="1"/>
  <c r="S364" s="1"/>
  <c r="S365" s="1"/>
  <c r="S366" s="1"/>
  <c r="S367" s="1"/>
  <c r="S368" s="1"/>
  <c r="S369" s="1"/>
  <c r="S370" s="1"/>
  <c r="S371" s="1"/>
  <c r="S372" s="1"/>
  <c r="S373" s="1"/>
  <c r="S374" s="1"/>
  <c r="S375" s="1"/>
  <c r="S376" s="1"/>
  <c r="S377" s="1"/>
  <c r="S378" s="1"/>
  <c r="T322"/>
  <c r="U322" s="1"/>
  <c r="U323" s="1"/>
  <c r="U324" s="1"/>
  <c r="U325" s="1"/>
  <c r="U326" s="1"/>
  <c r="U327" s="1"/>
  <c r="U328" s="1"/>
  <c r="U329" s="1"/>
  <c r="U330" s="1"/>
  <c r="U331" s="1"/>
  <c r="U332" s="1"/>
  <c r="U333" s="1"/>
  <c r="U334" s="1"/>
  <c r="U335" s="1"/>
  <c r="U336" s="1"/>
  <c r="U337" s="1"/>
  <c r="U338" s="1"/>
  <c r="U339" s="1"/>
  <c r="U340" s="1"/>
  <c r="U341" s="1"/>
  <c r="U342" s="1"/>
  <c r="U343" s="1"/>
  <c r="U344" s="1"/>
  <c r="U345" s="1"/>
  <c r="U346" s="1"/>
  <c r="U347" s="1"/>
  <c r="U348" s="1"/>
  <c r="U349" s="1"/>
  <c r="U350" s="1"/>
  <c r="U351" s="1"/>
  <c r="U352" s="1"/>
  <c r="U353" s="1"/>
  <c r="U354" s="1"/>
  <c r="U355" s="1"/>
  <c r="U356" s="1"/>
  <c r="U357" s="1"/>
  <c r="U358" s="1"/>
  <c r="U359" s="1"/>
  <c r="U360" s="1"/>
  <c r="U361" s="1"/>
  <c r="U362" s="1"/>
  <c r="U363" s="1"/>
  <c r="U364" s="1"/>
  <c r="U365" s="1"/>
  <c r="U366" s="1"/>
  <c r="U367" s="1"/>
  <c r="U368" s="1"/>
  <c r="U369" s="1"/>
  <c r="U370" s="1"/>
  <c r="U371" s="1"/>
  <c r="U372" s="1"/>
  <c r="U373" s="1"/>
  <c r="U374" s="1"/>
  <c r="U375" s="1"/>
  <c r="U376" s="1"/>
  <c r="U377" s="1"/>
  <c r="U378" s="1"/>
  <c r="P322"/>
  <c r="Q322" s="1"/>
  <c r="Q323" s="1"/>
  <c r="Q324" s="1"/>
  <c r="Q325" s="1"/>
  <c r="Q326" s="1"/>
  <c r="Q327" s="1"/>
  <c r="Q328" s="1"/>
  <c r="Q329" s="1"/>
  <c r="Q330" s="1"/>
  <c r="Q331" s="1"/>
  <c r="Q332" s="1"/>
  <c r="Q333" s="1"/>
  <c r="Q334" s="1"/>
  <c r="Q335" s="1"/>
  <c r="Q336" s="1"/>
  <c r="Q337" s="1"/>
  <c r="Q338" s="1"/>
  <c r="Q339" s="1"/>
  <c r="Q340" s="1"/>
  <c r="Q341" s="1"/>
  <c r="Q342" s="1"/>
  <c r="Q343" s="1"/>
  <c r="Q344" s="1"/>
  <c r="Q345" s="1"/>
  <c r="Q346" s="1"/>
  <c r="Q347" s="1"/>
  <c r="Q348" s="1"/>
  <c r="Q349" s="1"/>
  <c r="Q350" s="1"/>
  <c r="Q351" s="1"/>
  <c r="Q352" s="1"/>
  <c r="Q353" s="1"/>
  <c r="Q354" s="1"/>
  <c r="Q355" s="1"/>
  <c r="Q356" s="1"/>
  <c r="Q357" s="1"/>
  <c r="Q358" s="1"/>
  <c r="Q359" s="1"/>
  <c r="Q360" s="1"/>
  <c r="Q361" s="1"/>
  <c r="Q362" s="1"/>
  <c r="Q363" s="1"/>
  <c r="Q364" s="1"/>
  <c r="Q365" s="1"/>
  <c r="Q366" s="1"/>
  <c r="Q367" s="1"/>
  <c r="Q368" s="1"/>
  <c r="Q369" s="1"/>
  <c r="Q370" s="1"/>
  <c r="Q371" s="1"/>
  <c r="Q372" s="1"/>
  <c r="Q373" s="1"/>
  <c r="Q374" s="1"/>
  <c r="Q375" s="1"/>
  <c r="Q376" s="1"/>
  <c r="Q377" s="1"/>
  <c r="Q378" s="1"/>
  <c r="O322"/>
  <c r="V164"/>
  <c r="W164" s="1"/>
  <c r="W165" s="1"/>
  <c r="R164"/>
  <c r="S164" s="1"/>
  <c r="S165" s="1"/>
  <c r="O164"/>
  <c r="T164"/>
  <c r="U164" s="1"/>
  <c r="U165" s="1"/>
  <c r="P164"/>
  <c r="Q164" s="1"/>
  <c r="Q165" s="1"/>
  <c r="O441"/>
  <c r="T441"/>
  <c r="U441" s="1"/>
  <c r="U442" s="1"/>
  <c r="U443" s="1"/>
  <c r="U444" s="1"/>
  <c r="U445" s="1"/>
  <c r="P441"/>
  <c r="Q441" s="1"/>
  <c r="Q442" s="1"/>
  <c r="Q443" s="1"/>
  <c r="Q444" s="1"/>
  <c r="Q445" s="1"/>
  <c r="V441"/>
  <c r="W441" s="1"/>
  <c r="W442" s="1"/>
  <c r="W443" s="1"/>
  <c r="W444" s="1"/>
  <c r="W445" s="1"/>
  <c r="R441"/>
  <c r="S441" s="1"/>
  <c r="S442" s="1"/>
  <c r="S443" s="1"/>
  <c r="S444" s="1"/>
  <c r="S445" s="1"/>
  <c r="T79"/>
  <c r="U79" s="1"/>
  <c r="U80" s="1"/>
  <c r="U81" s="1"/>
  <c r="U82" s="1"/>
  <c r="U83" s="1"/>
  <c r="U84" s="1"/>
  <c r="U85" s="1"/>
  <c r="U86" s="1"/>
  <c r="U87" s="1"/>
  <c r="P79"/>
  <c r="Q79" s="1"/>
  <c r="Q80" s="1"/>
  <c r="Q81" s="1"/>
  <c r="Q82" s="1"/>
  <c r="Q83" s="1"/>
  <c r="Q84" s="1"/>
  <c r="Q85" s="1"/>
  <c r="Q86" s="1"/>
  <c r="Q87" s="1"/>
  <c r="V79"/>
  <c r="W79" s="1"/>
  <c r="W80" s="1"/>
  <c r="W81" s="1"/>
  <c r="W82" s="1"/>
  <c r="W83" s="1"/>
  <c r="W84" s="1"/>
  <c r="W85" s="1"/>
  <c r="W86" s="1"/>
  <c r="W87" s="1"/>
  <c r="R79"/>
  <c r="S79" s="1"/>
  <c r="S80" s="1"/>
  <c r="S81" s="1"/>
  <c r="S82" s="1"/>
  <c r="S83" s="1"/>
  <c r="S84" s="1"/>
  <c r="S85" s="1"/>
  <c r="S86" s="1"/>
  <c r="S87" s="1"/>
  <c r="O79"/>
  <c r="V283"/>
  <c r="W283" s="1"/>
  <c r="W284" s="1"/>
  <c r="W285" s="1"/>
  <c r="W286" s="1"/>
  <c r="W287" s="1"/>
  <c r="R283"/>
  <c r="S283" s="1"/>
  <c r="S284" s="1"/>
  <c r="S285" s="1"/>
  <c r="S286" s="1"/>
  <c r="S287" s="1"/>
  <c r="O283"/>
  <c r="T283"/>
  <c r="U283" s="1"/>
  <c r="U284" s="1"/>
  <c r="U285" s="1"/>
  <c r="U286" s="1"/>
  <c r="U287" s="1"/>
  <c r="P283"/>
  <c r="Q283" s="1"/>
  <c r="Q284" s="1"/>
  <c r="Q285" s="1"/>
  <c r="Q286" s="1"/>
  <c r="Q287" s="1"/>
  <c r="O471"/>
  <c r="X471" s="1"/>
  <c r="O447"/>
  <c r="Y447" s="1"/>
  <c r="T166"/>
  <c r="U166" s="1"/>
  <c r="U167" s="1"/>
  <c r="U168" s="1"/>
  <c r="U169" s="1"/>
  <c r="U170" s="1"/>
  <c r="U171" s="1"/>
  <c r="U172" s="1"/>
  <c r="U173" s="1"/>
  <c r="U174" s="1"/>
  <c r="U175" s="1"/>
  <c r="U176" s="1"/>
  <c r="U177" s="1"/>
  <c r="U178" s="1"/>
  <c r="U179" s="1"/>
  <c r="U180" s="1"/>
  <c r="U181" s="1"/>
  <c r="U182" s="1"/>
  <c r="U183" s="1"/>
  <c r="U184" s="1"/>
  <c r="U185" s="1"/>
  <c r="U186" s="1"/>
  <c r="U187" s="1"/>
  <c r="U188" s="1"/>
  <c r="U189" s="1"/>
  <c r="U190" s="1"/>
  <c r="U191" s="1"/>
  <c r="U192" s="1"/>
  <c r="U193" s="1"/>
  <c r="U194" s="1"/>
  <c r="U195" s="1"/>
  <c r="U196" s="1"/>
  <c r="U197" s="1"/>
  <c r="U198" s="1"/>
  <c r="U199" s="1"/>
  <c r="U200" s="1"/>
  <c r="U201" s="1"/>
  <c r="U202" s="1"/>
  <c r="U203" s="1"/>
  <c r="U204" s="1"/>
  <c r="U205" s="1"/>
  <c r="U206" s="1"/>
  <c r="U207" s="1"/>
  <c r="U208" s="1"/>
  <c r="U209" s="1"/>
  <c r="U210" s="1"/>
  <c r="U211" s="1"/>
  <c r="U212" s="1"/>
  <c r="U213" s="1"/>
  <c r="U214" s="1"/>
  <c r="U215" s="1"/>
  <c r="U216" s="1"/>
  <c r="U217" s="1"/>
  <c r="U218" s="1"/>
  <c r="U219" s="1"/>
  <c r="U220" s="1"/>
  <c r="U221" s="1"/>
  <c r="U222" s="1"/>
  <c r="U223" s="1"/>
  <c r="U224" s="1"/>
  <c r="U225" s="1"/>
  <c r="U226" s="1"/>
  <c r="U227" s="1"/>
  <c r="U228" s="1"/>
  <c r="U229" s="1"/>
  <c r="U230" s="1"/>
  <c r="U231" s="1"/>
  <c r="U232" s="1"/>
  <c r="U233" s="1"/>
  <c r="U234" s="1"/>
  <c r="U235" s="1"/>
  <c r="U236" s="1"/>
  <c r="U237" s="1"/>
  <c r="U238" s="1"/>
  <c r="U239" s="1"/>
  <c r="U240" s="1"/>
  <c r="U241" s="1"/>
  <c r="U242" s="1"/>
  <c r="U243" s="1"/>
  <c r="U244" s="1"/>
  <c r="U245" s="1"/>
  <c r="U246" s="1"/>
  <c r="U247" s="1"/>
  <c r="U248" s="1"/>
  <c r="U249" s="1"/>
  <c r="U250" s="1"/>
  <c r="U251" s="1"/>
  <c r="U252" s="1"/>
  <c r="U253" s="1"/>
  <c r="U254" s="1"/>
  <c r="U255" s="1"/>
  <c r="U256" s="1"/>
  <c r="U257" s="1"/>
  <c r="U258" s="1"/>
  <c r="U259" s="1"/>
  <c r="U260" s="1"/>
  <c r="U261" s="1"/>
  <c r="U262" s="1"/>
  <c r="U263" s="1"/>
  <c r="U264" s="1"/>
  <c r="U265" s="1"/>
  <c r="U266" s="1"/>
  <c r="U267" s="1"/>
  <c r="U268" s="1"/>
  <c r="U269" s="1"/>
  <c r="U270" s="1"/>
  <c r="U271" s="1"/>
  <c r="U272" s="1"/>
  <c r="U273" s="1"/>
  <c r="U274" s="1"/>
  <c r="U275" s="1"/>
  <c r="U276" s="1"/>
  <c r="U277" s="1"/>
  <c r="U278" s="1"/>
  <c r="U279" s="1"/>
  <c r="U280" s="1"/>
  <c r="U281" s="1"/>
  <c r="U282" s="1"/>
  <c r="P166"/>
  <c r="Q166" s="1"/>
  <c r="Q167" s="1"/>
  <c r="Q168" s="1"/>
  <c r="Q169" s="1"/>
  <c r="Q170" s="1"/>
  <c r="Q171" s="1"/>
  <c r="Q172" s="1"/>
  <c r="Q173" s="1"/>
  <c r="Q174" s="1"/>
  <c r="Q175" s="1"/>
  <c r="Q176" s="1"/>
  <c r="Q177" s="1"/>
  <c r="Q178" s="1"/>
  <c r="Q179" s="1"/>
  <c r="Q180" s="1"/>
  <c r="Q181" s="1"/>
  <c r="Q182" s="1"/>
  <c r="Q183" s="1"/>
  <c r="Q184" s="1"/>
  <c r="Q185" s="1"/>
  <c r="Q186" s="1"/>
  <c r="Q187" s="1"/>
  <c r="Q188" s="1"/>
  <c r="Q189" s="1"/>
  <c r="Q190" s="1"/>
  <c r="Q191" s="1"/>
  <c r="Q192" s="1"/>
  <c r="Q193" s="1"/>
  <c r="Q194" s="1"/>
  <c r="Q195" s="1"/>
  <c r="Q196" s="1"/>
  <c r="Q197" s="1"/>
  <c r="Q198" s="1"/>
  <c r="Q199" s="1"/>
  <c r="Q200" s="1"/>
  <c r="Q201" s="1"/>
  <c r="Q202" s="1"/>
  <c r="Q203" s="1"/>
  <c r="Q204" s="1"/>
  <c r="Q205" s="1"/>
  <c r="Q206" s="1"/>
  <c r="Q207" s="1"/>
  <c r="Q208" s="1"/>
  <c r="Q209" s="1"/>
  <c r="Q210" s="1"/>
  <c r="Q211" s="1"/>
  <c r="Q212" s="1"/>
  <c r="Q213" s="1"/>
  <c r="Q214" s="1"/>
  <c r="Q215" s="1"/>
  <c r="Q216" s="1"/>
  <c r="Q217" s="1"/>
  <c r="Q218" s="1"/>
  <c r="Q219" s="1"/>
  <c r="Q220" s="1"/>
  <c r="Q221" s="1"/>
  <c r="Q222" s="1"/>
  <c r="Q223" s="1"/>
  <c r="Q224" s="1"/>
  <c r="Q225" s="1"/>
  <c r="Q226" s="1"/>
  <c r="Q227" s="1"/>
  <c r="Q228" s="1"/>
  <c r="Q229" s="1"/>
  <c r="Q230" s="1"/>
  <c r="Q231" s="1"/>
  <c r="Q232" s="1"/>
  <c r="Q233" s="1"/>
  <c r="Q234" s="1"/>
  <c r="Q235" s="1"/>
  <c r="Q236" s="1"/>
  <c r="Q237" s="1"/>
  <c r="Q238" s="1"/>
  <c r="Q239" s="1"/>
  <c r="Q240" s="1"/>
  <c r="Q241" s="1"/>
  <c r="Q242" s="1"/>
  <c r="Q243" s="1"/>
  <c r="Q244" s="1"/>
  <c r="Q245" s="1"/>
  <c r="Q246" s="1"/>
  <c r="Q247" s="1"/>
  <c r="Q248" s="1"/>
  <c r="Q249" s="1"/>
  <c r="Q250" s="1"/>
  <c r="Q251" s="1"/>
  <c r="Q252" s="1"/>
  <c r="Q253" s="1"/>
  <c r="Q254" s="1"/>
  <c r="Q255" s="1"/>
  <c r="Q256" s="1"/>
  <c r="Q257" s="1"/>
  <c r="Q258" s="1"/>
  <c r="Q259" s="1"/>
  <c r="Q260" s="1"/>
  <c r="Q261" s="1"/>
  <c r="Q262" s="1"/>
  <c r="Q263" s="1"/>
  <c r="Q264" s="1"/>
  <c r="Q265" s="1"/>
  <c r="Q266" s="1"/>
  <c r="Q267" s="1"/>
  <c r="Q268" s="1"/>
  <c r="Q269" s="1"/>
  <c r="Q270" s="1"/>
  <c r="Q271" s="1"/>
  <c r="Q272" s="1"/>
  <c r="Q273" s="1"/>
  <c r="Q274" s="1"/>
  <c r="Q275" s="1"/>
  <c r="Q276" s="1"/>
  <c r="Q277" s="1"/>
  <c r="Q278" s="1"/>
  <c r="Q279" s="1"/>
  <c r="Q280" s="1"/>
  <c r="Q281" s="1"/>
  <c r="Q282" s="1"/>
  <c r="V166"/>
  <c r="W166" s="1"/>
  <c r="W167" s="1"/>
  <c r="W168" s="1"/>
  <c r="W169" s="1"/>
  <c r="W170" s="1"/>
  <c r="W171" s="1"/>
  <c r="W172" s="1"/>
  <c r="W173" s="1"/>
  <c r="W174" s="1"/>
  <c r="W175" s="1"/>
  <c r="W176" s="1"/>
  <c r="W177" s="1"/>
  <c r="W178" s="1"/>
  <c r="W179" s="1"/>
  <c r="W180" s="1"/>
  <c r="W181" s="1"/>
  <c r="W182" s="1"/>
  <c r="W183" s="1"/>
  <c r="W184" s="1"/>
  <c r="W185" s="1"/>
  <c r="W186" s="1"/>
  <c r="W187" s="1"/>
  <c r="W188" s="1"/>
  <c r="W189" s="1"/>
  <c r="W190" s="1"/>
  <c r="W191" s="1"/>
  <c r="W192" s="1"/>
  <c r="W193" s="1"/>
  <c r="W194" s="1"/>
  <c r="W195" s="1"/>
  <c r="W196" s="1"/>
  <c r="W197" s="1"/>
  <c r="W198" s="1"/>
  <c r="W199" s="1"/>
  <c r="W200" s="1"/>
  <c r="W201" s="1"/>
  <c r="W202" s="1"/>
  <c r="W203" s="1"/>
  <c r="W204" s="1"/>
  <c r="W205" s="1"/>
  <c r="W206" s="1"/>
  <c r="W207" s="1"/>
  <c r="W208" s="1"/>
  <c r="W209" s="1"/>
  <c r="W210" s="1"/>
  <c r="W211" s="1"/>
  <c r="W212" s="1"/>
  <c r="W213" s="1"/>
  <c r="W214" s="1"/>
  <c r="W215" s="1"/>
  <c r="W216" s="1"/>
  <c r="W217" s="1"/>
  <c r="W218" s="1"/>
  <c r="W219" s="1"/>
  <c r="W220" s="1"/>
  <c r="W221" s="1"/>
  <c r="W222" s="1"/>
  <c r="W223" s="1"/>
  <c r="W224" s="1"/>
  <c r="W225" s="1"/>
  <c r="W226" s="1"/>
  <c r="W227" s="1"/>
  <c r="W228" s="1"/>
  <c r="W229" s="1"/>
  <c r="W230" s="1"/>
  <c r="W231" s="1"/>
  <c r="W232" s="1"/>
  <c r="W233" s="1"/>
  <c r="W234" s="1"/>
  <c r="W235" s="1"/>
  <c r="W236" s="1"/>
  <c r="W237" s="1"/>
  <c r="W238" s="1"/>
  <c r="W239" s="1"/>
  <c r="W240" s="1"/>
  <c r="W241" s="1"/>
  <c r="W242" s="1"/>
  <c r="W243" s="1"/>
  <c r="W244" s="1"/>
  <c r="W245" s="1"/>
  <c r="W246" s="1"/>
  <c r="W247" s="1"/>
  <c r="W248" s="1"/>
  <c r="W249" s="1"/>
  <c r="W250" s="1"/>
  <c r="W251" s="1"/>
  <c r="W252" s="1"/>
  <c r="W253" s="1"/>
  <c r="W254" s="1"/>
  <c r="W255" s="1"/>
  <c r="W256" s="1"/>
  <c r="W257" s="1"/>
  <c r="W258" s="1"/>
  <c r="W259" s="1"/>
  <c r="W260" s="1"/>
  <c r="W261" s="1"/>
  <c r="W262" s="1"/>
  <c r="W263" s="1"/>
  <c r="W264" s="1"/>
  <c r="W265" s="1"/>
  <c r="W266" s="1"/>
  <c r="W267" s="1"/>
  <c r="W268" s="1"/>
  <c r="W269" s="1"/>
  <c r="W270" s="1"/>
  <c r="W271" s="1"/>
  <c r="W272" s="1"/>
  <c r="W273" s="1"/>
  <c r="W274" s="1"/>
  <c r="W275" s="1"/>
  <c r="W276" s="1"/>
  <c r="W277" s="1"/>
  <c r="W278" s="1"/>
  <c r="W279" s="1"/>
  <c r="W280" s="1"/>
  <c r="W281" s="1"/>
  <c r="W282" s="1"/>
  <c r="R166"/>
  <c r="S166" s="1"/>
  <c r="S167" s="1"/>
  <c r="S168" s="1"/>
  <c r="S169" s="1"/>
  <c r="S170" s="1"/>
  <c r="S171" s="1"/>
  <c r="S172" s="1"/>
  <c r="S173" s="1"/>
  <c r="S174" s="1"/>
  <c r="S175" s="1"/>
  <c r="S176" s="1"/>
  <c r="S177" s="1"/>
  <c r="S178" s="1"/>
  <c r="S179" s="1"/>
  <c r="S180" s="1"/>
  <c r="S181" s="1"/>
  <c r="S182" s="1"/>
  <c r="S183" s="1"/>
  <c r="S184" s="1"/>
  <c r="S185" s="1"/>
  <c r="S186" s="1"/>
  <c r="S187" s="1"/>
  <c r="S188" s="1"/>
  <c r="S189" s="1"/>
  <c r="S190" s="1"/>
  <c r="S191" s="1"/>
  <c r="S192" s="1"/>
  <c r="S193" s="1"/>
  <c r="S194" s="1"/>
  <c r="S195" s="1"/>
  <c r="S196" s="1"/>
  <c r="S197" s="1"/>
  <c r="S198" s="1"/>
  <c r="S199" s="1"/>
  <c r="S200" s="1"/>
  <c r="S201" s="1"/>
  <c r="S202" s="1"/>
  <c r="S203" s="1"/>
  <c r="S204" s="1"/>
  <c r="S205" s="1"/>
  <c r="S206" s="1"/>
  <c r="S207" s="1"/>
  <c r="S208" s="1"/>
  <c r="S209" s="1"/>
  <c r="S210" s="1"/>
  <c r="S211" s="1"/>
  <c r="S212" s="1"/>
  <c r="S213" s="1"/>
  <c r="S214" s="1"/>
  <c r="S215" s="1"/>
  <c r="S216" s="1"/>
  <c r="S217" s="1"/>
  <c r="S218" s="1"/>
  <c r="S219" s="1"/>
  <c r="S220" s="1"/>
  <c r="S221" s="1"/>
  <c r="S222" s="1"/>
  <c r="S223" s="1"/>
  <c r="S224" s="1"/>
  <c r="S225" s="1"/>
  <c r="S226" s="1"/>
  <c r="S227" s="1"/>
  <c r="S228" s="1"/>
  <c r="S229" s="1"/>
  <c r="S230" s="1"/>
  <c r="S231" s="1"/>
  <c r="S232" s="1"/>
  <c r="S233" s="1"/>
  <c r="S234" s="1"/>
  <c r="S235" s="1"/>
  <c r="S236" s="1"/>
  <c r="S237" s="1"/>
  <c r="S238" s="1"/>
  <c r="S239" s="1"/>
  <c r="S240" s="1"/>
  <c r="S241" s="1"/>
  <c r="S242" s="1"/>
  <c r="S243" s="1"/>
  <c r="S244" s="1"/>
  <c r="S245" s="1"/>
  <c r="S246" s="1"/>
  <c r="S247" s="1"/>
  <c r="S248" s="1"/>
  <c r="S249" s="1"/>
  <c r="S250" s="1"/>
  <c r="S251" s="1"/>
  <c r="S252" s="1"/>
  <c r="S253" s="1"/>
  <c r="S254" s="1"/>
  <c r="S255" s="1"/>
  <c r="S256" s="1"/>
  <c r="S257" s="1"/>
  <c r="S258" s="1"/>
  <c r="S259" s="1"/>
  <c r="S260" s="1"/>
  <c r="S261" s="1"/>
  <c r="S262" s="1"/>
  <c r="S263" s="1"/>
  <c r="S264" s="1"/>
  <c r="S265" s="1"/>
  <c r="S266" s="1"/>
  <c r="S267" s="1"/>
  <c r="S268" s="1"/>
  <c r="S269" s="1"/>
  <c r="S270" s="1"/>
  <c r="S271" s="1"/>
  <c r="S272" s="1"/>
  <c r="S273" s="1"/>
  <c r="S274" s="1"/>
  <c r="S275" s="1"/>
  <c r="S276" s="1"/>
  <c r="S277" s="1"/>
  <c r="S278" s="1"/>
  <c r="S279" s="1"/>
  <c r="S280" s="1"/>
  <c r="S281" s="1"/>
  <c r="S282" s="1"/>
  <c r="O166"/>
  <c r="V32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W52" s="1"/>
  <c r="W53" s="1"/>
  <c r="W54" s="1"/>
  <c r="W55" s="1"/>
  <c r="W56" s="1"/>
  <c r="W57" s="1"/>
  <c r="W58" s="1"/>
  <c r="W59" s="1"/>
  <c r="W60" s="1"/>
  <c r="W61" s="1"/>
  <c r="W62" s="1"/>
  <c r="W63" s="1"/>
  <c r="W64" s="1"/>
  <c r="W65" s="1"/>
  <c r="W66" s="1"/>
  <c r="W67" s="1"/>
  <c r="W68" s="1"/>
  <c r="W69" s="1"/>
  <c r="W70" s="1"/>
  <c r="W71" s="1"/>
  <c r="W72" s="1"/>
  <c r="W73" s="1"/>
  <c r="W74" s="1"/>
  <c r="W75" s="1"/>
  <c r="W76" s="1"/>
  <c r="W77" s="1"/>
  <c r="W78" s="1"/>
  <c r="R32"/>
  <c r="S32" s="1"/>
  <c r="S33" s="1"/>
  <c r="S34" s="1"/>
  <c r="S35" s="1"/>
  <c r="S36" s="1"/>
  <c r="S37" s="1"/>
  <c r="S38" s="1"/>
  <c r="S39" s="1"/>
  <c r="S40" s="1"/>
  <c r="S41" s="1"/>
  <c r="S42" s="1"/>
  <c r="S43" s="1"/>
  <c r="S44" s="1"/>
  <c r="S45" s="1"/>
  <c r="S46" s="1"/>
  <c r="S47" s="1"/>
  <c r="S48" s="1"/>
  <c r="S49" s="1"/>
  <c r="S50" s="1"/>
  <c r="S51" s="1"/>
  <c r="S52" s="1"/>
  <c r="S53" s="1"/>
  <c r="S54" s="1"/>
  <c r="S55" s="1"/>
  <c r="S56" s="1"/>
  <c r="S57" s="1"/>
  <c r="S58" s="1"/>
  <c r="S59" s="1"/>
  <c r="S60" s="1"/>
  <c r="S61" s="1"/>
  <c r="S62" s="1"/>
  <c r="S63" s="1"/>
  <c r="S64" s="1"/>
  <c r="S65" s="1"/>
  <c r="S66" s="1"/>
  <c r="S67" s="1"/>
  <c r="S68" s="1"/>
  <c r="S69" s="1"/>
  <c r="S70" s="1"/>
  <c r="S71" s="1"/>
  <c r="S72" s="1"/>
  <c r="S73" s="1"/>
  <c r="S74" s="1"/>
  <c r="S75" s="1"/>
  <c r="S76" s="1"/>
  <c r="S77" s="1"/>
  <c r="S78" s="1"/>
  <c r="O32"/>
  <c r="T32"/>
  <c r="U32" s="1"/>
  <c r="U33" s="1"/>
  <c r="U34" s="1"/>
  <c r="U35" s="1"/>
  <c r="U36" s="1"/>
  <c r="U37" s="1"/>
  <c r="U38" s="1"/>
  <c r="U39" s="1"/>
  <c r="U40" s="1"/>
  <c r="U41" s="1"/>
  <c r="U42" s="1"/>
  <c r="U43" s="1"/>
  <c r="U44" s="1"/>
  <c r="U45" s="1"/>
  <c r="U46" s="1"/>
  <c r="U47" s="1"/>
  <c r="U48" s="1"/>
  <c r="U49" s="1"/>
  <c r="U50" s="1"/>
  <c r="U51" s="1"/>
  <c r="U52" s="1"/>
  <c r="U53" s="1"/>
  <c r="U54" s="1"/>
  <c r="U55" s="1"/>
  <c r="U56" s="1"/>
  <c r="U57" s="1"/>
  <c r="U58" s="1"/>
  <c r="U59" s="1"/>
  <c r="U60" s="1"/>
  <c r="U61" s="1"/>
  <c r="U62" s="1"/>
  <c r="U63" s="1"/>
  <c r="U64" s="1"/>
  <c r="U65" s="1"/>
  <c r="U66" s="1"/>
  <c r="U67" s="1"/>
  <c r="U68" s="1"/>
  <c r="U69" s="1"/>
  <c r="U70" s="1"/>
  <c r="U71" s="1"/>
  <c r="U72" s="1"/>
  <c r="U73" s="1"/>
  <c r="U74" s="1"/>
  <c r="U75" s="1"/>
  <c r="U76" s="1"/>
  <c r="U77" s="1"/>
  <c r="U78" s="1"/>
  <c r="P32"/>
  <c r="Q32" s="1"/>
  <c r="Q33" s="1"/>
  <c r="Q34" s="1"/>
  <c r="Q35" s="1"/>
  <c r="Q36" s="1"/>
  <c r="Q37" s="1"/>
  <c r="Q38" s="1"/>
  <c r="Q39" s="1"/>
  <c r="Q40" s="1"/>
  <c r="Q41" s="1"/>
  <c r="Q42" s="1"/>
  <c r="Q43" s="1"/>
  <c r="Q44" s="1"/>
  <c r="Q45" s="1"/>
  <c r="Q46" s="1"/>
  <c r="Q47" s="1"/>
  <c r="Q48" s="1"/>
  <c r="Q49" s="1"/>
  <c r="Q50" s="1"/>
  <c r="Q51" s="1"/>
  <c r="Q52" s="1"/>
  <c r="Q53" s="1"/>
  <c r="Q54" s="1"/>
  <c r="Q55" s="1"/>
  <c r="Q56" s="1"/>
  <c r="Q57" s="1"/>
  <c r="Q58" s="1"/>
  <c r="Q59" s="1"/>
  <c r="Q60" s="1"/>
  <c r="Q61" s="1"/>
  <c r="Q62" s="1"/>
  <c r="Q63" s="1"/>
  <c r="Q64" s="1"/>
  <c r="Q65" s="1"/>
  <c r="Q66" s="1"/>
  <c r="Q67" s="1"/>
  <c r="Q68" s="1"/>
  <c r="Q69" s="1"/>
  <c r="Q70" s="1"/>
  <c r="Q71" s="1"/>
  <c r="Q72" s="1"/>
  <c r="Q73" s="1"/>
  <c r="Q74" s="1"/>
  <c r="Q75" s="1"/>
  <c r="Q76" s="1"/>
  <c r="Q77" s="1"/>
  <c r="Q78" s="1"/>
  <c r="V88"/>
  <c r="W88" s="1"/>
  <c r="W89" s="1"/>
  <c r="W90" s="1"/>
  <c r="W91" s="1"/>
  <c r="W92" s="1"/>
  <c r="W93" s="1"/>
  <c r="W94" s="1"/>
  <c r="W95" s="1"/>
  <c r="W96" s="1"/>
  <c r="W97" s="1"/>
  <c r="W98" s="1"/>
  <c r="W99" s="1"/>
  <c r="W100" s="1"/>
  <c r="W101" s="1"/>
  <c r="W102" s="1"/>
  <c r="W103" s="1"/>
  <c r="W104" s="1"/>
  <c r="W105" s="1"/>
  <c r="W106" s="1"/>
  <c r="W107" s="1"/>
  <c r="W108" s="1"/>
  <c r="W109" s="1"/>
  <c r="W110" s="1"/>
  <c r="W111" s="1"/>
  <c r="W112" s="1"/>
  <c r="W113" s="1"/>
  <c r="W114" s="1"/>
  <c r="W115" s="1"/>
  <c r="W116" s="1"/>
  <c r="W117" s="1"/>
  <c r="W118" s="1"/>
  <c r="W119" s="1"/>
  <c r="W120" s="1"/>
  <c r="W121" s="1"/>
  <c r="W122" s="1"/>
  <c r="W123" s="1"/>
  <c r="W124" s="1"/>
  <c r="W125" s="1"/>
  <c r="W126" s="1"/>
  <c r="W127" s="1"/>
  <c r="W128" s="1"/>
  <c r="W129" s="1"/>
  <c r="W130" s="1"/>
  <c r="W131" s="1"/>
  <c r="W132" s="1"/>
  <c r="W133" s="1"/>
  <c r="W134" s="1"/>
  <c r="W135" s="1"/>
  <c r="W136" s="1"/>
  <c r="W137" s="1"/>
  <c r="W138" s="1"/>
  <c r="W139" s="1"/>
  <c r="W140" s="1"/>
  <c r="W141" s="1"/>
  <c r="W142" s="1"/>
  <c r="W143" s="1"/>
  <c r="W144" s="1"/>
  <c r="W145" s="1"/>
  <c r="W146" s="1"/>
  <c r="W147" s="1"/>
  <c r="W148" s="1"/>
  <c r="W149" s="1"/>
  <c r="W150" s="1"/>
  <c r="W151" s="1"/>
  <c r="W152" s="1"/>
  <c r="W153" s="1"/>
  <c r="W154" s="1"/>
  <c r="W155" s="1"/>
  <c r="W156" s="1"/>
  <c r="W157" s="1"/>
  <c r="W158" s="1"/>
  <c r="W159" s="1"/>
  <c r="W160" s="1"/>
  <c r="W161" s="1"/>
  <c r="W162" s="1"/>
  <c r="W163" s="1"/>
  <c r="R88"/>
  <c r="S88" s="1"/>
  <c r="S89" s="1"/>
  <c r="S90" s="1"/>
  <c r="S91" s="1"/>
  <c r="S92" s="1"/>
  <c r="S93" s="1"/>
  <c r="S94" s="1"/>
  <c r="S95" s="1"/>
  <c r="S96" s="1"/>
  <c r="S97" s="1"/>
  <c r="S98" s="1"/>
  <c r="S99" s="1"/>
  <c r="S100" s="1"/>
  <c r="S101" s="1"/>
  <c r="S102" s="1"/>
  <c r="S103" s="1"/>
  <c r="S104" s="1"/>
  <c r="S105" s="1"/>
  <c r="S106" s="1"/>
  <c r="S107" s="1"/>
  <c r="S108" s="1"/>
  <c r="S109" s="1"/>
  <c r="S110" s="1"/>
  <c r="S111" s="1"/>
  <c r="S112" s="1"/>
  <c r="S113" s="1"/>
  <c r="S114" s="1"/>
  <c r="S115" s="1"/>
  <c r="S116" s="1"/>
  <c r="S117" s="1"/>
  <c r="S118" s="1"/>
  <c r="S119" s="1"/>
  <c r="S120" s="1"/>
  <c r="S121" s="1"/>
  <c r="S122" s="1"/>
  <c r="S123" s="1"/>
  <c r="S124" s="1"/>
  <c r="S125" s="1"/>
  <c r="S126" s="1"/>
  <c r="S127" s="1"/>
  <c r="S128" s="1"/>
  <c r="S129" s="1"/>
  <c r="S130" s="1"/>
  <c r="S131" s="1"/>
  <c r="S132" s="1"/>
  <c r="S133" s="1"/>
  <c r="S134" s="1"/>
  <c r="S135" s="1"/>
  <c r="S136" s="1"/>
  <c r="S137" s="1"/>
  <c r="S138" s="1"/>
  <c r="S139" s="1"/>
  <c r="S140" s="1"/>
  <c r="S141" s="1"/>
  <c r="S142" s="1"/>
  <c r="S143" s="1"/>
  <c r="S144" s="1"/>
  <c r="S145" s="1"/>
  <c r="S146" s="1"/>
  <c r="S147" s="1"/>
  <c r="S148" s="1"/>
  <c r="S149" s="1"/>
  <c r="S150" s="1"/>
  <c r="S151" s="1"/>
  <c r="S152" s="1"/>
  <c r="S153" s="1"/>
  <c r="S154" s="1"/>
  <c r="S155" s="1"/>
  <c r="S156" s="1"/>
  <c r="S157" s="1"/>
  <c r="S158" s="1"/>
  <c r="S159" s="1"/>
  <c r="S160" s="1"/>
  <c r="S161" s="1"/>
  <c r="S162" s="1"/>
  <c r="S163" s="1"/>
  <c r="O88"/>
  <c r="T88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U105" s="1"/>
  <c r="U106" s="1"/>
  <c r="U107" s="1"/>
  <c r="U108" s="1"/>
  <c r="U109" s="1"/>
  <c r="U110" s="1"/>
  <c r="U111" s="1"/>
  <c r="U112" s="1"/>
  <c r="U113" s="1"/>
  <c r="U114" s="1"/>
  <c r="U115" s="1"/>
  <c r="U116" s="1"/>
  <c r="U117" s="1"/>
  <c r="U118" s="1"/>
  <c r="U119" s="1"/>
  <c r="U120" s="1"/>
  <c r="U121" s="1"/>
  <c r="U122" s="1"/>
  <c r="U123" s="1"/>
  <c r="U124" s="1"/>
  <c r="U125" s="1"/>
  <c r="U126" s="1"/>
  <c r="U127" s="1"/>
  <c r="U128" s="1"/>
  <c r="U129" s="1"/>
  <c r="U130" s="1"/>
  <c r="U131" s="1"/>
  <c r="U132" s="1"/>
  <c r="U133" s="1"/>
  <c r="U134" s="1"/>
  <c r="U135" s="1"/>
  <c r="U136" s="1"/>
  <c r="U137" s="1"/>
  <c r="U138" s="1"/>
  <c r="U139" s="1"/>
  <c r="U140" s="1"/>
  <c r="U141" s="1"/>
  <c r="U142" s="1"/>
  <c r="U143" s="1"/>
  <c r="U144" s="1"/>
  <c r="U145" s="1"/>
  <c r="U146" s="1"/>
  <c r="U147" s="1"/>
  <c r="U148" s="1"/>
  <c r="U149" s="1"/>
  <c r="U150" s="1"/>
  <c r="U151" s="1"/>
  <c r="U152" s="1"/>
  <c r="U153" s="1"/>
  <c r="U154" s="1"/>
  <c r="U155" s="1"/>
  <c r="U156" s="1"/>
  <c r="U157" s="1"/>
  <c r="U158" s="1"/>
  <c r="U159" s="1"/>
  <c r="U160" s="1"/>
  <c r="U161" s="1"/>
  <c r="U162" s="1"/>
  <c r="U163" s="1"/>
  <c r="P88"/>
  <c r="Q88" s="1"/>
  <c r="Q89" s="1"/>
  <c r="Q90" s="1"/>
  <c r="Q91" s="1"/>
  <c r="Q92" s="1"/>
  <c r="Q93" s="1"/>
  <c r="Q94" s="1"/>
  <c r="Q95" s="1"/>
  <c r="Q96" s="1"/>
  <c r="Q97" s="1"/>
  <c r="Q98" s="1"/>
  <c r="Q99" s="1"/>
  <c r="Q100" s="1"/>
  <c r="Q101" s="1"/>
  <c r="Q102" s="1"/>
  <c r="Q103" s="1"/>
  <c r="Q104" s="1"/>
  <c r="Q105" s="1"/>
  <c r="Q106" s="1"/>
  <c r="Q107" s="1"/>
  <c r="Q108" s="1"/>
  <c r="Q109" s="1"/>
  <c r="Q110" s="1"/>
  <c r="Q111" s="1"/>
  <c r="Q112" s="1"/>
  <c r="Q113" s="1"/>
  <c r="Q114" s="1"/>
  <c r="Q115" s="1"/>
  <c r="Q116" s="1"/>
  <c r="Q117" s="1"/>
  <c r="Q118" s="1"/>
  <c r="Q119" s="1"/>
  <c r="Q120" s="1"/>
  <c r="Q121" s="1"/>
  <c r="Q122" s="1"/>
  <c r="Q123" s="1"/>
  <c r="Q124" s="1"/>
  <c r="Q125" s="1"/>
  <c r="Q126" s="1"/>
  <c r="Q127" s="1"/>
  <c r="Q128" s="1"/>
  <c r="Q129" s="1"/>
  <c r="Q130" s="1"/>
  <c r="Q131" s="1"/>
  <c r="Q132" s="1"/>
  <c r="Q133" s="1"/>
  <c r="Q134" s="1"/>
  <c r="Q135" s="1"/>
  <c r="Q136" s="1"/>
  <c r="Q137" s="1"/>
  <c r="Q138" s="1"/>
  <c r="Q139" s="1"/>
  <c r="Q140" s="1"/>
  <c r="Q141" s="1"/>
  <c r="Q142" s="1"/>
  <c r="Q143" s="1"/>
  <c r="Q144" s="1"/>
  <c r="Q145" s="1"/>
  <c r="Q146" s="1"/>
  <c r="Q147" s="1"/>
  <c r="Q148" s="1"/>
  <c r="Q149" s="1"/>
  <c r="Q150" s="1"/>
  <c r="Q151" s="1"/>
  <c r="Q152" s="1"/>
  <c r="Q153" s="1"/>
  <c r="Q154" s="1"/>
  <c r="Q155" s="1"/>
  <c r="Q156" s="1"/>
  <c r="Q157" s="1"/>
  <c r="Q158" s="1"/>
  <c r="Q159" s="1"/>
  <c r="Q160" s="1"/>
  <c r="Q161" s="1"/>
  <c r="Q162" s="1"/>
  <c r="Q163" s="1"/>
  <c r="O289"/>
  <c r="Y289" s="1"/>
  <c r="O463"/>
  <c r="Y463" s="1"/>
  <c r="O289" i="10"/>
  <c r="Y289" s="1"/>
  <c r="O310"/>
  <c r="Y310" s="1"/>
  <c r="V379"/>
  <c r="W379" s="1"/>
  <c r="W380" s="1"/>
  <c r="W381" s="1"/>
  <c r="W382" s="1"/>
  <c r="W383" s="1"/>
  <c r="W384" s="1"/>
  <c r="R379"/>
  <c r="S379" s="1"/>
  <c r="S380" s="1"/>
  <c r="S381" s="1"/>
  <c r="S382" s="1"/>
  <c r="S383" s="1"/>
  <c r="S384" s="1"/>
  <c r="O379"/>
  <c r="T379"/>
  <c r="U379" s="1"/>
  <c r="U380" s="1"/>
  <c r="U381" s="1"/>
  <c r="U382" s="1"/>
  <c r="U383" s="1"/>
  <c r="U384" s="1"/>
  <c r="P379"/>
  <c r="Q379" s="1"/>
  <c r="Q380" s="1"/>
  <c r="Q381" s="1"/>
  <c r="Q382" s="1"/>
  <c r="Q383" s="1"/>
  <c r="Q384" s="1"/>
  <c r="O33"/>
  <c r="Y33" s="1"/>
  <c r="X32"/>
  <c r="Y32"/>
  <c r="V462"/>
  <c r="W462" s="1"/>
  <c r="W463" s="1"/>
  <c r="W464" s="1"/>
  <c r="W465" s="1"/>
  <c r="W466" s="1"/>
  <c r="W467" s="1"/>
  <c r="W468" s="1"/>
  <c r="W469" s="1"/>
  <c r="R462"/>
  <c r="S462" s="1"/>
  <c r="S463" s="1"/>
  <c r="S464" s="1"/>
  <c r="S465" s="1"/>
  <c r="S466" s="1"/>
  <c r="S467" s="1"/>
  <c r="S468" s="1"/>
  <c r="S469" s="1"/>
  <c r="O462"/>
  <c r="T462"/>
  <c r="U462" s="1"/>
  <c r="U463" s="1"/>
  <c r="U464" s="1"/>
  <c r="U465" s="1"/>
  <c r="U466" s="1"/>
  <c r="U467" s="1"/>
  <c r="U468" s="1"/>
  <c r="U469" s="1"/>
  <c r="P462"/>
  <c r="Q462" s="1"/>
  <c r="Q463" s="1"/>
  <c r="Q464" s="1"/>
  <c r="Q465" s="1"/>
  <c r="Q466" s="1"/>
  <c r="Q467" s="1"/>
  <c r="Q468" s="1"/>
  <c r="Q469" s="1"/>
  <c r="V446"/>
  <c r="W446" s="1"/>
  <c r="W447" s="1"/>
  <c r="W448" s="1"/>
  <c r="W449" s="1"/>
  <c r="W450" s="1"/>
  <c r="W451" s="1"/>
  <c r="W452" s="1"/>
  <c r="W453" s="1"/>
  <c r="W454" s="1"/>
  <c r="W455" s="1"/>
  <c r="W456" s="1"/>
  <c r="W457" s="1"/>
  <c r="W458" s="1"/>
  <c r="W459" s="1"/>
  <c r="W460" s="1"/>
  <c r="W461" s="1"/>
  <c r="R446"/>
  <c r="S446" s="1"/>
  <c r="S447" s="1"/>
  <c r="S448" s="1"/>
  <c r="S449" s="1"/>
  <c r="S450" s="1"/>
  <c r="S451" s="1"/>
  <c r="S452" s="1"/>
  <c r="S453" s="1"/>
  <c r="S454" s="1"/>
  <c r="S455" s="1"/>
  <c r="S456" s="1"/>
  <c r="S457" s="1"/>
  <c r="S458" s="1"/>
  <c r="S459" s="1"/>
  <c r="S460" s="1"/>
  <c r="S461" s="1"/>
  <c r="O446"/>
  <c r="P446"/>
  <c r="Q446" s="1"/>
  <c r="Q447" s="1"/>
  <c r="Q448" s="1"/>
  <c r="Q449" s="1"/>
  <c r="Q450" s="1"/>
  <c r="Q451" s="1"/>
  <c r="Q452" s="1"/>
  <c r="Q453" s="1"/>
  <c r="Q454" s="1"/>
  <c r="Q455" s="1"/>
  <c r="Q456" s="1"/>
  <c r="Q457" s="1"/>
  <c r="Q458" s="1"/>
  <c r="Q459" s="1"/>
  <c r="Q460" s="1"/>
  <c r="Q461" s="1"/>
  <c r="T446"/>
  <c r="U446" s="1"/>
  <c r="U447" s="1"/>
  <c r="U448" s="1"/>
  <c r="U449" s="1"/>
  <c r="U450" s="1"/>
  <c r="U451" s="1"/>
  <c r="U452" s="1"/>
  <c r="U453" s="1"/>
  <c r="U454" s="1"/>
  <c r="U455" s="1"/>
  <c r="U456" s="1"/>
  <c r="U457" s="1"/>
  <c r="U458" s="1"/>
  <c r="U459" s="1"/>
  <c r="U460" s="1"/>
  <c r="U461" s="1"/>
  <c r="T164"/>
  <c r="U164" s="1"/>
  <c r="U165" s="1"/>
  <c r="P164"/>
  <c r="Q164" s="1"/>
  <c r="Q165" s="1"/>
  <c r="V164"/>
  <c r="W164" s="1"/>
  <c r="W165" s="1"/>
  <c r="R164"/>
  <c r="S164" s="1"/>
  <c r="S165" s="1"/>
  <c r="O164"/>
  <c r="O89"/>
  <c r="Y89" s="1"/>
  <c r="T385"/>
  <c r="U385" s="1"/>
  <c r="U386" s="1"/>
  <c r="U387" s="1"/>
  <c r="U388" s="1"/>
  <c r="U389" s="1"/>
  <c r="U390" s="1"/>
  <c r="U391" s="1"/>
  <c r="U392" s="1"/>
  <c r="U393" s="1"/>
  <c r="U394" s="1"/>
  <c r="U395" s="1"/>
  <c r="U396" s="1"/>
  <c r="U397" s="1"/>
  <c r="U398" s="1"/>
  <c r="U399" s="1"/>
  <c r="U400" s="1"/>
  <c r="U401" s="1"/>
  <c r="U402" s="1"/>
  <c r="U403" s="1"/>
  <c r="U404" s="1"/>
  <c r="U405" s="1"/>
  <c r="U406" s="1"/>
  <c r="U407" s="1"/>
  <c r="U408" s="1"/>
  <c r="U409" s="1"/>
  <c r="U410" s="1"/>
  <c r="U411" s="1"/>
  <c r="U412" s="1"/>
  <c r="U413" s="1"/>
  <c r="U414" s="1"/>
  <c r="U415" s="1"/>
  <c r="U416" s="1"/>
  <c r="U417" s="1"/>
  <c r="U418" s="1"/>
  <c r="U419" s="1"/>
  <c r="U420" s="1"/>
  <c r="U421" s="1"/>
  <c r="U422" s="1"/>
  <c r="U423" s="1"/>
  <c r="U424" s="1"/>
  <c r="U425" s="1"/>
  <c r="U426" s="1"/>
  <c r="U427" s="1"/>
  <c r="U428" s="1"/>
  <c r="U429" s="1"/>
  <c r="U430" s="1"/>
  <c r="U431" s="1"/>
  <c r="U432" s="1"/>
  <c r="U433" s="1"/>
  <c r="U434" s="1"/>
  <c r="U435" s="1"/>
  <c r="U436" s="1"/>
  <c r="U437" s="1"/>
  <c r="U438" s="1"/>
  <c r="U439" s="1"/>
  <c r="U440" s="1"/>
  <c r="P385"/>
  <c r="Q385" s="1"/>
  <c r="Q386" s="1"/>
  <c r="Q387" s="1"/>
  <c r="Q388" s="1"/>
  <c r="Q389" s="1"/>
  <c r="Q390" s="1"/>
  <c r="Q391" s="1"/>
  <c r="Q392" s="1"/>
  <c r="Q393" s="1"/>
  <c r="Q394" s="1"/>
  <c r="Q395" s="1"/>
  <c r="Q396" s="1"/>
  <c r="Q397" s="1"/>
  <c r="Q398" s="1"/>
  <c r="Q399" s="1"/>
  <c r="Q400" s="1"/>
  <c r="Q401" s="1"/>
  <c r="Q402" s="1"/>
  <c r="Q403" s="1"/>
  <c r="Q404" s="1"/>
  <c r="Q405" s="1"/>
  <c r="Q406" s="1"/>
  <c r="Q407" s="1"/>
  <c r="Q408" s="1"/>
  <c r="Q409" s="1"/>
  <c r="Q410" s="1"/>
  <c r="Q411" s="1"/>
  <c r="Q412" s="1"/>
  <c r="Q413" s="1"/>
  <c r="Q414" s="1"/>
  <c r="Q415" s="1"/>
  <c r="Q416" s="1"/>
  <c r="Q417" s="1"/>
  <c r="Q418" s="1"/>
  <c r="Q419" s="1"/>
  <c r="Q420" s="1"/>
  <c r="Q421" s="1"/>
  <c r="Q422" s="1"/>
  <c r="Q423" s="1"/>
  <c r="Q424" s="1"/>
  <c r="Q425" s="1"/>
  <c r="Q426" s="1"/>
  <c r="Q427" s="1"/>
  <c r="Q428" s="1"/>
  <c r="Q429" s="1"/>
  <c r="Q430" s="1"/>
  <c r="Q431" s="1"/>
  <c r="Q432" s="1"/>
  <c r="Q433" s="1"/>
  <c r="Q434" s="1"/>
  <c r="Q435" s="1"/>
  <c r="Q436" s="1"/>
  <c r="Q437" s="1"/>
  <c r="Q438" s="1"/>
  <c r="Q439" s="1"/>
  <c r="Q440" s="1"/>
  <c r="V385"/>
  <c r="W385" s="1"/>
  <c r="W386" s="1"/>
  <c r="W387" s="1"/>
  <c r="W388" s="1"/>
  <c r="W389" s="1"/>
  <c r="W390" s="1"/>
  <c r="W391" s="1"/>
  <c r="W392" s="1"/>
  <c r="W393" s="1"/>
  <c r="W394" s="1"/>
  <c r="W395" s="1"/>
  <c r="W396" s="1"/>
  <c r="W397" s="1"/>
  <c r="W398" s="1"/>
  <c r="W399" s="1"/>
  <c r="W400" s="1"/>
  <c r="W401" s="1"/>
  <c r="W402" s="1"/>
  <c r="W403" s="1"/>
  <c r="W404" s="1"/>
  <c r="W405" s="1"/>
  <c r="W406" s="1"/>
  <c r="W407" s="1"/>
  <c r="W408" s="1"/>
  <c r="W409" s="1"/>
  <c r="W410" s="1"/>
  <c r="W411" s="1"/>
  <c r="W412" s="1"/>
  <c r="W413" s="1"/>
  <c r="W414" s="1"/>
  <c r="W415" s="1"/>
  <c r="W416" s="1"/>
  <c r="W417" s="1"/>
  <c r="W418" s="1"/>
  <c r="W419" s="1"/>
  <c r="W420" s="1"/>
  <c r="W421" s="1"/>
  <c r="W422" s="1"/>
  <c r="W423" s="1"/>
  <c r="W424" s="1"/>
  <c r="W425" s="1"/>
  <c r="W426" s="1"/>
  <c r="W427" s="1"/>
  <c r="W428" s="1"/>
  <c r="W429" s="1"/>
  <c r="W430" s="1"/>
  <c r="W431" s="1"/>
  <c r="W432" s="1"/>
  <c r="W433" s="1"/>
  <c r="W434" s="1"/>
  <c r="W435" s="1"/>
  <c r="W436" s="1"/>
  <c r="W437" s="1"/>
  <c r="W438" s="1"/>
  <c r="W439" s="1"/>
  <c r="W440" s="1"/>
  <c r="R385"/>
  <c r="S385" s="1"/>
  <c r="S386" s="1"/>
  <c r="S387" s="1"/>
  <c r="S388" s="1"/>
  <c r="S389" s="1"/>
  <c r="S390" s="1"/>
  <c r="S391" s="1"/>
  <c r="S392" s="1"/>
  <c r="S393" s="1"/>
  <c r="S394" s="1"/>
  <c r="S395" s="1"/>
  <c r="S396" s="1"/>
  <c r="S397" s="1"/>
  <c r="S398" s="1"/>
  <c r="S399" s="1"/>
  <c r="S400" s="1"/>
  <c r="S401" s="1"/>
  <c r="S402" s="1"/>
  <c r="S403" s="1"/>
  <c r="S404" s="1"/>
  <c r="S405" s="1"/>
  <c r="S406" s="1"/>
  <c r="S407" s="1"/>
  <c r="S408" s="1"/>
  <c r="S409" s="1"/>
  <c r="S410" s="1"/>
  <c r="S411" s="1"/>
  <c r="S412" s="1"/>
  <c r="S413" s="1"/>
  <c r="S414" s="1"/>
  <c r="S415" s="1"/>
  <c r="S416" s="1"/>
  <c r="S417" s="1"/>
  <c r="S418" s="1"/>
  <c r="S419" s="1"/>
  <c r="S420" s="1"/>
  <c r="S421" s="1"/>
  <c r="S422" s="1"/>
  <c r="S423" s="1"/>
  <c r="S424" s="1"/>
  <c r="S425" s="1"/>
  <c r="S426" s="1"/>
  <c r="S427" s="1"/>
  <c r="S428" s="1"/>
  <c r="S429" s="1"/>
  <c r="S430" s="1"/>
  <c r="S431" s="1"/>
  <c r="S432" s="1"/>
  <c r="S433" s="1"/>
  <c r="S434" s="1"/>
  <c r="S435" s="1"/>
  <c r="S436" s="1"/>
  <c r="S437" s="1"/>
  <c r="S438" s="1"/>
  <c r="S439" s="1"/>
  <c r="S440" s="1"/>
  <c r="O385"/>
  <c r="V470"/>
  <c r="W470" s="1"/>
  <c r="W471" s="1"/>
  <c r="W472" s="1"/>
  <c r="W473" s="1"/>
  <c r="W474" s="1"/>
  <c r="W475" s="1"/>
  <c r="W476" s="1"/>
  <c r="W477" s="1"/>
  <c r="W478" s="1"/>
  <c r="W479" s="1"/>
  <c r="W480" s="1"/>
  <c r="W481" s="1"/>
  <c r="W482" s="1"/>
  <c r="W483" s="1"/>
  <c r="W484" s="1"/>
  <c r="W485" s="1"/>
  <c r="W486" s="1"/>
  <c r="W487" s="1"/>
  <c r="W488" s="1"/>
  <c r="W489" s="1"/>
  <c r="W490" s="1"/>
  <c r="W491" s="1"/>
  <c r="W492" s="1"/>
  <c r="W493" s="1"/>
  <c r="W494" s="1"/>
  <c r="W495" s="1"/>
  <c r="W496" s="1"/>
  <c r="R470"/>
  <c r="S470" s="1"/>
  <c r="S471" s="1"/>
  <c r="S472" s="1"/>
  <c r="S473" s="1"/>
  <c r="S474" s="1"/>
  <c r="S475" s="1"/>
  <c r="S476" s="1"/>
  <c r="S477" s="1"/>
  <c r="S478" s="1"/>
  <c r="S479" s="1"/>
  <c r="S480" s="1"/>
  <c r="S481" s="1"/>
  <c r="S482" s="1"/>
  <c r="S483" s="1"/>
  <c r="S484" s="1"/>
  <c r="S485" s="1"/>
  <c r="S486" s="1"/>
  <c r="S487" s="1"/>
  <c r="S488" s="1"/>
  <c r="S489" s="1"/>
  <c r="S490" s="1"/>
  <c r="S491" s="1"/>
  <c r="S492" s="1"/>
  <c r="S493" s="1"/>
  <c r="S494" s="1"/>
  <c r="S495" s="1"/>
  <c r="S496" s="1"/>
  <c r="O470"/>
  <c r="T470"/>
  <c r="U470" s="1"/>
  <c r="U471" s="1"/>
  <c r="U472" s="1"/>
  <c r="U473" s="1"/>
  <c r="U474" s="1"/>
  <c r="U475" s="1"/>
  <c r="U476" s="1"/>
  <c r="U477" s="1"/>
  <c r="U478" s="1"/>
  <c r="U479" s="1"/>
  <c r="U480" s="1"/>
  <c r="U481" s="1"/>
  <c r="U482" s="1"/>
  <c r="U483" s="1"/>
  <c r="U484" s="1"/>
  <c r="U485" s="1"/>
  <c r="U486" s="1"/>
  <c r="U487" s="1"/>
  <c r="U488" s="1"/>
  <c r="U489" s="1"/>
  <c r="U490" s="1"/>
  <c r="U491" s="1"/>
  <c r="U492" s="1"/>
  <c r="U493" s="1"/>
  <c r="U494" s="1"/>
  <c r="U495" s="1"/>
  <c r="U496" s="1"/>
  <c r="P470"/>
  <c r="Q470" s="1"/>
  <c r="Q471" s="1"/>
  <c r="Q472" s="1"/>
  <c r="Q473" s="1"/>
  <c r="Q474" s="1"/>
  <c r="Q475" s="1"/>
  <c r="Q476" s="1"/>
  <c r="Q477" s="1"/>
  <c r="Q478" s="1"/>
  <c r="Q479" s="1"/>
  <c r="Q480" s="1"/>
  <c r="Q481" s="1"/>
  <c r="Q482" s="1"/>
  <c r="Q483" s="1"/>
  <c r="Q484" s="1"/>
  <c r="Q485" s="1"/>
  <c r="Q486" s="1"/>
  <c r="Q487" s="1"/>
  <c r="Q488" s="1"/>
  <c r="Q489" s="1"/>
  <c r="Q490" s="1"/>
  <c r="Q491" s="1"/>
  <c r="Q492" s="1"/>
  <c r="Q493" s="1"/>
  <c r="Q494" s="1"/>
  <c r="Q495" s="1"/>
  <c r="Q496" s="1"/>
  <c r="O442"/>
  <c r="Y442" s="1"/>
  <c r="V322"/>
  <c r="W322" s="1"/>
  <c r="W323" s="1"/>
  <c r="W324" s="1"/>
  <c r="W325" s="1"/>
  <c r="W326" s="1"/>
  <c r="W327" s="1"/>
  <c r="W328" s="1"/>
  <c r="W329" s="1"/>
  <c r="W330" s="1"/>
  <c r="W331" s="1"/>
  <c r="W332" s="1"/>
  <c r="W333" s="1"/>
  <c r="W334" s="1"/>
  <c r="W335" s="1"/>
  <c r="W336" s="1"/>
  <c r="W337" s="1"/>
  <c r="W338" s="1"/>
  <c r="W339" s="1"/>
  <c r="W340" s="1"/>
  <c r="W341" s="1"/>
  <c r="W342" s="1"/>
  <c r="W343" s="1"/>
  <c r="W344" s="1"/>
  <c r="W345" s="1"/>
  <c r="W346" s="1"/>
  <c r="W347" s="1"/>
  <c r="W348" s="1"/>
  <c r="W349" s="1"/>
  <c r="W350" s="1"/>
  <c r="W351" s="1"/>
  <c r="W352" s="1"/>
  <c r="W353" s="1"/>
  <c r="W354" s="1"/>
  <c r="W355" s="1"/>
  <c r="W356" s="1"/>
  <c r="W357" s="1"/>
  <c r="W358" s="1"/>
  <c r="W359" s="1"/>
  <c r="W360" s="1"/>
  <c r="W361" s="1"/>
  <c r="W362" s="1"/>
  <c r="W363" s="1"/>
  <c r="W364" s="1"/>
  <c r="W365" s="1"/>
  <c r="W366" s="1"/>
  <c r="W367" s="1"/>
  <c r="W368" s="1"/>
  <c r="W369" s="1"/>
  <c r="W370" s="1"/>
  <c r="W371" s="1"/>
  <c r="W372" s="1"/>
  <c r="W373" s="1"/>
  <c r="W374" s="1"/>
  <c r="W375" s="1"/>
  <c r="W376" s="1"/>
  <c r="W377" s="1"/>
  <c r="W378" s="1"/>
  <c r="R322"/>
  <c r="S322" s="1"/>
  <c r="S323" s="1"/>
  <c r="S324" s="1"/>
  <c r="S325" s="1"/>
  <c r="S326" s="1"/>
  <c r="S327" s="1"/>
  <c r="S328" s="1"/>
  <c r="S329" s="1"/>
  <c r="S330" s="1"/>
  <c r="S331" s="1"/>
  <c r="S332" s="1"/>
  <c r="S333" s="1"/>
  <c r="S334" s="1"/>
  <c r="S335" s="1"/>
  <c r="S336" s="1"/>
  <c r="S337" s="1"/>
  <c r="S338" s="1"/>
  <c r="S339" s="1"/>
  <c r="S340" s="1"/>
  <c r="S341" s="1"/>
  <c r="S342" s="1"/>
  <c r="S343" s="1"/>
  <c r="S344" s="1"/>
  <c r="S345" s="1"/>
  <c r="S346" s="1"/>
  <c r="S347" s="1"/>
  <c r="S348" s="1"/>
  <c r="S349" s="1"/>
  <c r="S350" s="1"/>
  <c r="S351" s="1"/>
  <c r="S352" s="1"/>
  <c r="S353" s="1"/>
  <c r="S354" s="1"/>
  <c r="S355" s="1"/>
  <c r="S356" s="1"/>
  <c r="S357" s="1"/>
  <c r="S358" s="1"/>
  <c r="S359" s="1"/>
  <c r="S360" s="1"/>
  <c r="S361" s="1"/>
  <c r="S362" s="1"/>
  <c r="S363" s="1"/>
  <c r="S364" s="1"/>
  <c r="S365" s="1"/>
  <c r="S366" s="1"/>
  <c r="S367" s="1"/>
  <c r="S368" s="1"/>
  <c r="S369" s="1"/>
  <c r="S370" s="1"/>
  <c r="S371" s="1"/>
  <c r="S372" s="1"/>
  <c r="S373" s="1"/>
  <c r="S374" s="1"/>
  <c r="S375" s="1"/>
  <c r="S376" s="1"/>
  <c r="S377" s="1"/>
  <c r="S378" s="1"/>
  <c r="O322"/>
  <c r="T322"/>
  <c r="U322" s="1"/>
  <c r="U323" s="1"/>
  <c r="U324" s="1"/>
  <c r="U325" s="1"/>
  <c r="U326" s="1"/>
  <c r="U327" s="1"/>
  <c r="U328" s="1"/>
  <c r="U329" s="1"/>
  <c r="U330" s="1"/>
  <c r="U331" s="1"/>
  <c r="U332" s="1"/>
  <c r="U333" s="1"/>
  <c r="U334" s="1"/>
  <c r="U335" s="1"/>
  <c r="U336" s="1"/>
  <c r="U337" s="1"/>
  <c r="U338" s="1"/>
  <c r="U339" s="1"/>
  <c r="U340" s="1"/>
  <c r="U341" s="1"/>
  <c r="U342" s="1"/>
  <c r="U343" s="1"/>
  <c r="U344" s="1"/>
  <c r="U345" s="1"/>
  <c r="U346" s="1"/>
  <c r="U347" s="1"/>
  <c r="U348" s="1"/>
  <c r="U349" s="1"/>
  <c r="U350" s="1"/>
  <c r="U351" s="1"/>
  <c r="U352" s="1"/>
  <c r="U353" s="1"/>
  <c r="U354" s="1"/>
  <c r="U355" s="1"/>
  <c r="U356" s="1"/>
  <c r="U357" s="1"/>
  <c r="U358" s="1"/>
  <c r="U359" s="1"/>
  <c r="U360" s="1"/>
  <c r="U361" s="1"/>
  <c r="U362" s="1"/>
  <c r="U363" s="1"/>
  <c r="U364" s="1"/>
  <c r="U365" s="1"/>
  <c r="U366" s="1"/>
  <c r="U367" s="1"/>
  <c r="U368" s="1"/>
  <c r="U369" s="1"/>
  <c r="U370" s="1"/>
  <c r="U371" s="1"/>
  <c r="U372" s="1"/>
  <c r="U373" s="1"/>
  <c r="U374" s="1"/>
  <c r="U375" s="1"/>
  <c r="U376" s="1"/>
  <c r="U377" s="1"/>
  <c r="U378" s="1"/>
  <c r="P322"/>
  <c r="Q322" s="1"/>
  <c r="Q323" s="1"/>
  <c r="Q324" s="1"/>
  <c r="Q325" s="1"/>
  <c r="Q326" s="1"/>
  <c r="Q327" s="1"/>
  <c r="Q328" s="1"/>
  <c r="Q329" s="1"/>
  <c r="Q330" s="1"/>
  <c r="Q331" s="1"/>
  <c r="Q332" s="1"/>
  <c r="Q333" s="1"/>
  <c r="Q334" s="1"/>
  <c r="Q335" s="1"/>
  <c r="Q336" s="1"/>
  <c r="Q337" s="1"/>
  <c r="Q338" s="1"/>
  <c r="Q339" s="1"/>
  <c r="Q340" s="1"/>
  <c r="Q341" s="1"/>
  <c r="Q342" s="1"/>
  <c r="Q343" s="1"/>
  <c r="Q344" s="1"/>
  <c r="Q345" s="1"/>
  <c r="Q346" s="1"/>
  <c r="Q347" s="1"/>
  <c r="Q348" s="1"/>
  <c r="Q349" s="1"/>
  <c r="Q350" s="1"/>
  <c r="Q351" s="1"/>
  <c r="Q352" s="1"/>
  <c r="Q353" s="1"/>
  <c r="Q354" s="1"/>
  <c r="Q355" s="1"/>
  <c r="Q356" s="1"/>
  <c r="Q357" s="1"/>
  <c r="Q358" s="1"/>
  <c r="Q359" s="1"/>
  <c r="Q360" s="1"/>
  <c r="Q361" s="1"/>
  <c r="Q362" s="1"/>
  <c r="Q363" s="1"/>
  <c r="Q364" s="1"/>
  <c r="Q365" s="1"/>
  <c r="Q366" s="1"/>
  <c r="Q367" s="1"/>
  <c r="Q368" s="1"/>
  <c r="Q369" s="1"/>
  <c r="Q370" s="1"/>
  <c r="Q371" s="1"/>
  <c r="Q372" s="1"/>
  <c r="Q373" s="1"/>
  <c r="Q374" s="1"/>
  <c r="Q375" s="1"/>
  <c r="Q376" s="1"/>
  <c r="Q377" s="1"/>
  <c r="Q378" s="1"/>
  <c r="V79"/>
  <c r="W79" s="1"/>
  <c r="W80" s="1"/>
  <c r="W81" s="1"/>
  <c r="W82" s="1"/>
  <c r="W83" s="1"/>
  <c r="W84" s="1"/>
  <c r="W85" s="1"/>
  <c r="W86" s="1"/>
  <c r="W87" s="1"/>
  <c r="R79"/>
  <c r="S79" s="1"/>
  <c r="S80" s="1"/>
  <c r="S81" s="1"/>
  <c r="S82" s="1"/>
  <c r="S83" s="1"/>
  <c r="S84" s="1"/>
  <c r="S85" s="1"/>
  <c r="S86" s="1"/>
  <c r="S87" s="1"/>
  <c r="O79"/>
  <c r="T79"/>
  <c r="U79" s="1"/>
  <c r="U80" s="1"/>
  <c r="U81" s="1"/>
  <c r="U82" s="1"/>
  <c r="U83" s="1"/>
  <c r="U84" s="1"/>
  <c r="U85" s="1"/>
  <c r="U86" s="1"/>
  <c r="U87" s="1"/>
  <c r="P79"/>
  <c r="Q79" s="1"/>
  <c r="Q80" s="1"/>
  <c r="Q81" s="1"/>
  <c r="Q82" s="1"/>
  <c r="Q83" s="1"/>
  <c r="Q84" s="1"/>
  <c r="Q85" s="1"/>
  <c r="Q86" s="1"/>
  <c r="Q87" s="1"/>
  <c r="O167"/>
  <c r="X167" s="1"/>
  <c r="O284"/>
  <c r="Y284" s="1"/>
  <c r="T164" i="7"/>
  <c r="U164" s="1"/>
  <c r="U165" s="1"/>
  <c r="P164"/>
  <c r="Q164" s="1"/>
  <c r="Q165" s="1"/>
  <c r="V164"/>
  <c r="W164" s="1"/>
  <c r="W165" s="1"/>
  <c r="R164"/>
  <c r="S164" s="1"/>
  <c r="S165" s="1"/>
  <c r="O164"/>
  <c r="O79"/>
  <c r="O80" s="1"/>
  <c r="O81" s="1"/>
  <c r="O82" s="1"/>
  <c r="O83" s="1"/>
  <c r="O84" s="1"/>
  <c r="O85" s="1"/>
  <c r="O86" s="1"/>
  <c r="O87" s="1"/>
  <c r="T79"/>
  <c r="U79" s="1"/>
  <c r="U80" s="1"/>
  <c r="U81" s="1"/>
  <c r="U82" s="1"/>
  <c r="U83" s="1"/>
  <c r="U84" s="1"/>
  <c r="U85" s="1"/>
  <c r="U86" s="1"/>
  <c r="U87" s="1"/>
  <c r="P79"/>
  <c r="Q79" s="1"/>
  <c r="Q80" s="1"/>
  <c r="Q81" s="1"/>
  <c r="Q82" s="1"/>
  <c r="Q83" s="1"/>
  <c r="Q84" s="1"/>
  <c r="Q85" s="1"/>
  <c r="Q86" s="1"/>
  <c r="Q87" s="1"/>
  <c r="V79"/>
  <c r="W79" s="1"/>
  <c r="W80" s="1"/>
  <c r="W81" s="1"/>
  <c r="W82" s="1"/>
  <c r="W83" s="1"/>
  <c r="W84" s="1"/>
  <c r="W85" s="1"/>
  <c r="W86" s="1"/>
  <c r="W87" s="1"/>
  <c r="R79"/>
  <c r="S79" s="1"/>
  <c r="S80" s="1"/>
  <c r="S81" s="1"/>
  <c r="S82" s="1"/>
  <c r="S83" s="1"/>
  <c r="S84" s="1"/>
  <c r="S85" s="1"/>
  <c r="S86" s="1"/>
  <c r="S87" s="1"/>
  <c r="V288"/>
  <c r="W288" s="1"/>
  <c r="W289" s="1"/>
  <c r="W290" s="1"/>
  <c r="W291" s="1"/>
  <c r="W292" s="1"/>
  <c r="W293" s="1"/>
  <c r="W294" s="1"/>
  <c r="W295" s="1"/>
  <c r="W296" s="1"/>
  <c r="W297" s="1"/>
  <c r="W298" s="1"/>
  <c r="W299" s="1"/>
  <c r="W300" s="1"/>
  <c r="W301" s="1"/>
  <c r="W302" s="1"/>
  <c r="W303" s="1"/>
  <c r="W304" s="1"/>
  <c r="W305" s="1"/>
  <c r="W306" s="1"/>
  <c r="W307" s="1"/>
  <c r="W308" s="1"/>
  <c r="R288"/>
  <c r="S288" s="1"/>
  <c r="S289" s="1"/>
  <c r="S290" s="1"/>
  <c r="S291" s="1"/>
  <c r="S292" s="1"/>
  <c r="S293" s="1"/>
  <c r="S294" s="1"/>
  <c r="S295" s="1"/>
  <c r="S296" s="1"/>
  <c r="S297" s="1"/>
  <c r="S298" s="1"/>
  <c r="S299" s="1"/>
  <c r="S300" s="1"/>
  <c r="S301" s="1"/>
  <c r="S302" s="1"/>
  <c r="S303" s="1"/>
  <c r="S304" s="1"/>
  <c r="S305" s="1"/>
  <c r="S306" s="1"/>
  <c r="S307" s="1"/>
  <c r="S308" s="1"/>
  <c r="O288"/>
  <c r="P288"/>
  <c r="Q288" s="1"/>
  <c r="Q289" s="1"/>
  <c r="Q290" s="1"/>
  <c r="Q291" s="1"/>
  <c r="Q292" s="1"/>
  <c r="Q293" s="1"/>
  <c r="Q294" s="1"/>
  <c r="Q295" s="1"/>
  <c r="Q296" s="1"/>
  <c r="Q297" s="1"/>
  <c r="Q298" s="1"/>
  <c r="Q299" s="1"/>
  <c r="Q300" s="1"/>
  <c r="Q301" s="1"/>
  <c r="Q302" s="1"/>
  <c r="Q303" s="1"/>
  <c r="Q304" s="1"/>
  <c r="Q305" s="1"/>
  <c r="Q306" s="1"/>
  <c r="Q307" s="1"/>
  <c r="Q308" s="1"/>
  <c r="T288"/>
  <c r="U288" s="1"/>
  <c r="U289" s="1"/>
  <c r="U290" s="1"/>
  <c r="U291" s="1"/>
  <c r="U292" s="1"/>
  <c r="U293" s="1"/>
  <c r="U294" s="1"/>
  <c r="U295" s="1"/>
  <c r="U296" s="1"/>
  <c r="U297" s="1"/>
  <c r="U298" s="1"/>
  <c r="U299" s="1"/>
  <c r="U300" s="1"/>
  <c r="U301" s="1"/>
  <c r="U302" s="1"/>
  <c r="U303" s="1"/>
  <c r="U304" s="1"/>
  <c r="U305" s="1"/>
  <c r="U306" s="1"/>
  <c r="U307" s="1"/>
  <c r="U308" s="1"/>
  <c r="V470"/>
  <c r="W470" s="1"/>
  <c r="W471" s="1"/>
  <c r="W472" s="1"/>
  <c r="W473" s="1"/>
  <c r="W474" s="1"/>
  <c r="W475" s="1"/>
  <c r="W476" s="1"/>
  <c r="W477" s="1"/>
  <c r="W478" s="1"/>
  <c r="W479" s="1"/>
  <c r="W480" s="1"/>
  <c r="W481" s="1"/>
  <c r="W482" s="1"/>
  <c r="W483" s="1"/>
  <c r="W484" s="1"/>
  <c r="W485" s="1"/>
  <c r="W486" s="1"/>
  <c r="W487" s="1"/>
  <c r="W488" s="1"/>
  <c r="W489" s="1"/>
  <c r="W490" s="1"/>
  <c r="W491" s="1"/>
  <c r="W492" s="1"/>
  <c r="W493" s="1"/>
  <c r="W494" s="1"/>
  <c r="W495" s="1"/>
  <c r="W496" s="1"/>
  <c r="R470"/>
  <c r="S470" s="1"/>
  <c r="S471" s="1"/>
  <c r="S472" s="1"/>
  <c r="S473" s="1"/>
  <c r="S474" s="1"/>
  <c r="S475" s="1"/>
  <c r="S476" s="1"/>
  <c r="S477" s="1"/>
  <c r="S478" s="1"/>
  <c r="S479" s="1"/>
  <c r="S480" s="1"/>
  <c r="S481" s="1"/>
  <c r="S482" s="1"/>
  <c r="S483" s="1"/>
  <c r="S484" s="1"/>
  <c r="S485" s="1"/>
  <c r="S486" s="1"/>
  <c r="S487" s="1"/>
  <c r="S488" s="1"/>
  <c r="S489" s="1"/>
  <c r="S490" s="1"/>
  <c r="S491" s="1"/>
  <c r="S492" s="1"/>
  <c r="S493" s="1"/>
  <c r="S494" s="1"/>
  <c r="S495" s="1"/>
  <c r="S496" s="1"/>
  <c r="O470"/>
  <c r="T470"/>
  <c r="U470" s="1"/>
  <c r="U471" s="1"/>
  <c r="U472" s="1"/>
  <c r="U473" s="1"/>
  <c r="U474" s="1"/>
  <c r="U475" s="1"/>
  <c r="U476" s="1"/>
  <c r="U477" s="1"/>
  <c r="U478" s="1"/>
  <c r="U479" s="1"/>
  <c r="U480" s="1"/>
  <c r="U481" s="1"/>
  <c r="U482" s="1"/>
  <c r="U483" s="1"/>
  <c r="U484" s="1"/>
  <c r="U485" s="1"/>
  <c r="U486" s="1"/>
  <c r="U487" s="1"/>
  <c r="U488" s="1"/>
  <c r="U489" s="1"/>
  <c r="U490" s="1"/>
  <c r="U491" s="1"/>
  <c r="U492" s="1"/>
  <c r="U493" s="1"/>
  <c r="U494" s="1"/>
  <c r="U495" s="1"/>
  <c r="U496" s="1"/>
  <c r="P470"/>
  <c r="Q470" s="1"/>
  <c r="Q471" s="1"/>
  <c r="Q472" s="1"/>
  <c r="Q473" s="1"/>
  <c r="Q474" s="1"/>
  <c r="Q475" s="1"/>
  <c r="Q476" s="1"/>
  <c r="Q477" s="1"/>
  <c r="Q478" s="1"/>
  <c r="Q479" s="1"/>
  <c r="Q480" s="1"/>
  <c r="Q481" s="1"/>
  <c r="Q482" s="1"/>
  <c r="Q483" s="1"/>
  <c r="Q484" s="1"/>
  <c r="Q485" s="1"/>
  <c r="Q486" s="1"/>
  <c r="Q487" s="1"/>
  <c r="Q488" s="1"/>
  <c r="Q489" s="1"/>
  <c r="Q490" s="1"/>
  <c r="Q491" s="1"/>
  <c r="Q492" s="1"/>
  <c r="Q493" s="1"/>
  <c r="Q494" s="1"/>
  <c r="Q495" s="1"/>
  <c r="Q496" s="1"/>
  <c r="O89"/>
  <c r="Y89" s="1"/>
  <c r="T322"/>
  <c r="U322" s="1"/>
  <c r="U323" s="1"/>
  <c r="U324" s="1"/>
  <c r="U325" s="1"/>
  <c r="U326" s="1"/>
  <c r="U327" s="1"/>
  <c r="U328" s="1"/>
  <c r="U329" s="1"/>
  <c r="U330" s="1"/>
  <c r="U331" s="1"/>
  <c r="U332" s="1"/>
  <c r="U333" s="1"/>
  <c r="U334" s="1"/>
  <c r="U335" s="1"/>
  <c r="U336" s="1"/>
  <c r="U337" s="1"/>
  <c r="U338" s="1"/>
  <c r="U339" s="1"/>
  <c r="U340" s="1"/>
  <c r="U341" s="1"/>
  <c r="U342" s="1"/>
  <c r="U343" s="1"/>
  <c r="U344" s="1"/>
  <c r="U345" s="1"/>
  <c r="U346" s="1"/>
  <c r="U347" s="1"/>
  <c r="U348" s="1"/>
  <c r="U349" s="1"/>
  <c r="U350" s="1"/>
  <c r="U351" s="1"/>
  <c r="U352" s="1"/>
  <c r="U353" s="1"/>
  <c r="U354" s="1"/>
  <c r="U355" s="1"/>
  <c r="U356" s="1"/>
  <c r="U357" s="1"/>
  <c r="U358" s="1"/>
  <c r="U359" s="1"/>
  <c r="U360" s="1"/>
  <c r="U361" s="1"/>
  <c r="U362" s="1"/>
  <c r="U363" s="1"/>
  <c r="U364" s="1"/>
  <c r="U365" s="1"/>
  <c r="U366" s="1"/>
  <c r="U367" s="1"/>
  <c r="U368" s="1"/>
  <c r="U369" s="1"/>
  <c r="U370" s="1"/>
  <c r="U371" s="1"/>
  <c r="U372" s="1"/>
  <c r="U373" s="1"/>
  <c r="U374" s="1"/>
  <c r="U375" s="1"/>
  <c r="U376" s="1"/>
  <c r="U377" s="1"/>
  <c r="U378" s="1"/>
  <c r="U379" s="1"/>
  <c r="U380" s="1"/>
  <c r="U381" s="1"/>
  <c r="U382" s="1"/>
  <c r="U383" s="1"/>
  <c r="U384" s="1"/>
  <c r="U385" s="1"/>
  <c r="U386" s="1"/>
  <c r="U387" s="1"/>
  <c r="U388" s="1"/>
  <c r="U389" s="1"/>
  <c r="U390" s="1"/>
  <c r="U391" s="1"/>
  <c r="U392" s="1"/>
  <c r="U393" s="1"/>
  <c r="U394" s="1"/>
  <c r="U395" s="1"/>
  <c r="U396" s="1"/>
  <c r="U397" s="1"/>
  <c r="U398" s="1"/>
  <c r="U399" s="1"/>
  <c r="U400" s="1"/>
  <c r="U401" s="1"/>
  <c r="U402" s="1"/>
  <c r="U403" s="1"/>
  <c r="U404" s="1"/>
  <c r="U405" s="1"/>
  <c r="U406" s="1"/>
  <c r="U407" s="1"/>
  <c r="U408" s="1"/>
  <c r="U409" s="1"/>
  <c r="U410" s="1"/>
  <c r="U411" s="1"/>
  <c r="U412" s="1"/>
  <c r="U413" s="1"/>
  <c r="U414" s="1"/>
  <c r="U415" s="1"/>
  <c r="U416" s="1"/>
  <c r="U417" s="1"/>
  <c r="U418" s="1"/>
  <c r="U419" s="1"/>
  <c r="U420" s="1"/>
  <c r="U421" s="1"/>
  <c r="U422" s="1"/>
  <c r="U423" s="1"/>
  <c r="U424" s="1"/>
  <c r="U425" s="1"/>
  <c r="U426" s="1"/>
  <c r="U427" s="1"/>
  <c r="U428" s="1"/>
  <c r="U429" s="1"/>
  <c r="U430" s="1"/>
  <c r="U431" s="1"/>
  <c r="U432" s="1"/>
  <c r="U433" s="1"/>
  <c r="U434" s="1"/>
  <c r="U435" s="1"/>
  <c r="U436" s="1"/>
  <c r="U437" s="1"/>
  <c r="U438" s="1"/>
  <c r="U439" s="1"/>
  <c r="U440" s="1"/>
  <c r="P322"/>
  <c r="Q322" s="1"/>
  <c r="Q323" s="1"/>
  <c r="Q324" s="1"/>
  <c r="Q325" s="1"/>
  <c r="Q326" s="1"/>
  <c r="Q327" s="1"/>
  <c r="Q328" s="1"/>
  <c r="Q329" s="1"/>
  <c r="Q330" s="1"/>
  <c r="Q331" s="1"/>
  <c r="Q332" s="1"/>
  <c r="Q333" s="1"/>
  <c r="Q334" s="1"/>
  <c r="Q335" s="1"/>
  <c r="Q336" s="1"/>
  <c r="Q337" s="1"/>
  <c r="Q338" s="1"/>
  <c r="Q339" s="1"/>
  <c r="Q340" s="1"/>
  <c r="Q341" s="1"/>
  <c r="Q342" s="1"/>
  <c r="Q343" s="1"/>
  <c r="Q344" s="1"/>
  <c r="Q345" s="1"/>
  <c r="Q346" s="1"/>
  <c r="Q347" s="1"/>
  <c r="Q348" s="1"/>
  <c r="Q349" s="1"/>
  <c r="Q350" s="1"/>
  <c r="Q351" s="1"/>
  <c r="Q352" s="1"/>
  <c r="Q353" s="1"/>
  <c r="Q354" s="1"/>
  <c r="Q355" s="1"/>
  <c r="Q356" s="1"/>
  <c r="Q357" s="1"/>
  <c r="Q358" s="1"/>
  <c r="Q359" s="1"/>
  <c r="Q360" s="1"/>
  <c r="Q361" s="1"/>
  <c r="Q362" s="1"/>
  <c r="Q363" s="1"/>
  <c r="Q364" s="1"/>
  <c r="Q365" s="1"/>
  <c r="Q366" s="1"/>
  <c r="Q367" s="1"/>
  <c r="Q368" s="1"/>
  <c r="Q369" s="1"/>
  <c r="Q370" s="1"/>
  <c r="Q371" s="1"/>
  <c r="Q372" s="1"/>
  <c r="Q373" s="1"/>
  <c r="Q374" s="1"/>
  <c r="Q375" s="1"/>
  <c r="Q376" s="1"/>
  <c r="Q377" s="1"/>
  <c r="Q378" s="1"/>
  <c r="Q379" s="1"/>
  <c r="Q380" s="1"/>
  <c r="Q381" s="1"/>
  <c r="Q382" s="1"/>
  <c r="Q383" s="1"/>
  <c r="Q384" s="1"/>
  <c r="Q385" s="1"/>
  <c r="Q386" s="1"/>
  <c r="Q387" s="1"/>
  <c r="Q388" s="1"/>
  <c r="Q389" s="1"/>
  <c r="Q390" s="1"/>
  <c r="Q391" s="1"/>
  <c r="Q392" s="1"/>
  <c r="Q393" s="1"/>
  <c r="Q394" s="1"/>
  <c r="Q395" s="1"/>
  <c r="Q396" s="1"/>
  <c r="Q397" s="1"/>
  <c r="Q398" s="1"/>
  <c r="Q399" s="1"/>
  <c r="Q400" s="1"/>
  <c r="Q401" s="1"/>
  <c r="Q402" s="1"/>
  <c r="Q403" s="1"/>
  <c r="Q404" s="1"/>
  <c r="Q405" s="1"/>
  <c r="Q406" s="1"/>
  <c r="Q407" s="1"/>
  <c r="Q408" s="1"/>
  <c r="Q409" s="1"/>
  <c r="Q410" s="1"/>
  <c r="Q411" s="1"/>
  <c r="Q412" s="1"/>
  <c r="Q413" s="1"/>
  <c r="Q414" s="1"/>
  <c r="Q415" s="1"/>
  <c r="Q416" s="1"/>
  <c r="Q417" s="1"/>
  <c r="Q418" s="1"/>
  <c r="Q419" s="1"/>
  <c r="Q420" s="1"/>
  <c r="Q421" s="1"/>
  <c r="Q422" s="1"/>
  <c r="Q423" s="1"/>
  <c r="Q424" s="1"/>
  <c r="Q425" s="1"/>
  <c r="Q426" s="1"/>
  <c r="Q427" s="1"/>
  <c r="Q428" s="1"/>
  <c r="Q429" s="1"/>
  <c r="Q430" s="1"/>
  <c r="Q431" s="1"/>
  <c r="Q432" s="1"/>
  <c r="Q433" s="1"/>
  <c r="Q434" s="1"/>
  <c r="Q435" s="1"/>
  <c r="Q436" s="1"/>
  <c r="Q437" s="1"/>
  <c r="Q438" s="1"/>
  <c r="Q439" s="1"/>
  <c r="Q440" s="1"/>
  <c r="V322"/>
  <c r="W322" s="1"/>
  <c r="W323" s="1"/>
  <c r="W324" s="1"/>
  <c r="W325" s="1"/>
  <c r="W326" s="1"/>
  <c r="W327" s="1"/>
  <c r="W328" s="1"/>
  <c r="W329" s="1"/>
  <c r="W330" s="1"/>
  <c r="W331" s="1"/>
  <c r="W332" s="1"/>
  <c r="W333" s="1"/>
  <c r="W334" s="1"/>
  <c r="W335" s="1"/>
  <c r="W336" s="1"/>
  <c r="W337" s="1"/>
  <c r="W338" s="1"/>
  <c r="W339" s="1"/>
  <c r="W340" s="1"/>
  <c r="W341" s="1"/>
  <c r="W342" s="1"/>
  <c r="W343" s="1"/>
  <c r="W344" s="1"/>
  <c r="W345" s="1"/>
  <c r="W346" s="1"/>
  <c r="W347" s="1"/>
  <c r="W348" s="1"/>
  <c r="W349" s="1"/>
  <c r="W350" s="1"/>
  <c r="W351" s="1"/>
  <c r="W352" s="1"/>
  <c r="W353" s="1"/>
  <c r="W354" s="1"/>
  <c r="W355" s="1"/>
  <c r="W356" s="1"/>
  <c r="W357" s="1"/>
  <c r="W358" s="1"/>
  <c r="W359" s="1"/>
  <c r="W360" s="1"/>
  <c r="W361" s="1"/>
  <c r="W362" s="1"/>
  <c r="W363" s="1"/>
  <c r="W364" s="1"/>
  <c r="W365" s="1"/>
  <c r="W366" s="1"/>
  <c r="W367" s="1"/>
  <c r="W368" s="1"/>
  <c r="W369" s="1"/>
  <c r="W370" s="1"/>
  <c r="W371" s="1"/>
  <c r="W372" s="1"/>
  <c r="W373" s="1"/>
  <c r="W374" s="1"/>
  <c r="W375" s="1"/>
  <c r="W376" s="1"/>
  <c r="W377" s="1"/>
  <c r="W378" s="1"/>
  <c r="W379" s="1"/>
  <c r="W380" s="1"/>
  <c r="W381" s="1"/>
  <c r="W382" s="1"/>
  <c r="W383" s="1"/>
  <c r="W384" s="1"/>
  <c r="W385" s="1"/>
  <c r="W386" s="1"/>
  <c r="W387" s="1"/>
  <c r="W388" s="1"/>
  <c r="W389" s="1"/>
  <c r="W390" s="1"/>
  <c r="W391" s="1"/>
  <c r="W392" s="1"/>
  <c r="W393" s="1"/>
  <c r="W394" s="1"/>
  <c r="W395" s="1"/>
  <c r="W396" s="1"/>
  <c r="W397" s="1"/>
  <c r="W398" s="1"/>
  <c r="W399" s="1"/>
  <c r="W400" s="1"/>
  <c r="W401" s="1"/>
  <c r="W402" s="1"/>
  <c r="W403" s="1"/>
  <c r="W404" s="1"/>
  <c r="W405" s="1"/>
  <c r="W406" s="1"/>
  <c r="W407" s="1"/>
  <c r="W408" s="1"/>
  <c r="W409" s="1"/>
  <c r="W410" s="1"/>
  <c r="W411" s="1"/>
  <c r="W412" s="1"/>
  <c r="W413" s="1"/>
  <c r="W414" s="1"/>
  <c r="W415" s="1"/>
  <c r="W416" s="1"/>
  <c r="W417" s="1"/>
  <c r="W418" s="1"/>
  <c r="W419" s="1"/>
  <c r="W420" s="1"/>
  <c r="W421" s="1"/>
  <c r="W422" s="1"/>
  <c r="W423" s="1"/>
  <c r="W424" s="1"/>
  <c r="W425" s="1"/>
  <c r="W426" s="1"/>
  <c r="W427" s="1"/>
  <c r="W428" s="1"/>
  <c r="W429" s="1"/>
  <c r="W430" s="1"/>
  <c r="W431" s="1"/>
  <c r="W432" s="1"/>
  <c r="W433" s="1"/>
  <c r="W434" s="1"/>
  <c r="W435" s="1"/>
  <c r="W436" s="1"/>
  <c r="W437" s="1"/>
  <c r="W438" s="1"/>
  <c r="W439" s="1"/>
  <c r="W440" s="1"/>
  <c r="R322"/>
  <c r="S322" s="1"/>
  <c r="S323" s="1"/>
  <c r="S324" s="1"/>
  <c r="S325" s="1"/>
  <c r="S326" s="1"/>
  <c r="S327" s="1"/>
  <c r="S328" s="1"/>
  <c r="S329" s="1"/>
  <c r="S330" s="1"/>
  <c r="S331" s="1"/>
  <c r="S332" s="1"/>
  <c r="S333" s="1"/>
  <c r="S334" s="1"/>
  <c r="S335" s="1"/>
  <c r="S336" s="1"/>
  <c r="S337" s="1"/>
  <c r="S338" s="1"/>
  <c r="S339" s="1"/>
  <c r="S340" s="1"/>
  <c r="S341" s="1"/>
  <c r="S342" s="1"/>
  <c r="S343" s="1"/>
  <c r="S344" s="1"/>
  <c r="S345" s="1"/>
  <c r="S346" s="1"/>
  <c r="S347" s="1"/>
  <c r="S348" s="1"/>
  <c r="S349" s="1"/>
  <c r="S350" s="1"/>
  <c r="S351" s="1"/>
  <c r="S352" s="1"/>
  <c r="S353" s="1"/>
  <c r="S354" s="1"/>
  <c r="S355" s="1"/>
  <c r="S356" s="1"/>
  <c r="S357" s="1"/>
  <c r="S358" s="1"/>
  <c r="S359" s="1"/>
  <c r="S360" s="1"/>
  <c r="S361" s="1"/>
  <c r="S362" s="1"/>
  <c r="S363" s="1"/>
  <c r="S364" s="1"/>
  <c r="S365" s="1"/>
  <c r="S366" s="1"/>
  <c r="S367" s="1"/>
  <c r="S368" s="1"/>
  <c r="S369" s="1"/>
  <c r="S370" s="1"/>
  <c r="S371" s="1"/>
  <c r="S372" s="1"/>
  <c r="S373" s="1"/>
  <c r="S374" s="1"/>
  <c r="S375" s="1"/>
  <c r="S376" s="1"/>
  <c r="S377" s="1"/>
  <c r="S378" s="1"/>
  <c r="S379" s="1"/>
  <c r="S380" s="1"/>
  <c r="S381" s="1"/>
  <c r="S382" s="1"/>
  <c r="S383" s="1"/>
  <c r="S384" s="1"/>
  <c r="S385" s="1"/>
  <c r="S386" s="1"/>
  <c r="S387" s="1"/>
  <c r="S388" s="1"/>
  <c r="S389" s="1"/>
  <c r="S390" s="1"/>
  <c r="S391" s="1"/>
  <c r="S392" s="1"/>
  <c r="S393" s="1"/>
  <c r="S394" s="1"/>
  <c r="S395" s="1"/>
  <c r="S396" s="1"/>
  <c r="S397" s="1"/>
  <c r="S398" s="1"/>
  <c r="S399" s="1"/>
  <c r="S400" s="1"/>
  <c r="S401" s="1"/>
  <c r="S402" s="1"/>
  <c r="S403" s="1"/>
  <c r="S404" s="1"/>
  <c r="S405" s="1"/>
  <c r="S406" s="1"/>
  <c r="S407" s="1"/>
  <c r="S408" s="1"/>
  <c r="S409" s="1"/>
  <c r="S410" s="1"/>
  <c r="S411" s="1"/>
  <c r="S412" s="1"/>
  <c r="S413" s="1"/>
  <c r="S414" s="1"/>
  <c r="S415" s="1"/>
  <c r="S416" s="1"/>
  <c r="S417" s="1"/>
  <c r="S418" s="1"/>
  <c r="S419" s="1"/>
  <c r="S420" s="1"/>
  <c r="S421" s="1"/>
  <c r="S422" s="1"/>
  <c r="S423" s="1"/>
  <c r="S424" s="1"/>
  <c r="S425" s="1"/>
  <c r="S426" s="1"/>
  <c r="S427" s="1"/>
  <c r="S428" s="1"/>
  <c r="S429" s="1"/>
  <c r="S430" s="1"/>
  <c r="S431" s="1"/>
  <c r="S432" s="1"/>
  <c r="S433" s="1"/>
  <c r="S434" s="1"/>
  <c r="S435" s="1"/>
  <c r="S436" s="1"/>
  <c r="S437" s="1"/>
  <c r="S438" s="1"/>
  <c r="S439" s="1"/>
  <c r="S440" s="1"/>
  <c r="O322"/>
  <c r="V166"/>
  <c r="W166" s="1"/>
  <c r="W167" s="1"/>
  <c r="W168" s="1"/>
  <c r="W169" s="1"/>
  <c r="W170" s="1"/>
  <c r="W171" s="1"/>
  <c r="W172" s="1"/>
  <c r="W173" s="1"/>
  <c r="W174" s="1"/>
  <c r="W175" s="1"/>
  <c r="W176" s="1"/>
  <c r="W177" s="1"/>
  <c r="W178" s="1"/>
  <c r="W179" s="1"/>
  <c r="W180" s="1"/>
  <c r="W181" s="1"/>
  <c r="W182" s="1"/>
  <c r="W183" s="1"/>
  <c r="W184" s="1"/>
  <c r="W185" s="1"/>
  <c r="W186" s="1"/>
  <c r="W187" s="1"/>
  <c r="W188" s="1"/>
  <c r="W189" s="1"/>
  <c r="W190" s="1"/>
  <c r="W191" s="1"/>
  <c r="W192" s="1"/>
  <c r="W193" s="1"/>
  <c r="W194" s="1"/>
  <c r="W195" s="1"/>
  <c r="W196" s="1"/>
  <c r="W197" s="1"/>
  <c r="W198" s="1"/>
  <c r="W199" s="1"/>
  <c r="W200" s="1"/>
  <c r="W201" s="1"/>
  <c r="W202" s="1"/>
  <c r="W203" s="1"/>
  <c r="W204" s="1"/>
  <c r="W205" s="1"/>
  <c r="W206" s="1"/>
  <c r="W207" s="1"/>
  <c r="W208" s="1"/>
  <c r="W209" s="1"/>
  <c r="W210" s="1"/>
  <c r="W211" s="1"/>
  <c r="W212" s="1"/>
  <c r="W213" s="1"/>
  <c r="W214" s="1"/>
  <c r="W215" s="1"/>
  <c r="W216" s="1"/>
  <c r="W217" s="1"/>
  <c r="W218" s="1"/>
  <c r="W219" s="1"/>
  <c r="W220" s="1"/>
  <c r="W221" s="1"/>
  <c r="W222" s="1"/>
  <c r="W223" s="1"/>
  <c r="W224" s="1"/>
  <c r="W225" s="1"/>
  <c r="W226" s="1"/>
  <c r="W227" s="1"/>
  <c r="W228" s="1"/>
  <c r="W229" s="1"/>
  <c r="W230" s="1"/>
  <c r="W231" s="1"/>
  <c r="W232" s="1"/>
  <c r="W233" s="1"/>
  <c r="W234" s="1"/>
  <c r="W235" s="1"/>
  <c r="W236" s="1"/>
  <c r="W237" s="1"/>
  <c r="W238" s="1"/>
  <c r="W239" s="1"/>
  <c r="W240" s="1"/>
  <c r="W241" s="1"/>
  <c r="W242" s="1"/>
  <c r="W243" s="1"/>
  <c r="W244" s="1"/>
  <c r="W245" s="1"/>
  <c r="W246" s="1"/>
  <c r="W247" s="1"/>
  <c r="W248" s="1"/>
  <c r="W249" s="1"/>
  <c r="W250" s="1"/>
  <c r="W251" s="1"/>
  <c r="W252" s="1"/>
  <c r="W253" s="1"/>
  <c r="W254" s="1"/>
  <c r="W255" s="1"/>
  <c r="W256" s="1"/>
  <c r="W257" s="1"/>
  <c r="W258" s="1"/>
  <c r="W259" s="1"/>
  <c r="W260" s="1"/>
  <c r="W261" s="1"/>
  <c r="W262" s="1"/>
  <c r="W263" s="1"/>
  <c r="W264" s="1"/>
  <c r="W265" s="1"/>
  <c r="W266" s="1"/>
  <c r="W267" s="1"/>
  <c r="W268" s="1"/>
  <c r="W269" s="1"/>
  <c r="W270" s="1"/>
  <c r="W271" s="1"/>
  <c r="W272" s="1"/>
  <c r="W273" s="1"/>
  <c r="W274" s="1"/>
  <c r="W275" s="1"/>
  <c r="W276" s="1"/>
  <c r="W277" s="1"/>
  <c r="W278" s="1"/>
  <c r="W279" s="1"/>
  <c r="W280" s="1"/>
  <c r="W281" s="1"/>
  <c r="W282" s="1"/>
  <c r="R166"/>
  <c r="S166" s="1"/>
  <c r="S167" s="1"/>
  <c r="S168" s="1"/>
  <c r="S169" s="1"/>
  <c r="S170" s="1"/>
  <c r="S171" s="1"/>
  <c r="S172" s="1"/>
  <c r="S173" s="1"/>
  <c r="S174" s="1"/>
  <c r="S175" s="1"/>
  <c r="S176" s="1"/>
  <c r="S177" s="1"/>
  <c r="S178" s="1"/>
  <c r="S179" s="1"/>
  <c r="S180" s="1"/>
  <c r="S181" s="1"/>
  <c r="S182" s="1"/>
  <c r="S183" s="1"/>
  <c r="S184" s="1"/>
  <c r="S185" s="1"/>
  <c r="S186" s="1"/>
  <c r="S187" s="1"/>
  <c r="S188" s="1"/>
  <c r="S189" s="1"/>
  <c r="S190" s="1"/>
  <c r="S191" s="1"/>
  <c r="S192" s="1"/>
  <c r="S193" s="1"/>
  <c r="S194" s="1"/>
  <c r="S195" s="1"/>
  <c r="S196" s="1"/>
  <c r="S197" s="1"/>
  <c r="S198" s="1"/>
  <c r="S199" s="1"/>
  <c r="S200" s="1"/>
  <c r="S201" s="1"/>
  <c r="S202" s="1"/>
  <c r="S203" s="1"/>
  <c r="S204" s="1"/>
  <c r="S205" s="1"/>
  <c r="S206" s="1"/>
  <c r="S207" s="1"/>
  <c r="S208" s="1"/>
  <c r="S209" s="1"/>
  <c r="S210" s="1"/>
  <c r="S211" s="1"/>
  <c r="S212" s="1"/>
  <c r="S213" s="1"/>
  <c r="S214" s="1"/>
  <c r="S215" s="1"/>
  <c r="S216" s="1"/>
  <c r="S217" s="1"/>
  <c r="S218" s="1"/>
  <c r="S219" s="1"/>
  <c r="S220" s="1"/>
  <c r="S221" s="1"/>
  <c r="S222" s="1"/>
  <c r="S223" s="1"/>
  <c r="S224" s="1"/>
  <c r="S225" s="1"/>
  <c r="S226" s="1"/>
  <c r="S227" s="1"/>
  <c r="S228" s="1"/>
  <c r="S229" s="1"/>
  <c r="S230" s="1"/>
  <c r="S231" s="1"/>
  <c r="S232" s="1"/>
  <c r="S233" s="1"/>
  <c r="S234" s="1"/>
  <c r="S235" s="1"/>
  <c r="S236" s="1"/>
  <c r="S237" s="1"/>
  <c r="S238" s="1"/>
  <c r="S239" s="1"/>
  <c r="S240" s="1"/>
  <c r="S241" s="1"/>
  <c r="S242" s="1"/>
  <c r="S243" s="1"/>
  <c r="S244" s="1"/>
  <c r="S245" s="1"/>
  <c r="S246" s="1"/>
  <c r="S247" s="1"/>
  <c r="S248" s="1"/>
  <c r="S249" s="1"/>
  <c r="S250" s="1"/>
  <c r="S251" s="1"/>
  <c r="S252" s="1"/>
  <c r="S253" s="1"/>
  <c r="S254" s="1"/>
  <c r="S255" s="1"/>
  <c r="S256" s="1"/>
  <c r="S257" s="1"/>
  <c r="S258" s="1"/>
  <c r="S259" s="1"/>
  <c r="S260" s="1"/>
  <c r="S261" s="1"/>
  <c r="S262" s="1"/>
  <c r="S263" s="1"/>
  <c r="S264" s="1"/>
  <c r="S265" s="1"/>
  <c r="S266" s="1"/>
  <c r="S267" s="1"/>
  <c r="S268" s="1"/>
  <c r="S269" s="1"/>
  <c r="S270" s="1"/>
  <c r="S271" s="1"/>
  <c r="S272" s="1"/>
  <c r="S273" s="1"/>
  <c r="S274" s="1"/>
  <c r="S275" s="1"/>
  <c r="S276" s="1"/>
  <c r="S277" s="1"/>
  <c r="S278" s="1"/>
  <c r="S279" s="1"/>
  <c r="S280" s="1"/>
  <c r="S281" s="1"/>
  <c r="S282" s="1"/>
  <c r="O166"/>
  <c r="T166"/>
  <c r="U166" s="1"/>
  <c r="U167" s="1"/>
  <c r="U168" s="1"/>
  <c r="U169" s="1"/>
  <c r="U170" s="1"/>
  <c r="U171" s="1"/>
  <c r="U172" s="1"/>
  <c r="U173" s="1"/>
  <c r="U174" s="1"/>
  <c r="U175" s="1"/>
  <c r="U176" s="1"/>
  <c r="U177" s="1"/>
  <c r="U178" s="1"/>
  <c r="U179" s="1"/>
  <c r="U180" s="1"/>
  <c r="U181" s="1"/>
  <c r="U182" s="1"/>
  <c r="U183" s="1"/>
  <c r="U184" s="1"/>
  <c r="U185" s="1"/>
  <c r="U186" s="1"/>
  <c r="U187" s="1"/>
  <c r="U188" s="1"/>
  <c r="U189" s="1"/>
  <c r="U190" s="1"/>
  <c r="U191" s="1"/>
  <c r="U192" s="1"/>
  <c r="U193" s="1"/>
  <c r="U194" s="1"/>
  <c r="U195" s="1"/>
  <c r="U196" s="1"/>
  <c r="U197" s="1"/>
  <c r="U198" s="1"/>
  <c r="U199" s="1"/>
  <c r="U200" s="1"/>
  <c r="U201" s="1"/>
  <c r="U202" s="1"/>
  <c r="U203" s="1"/>
  <c r="U204" s="1"/>
  <c r="U205" s="1"/>
  <c r="U206" s="1"/>
  <c r="U207" s="1"/>
  <c r="U208" s="1"/>
  <c r="U209" s="1"/>
  <c r="U210" s="1"/>
  <c r="U211" s="1"/>
  <c r="U212" s="1"/>
  <c r="U213" s="1"/>
  <c r="U214" s="1"/>
  <c r="U215" s="1"/>
  <c r="U216" s="1"/>
  <c r="U217" s="1"/>
  <c r="U218" s="1"/>
  <c r="U219" s="1"/>
  <c r="U220" s="1"/>
  <c r="U221" s="1"/>
  <c r="U222" s="1"/>
  <c r="U223" s="1"/>
  <c r="U224" s="1"/>
  <c r="U225" s="1"/>
  <c r="U226" s="1"/>
  <c r="U227" s="1"/>
  <c r="U228" s="1"/>
  <c r="U229" s="1"/>
  <c r="U230" s="1"/>
  <c r="U231" s="1"/>
  <c r="U232" s="1"/>
  <c r="U233" s="1"/>
  <c r="U234" s="1"/>
  <c r="U235" s="1"/>
  <c r="U236" s="1"/>
  <c r="U237" s="1"/>
  <c r="U238" s="1"/>
  <c r="U239" s="1"/>
  <c r="U240" s="1"/>
  <c r="U241" s="1"/>
  <c r="U242" s="1"/>
  <c r="U243" s="1"/>
  <c r="U244" s="1"/>
  <c r="U245" s="1"/>
  <c r="U246" s="1"/>
  <c r="U247" s="1"/>
  <c r="U248" s="1"/>
  <c r="U249" s="1"/>
  <c r="U250" s="1"/>
  <c r="U251" s="1"/>
  <c r="U252" s="1"/>
  <c r="U253" s="1"/>
  <c r="U254" s="1"/>
  <c r="U255" s="1"/>
  <c r="U256" s="1"/>
  <c r="U257" s="1"/>
  <c r="U258" s="1"/>
  <c r="U259" s="1"/>
  <c r="U260" s="1"/>
  <c r="U261" s="1"/>
  <c r="U262" s="1"/>
  <c r="U263" s="1"/>
  <c r="U264" s="1"/>
  <c r="U265" s="1"/>
  <c r="U266" s="1"/>
  <c r="U267" s="1"/>
  <c r="U268" s="1"/>
  <c r="U269" s="1"/>
  <c r="U270" s="1"/>
  <c r="U271" s="1"/>
  <c r="U272" s="1"/>
  <c r="U273" s="1"/>
  <c r="U274" s="1"/>
  <c r="U275" s="1"/>
  <c r="U276" s="1"/>
  <c r="U277" s="1"/>
  <c r="U278" s="1"/>
  <c r="U279" s="1"/>
  <c r="U280" s="1"/>
  <c r="U281" s="1"/>
  <c r="U282" s="1"/>
  <c r="P166"/>
  <c r="Q166" s="1"/>
  <c r="Q167" s="1"/>
  <c r="Q168" s="1"/>
  <c r="Q169" s="1"/>
  <c r="Q170" s="1"/>
  <c r="Q171" s="1"/>
  <c r="Q172" s="1"/>
  <c r="Q173" s="1"/>
  <c r="Q174" s="1"/>
  <c r="Q175" s="1"/>
  <c r="Q176" s="1"/>
  <c r="Q177" s="1"/>
  <c r="Q178" s="1"/>
  <c r="Q179" s="1"/>
  <c r="Q180" s="1"/>
  <c r="Q181" s="1"/>
  <c r="Q182" s="1"/>
  <c r="Q183" s="1"/>
  <c r="Q184" s="1"/>
  <c r="Q185" s="1"/>
  <c r="Q186" s="1"/>
  <c r="Q187" s="1"/>
  <c r="Q188" s="1"/>
  <c r="Q189" s="1"/>
  <c r="Q190" s="1"/>
  <c r="Q191" s="1"/>
  <c r="Q192" s="1"/>
  <c r="Q193" s="1"/>
  <c r="Q194" s="1"/>
  <c r="Q195" s="1"/>
  <c r="Q196" s="1"/>
  <c r="Q197" s="1"/>
  <c r="Q198" s="1"/>
  <c r="Q199" s="1"/>
  <c r="Q200" s="1"/>
  <c r="Q201" s="1"/>
  <c r="Q202" s="1"/>
  <c r="Q203" s="1"/>
  <c r="Q204" s="1"/>
  <c r="Q205" s="1"/>
  <c r="Q206" s="1"/>
  <c r="Q207" s="1"/>
  <c r="Q208" s="1"/>
  <c r="Q209" s="1"/>
  <c r="Q210" s="1"/>
  <c r="Q211" s="1"/>
  <c r="Q212" s="1"/>
  <c r="Q213" s="1"/>
  <c r="Q214" s="1"/>
  <c r="Q215" s="1"/>
  <c r="Q216" s="1"/>
  <c r="Q217" s="1"/>
  <c r="Q218" s="1"/>
  <c r="Q219" s="1"/>
  <c r="Q220" s="1"/>
  <c r="Q221" s="1"/>
  <c r="Q222" s="1"/>
  <c r="Q223" s="1"/>
  <c r="Q224" s="1"/>
  <c r="Q225" s="1"/>
  <c r="Q226" s="1"/>
  <c r="Q227" s="1"/>
  <c r="Q228" s="1"/>
  <c r="Q229" s="1"/>
  <c r="Q230" s="1"/>
  <c r="Q231" s="1"/>
  <c r="Q232" s="1"/>
  <c r="Q233" s="1"/>
  <c r="Q234" s="1"/>
  <c r="Q235" s="1"/>
  <c r="Q236" s="1"/>
  <c r="Q237" s="1"/>
  <c r="Q238" s="1"/>
  <c r="Q239" s="1"/>
  <c r="Q240" s="1"/>
  <c r="Q241" s="1"/>
  <c r="Q242" s="1"/>
  <c r="Q243" s="1"/>
  <c r="Q244" s="1"/>
  <c r="Q245" s="1"/>
  <c r="Q246" s="1"/>
  <c r="Q247" s="1"/>
  <c r="Q248" s="1"/>
  <c r="Q249" s="1"/>
  <c r="Q250" s="1"/>
  <c r="Q251" s="1"/>
  <c r="Q252" s="1"/>
  <c r="Q253" s="1"/>
  <c r="Q254" s="1"/>
  <c r="Q255" s="1"/>
  <c r="Q256" s="1"/>
  <c r="Q257" s="1"/>
  <c r="Q258" s="1"/>
  <c r="Q259" s="1"/>
  <c r="Q260" s="1"/>
  <c r="Q261" s="1"/>
  <c r="Q262" s="1"/>
  <c r="Q263" s="1"/>
  <c r="Q264" s="1"/>
  <c r="Q265" s="1"/>
  <c r="Q266" s="1"/>
  <c r="Q267" s="1"/>
  <c r="Q268" s="1"/>
  <c r="Q269" s="1"/>
  <c r="Q270" s="1"/>
  <c r="Q271" s="1"/>
  <c r="Q272" s="1"/>
  <c r="Q273" s="1"/>
  <c r="Q274" s="1"/>
  <c r="Q275" s="1"/>
  <c r="Q276" s="1"/>
  <c r="Q277" s="1"/>
  <c r="Q278" s="1"/>
  <c r="Q279" s="1"/>
  <c r="Q280" s="1"/>
  <c r="Q281" s="1"/>
  <c r="Q282" s="1"/>
  <c r="O447"/>
  <c r="Y447" s="1"/>
  <c r="O284"/>
  <c r="O442"/>
  <c r="O309"/>
  <c r="T309"/>
  <c r="U309" s="1"/>
  <c r="U310" s="1"/>
  <c r="U311" s="1"/>
  <c r="U312" s="1"/>
  <c r="U313" s="1"/>
  <c r="U314" s="1"/>
  <c r="U315" s="1"/>
  <c r="U316" s="1"/>
  <c r="U317" s="1"/>
  <c r="U318" s="1"/>
  <c r="U319" s="1"/>
  <c r="U320" s="1"/>
  <c r="U321" s="1"/>
  <c r="P309"/>
  <c r="Q309" s="1"/>
  <c r="Q310" s="1"/>
  <c r="Q311" s="1"/>
  <c r="Q312" s="1"/>
  <c r="Q313" s="1"/>
  <c r="Q314" s="1"/>
  <c r="Q315" s="1"/>
  <c r="Q316" s="1"/>
  <c r="Q317" s="1"/>
  <c r="Q318" s="1"/>
  <c r="Q319" s="1"/>
  <c r="Q320" s="1"/>
  <c r="Q321" s="1"/>
  <c r="R309"/>
  <c r="S309" s="1"/>
  <c r="S310" s="1"/>
  <c r="S311" s="1"/>
  <c r="S312" s="1"/>
  <c r="S313" s="1"/>
  <c r="S314" s="1"/>
  <c r="S315" s="1"/>
  <c r="S316" s="1"/>
  <c r="S317" s="1"/>
  <c r="S318" s="1"/>
  <c r="S319" s="1"/>
  <c r="S320" s="1"/>
  <c r="S321" s="1"/>
  <c r="V309"/>
  <c r="W309" s="1"/>
  <c r="W310" s="1"/>
  <c r="W311" s="1"/>
  <c r="W312" s="1"/>
  <c r="W313" s="1"/>
  <c r="W314" s="1"/>
  <c r="W315" s="1"/>
  <c r="W316" s="1"/>
  <c r="W317" s="1"/>
  <c r="W318" s="1"/>
  <c r="W319" s="1"/>
  <c r="W320" s="1"/>
  <c r="W321" s="1"/>
  <c r="O463"/>
  <c r="W151" i="14" l="1"/>
  <c r="W152" s="1"/>
  <c r="W153" s="1"/>
  <c r="W154" s="1"/>
  <c r="W155" s="1"/>
  <c r="W156" s="1"/>
  <c r="W157" s="1"/>
  <c r="W158" s="1"/>
  <c r="W159" s="1"/>
  <c r="W160" s="1"/>
  <c r="W161" s="1"/>
  <c r="W162" s="1"/>
  <c r="W163" s="1"/>
  <c r="W164" s="1"/>
  <c r="W165" s="1"/>
  <c r="O192"/>
  <c r="O193" s="1"/>
  <c r="X193" s="1"/>
  <c r="W64"/>
  <c r="W65" s="1"/>
  <c r="W66" s="1"/>
  <c r="W67" s="1"/>
  <c r="W68" s="1"/>
  <c r="W69" s="1"/>
  <c r="W70" s="1"/>
  <c r="W71" s="1"/>
  <c r="Q64"/>
  <c r="Q65" s="1"/>
  <c r="Q66" s="1"/>
  <c r="Q67" s="1"/>
  <c r="Q68" s="1"/>
  <c r="Q69" s="1"/>
  <c r="Q70" s="1"/>
  <c r="Q71" s="1"/>
  <c r="U151"/>
  <c r="U152" s="1"/>
  <c r="U153" s="1"/>
  <c r="U154" s="1"/>
  <c r="U155" s="1"/>
  <c r="U156" s="1"/>
  <c r="U157" s="1"/>
  <c r="U158" s="1"/>
  <c r="U159" s="1"/>
  <c r="U160" s="1"/>
  <c r="U161" s="1"/>
  <c r="U162" s="1"/>
  <c r="U163" s="1"/>
  <c r="U164" s="1"/>
  <c r="U165" s="1"/>
  <c r="Q151"/>
  <c r="Q152" s="1"/>
  <c r="Q153" s="1"/>
  <c r="Q154" s="1"/>
  <c r="Q155" s="1"/>
  <c r="Q156" s="1"/>
  <c r="Q157" s="1"/>
  <c r="Q158" s="1"/>
  <c r="Q159" s="1"/>
  <c r="Q160" s="1"/>
  <c r="Q161" s="1"/>
  <c r="Q162" s="1"/>
  <c r="Q163" s="1"/>
  <c r="Q164" s="1"/>
  <c r="Q165" s="1"/>
  <c r="S64"/>
  <c r="S65" s="1"/>
  <c r="S66" s="1"/>
  <c r="S67" s="1"/>
  <c r="S68" s="1"/>
  <c r="S69" s="1"/>
  <c r="S70" s="1"/>
  <c r="S71" s="1"/>
  <c r="U64"/>
  <c r="U65" s="1"/>
  <c r="U66" s="1"/>
  <c r="U67" s="1"/>
  <c r="U68" s="1"/>
  <c r="U69" s="1"/>
  <c r="U70" s="1"/>
  <c r="U71" s="1"/>
  <c r="U100"/>
  <c r="U101" s="1"/>
  <c r="U102" s="1"/>
  <c r="U103" s="1"/>
  <c r="U104" s="1"/>
  <c r="U105" s="1"/>
  <c r="U106" s="1"/>
  <c r="U107" s="1"/>
  <c r="U108" s="1"/>
  <c r="U109" s="1"/>
  <c r="U110" s="1"/>
  <c r="U111" s="1"/>
  <c r="U112" s="1"/>
  <c r="S436"/>
  <c r="S437" s="1"/>
  <c r="S438" s="1"/>
  <c r="Q100"/>
  <c r="Q101" s="1"/>
  <c r="Q102" s="1"/>
  <c r="Q103" s="1"/>
  <c r="Q104" s="1"/>
  <c r="Q105" s="1"/>
  <c r="Q106" s="1"/>
  <c r="Q107" s="1"/>
  <c r="Q108" s="1"/>
  <c r="Q109" s="1"/>
  <c r="Q110" s="1"/>
  <c r="Q111" s="1"/>
  <c r="Q112" s="1"/>
  <c r="U436"/>
  <c r="U437" s="1"/>
  <c r="U438" s="1"/>
  <c r="S100"/>
  <c r="S101" s="1"/>
  <c r="S102" s="1"/>
  <c r="S103" s="1"/>
  <c r="S104" s="1"/>
  <c r="S105" s="1"/>
  <c r="S106" s="1"/>
  <c r="S107" s="1"/>
  <c r="S108" s="1"/>
  <c r="S109" s="1"/>
  <c r="S110" s="1"/>
  <c r="S111" s="1"/>
  <c r="S112" s="1"/>
  <c r="Q436"/>
  <c r="Q437" s="1"/>
  <c r="Q438" s="1"/>
  <c r="W100"/>
  <c r="W101" s="1"/>
  <c r="W102" s="1"/>
  <c r="W103" s="1"/>
  <c r="W104" s="1"/>
  <c r="W105" s="1"/>
  <c r="W106" s="1"/>
  <c r="W107" s="1"/>
  <c r="W108" s="1"/>
  <c r="W109" s="1"/>
  <c r="W110" s="1"/>
  <c r="W111" s="1"/>
  <c r="W112" s="1"/>
  <c r="W436"/>
  <c r="W437" s="1"/>
  <c r="W438" s="1"/>
  <c r="O452"/>
  <c r="O453" s="1"/>
  <c r="Y453" s="1"/>
  <c r="Y362"/>
  <c r="Z362" s="1"/>
  <c r="Y325"/>
  <c r="Z325" s="1"/>
  <c r="X309"/>
  <c r="Z309" s="1"/>
  <c r="X341"/>
  <c r="AA341" s="1"/>
  <c r="Y255"/>
  <c r="AA255" s="1"/>
  <c r="Y395"/>
  <c r="AA395" s="1"/>
  <c r="X266"/>
  <c r="AA266" s="1"/>
  <c r="X406"/>
  <c r="Z406" s="1"/>
  <c r="X172"/>
  <c r="Z172" s="1"/>
  <c r="X349"/>
  <c r="AA349" s="1"/>
  <c r="X451"/>
  <c r="Z451" s="1"/>
  <c r="Y421"/>
  <c r="Z421" s="1"/>
  <c r="X294"/>
  <c r="AA294" s="1"/>
  <c r="X278"/>
  <c r="Z278" s="1"/>
  <c r="Y304"/>
  <c r="AA304" s="1"/>
  <c r="X289"/>
  <c r="Z289" s="1"/>
  <c r="Y298"/>
  <c r="Z298" s="1"/>
  <c r="X139"/>
  <c r="AA139" s="1"/>
  <c r="X414"/>
  <c r="Z414" s="1"/>
  <c r="Y336"/>
  <c r="AA336" s="1"/>
  <c r="Y425"/>
  <c r="AA425" s="1"/>
  <c r="O480"/>
  <c r="Y480" s="1"/>
  <c r="O360"/>
  <c r="X360" s="1"/>
  <c r="Y295"/>
  <c r="X295"/>
  <c r="X135"/>
  <c r="Y135"/>
  <c r="Y138"/>
  <c r="X138"/>
  <c r="O422"/>
  <c r="Y422" s="1"/>
  <c r="X363"/>
  <c r="Y363"/>
  <c r="O225"/>
  <c r="Y225" s="1"/>
  <c r="Y279"/>
  <c r="X279"/>
  <c r="O46"/>
  <c r="Y46" s="1"/>
  <c r="O305"/>
  <c r="Y305" s="1"/>
  <c r="O310"/>
  <c r="X310" s="1"/>
  <c r="X342"/>
  <c r="Y342"/>
  <c r="Y396"/>
  <c r="X396"/>
  <c r="O372"/>
  <c r="X372" s="1"/>
  <c r="O333"/>
  <c r="Y333" s="1"/>
  <c r="X411"/>
  <c r="X188"/>
  <c r="X397"/>
  <c r="X143"/>
  <c r="X58"/>
  <c r="X35"/>
  <c r="X375"/>
  <c r="X79"/>
  <c r="O173"/>
  <c r="Y173" s="1"/>
  <c r="AA171"/>
  <c r="Z171"/>
  <c r="O415"/>
  <c r="O350"/>
  <c r="O73"/>
  <c r="X73" s="1"/>
  <c r="X447"/>
  <c r="Y447"/>
  <c r="AA297"/>
  <c r="Z297"/>
  <c r="O267"/>
  <c r="X267" s="1"/>
  <c r="O471"/>
  <c r="Y471" s="1"/>
  <c r="Y296"/>
  <c r="X296"/>
  <c r="Z44"/>
  <c r="AA44"/>
  <c r="O63"/>
  <c r="O407"/>
  <c r="Y407" s="1"/>
  <c r="O128"/>
  <c r="O323"/>
  <c r="X323" s="1"/>
  <c r="O280"/>
  <c r="O441"/>
  <c r="X441" s="1"/>
  <c r="O131"/>
  <c r="X131" s="1"/>
  <c r="O326"/>
  <c r="X326" s="1"/>
  <c r="O284"/>
  <c r="O256"/>
  <c r="Y256" s="1"/>
  <c r="X479"/>
  <c r="X448"/>
  <c r="X134"/>
  <c r="X45"/>
  <c r="O290"/>
  <c r="O388"/>
  <c r="Y388" s="1"/>
  <c r="O339"/>
  <c r="Z190"/>
  <c r="AA190"/>
  <c r="O89"/>
  <c r="X89" s="1"/>
  <c r="O33"/>
  <c r="X32"/>
  <c r="Y32"/>
  <c r="O463"/>
  <c r="O115"/>
  <c r="Y115" s="1"/>
  <c r="O432"/>
  <c r="O386"/>
  <c r="Y386" s="1"/>
  <c r="X192"/>
  <c r="O167"/>
  <c r="Y167" s="1"/>
  <c r="Z133"/>
  <c r="AA133"/>
  <c r="O59"/>
  <c r="X59" s="1"/>
  <c r="X140"/>
  <c r="Y140"/>
  <c r="O403"/>
  <c r="Y403" s="1"/>
  <c r="O399"/>
  <c r="X399" s="1"/>
  <c r="O239"/>
  <c r="Y239" s="1"/>
  <c r="O147"/>
  <c r="Y147" s="1"/>
  <c r="O449"/>
  <c r="X449" s="1"/>
  <c r="O412"/>
  <c r="Y412" s="1"/>
  <c r="O252"/>
  <c r="X252" s="1"/>
  <c r="O237"/>
  <c r="Y237" s="1"/>
  <c r="Z374"/>
  <c r="AA374"/>
  <c r="X478"/>
  <c r="Y478"/>
  <c r="X189"/>
  <c r="Y189"/>
  <c r="X398"/>
  <c r="Y398"/>
  <c r="O337"/>
  <c r="Y337" s="1"/>
  <c r="O343"/>
  <c r="O144"/>
  <c r="Y144" s="1"/>
  <c r="O426"/>
  <c r="X426" s="1"/>
  <c r="O141"/>
  <c r="X141" s="1"/>
  <c r="Y461"/>
  <c r="X461"/>
  <c r="O299"/>
  <c r="X299" s="1"/>
  <c r="O364"/>
  <c r="X364" s="1"/>
  <c r="O49"/>
  <c r="O36"/>
  <c r="X36" s="1"/>
  <c r="O136"/>
  <c r="Y136" s="1"/>
  <c r="O376"/>
  <c r="X440"/>
  <c r="Y440"/>
  <c r="O80"/>
  <c r="O184"/>
  <c r="Y184" s="1"/>
  <c r="X462"/>
  <c r="X114"/>
  <c r="X191"/>
  <c r="X194" i="13"/>
  <c r="Z194" s="1"/>
  <c r="X252"/>
  <c r="X190"/>
  <c r="Y442"/>
  <c r="Z442" s="1"/>
  <c r="Y172"/>
  <c r="Z172" s="1"/>
  <c r="Y279"/>
  <c r="Z279" s="1"/>
  <c r="X406"/>
  <c r="Z406" s="1"/>
  <c r="X266"/>
  <c r="AA266" s="1"/>
  <c r="X134"/>
  <c r="Z134" s="1"/>
  <c r="X33"/>
  <c r="Z33" s="1"/>
  <c r="X79"/>
  <c r="X462"/>
  <c r="AA462" s="1"/>
  <c r="O60"/>
  <c r="Y60" s="1"/>
  <c r="O471"/>
  <c r="O290"/>
  <c r="X238"/>
  <c r="Y238"/>
  <c r="O432"/>
  <c r="O131"/>
  <c r="AA442"/>
  <c r="O309"/>
  <c r="Y309" s="1"/>
  <c r="O188"/>
  <c r="Y188" s="1"/>
  <c r="O240"/>
  <c r="O139"/>
  <c r="O344"/>
  <c r="Y344" s="1"/>
  <c r="O185"/>
  <c r="Y185" s="1"/>
  <c r="AA33"/>
  <c r="Z79"/>
  <c r="AA79"/>
  <c r="X45"/>
  <c r="Y45"/>
  <c r="O361"/>
  <c r="Y361" s="1"/>
  <c r="O49"/>
  <c r="Y49" s="1"/>
  <c r="O304"/>
  <c r="Y304" s="1"/>
  <c r="X448"/>
  <c r="O389"/>
  <c r="Y389" s="1"/>
  <c r="AA279"/>
  <c r="O89"/>
  <c r="O225"/>
  <c r="X225" s="1"/>
  <c r="O333"/>
  <c r="Y333" s="1"/>
  <c r="X171"/>
  <c r="Y171"/>
  <c r="Z342"/>
  <c r="AA342"/>
  <c r="O280"/>
  <c r="Y280" s="1"/>
  <c r="O455"/>
  <c r="O135"/>
  <c r="Y135" s="1"/>
  <c r="O36"/>
  <c r="Y36" s="1"/>
  <c r="O129"/>
  <c r="O421"/>
  <c r="X421" s="1"/>
  <c r="O395"/>
  <c r="Y395" s="1"/>
  <c r="O404"/>
  <c r="X404" s="1"/>
  <c r="O69"/>
  <c r="O256"/>
  <c r="X256" s="1"/>
  <c r="O73"/>
  <c r="X73" s="1"/>
  <c r="X59"/>
  <c r="X289"/>
  <c r="X237"/>
  <c r="X46"/>
  <c r="X343"/>
  <c r="X235"/>
  <c r="X44"/>
  <c r="X360"/>
  <c r="O443"/>
  <c r="O325"/>
  <c r="Y325" s="1"/>
  <c r="O63"/>
  <c r="Y63" s="1"/>
  <c r="O173"/>
  <c r="O425"/>
  <c r="O323"/>
  <c r="O284"/>
  <c r="X284" s="1"/>
  <c r="O147"/>
  <c r="Y147" s="1"/>
  <c r="O253"/>
  <c r="X253" s="1"/>
  <c r="O298"/>
  <c r="O417"/>
  <c r="X417" s="1"/>
  <c r="X133"/>
  <c r="Y133"/>
  <c r="Z32"/>
  <c r="AA32"/>
  <c r="O451"/>
  <c r="Y451" s="1"/>
  <c r="O195"/>
  <c r="O145"/>
  <c r="O191"/>
  <c r="Y191" s="1"/>
  <c r="O101"/>
  <c r="X447"/>
  <c r="Y447"/>
  <c r="O114"/>
  <c r="Y237"/>
  <c r="X239"/>
  <c r="Y343"/>
  <c r="X128"/>
  <c r="Y44"/>
  <c r="Y360"/>
  <c r="Y190"/>
  <c r="AA190" s="1"/>
  <c r="X297"/>
  <c r="O449"/>
  <c r="O267"/>
  <c r="O353"/>
  <c r="Y353" s="1"/>
  <c r="O141"/>
  <c r="X141" s="1"/>
  <c r="O155"/>
  <c r="O47"/>
  <c r="Y47" s="1"/>
  <c r="O167"/>
  <c r="X167" s="1"/>
  <c r="Z252"/>
  <c r="AA252"/>
  <c r="O407"/>
  <c r="X407" s="1"/>
  <c r="Y236"/>
  <c r="X236"/>
  <c r="O34"/>
  <c r="Y34" s="1"/>
  <c r="O80"/>
  <c r="Y80" s="1"/>
  <c r="Y461"/>
  <c r="X461"/>
  <c r="O376"/>
  <c r="Y376" s="1"/>
  <c r="X296"/>
  <c r="Y296"/>
  <c r="O386"/>
  <c r="X386" s="1"/>
  <c r="O463"/>
  <c r="Y463" s="1"/>
  <c r="Y289"/>
  <c r="Y239"/>
  <c r="X403"/>
  <c r="X188" i="12"/>
  <c r="X323"/>
  <c r="X147"/>
  <c r="Y462"/>
  <c r="AA462" s="1"/>
  <c r="X252"/>
  <c r="Z252" s="1"/>
  <c r="X403"/>
  <c r="X289"/>
  <c r="Y237"/>
  <c r="Y391"/>
  <c r="Z391" s="1"/>
  <c r="O33"/>
  <c r="Y33" s="1"/>
  <c r="Y32"/>
  <c r="X32"/>
  <c r="O74"/>
  <c r="Y74" s="1"/>
  <c r="O432"/>
  <c r="O235"/>
  <c r="O456"/>
  <c r="O168"/>
  <c r="Y168" s="1"/>
  <c r="O90"/>
  <c r="Y90" s="1"/>
  <c r="X130"/>
  <c r="Y130"/>
  <c r="O309"/>
  <c r="Y309" s="1"/>
  <c r="O195"/>
  <c r="Y195" s="1"/>
  <c r="O185"/>
  <c r="Y185" s="1"/>
  <c r="O132"/>
  <c r="Y132" s="1"/>
  <c r="O60"/>
  <c r="Y60" s="1"/>
  <c r="O145"/>
  <c r="O407"/>
  <c r="X407" s="1"/>
  <c r="O64"/>
  <c r="X353"/>
  <c r="X256"/>
  <c r="X448"/>
  <c r="X386"/>
  <c r="X155"/>
  <c r="X225"/>
  <c r="X442"/>
  <c r="X240"/>
  <c r="X451"/>
  <c r="O253"/>
  <c r="Y253" s="1"/>
  <c r="O290"/>
  <c r="Y290" s="1"/>
  <c r="O327"/>
  <c r="O172"/>
  <c r="Y172" s="1"/>
  <c r="O148"/>
  <c r="Y148" s="1"/>
  <c r="O360"/>
  <c r="Y360" s="1"/>
  <c r="O189"/>
  <c r="O238"/>
  <c r="Y238" s="1"/>
  <c r="O80"/>
  <c r="O463"/>
  <c r="Y463" s="1"/>
  <c r="O103"/>
  <c r="Y103" s="1"/>
  <c r="O404"/>
  <c r="X404" s="1"/>
  <c r="O392"/>
  <c r="Y392" s="1"/>
  <c r="O376"/>
  <c r="Y376" s="1"/>
  <c r="O428"/>
  <c r="X395"/>
  <c r="X73"/>
  <c r="X455"/>
  <c r="X167"/>
  <c r="X89"/>
  <c r="Y171"/>
  <c r="X131"/>
  <c r="X59"/>
  <c r="X406"/>
  <c r="X63"/>
  <c r="O449"/>
  <c r="X449" s="1"/>
  <c r="AA252"/>
  <c r="O284"/>
  <c r="Y284" s="1"/>
  <c r="Z289"/>
  <c r="AA289"/>
  <c r="O387"/>
  <c r="Z147"/>
  <c r="AA147"/>
  <c r="O324"/>
  <c r="Z188"/>
  <c r="AA188"/>
  <c r="AA237"/>
  <c r="Z237"/>
  <c r="AA447"/>
  <c r="Z447"/>
  <c r="O471"/>
  <c r="Y471" s="1"/>
  <c r="O333"/>
  <c r="Y333" s="1"/>
  <c r="Z462"/>
  <c r="O266"/>
  <c r="Y266" s="1"/>
  <c r="O36"/>
  <c r="Y455"/>
  <c r="Y89"/>
  <c r="X171"/>
  <c r="Y406"/>
  <c r="Y63"/>
  <c r="O354"/>
  <c r="X354" s="1"/>
  <c r="O257"/>
  <c r="Y257" s="1"/>
  <c r="O396"/>
  <c r="Y396" s="1"/>
  <c r="Z323"/>
  <c r="AA323"/>
  <c r="O69"/>
  <c r="X69" s="1"/>
  <c r="O156"/>
  <c r="O226"/>
  <c r="Y226" s="1"/>
  <c r="Y461"/>
  <c r="X461"/>
  <c r="O443"/>
  <c r="Y443" s="1"/>
  <c r="O241"/>
  <c r="Y241" s="1"/>
  <c r="O114"/>
  <c r="AA403"/>
  <c r="Z403"/>
  <c r="O44"/>
  <c r="Y44" s="1"/>
  <c r="O452"/>
  <c r="X310" i="11"/>
  <c r="Z310" s="1"/>
  <c r="Y386"/>
  <c r="Z386" s="1"/>
  <c r="Y167" i="10"/>
  <c r="AA167" s="1"/>
  <c r="X89"/>
  <c r="AA89" s="1"/>
  <c r="O472" i="11"/>
  <c r="X447"/>
  <c r="O33"/>
  <c r="Y33" s="1"/>
  <c r="Y32"/>
  <c r="X32"/>
  <c r="O284"/>
  <c r="O442"/>
  <c r="Y442" s="1"/>
  <c r="O89"/>
  <c r="O167"/>
  <c r="Y167" s="1"/>
  <c r="O80"/>
  <c r="X80" s="1"/>
  <c r="O165"/>
  <c r="Y165" s="1"/>
  <c r="O311"/>
  <c r="X311" s="1"/>
  <c r="O387"/>
  <c r="Y387" s="1"/>
  <c r="X463"/>
  <c r="X289"/>
  <c r="Y471"/>
  <c r="AA471" s="1"/>
  <c r="O464"/>
  <c r="O290"/>
  <c r="Y290" s="1"/>
  <c r="O448"/>
  <c r="X448" s="1"/>
  <c r="O323"/>
  <c r="Y323" s="1"/>
  <c r="O380"/>
  <c r="O285" i="10"/>
  <c r="Y285" s="1"/>
  <c r="O443"/>
  <c r="Y443" s="1"/>
  <c r="O380"/>
  <c r="Y380" s="1"/>
  <c r="O290"/>
  <c r="Y290" s="1"/>
  <c r="X33"/>
  <c r="X310"/>
  <c r="O168"/>
  <c r="X168" s="1"/>
  <c r="O323"/>
  <c r="Y323" s="1"/>
  <c r="O471"/>
  <c r="Y471" s="1"/>
  <c r="X284"/>
  <c r="X442"/>
  <c r="X289"/>
  <c r="Z167"/>
  <c r="O80"/>
  <c r="Y80" s="1"/>
  <c r="O386"/>
  <c r="Y386" s="1"/>
  <c r="O165"/>
  <c r="X165" s="1"/>
  <c r="O463"/>
  <c r="Y463" s="1"/>
  <c r="Z32"/>
  <c r="AA32"/>
  <c r="O90"/>
  <c r="Y90" s="1"/>
  <c r="O447"/>
  <c r="Y447" s="1"/>
  <c r="O34"/>
  <c r="X34" s="1"/>
  <c r="O311"/>
  <c r="X311" s="1"/>
  <c r="X89" i="7"/>
  <c r="AA89" s="1"/>
  <c r="O464"/>
  <c r="Y464" s="1"/>
  <c r="O285"/>
  <c r="Y285" s="1"/>
  <c r="O289"/>
  <c r="Y289" s="1"/>
  <c r="O165"/>
  <c r="Y165" s="1"/>
  <c r="O443"/>
  <c r="Y443" s="1"/>
  <c r="O90"/>
  <c r="Y90" s="1"/>
  <c r="O471"/>
  <c r="Y471" s="1"/>
  <c r="X88"/>
  <c r="Y88"/>
  <c r="X463"/>
  <c r="X442"/>
  <c r="O448"/>
  <c r="X448" s="1"/>
  <c r="O310"/>
  <c r="Y310" s="1"/>
  <c r="O167"/>
  <c r="Y167" s="1"/>
  <c r="Y463"/>
  <c r="Y442"/>
  <c r="Y284"/>
  <c r="X284"/>
  <c r="X447"/>
  <c r="O323"/>
  <c r="Y323" s="1"/>
  <c r="AA451" i="14" l="1"/>
  <c r="Y192"/>
  <c r="AA325"/>
  <c r="Z139"/>
  <c r="Z395"/>
  <c r="AA278"/>
  <c r="Z349"/>
  <c r="Z304"/>
  <c r="AA414"/>
  <c r="X452"/>
  <c r="AA406"/>
  <c r="Y452"/>
  <c r="AA421"/>
  <c r="AA289"/>
  <c r="Y415"/>
  <c r="O416"/>
  <c r="X416" s="1"/>
  <c r="X63"/>
  <c r="O64"/>
  <c r="O65" s="1"/>
  <c r="Y65" s="1"/>
  <c r="Y290"/>
  <c r="O291"/>
  <c r="O292" s="1"/>
  <c r="X292" s="1"/>
  <c r="Z341"/>
  <c r="AA172"/>
  <c r="AA362"/>
  <c r="Z294"/>
  <c r="AA298"/>
  <c r="Z255"/>
  <c r="X412"/>
  <c r="Z412" s="1"/>
  <c r="Z266"/>
  <c r="AA309"/>
  <c r="Y59"/>
  <c r="Z59" s="1"/>
  <c r="Y399"/>
  <c r="AA399" s="1"/>
  <c r="Y323"/>
  <c r="AA323" s="1"/>
  <c r="X144"/>
  <c r="Z144" s="1"/>
  <c r="X167"/>
  <c r="Z167" s="1"/>
  <c r="Y131"/>
  <c r="AA131" s="1"/>
  <c r="Z425"/>
  <c r="Y449"/>
  <c r="AA449" s="1"/>
  <c r="Y441"/>
  <c r="Z441" s="1"/>
  <c r="Y36"/>
  <c r="AA36" s="1"/>
  <c r="Y372"/>
  <c r="Z372" s="1"/>
  <c r="X422"/>
  <c r="AA422" s="1"/>
  <c r="Y360"/>
  <c r="AA360" s="1"/>
  <c r="Y310"/>
  <c r="Z310" s="1"/>
  <c r="Z336"/>
  <c r="X184"/>
  <c r="Z184" s="1"/>
  <c r="Y364"/>
  <c r="AA364" s="1"/>
  <c r="X337"/>
  <c r="Z337" s="1"/>
  <c r="X239"/>
  <c r="Z239" s="1"/>
  <c r="X115"/>
  <c r="AA115" s="1"/>
  <c r="X237"/>
  <c r="Z237" s="1"/>
  <c r="Y193"/>
  <c r="AA193" s="1"/>
  <c r="Y73"/>
  <c r="AA73" s="1"/>
  <c r="Z114"/>
  <c r="AA114"/>
  <c r="O185"/>
  <c r="Y185" s="1"/>
  <c r="AA440"/>
  <c r="Z440"/>
  <c r="Y142"/>
  <c r="X142"/>
  <c r="O427"/>
  <c r="Y427" s="1"/>
  <c r="O145"/>
  <c r="Y145" s="1"/>
  <c r="AA398"/>
  <c r="Z398"/>
  <c r="Z478"/>
  <c r="AA478"/>
  <c r="O253"/>
  <c r="X253" s="1"/>
  <c r="AA59"/>
  <c r="O116"/>
  <c r="Z32"/>
  <c r="AA32"/>
  <c r="O90"/>
  <c r="Y90" s="1"/>
  <c r="Z134"/>
  <c r="AA134"/>
  <c r="O327"/>
  <c r="X64"/>
  <c r="O268"/>
  <c r="Z79"/>
  <c r="AA79"/>
  <c r="Z143"/>
  <c r="AA143"/>
  <c r="Z342"/>
  <c r="AA342"/>
  <c r="X46"/>
  <c r="X480"/>
  <c r="Z191"/>
  <c r="AA191"/>
  <c r="O81"/>
  <c r="X81" s="1"/>
  <c r="O377"/>
  <c r="Y377" s="1"/>
  <c r="O50"/>
  <c r="Y50" s="1"/>
  <c r="O300"/>
  <c r="Y300" s="1"/>
  <c r="O344"/>
  <c r="Y344" s="1"/>
  <c r="AA237"/>
  <c r="O404"/>
  <c r="Y404" s="1"/>
  <c r="AA192"/>
  <c r="Z192"/>
  <c r="X387"/>
  <c r="Y387"/>
  <c r="O433"/>
  <c r="Y433" s="1"/>
  <c r="O464"/>
  <c r="X34"/>
  <c r="Y34"/>
  <c r="X340"/>
  <c r="Y340"/>
  <c r="O257"/>
  <c r="O454"/>
  <c r="O285"/>
  <c r="X285" s="1"/>
  <c r="O281"/>
  <c r="Y281" s="1"/>
  <c r="O129"/>
  <c r="X129" s="1"/>
  <c r="O351"/>
  <c r="Y351" s="1"/>
  <c r="Z58"/>
  <c r="AA58"/>
  <c r="Z411"/>
  <c r="AA411"/>
  <c r="O226"/>
  <c r="Y226" s="1"/>
  <c r="Z363"/>
  <c r="AA363"/>
  <c r="Z138"/>
  <c r="AA138"/>
  <c r="X137"/>
  <c r="Y137"/>
  <c r="Z461"/>
  <c r="AA461"/>
  <c r="Z189"/>
  <c r="AA189"/>
  <c r="O148"/>
  <c r="O400"/>
  <c r="O194"/>
  <c r="Y194" s="1"/>
  <c r="O389"/>
  <c r="X389" s="1"/>
  <c r="AA45"/>
  <c r="Z45"/>
  <c r="AA479"/>
  <c r="Z479"/>
  <c r="O442"/>
  <c r="X442" s="1"/>
  <c r="O408"/>
  <c r="X408" s="1"/>
  <c r="Z296"/>
  <c r="AA296"/>
  <c r="O472"/>
  <c r="O74"/>
  <c r="Y74" s="1"/>
  <c r="O174"/>
  <c r="Y174" s="1"/>
  <c r="Z35"/>
  <c r="AA35"/>
  <c r="AA188"/>
  <c r="Z188"/>
  <c r="O334"/>
  <c r="X334" s="1"/>
  <c r="Z396"/>
  <c r="AA396"/>
  <c r="O306"/>
  <c r="O47"/>
  <c r="Y47" s="1"/>
  <c r="Z295"/>
  <c r="AA295"/>
  <c r="O481"/>
  <c r="Y481" s="1"/>
  <c r="X80"/>
  <c r="X376"/>
  <c r="X49"/>
  <c r="X343"/>
  <c r="X386"/>
  <c r="X432"/>
  <c r="X463"/>
  <c r="X33"/>
  <c r="X339"/>
  <c r="X453"/>
  <c r="X284"/>
  <c r="X280"/>
  <c r="X128"/>
  <c r="X350"/>
  <c r="Z462"/>
  <c r="AA462"/>
  <c r="O37"/>
  <c r="X37" s="1"/>
  <c r="O365"/>
  <c r="Y365" s="1"/>
  <c r="X338"/>
  <c r="Y338"/>
  <c r="Y238"/>
  <c r="X238"/>
  <c r="X413"/>
  <c r="Y413"/>
  <c r="X450"/>
  <c r="Y450"/>
  <c r="O240"/>
  <c r="X240" s="1"/>
  <c r="AA140"/>
  <c r="Z140"/>
  <c r="O60"/>
  <c r="O168"/>
  <c r="Y168" s="1"/>
  <c r="AA448"/>
  <c r="Z448"/>
  <c r="X132"/>
  <c r="Y132"/>
  <c r="X324"/>
  <c r="Y324"/>
  <c r="AA447"/>
  <c r="Z447"/>
  <c r="Z375"/>
  <c r="AA375"/>
  <c r="Z397"/>
  <c r="AA397"/>
  <c r="X373"/>
  <c r="Y373"/>
  <c r="O311"/>
  <c r="X311" s="1"/>
  <c r="Z279"/>
  <c r="AA279"/>
  <c r="O423"/>
  <c r="Z135"/>
  <c r="AA135"/>
  <c r="X361"/>
  <c r="Y361"/>
  <c r="O66"/>
  <c r="Y80"/>
  <c r="Y376"/>
  <c r="X136"/>
  <c r="Y49"/>
  <c r="Y299"/>
  <c r="AA299" s="1"/>
  <c r="Y141"/>
  <c r="AA141" s="1"/>
  <c r="Y426"/>
  <c r="AA426" s="1"/>
  <c r="Y343"/>
  <c r="Y252"/>
  <c r="AA252" s="1"/>
  <c r="X147"/>
  <c r="X403"/>
  <c r="Y432"/>
  <c r="Y463"/>
  <c r="Y33"/>
  <c r="Y89"/>
  <c r="Z89" s="1"/>
  <c r="Y339"/>
  <c r="X388"/>
  <c r="X290"/>
  <c r="X256"/>
  <c r="Y284"/>
  <c r="Y326"/>
  <c r="AA326" s="1"/>
  <c r="Y280"/>
  <c r="Y128"/>
  <c r="X407"/>
  <c r="Y63"/>
  <c r="AA63" s="1"/>
  <c r="X471"/>
  <c r="Y267"/>
  <c r="AA267" s="1"/>
  <c r="Y350"/>
  <c r="X415"/>
  <c r="X173"/>
  <c r="X333"/>
  <c r="X305"/>
  <c r="X225"/>
  <c r="AA406" i="13"/>
  <c r="Z462"/>
  <c r="Z266"/>
  <c r="Y167"/>
  <c r="AA167" s="1"/>
  <c r="AA194"/>
  <c r="AA172"/>
  <c r="AA134"/>
  <c r="Y73"/>
  <c r="AA73" s="1"/>
  <c r="X280"/>
  <c r="X376"/>
  <c r="AA376" s="1"/>
  <c r="Y141"/>
  <c r="AA141" s="1"/>
  <c r="Y225"/>
  <c r="Z225" s="1"/>
  <c r="X353"/>
  <c r="AA353" s="1"/>
  <c r="Y284"/>
  <c r="AA284" s="1"/>
  <c r="Y256"/>
  <c r="AA256" s="1"/>
  <c r="X333"/>
  <c r="AA333" s="1"/>
  <c r="X361"/>
  <c r="X185"/>
  <c r="AA185" s="1"/>
  <c r="X34"/>
  <c r="AA34" s="1"/>
  <c r="Y407"/>
  <c r="Z407" s="1"/>
  <c r="X451"/>
  <c r="Z451" s="1"/>
  <c r="Y417"/>
  <c r="Z417" s="1"/>
  <c r="X389"/>
  <c r="Z389" s="1"/>
  <c r="X344"/>
  <c r="Z344" s="1"/>
  <c r="X463"/>
  <c r="Z463" s="1"/>
  <c r="Y386"/>
  <c r="Z386" s="1"/>
  <c r="Y253"/>
  <c r="AA253" s="1"/>
  <c r="Y404"/>
  <c r="AA404" s="1"/>
  <c r="Y421"/>
  <c r="AA421" s="1"/>
  <c r="X147"/>
  <c r="Z147" s="1"/>
  <c r="X188"/>
  <c r="AA188" s="1"/>
  <c r="Z403"/>
  <c r="AA403"/>
  <c r="Z376"/>
  <c r="Z236"/>
  <c r="AA236"/>
  <c r="Z167"/>
  <c r="Z141"/>
  <c r="O268"/>
  <c r="Z297"/>
  <c r="AA297"/>
  <c r="Z128"/>
  <c r="AA128"/>
  <c r="O115"/>
  <c r="Y115" s="1"/>
  <c r="Z447"/>
  <c r="AA447"/>
  <c r="X146"/>
  <c r="Y146"/>
  <c r="O196"/>
  <c r="Y196" s="1"/>
  <c r="AA147"/>
  <c r="O426"/>
  <c r="Y426" s="1"/>
  <c r="O174"/>
  <c r="Y174" s="1"/>
  <c r="O444"/>
  <c r="Y444" s="1"/>
  <c r="Z44"/>
  <c r="AA44"/>
  <c r="Z237"/>
  <c r="AA237"/>
  <c r="Z73"/>
  <c r="O456"/>
  <c r="Y456" s="1"/>
  <c r="O90"/>
  <c r="Y90" s="1"/>
  <c r="AA361"/>
  <c r="Z361"/>
  <c r="X140"/>
  <c r="Y140"/>
  <c r="O241"/>
  <c r="Y241" s="1"/>
  <c r="Y132"/>
  <c r="X132"/>
  <c r="O291"/>
  <c r="X291" s="1"/>
  <c r="Z190"/>
  <c r="Z34"/>
  <c r="X48"/>
  <c r="Y48"/>
  <c r="O156"/>
  <c r="Y156" s="1"/>
  <c r="X450"/>
  <c r="Y450"/>
  <c r="O102"/>
  <c r="Y102" s="1"/>
  <c r="AA451"/>
  <c r="O299"/>
  <c r="X324"/>
  <c r="Y324"/>
  <c r="O64"/>
  <c r="Y64" s="1"/>
  <c r="Z360"/>
  <c r="AA360"/>
  <c r="Z46"/>
  <c r="AA46"/>
  <c r="O70"/>
  <c r="Y70" s="1"/>
  <c r="O396"/>
  <c r="Y396" s="1"/>
  <c r="X130"/>
  <c r="Y130"/>
  <c r="O136"/>
  <c r="Y136" s="1"/>
  <c r="Z280"/>
  <c r="AA280"/>
  <c r="AA171"/>
  <c r="Z171"/>
  <c r="O305"/>
  <c r="Y305" s="1"/>
  <c r="AA45"/>
  <c r="Z45"/>
  <c r="O310"/>
  <c r="Y310" s="1"/>
  <c r="O433"/>
  <c r="X433" s="1"/>
  <c r="O472"/>
  <c r="Y472" s="1"/>
  <c r="X267"/>
  <c r="X145"/>
  <c r="X195"/>
  <c r="X173"/>
  <c r="X455"/>
  <c r="X89"/>
  <c r="X240"/>
  <c r="X290"/>
  <c r="O387"/>
  <c r="X387" s="1"/>
  <c r="Z296"/>
  <c r="AA296"/>
  <c r="Z461"/>
  <c r="AA461"/>
  <c r="O81"/>
  <c r="O408"/>
  <c r="Y408" s="1"/>
  <c r="Z239"/>
  <c r="AA239"/>
  <c r="O192"/>
  <c r="Y192" s="1"/>
  <c r="O418"/>
  <c r="Y418" s="1"/>
  <c r="O285"/>
  <c r="Y285" s="1"/>
  <c r="O326"/>
  <c r="Y326" s="1"/>
  <c r="Z343"/>
  <c r="AA343"/>
  <c r="Z59"/>
  <c r="AA59"/>
  <c r="O257"/>
  <c r="Y257" s="1"/>
  <c r="O422"/>
  <c r="Y422" s="1"/>
  <c r="O37"/>
  <c r="Y37" s="1"/>
  <c r="Z448"/>
  <c r="AA448"/>
  <c r="O50"/>
  <c r="X50" s="1"/>
  <c r="Y189"/>
  <c r="X189"/>
  <c r="O61"/>
  <c r="X47"/>
  <c r="X155"/>
  <c r="Y267"/>
  <c r="X449"/>
  <c r="Y114"/>
  <c r="X101"/>
  <c r="Y195"/>
  <c r="X298"/>
  <c r="X323"/>
  <c r="X425"/>
  <c r="X63"/>
  <c r="X443"/>
  <c r="X69"/>
  <c r="X129"/>
  <c r="Y455"/>
  <c r="Y89"/>
  <c r="X139"/>
  <c r="X131"/>
  <c r="X432"/>
  <c r="Y290"/>
  <c r="X471"/>
  <c r="O464"/>
  <c r="Y464" s="1"/>
  <c r="O377"/>
  <c r="Y377" s="1"/>
  <c r="Y35"/>
  <c r="X35"/>
  <c r="O168"/>
  <c r="X168" s="1"/>
  <c r="O142"/>
  <c r="Y142" s="1"/>
  <c r="O354"/>
  <c r="Y354" s="1"/>
  <c r="O452"/>
  <c r="Y452" s="1"/>
  <c r="Z133"/>
  <c r="AA133"/>
  <c r="O254"/>
  <c r="Y254" s="1"/>
  <c r="O148"/>
  <c r="Y148" s="1"/>
  <c r="AA235"/>
  <c r="Z235"/>
  <c r="Z289"/>
  <c r="AA289"/>
  <c r="O74"/>
  <c r="Y74" s="1"/>
  <c r="Y405"/>
  <c r="X405"/>
  <c r="O281"/>
  <c r="Y281" s="1"/>
  <c r="O334"/>
  <c r="O226"/>
  <c r="Y226" s="1"/>
  <c r="O390"/>
  <c r="Y390" s="1"/>
  <c r="O362"/>
  <c r="Y362" s="1"/>
  <c r="O186"/>
  <c r="O345"/>
  <c r="X345" s="1"/>
  <c r="AA238"/>
  <c r="Z238"/>
  <c r="X80"/>
  <c r="Y155"/>
  <c r="Y449"/>
  <c r="X114"/>
  <c r="Y101"/>
  <c r="X191"/>
  <c r="Y145"/>
  <c r="Y298"/>
  <c r="Y323"/>
  <c r="Y425"/>
  <c r="Y173"/>
  <c r="X325"/>
  <c r="Y443"/>
  <c r="Y69"/>
  <c r="X395"/>
  <c r="Y129"/>
  <c r="X36"/>
  <c r="X135"/>
  <c r="X304"/>
  <c r="X49"/>
  <c r="Y139"/>
  <c r="Y240"/>
  <c r="X309"/>
  <c r="Y131"/>
  <c r="Y432"/>
  <c r="Y471"/>
  <c r="X60"/>
  <c r="AA391" i="12"/>
  <c r="X226"/>
  <c r="Z226" s="1"/>
  <c r="X443"/>
  <c r="AA443" s="1"/>
  <c r="Y69"/>
  <c r="X396"/>
  <c r="AA396" s="1"/>
  <c r="X132"/>
  <c r="AA132" s="1"/>
  <c r="X90"/>
  <c r="AA90" s="1"/>
  <c r="Y354"/>
  <c r="Z354" s="1"/>
  <c r="X172"/>
  <c r="Y407"/>
  <c r="AA407" s="1"/>
  <c r="X44"/>
  <c r="X333"/>
  <c r="AA333" s="1"/>
  <c r="X392"/>
  <c r="Y404"/>
  <c r="AA404" s="1"/>
  <c r="X238"/>
  <c r="AA238" s="1"/>
  <c r="X148"/>
  <c r="X253"/>
  <c r="X185"/>
  <c r="Z185" s="1"/>
  <c r="X241"/>
  <c r="Z241" s="1"/>
  <c r="X284"/>
  <c r="AA284" s="1"/>
  <c r="O453"/>
  <c r="Y453" s="1"/>
  <c r="O115"/>
  <c r="Y115" s="1"/>
  <c r="AA241"/>
  <c r="O157"/>
  <c r="Y157" s="1"/>
  <c r="AA354"/>
  <c r="O37"/>
  <c r="Y37" s="1"/>
  <c r="O325"/>
  <c r="X325" s="1"/>
  <c r="O388"/>
  <c r="X388" s="1"/>
  <c r="AA63"/>
  <c r="Z63"/>
  <c r="Z73"/>
  <c r="AA73"/>
  <c r="O429"/>
  <c r="X429" s="1"/>
  <c r="O81"/>
  <c r="O190"/>
  <c r="X190" s="1"/>
  <c r="Z172"/>
  <c r="AA172"/>
  <c r="O328"/>
  <c r="Y328" s="1"/>
  <c r="Z240"/>
  <c r="AA240"/>
  <c r="Z386"/>
  <c r="AA386"/>
  <c r="O65"/>
  <c r="Y65" s="1"/>
  <c r="X146"/>
  <c r="Y146"/>
  <c r="AA185"/>
  <c r="O457"/>
  <c r="X457" s="1"/>
  <c r="X236"/>
  <c r="Y236"/>
  <c r="O433"/>
  <c r="Y433" s="1"/>
  <c r="Z32"/>
  <c r="AA32"/>
  <c r="O45"/>
  <c r="Y45" s="1"/>
  <c r="O227"/>
  <c r="Y227" s="1"/>
  <c r="Z396"/>
  <c r="O258"/>
  <c r="X258" s="1"/>
  <c r="O472"/>
  <c r="Y472" s="1"/>
  <c r="Z131"/>
  <c r="AA131"/>
  <c r="AA455"/>
  <c r="Z455"/>
  <c r="O377"/>
  <c r="Y377" s="1"/>
  <c r="X405"/>
  <c r="Y405"/>
  <c r="O104"/>
  <c r="Y104" s="1"/>
  <c r="O464"/>
  <c r="Y464" s="1"/>
  <c r="Y239"/>
  <c r="X239"/>
  <c r="O291"/>
  <c r="Y291" s="1"/>
  <c r="AA451"/>
  <c r="Z451"/>
  <c r="Z155"/>
  <c r="AA155"/>
  <c r="Z353"/>
  <c r="AA353"/>
  <c r="O408"/>
  <c r="Y408" s="1"/>
  <c r="O196"/>
  <c r="X196" s="1"/>
  <c r="O169"/>
  <c r="Y169" s="1"/>
  <c r="O75"/>
  <c r="Y75" s="1"/>
  <c r="O34"/>
  <c r="X34" s="1"/>
  <c r="X156"/>
  <c r="X266"/>
  <c r="X324"/>
  <c r="X387"/>
  <c r="Y449"/>
  <c r="AA449" s="1"/>
  <c r="X428"/>
  <c r="X189"/>
  <c r="X360"/>
  <c r="X327"/>
  <c r="X145"/>
  <c r="X60"/>
  <c r="X309"/>
  <c r="X235"/>
  <c r="X432"/>
  <c r="O444"/>
  <c r="Y444" s="1"/>
  <c r="O70"/>
  <c r="X70" s="1"/>
  <c r="O397"/>
  <c r="X397" s="1"/>
  <c r="O355"/>
  <c r="Y355" s="1"/>
  <c r="O334"/>
  <c r="X334" s="1"/>
  <c r="AA59"/>
  <c r="Z59"/>
  <c r="Z167"/>
  <c r="AA167"/>
  <c r="O393"/>
  <c r="X393" s="1"/>
  <c r="O149"/>
  <c r="Y149" s="1"/>
  <c r="O254"/>
  <c r="Y254" s="1"/>
  <c r="AA225"/>
  <c r="Z225"/>
  <c r="Z256"/>
  <c r="AA256"/>
  <c r="O133"/>
  <c r="Y133" s="1"/>
  <c r="O91"/>
  <c r="Y91" s="1"/>
  <c r="X452"/>
  <c r="X114"/>
  <c r="Y156"/>
  <c r="X257"/>
  <c r="X36"/>
  <c r="X471"/>
  <c r="Y324"/>
  <c r="Y428"/>
  <c r="X376"/>
  <c r="X103"/>
  <c r="X463"/>
  <c r="X80"/>
  <c r="Y189"/>
  <c r="Y327"/>
  <c r="X290"/>
  <c r="X64"/>
  <c r="Y145"/>
  <c r="X195"/>
  <c r="X168"/>
  <c r="X456"/>
  <c r="Y432"/>
  <c r="X74"/>
  <c r="X33"/>
  <c r="Z44"/>
  <c r="AA44"/>
  <c r="O242"/>
  <c r="X242" s="1"/>
  <c r="Z461"/>
  <c r="AA461"/>
  <c r="AA226"/>
  <c r="Z69"/>
  <c r="AA69"/>
  <c r="Z171"/>
  <c r="AA171"/>
  <c r="O267"/>
  <c r="Y267" s="1"/>
  <c r="O285"/>
  <c r="X285" s="1"/>
  <c r="Y450"/>
  <c r="X450"/>
  <c r="AA406"/>
  <c r="Z406"/>
  <c r="AA89"/>
  <c r="Z89"/>
  <c r="AA395"/>
  <c r="Z395"/>
  <c r="Z392"/>
  <c r="AA392"/>
  <c r="Z238"/>
  <c r="O361"/>
  <c r="X361" s="1"/>
  <c r="Z148"/>
  <c r="AA148"/>
  <c r="O173"/>
  <c r="Y173" s="1"/>
  <c r="AA253"/>
  <c r="Z253"/>
  <c r="Z442"/>
  <c r="AA442"/>
  <c r="AA448"/>
  <c r="Z448"/>
  <c r="O61"/>
  <c r="X61" s="1"/>
  <c r="Z132"/>
  <c r="O186"/>
  <c r="Y186" s="1"/>
  <c r="O310"/>
  <c r="Y310" s="1"/>
  <c r="Z130"/>
  <c r="AA130"/>
  <c r="Y452"/>
  <c r="Y114"/>
  <c r="Y36"/>
  <c r="Y387"/>
  <c r="Y80"/>
  <c r="Y64"/>
  <c r="Y456"/>
  <c r="Y235"/>
  <c r="AA310" i="11"/>
  <c r="AA386"/>
  <c r="X442"/>
  <c r="Z442" s="1"/>
  <c r="X323"/>
  <c r="Z323" s="1"/>
  <c r="Y311"/>
  <c r="AA311" s="1"/>
  <c r="Y448"/>
  <c r="AA448" s="1"/>
  <c r="Z471"/>
  <c r="Z89" i="10"/>
  <c r="X323"/>
  <c r="Z323" s="1"/>
  <c r="Y165"/>
  <c r="AA165" s="1"/>
  <c r="Y168"/>
  <c r="Y311"/>
  <c r="Z311" s="1"/>
  <c r="Y34"/>
  <c r="X443"/>
  <c r="Z443" s="1"/>
  <c r="O465" i="11"/>
  <c r="X465" s="1"/>
  <c r="O388"/>
  <c r="X388" s="1"/>
  <c r="O168"/>
  <c r="Y168" s="1"/>
  <c r="O90"/>
  <c r="X90" s="1"/>
  <c r="O285"/>
  <c r="Y285" s="1"/>
  <c r="AA447"/>
  <c r="Z447"/>
  <c r="O381"/>
  <c r="X381" s="1"/>
  <c r="Z448"/>
  <c r="Z289"/>
  <c r="AA289"/>
  <c r="O81"/>
  <c r="O473"/>
  <c r="O449"/>
  <c r="O291"/>
  <c r="X291" s="1"/>
  <c r="X166"/>
  <c r="Y166"/>
  <c r="O443"/>
  <c r="Z32"/>
  <c r="AA32"/>
  <c r="O34"/>
  <c r="Y34" s="1"/>
  <c r="X380"/>
  <c r="X464"/>
  <c r="X387"/>
  <c r="X167"/>
  <c r="X89"/>
  <c r="X284"/>
  <c r="X472"/>
  <c r="O324"/>
  <c r="X324" s="1"/>
  <c r="AA463"/>
  <c r="Z463"/>
  <c r="O312"/>
  <c r="Y312" s="1"/>
  <c r="Y380"/>
  <c r="X290"/>
  <c r="Y464"/>
  <c r="X165"/>
  <c r="Y80"/>
  <c r="AA80" s="1"/>
  <c r="Y89"/>
  <c r="Y284"/>
  <c r="X33"/>
  <c r="Y472"/>
  <c r="O35" i="10"/>
  <c r="Y35" s="1"/>
  <c r="O91"/>
  <c r="Y91" s="1"/>
  <c r="O472"/>
  <c r="O169"/>
  <c r="Y169" s="1"/>
  <c r="AA33"/>
  <c r="Z33"/>
  <c r="O286"/>
  <c r="X447"/>
  <c r="X463"/>
  <c r="O312"/>
  <c r="Y312" s="1"/>
  <c r="X166"/>
  <c r="Y166"/>
  <c r="Z284"/>
  <c r="AA284"/>
  <c r="O324"/>
  <c r="X324" s="1"/>
  <c r="Z310"/>
  <c r="AA310"/>
  <c r="O444"/>
  <c r="Y444" s="1"/>
  <c r="X90"/>
  <c r="X471"/>
  <c r="X290"/>
  <c r="X285"/>
  <c r="Z34"/>
  <c r="AA34"/>
  <c r="Z165"/>
  <c r="O387"/>
  <c r="X387" s="1"/>
  <c r="O81"/>
  <c r="Y81" s="1"/>
  <c r="AA442"/>
  <c r="Z442"/>
  <c r="AA323"/>
  <c r="Z168"/>
  <c r="AA168"/>
  <c r="O381"/>
  <c r="X381" s="1"/>
  <c r="O448"/>
  <c r="Y448" s="1"/>
  <c r="O464"/>
  <c r="X464" s="1"/>
  <c r="AA289"/>
  <c r="Z289"/>
  <c r="O291"/>
  <c r="X291" s="1"/>
  <c r="AA443"/>
  <c r="X386"/>
  <c r="X80"/>
  <c r="X380"/>
  <c r="Z89" i="7"/>
  <c r="X443"/>
  <c r="AA443" s="1"/>
  <c r="Y448"/>
  <c r="AA448" s="1"/>
  <c r="AA447"/>
  <c r="Z447"/>
  <c r="AA442"/>
  <c r="Z442"/>
  <c r="X167"/>
  <c r="X310"/>
  <c r="X90"/>
  <c r="X285"/>
  <c r="X464"/>
  <c r="Z88"/>
  <c r="AA88"/>
  <c r="O444"/>
  <c r="X444" s="1"/>
  <c r="O324"/>
  <c r="X324" s="1"/>
  <c r="O311"/>
  <c r="X311" s="1"/>
  <c r="O472"/>
  <c r="X472" s="1"/>
  <c r="X166"/>
  <c r="Y166"/>
  <c r="O290"/>
  <c r="X290" s="1"/>
  <c r="O465"/>
  <c r="Y465" s="1"/>
  <c r="Z284"/>
  <c r="AA284"/>
  <c r="O168"/>
  <c r="O449"/>
  <c r="X449" s="1"/>
  <c r="AA463"/>
  <c r="Z463"/>
  <c r="O91"/>
  <c r="O286"/>
  <c r="Y286" s="1"/>
  <c r="X323"/>
  <c r="X471"/>
  <c r="X165"/>
  <c r="X289"/>
  <c r="Z323" i="14" l="1"/>
  <c r="Z36"/>
  <c r="Y292"/>
  <c r="AA292" s="1"/>
  <c r="Y416"/>
  <c r="Z416" s="1"/>
  <c r="X291"/>
  <c r="AA452"/>
  <c r="X293"/>
  <c r="Z452"/>
  <c r="Y293"/>
  <c r="Y291"/>
  <c r="Y64"/>
  <c r="AA64" s="1"/>
  <c r="AA167"/>
  <c r="X65"/>
  <c r="AA239"/>
  <c r="O417"/>
  <c r="AA441"/>
  <c r="Z422"/>
  <c r="AA412"/>
  <c r="AA310"/>
  <c r="Z364"/>
  <c r="AA372"/>
  <c r="Z449"/>
  <c r="AA144"/>
  <c r="AA337"/>
  <c r="AA184"/>
  <c r="Z360"/>
  <c r="Z399"/>
  <c r="Z115"/>
  <c r="Z131"/>
  <c r="X351"/>
  <c r="AA351" s="1"/>
  <c r="Z193"/>
  <c r="X404"/>
  <c r="AA404" s="1"/>
  <c r="X433"/>
  <c r="Z433" s="1"/>
  <c r="X344"/>
  <c r="AA344" s="1"/>
  <c r="X174"/>
  <c r="AA174" s="1"/>
  <c r="Y389"/>
  <c r="AA389" s="1"/>
  <c r="X90"/>
  <c r="AA90" s="1"/>
  <c r="Y240"/>
  <c r="Z240" s="1"/>
  <c r="X377"/>
  <c r="AA377" s="1"/>
  <c r="X145"/>
  <c r="X481"/>
  <c r="Z481" s="1"/>
  <c r="Y334"/>
  <c r="Z334" s="1"/>
  <c r="Y129"/>
  <c r="AA129" s="1"/>
  <c r="Y285"/>
  <c r="Z285" s="1"/>
  <c r="Y81"/>
  <c r="Z81" s="1"/>
  <c r="X365"/>
  <c r="Z365" s="1"/>
  <c r="Y442"/>
  <c r="AA442" s="1"/>
  <c r="Z73"/>
  <c r="Z225"/>
  <c r="AA225"/>
  <c r="Z173"/>
  <c r="AA173"/>
  <c r="AA471"/>
  <c r="Z471"/>
  <c r="Z290"/>
  <c r="AA290"/>
  <c r="Z147"/>
  <c r="AA147"/>
  <c r="AA136"/>
  <c r="Z136"/>
  <c r="O67"/>
  <c r="Y67" s="1"/>
  <c r="Z361"/>
  <c r="AA361"/>
  <c r="X424"/>
  <c r="Y424"/>
  <c r="AA132"/>
  <c r="Z132"/>
  <c r="O61"/>
  <c r="Y61" s="1"/>
  <c r="Z280"/>
  <c r="AA280"/>
  <c r="AA33"/>
  <c r="Z33"/>
  <c r="AA343"/>
  <c r="Z343"/>
  <c r="O307"/>
  <c r="Y307" s="1"/>
  <c r="O473"/>
  <c r="Y473" s="1"/>
  <c r="O401"/>
  <c r="Y401" s="1"/>
  <c r="O149"/>
  <c r="Y149" s="1"/>
  <c r="O455"/>
  <c r="Y455" s="1"/>
  <c r="O465"/>
  <c r="Y465" s="1"/>
  <c r="Z480"/>
  <c r="AA480"/>
  <c r="O269"/>
  <c r="Y269" s="1"/>
  <c r="O328"/>
  <c r="Y328" s="1"/>
  <c r="Z326"/>
  <c r="AA89"/>
  <c r="Z63"/>
  <c r="X185"/>
  <c r="Z299"/>
  <c r="AA333"/>
  <c r="Z333"/>
  <c r="Z256"/>
  <c r="AA256"/>
  <c r="Z403"/>
  <c r="AA403"/>
  <c r="O312"/>
  <c r="Y312" s="1"/>
  <c r="O169"/>
  <c r="Y169" s="1"/>
  <c r="Z450"/>
  <c r="AA450"/>
  <c r="O366"/>
  <c r="Y366" s="1"/>
  <c r="O38"/>
  <c r="Y38" s="1"/>
  <c r="AA128"/>
  <c r="Z128"/>
  <c r="AA339"/>
  <c r="Z339"/>
  <c r="Z386"/>
  <c r="AA386"/>
  <c r="AA80"/>
  <c r="Z80"/>
  <c r="O409"/>
  <c r="Y409" s="1"/>
  <c r="O195"/>
  <c r="Y195" s="1"/>
  <c r="O227"/>
  <c r="Y227" s="1"/>
  <c r="Z129"/>
  <c r="O258"/>
  <c r="Y258" s="1"/>
  <c r="Z34"/>
  <c r="AA34"/>
  <c r="O51"/>
  <c r="Y51" s="1"/>
  <c r="AA81"/>
  <c r="O117"/>
  <c r="Y117" s="1"/>
  <c r="Z145"/>
  <c r="AA145"/>
  <c r="Z142"/>
  <c r="AA142"/>
  <c r="X423"/>
  <c r="X60"/>
  <c r="X400"/>
  <c r="X148"/>
  <c r="Z252"/>
  <c r="Z141"/>
  <c r="X454"/>
  <c r="Z426"/>
  <c r="Y268"/>
  <c r="X327"/>
  <c r="AA305"/>
  <c r="Z305"/>
  <c r="Z407"/>
  <c r="AA407"/>
  <c r="Z373"/>
  <c r="AA373"/>
  <c r="Z324"/>
  <c r="AA324"/>
  <c r="Z238"/>
  <c r="AA238"/>
  <c r="AA350"/>
  <c r="Z350"/>
  <c r="Z453"/>
  <c r="AA453"/>
  <c r="AA432"/>
  <c r="Z432"/>
  <c r="AA376"/>
  <c r="Z376"/>
  <c r="X48"/>
  <c r="Y48"/>
  <c r="O75"/>
  <c r="Y75" s="1"/>
  <c r="O352"/>
  <c r="Y352" s="1"/>
  <c r="O282"/>
  <c r="X282" s="1"/>
  <c r="O301"/>
  <c r="Y301" s="1"/>
  <c r="O378"/>
  <c r="Y378" s="1"/>
  <c r="X254"/>
  <c r="Y254"/>
  <c r="O428"/>
  <c r="X428" s="1"/>
  <c r="O186"/>
  <c r="X186" s="1"/>
  <c r="X66"/>
  <c r="Y423"/>
  <c r="Y60"/>
  <c r="X306"/>
  <c r="X472"/>
  <c r="X194"/>
  <c r="Y148"/>
  <c r="X226"/>
  <c r="Z267"/>
  <c r="Y454"/>
  <c r="X257"/>
  <c r="X464"/>
  <c r="X268"/>
  <c r="X116"/>
  <c r="Z415"/>
  <c r="AA415"/>
  <c r="AA388"/>
  <c r="Z388"/>
  <c r="O241"/>
  <c r="Y241" s="1"/>
  <c r="Z413"/>
  <c r="AA413"/>
  <c r="Z338"/>
  <c r="AA338"/>
  <c r="Z284"/>
  <c r="AA284"/>
  <c r="AA463"/>
  <c r="Z463"/>
  <c r="AA49"/>
  <c r="Z49"/>
  <c r="O482"/>
  <c r="Y482" s="1"/>
  <c r="X335"/>
  <c r="Y335"/>
  <c r="O175"/>
  <c r="Y175" s="1"/>
  <c r="O443"/>
  <c r="Y443" s="1"/>
  <c r="O390"/>
  <c r="Y390" s="1"/>
  <c r="Z137"/>
  <c r="AA137"/>
  <c r="Y130"/>
  <c r="X130"/>
  <c r="O286"/>
  <c r="Y286" s="1"/>
  <c r="Z340"/>
  <c r="AA340"/>
  <c r="O434"/>
  <c r="Y434" s="1"/>
  <c r="Z387"/>
  <c r="AA387"/>
  <c r="Y405"/>
  <c r="X405"/>
  <c r="O345"/>
  <c r="X345" s="1"/>
  <c r="O82"/>
  <c r="Y82" s="1"/>
  <c r="Z46"/>
  <c r="AA46"/>
  <c r="O91"/>
  <c r="Y91" s="1"/>
  <c r="Y146"/>
  <c r="X146"/>
  <c r="Y66"/>
  <c r="Y311"/>
  <c r="AA311" s="1"/>
  <c r="X168"/>
  <c r="Y37"/>
  <c r="AA37" s="1"/>
  <c r="X47"/>
  <c r="Y306"/>
  <c r="X74"/>
  <c r="Y472"/>
  <c r="Y408"/>
  <c r="Z408" s="1"/>
  <c r="Y400"/>
  <c r="X281"/>
  <c r="Y257"/>
  <c r="Y464"/>
  <c r="X300"/>
  <c r="X50"/>
  <c r="Y327"/>
  <c r="Y116"/>
  <c r="Y253"/>
  <c r="Z253" s="1"/>
  <c r="X427"/>
  <c r="Z421" i="13"/>
  <c r="Z353"/>
  <c r="AA417"/>
  <c r="Z185"/>
  <c r="Z284"/>
  <c r="AA389"/>
  <c r="Z256"/>
  <c r="AA463"/>
  <c r="AA344"/>
  <c r="AA225"/>
  <c r="Z404"/>
  <c r="AA386"/>
  <c r="X254"/>
  <c r="Z254" s="1"/>
  <c r="Z253"/>
  <c r="Z188"/>
  <c r="X74"/>
  <c r="Z333"/>
  <c r="AA407"/>
  <c r="X305"/>
  <c r="AA305" s="1"/>
  <c r="Y291"/>
  <c r="Z291" s="1"/>
  <c r="X408"/>
  <c r="AA408" s="1"/>
  <c r="X281"/>
  <c r="Z281" s="1"/>
  <c r="Y50"/>
  <c r="X192"/>
  <c r="AA192" s="1"/>
  <c r="Y345"/>
  <c r="Z345" s="1"/>
  <c r="X464"/>
  <c r="AA464" s="1"/>
  <c r="X70"/>
  <c r="Y168"/>
  <c r="AA168" s="1"/>
  <c r="Y387"/>
  <c r="AA387" s="1"/>
  <c r="Y433"/>
  <c r="AA433" s="1"/>
  <c r="X102"/>
  <c r="X456"/>
  <c r="AA456" s="1"/>
  <c r="X37"/>
  <c r="Z37" s="1"/>
  <c r="X196"/>
  <c r="Z196" s="1"/>
  <c r="Z36"/>
  <c r="AA36"/>
  <c r="Z80"/>
  <c r="AA80"/>
  <c r="X187"/>
  <c r="Y187"/>
  <c r="O391"/>
  <c r="Y391" s="1"/>
  <c r="O335"/>
  <c r="Y335" s="1"/>
  <c r="Z405"/>
  <c r="AA405"/>
  <c r="Z74"/>
  <c r="AA74"/>
  <c r="O355"/>
  <c r="Y355" s="1"/>
  <c r="Z168"/>
  <c r="Z131"/>
  <c r="AA131"/>
  <c r="Z129"/>
  <c r="AA129"/>
  <c r="Z425"/>
  <c r="AA425"/>
  <c r="AA101"/>
  <c r="Z101"/>
  <c r="AA155"/>
  <c r="Z155"/>
  <c r="X62"/>
  <c r="Y62"/>
  <c r="O423"/>
  <c r="Y423" s="1"/>
  <c r="O419"/>
  <c r="Y419" s="1"/>
  <c r="O82"/>
  <c r="Y82" s="1"/>
  <c r="Z290"/>
  <c r="AA290"/>
  <c r="Z173"/>
  <c r="AA173"/>
  <c r="O473"/>
  <c r="Y473" s="1"/>
  <c r="O397"/>
  <c r="Y397" s="1"/>
  <c r="Z70"/>
  <c r="AA70"/>
  <c r="O300"/>
  <c r="X300" s="1"/>
  <c r="O157"/>
  <c r="Y157" s="1"/>
  <c r="Z48"/>
  <c r="AA48"/>
  <c r="O91"/>
  <c r="Y91" s="1"/>
  <c r="AA196"/>
  <c r="O269"/>
  <c r="Y269" s="1"/>
  <c r="X226"/>
  <c r="X142"/>
  <c r="X377"/>
  <c r="X285"/>
  <c r="X241"/>
  <c r="X426"/>
  <c r="Z135"/>
  <c r="AA135"/>
  <c r="AA191"/>
  <c r="Z191"/>
  <c r="O346"/>
  <c r="X346" s="1"/>
  <c r="AA432"/>
  <c r="Z432"/>
  <c r="Z63"/>
  <c r="AA63"/>
  <c r="O51"/>
  <c r="Y51" s="1"/>
  <c r="O258"/>
  <c r="Y258" s="1"/>
  <c r="O327"/>
  <c r="Y327" s="1"/>
  <c r="O409"/>
  <c r="Y409" s="1"/>
  <c r="AA455"/>
  <c r="Z455"/>
  <c r="AA267"/>
  <c r="Z267"/>
  <c r="O434"/>
  <c r="Y434" s="1"/>
  <c r="O311"/>
  <c r="Y311" s="1"/>
  <c r="O306"/>
  <c r="Y306" s="1"/>
  <c r="O137"/>
  <c r="Y137" s="1"/>
  <c r="O65"/>
  <c r="Y65" s="1"/>
  <c r="O103"/>
  <c r="X103" s="1"/>
  <c r="AA450"/>
  <c r="Z450"/>
  <c r="Z132"/>
  <c r="AA132"/>
  <c r="Z140"/>
  <c r="AA140"/>
  <c r="O457"/>
  <c r="Y457" s="1"/>
  <c r="O445"/>
  <c r="Y445" s="1"/>
  <c r="O175"/>
  <c r="Y175" s="1"/>
  <c r="X186"/>
  <c r="X362"/>
  <c r="X334"/>
  <c r="X148"/>
  <c r="X452"/>
  <c r="X61"/>
  <c r="X422"/>
  <c r="X418"/>
  <c r="X81"/>
  <c r="X396"/>
  <c r="X299"/>
  <c r="Z60"/>
  <c r="AA60"/>
  <c r="Z309"/>
  <c r="AA309"/>
  <c r="Z304"/>
  <c r="AA304"/>
  <c r="Z395"/>
  <c r="AA395"/>
  <c r="O282"/>
  <c r="Y282" s="1"/>
  <c r="O75"/>
  <c r="Y75" s="1"/>
  <c r="X255"/>
  <c r="Y255"/>
  <c r="O169"/>
  <c r="Y169" s="1"/>
  <c r="O465"/>
  <c r="Y465" s="1"/>
  <c r="Z443"/>
  <c r="AA443"/>
  <c r="Z298"/>
  <c r="AA298"/>
  <c r="Z449"/>
  <c r="AA449"/>
  <c r="O38"/>
  <c r="X38" s="1"/>
  <c r="Y193"/>
  <c r="X193"/>
  <c r="X388"/>
  <c r="Y388"/>
  <c r="AA89"/>
  <c r="Z89"/>
  <c r="Z145"/>
  <c r="AA145"/>
  <c r="AA130"/>
  <c r="Z130"/>
  <c r="O71"/>
  <c r="Y71" s="1"/>
  <c r="O292"/>
  <c r="X292" s="1"/>
  <c r="O197"/>
  <c r="Y197" s="1"/>
  <c r="Z146"/>
  <c r="AA146"/>
  <c r="O116"/>
  <c r="Y116" s="1"/>
  <c r="Y186"/>
  <c r="X390"/>
  <c r="Y334"/>
  <c r="X354"/>
  <c r="Y61"/>
  <c r="X257"/>
  <c r="X326"/>
  <c r="Y81"/>
  <c r="X472"/>
  <c r="X310"/>
  <c r="X136"/>
  <c r="X64"/>
  <c r="Y299"/>
  <c r="X156"/>
  <c r="X90"/>
  <c r="X444"/>
  <c r="X174"/>
  <c r="X268"/>
  <c r="AA49"/>
  <c r="Z49"/>
  <c r="Z325"/>
  <c r="AA325"/>
  <c r="Z114"/>
  <c r="AA114"/>
  <c r="O363"/>
  <c r="Y363" s="1"/>
  <c r="O227"/>
  <c r="X227" s="1"/>
  <c r="AA281"/>
  <c r="O149"/>
  <c r="Y149" s="1"/>
  <c r="AA254"/>
  <c r="O453"/>
  <c r="X453" s="1"/>
  <c r="O143"/>
  <c r="Y143" s="1"/>
  <c r="Z35"/>
  <c r="AA35"/>
  <c r="O378"/>
  <c r="Y378" s="1"/>
  <c r="AA471"/>
  <c r="Z471"/>
  <c r="Z139"/>
  <c r="AA139"/>
  <c r="AA69"/>
  <c r="Z69"/>
  <c r="AA323"/>
  <c r="Z323"/>
  <c r="Z47"/>
  <c r="AA47"/>
  <c r="Z189"/>
  <c r="AA189"/>
  <c r="Z50"/>
  <c r="AA50"/>
  <c r="O286"/>
  <c r="Y286" s="1"/>
  <c r="Z240"/>
  <c r="AA240"/>
  <c r="AA195"/>
  <c r="Z195"/>
  <c r="Z433"/>
  <c r="Z324"/>
  <c r="AA324"/>
  <c r="Z102"/>
  <c r="AA102"/>
  <c r="O242"/>
  <c r="Y242" s="1"/>
  <c r="O427"/>
  <c r="X427" s="1"/>
  <c r="X115"/>
  <c r="Y268"/>
  <c r="Z407" i="12"/>
  <c r="Z90"/>
  <c r="Z404"/>
  <c r="Z443"/>
  <c r="X377"/>
  <c r="Z377" s="1"/>
  <c r="X328"/>
  <c r="Z333"/>
  <c r="Z284"/>
  <c r="X227"/>
  <c r="AA227" s="1"/>
  <c r="X65"/>
  <c r="Y242"/>
  <c r="Y397"/>
  <c r="X169"/>
  <c r="Z169" s="1"/>
  <c r="Y196"/>
  <c r="Y258"/>
  <c r="X310"/>
  <c r="AA310" s="1"/>
  <c r="Y61"/>
  <c r="Z61" s="1"/>
  <c r="Y361"/>
  <c r="Z361" s="1"/>
  <c r="X267"/>
  <c r="Y334"/>
  <c r="Z334" s="1"/>
  <c r="X173"/>
  <c r="AA173" s="1"/>
  <c r="Y285"/>
  <c r="X149"/>
  <c r="X355"/>
  <c r="Z355" s="1"/>
  <c r="X104"/>
  <c r="AA104" s="1"/>
  <c r="Z376"/>
  <c r="AA376"/>
  <c r="Z36"/>
  <c r="AA36"/>
  <c r="Z452"/>
  <c r="AA452"/>
  <c r="O150"/>
  <c r="O398"/>
  <c r="O445"/>
  <c r="Y445" s="1"/>
  <c r="Z235"/>
  <c r="AA235"/>
  <c r="Z327"/>
  <c r="AA327"/>
  <c r="Z156"/>
  <c r="AA156"/>
  <c r="O197"/>
  <c r="Y197" s="1"/>
  <c r="O105"/>
  <c r="Y105" s="1"/>
  <c r="O458"/>
  <c r="X458" s="1"/>
  <c r="Z65"/>
  <c r="AA65"/>
  <c r="AA328"/>
  <c r="Z328"/>
  <c r="O191"/>
  <c r="Y191" s="1"/>
  <c r="O82"/>
  <c r="X82" s="1"/>
  <c r="O430"/>
  <c r="Y430" s="1"/>
  <c r="Y326"/>
  <c r="X326"/>
  <c r="O158"/>
  <c r="X158" s="1"/>
  <c r="X291"/>
  <c r="X472"/>
  <c r="X433"/>
  <c r="X453"/>
  <c r="Z449"/>
  <c r="Y187"/>
  <c r="X187"/>
  <c r="Z285"/>
  <c r="AA285"/>
  <c r="O268"/>
  <c r="X268" s="1"/>
  <c r="Z242"/>
  <c r="AA242"/>
  <c r="Z74"/>
  <c r="AA74"/>
  <c r="Z195"/>
  <c r="AA195"/>
  <c r="Z103"/>
  <c r="AA103"/>
  <c r="AA471"/>
  <c r="Z471"/>
  <c r="Z114"/>
  <c r="AA114"/>
  <c r="Y255"/>
  <c r="X255"/>
  <c r="AA149"/>
  <c r="Z149"/>
  <c r="X394"/>
  <c r="Y394"/>
  <c r="Z397"/>
  <c r="AA397"/>
  <c r="O71"/>
  <c r="Y71" s="1"/>
  <c r="AA432"/>
  <c r="Z432"/>
  <c r="AA145"/>
  <c r="Z145"/>
  <c r="AA428"/>
  <c r="Z428"/>
  <c r="Z266"/>
  <c r="AA266"/>
  <c r="X35"/>
  <c r="Y35"/>
  <c r="Z196"/>
  <c r="AA196"/>
  <c r="O465"/>
  <c r="Y465" s="1"/>
  <c r="Z258"/>
  <c r="AA258"/>
  <c r="O228"/>
  <c r="Y228" s="1"/>
  <c r="Z146"/>
  <c r="AA146"/>
  <c r="O389"/>
  <c r="X389" s="1"/>
  <c r="X81"/>
  <c r="X157"/>
  <c r="Z267"/>
  <c r="AA267"/>
  <c r="Z33"/>
  <c r="AA33"/>
  <c r="Z168"/>
  <c r="AA168"/>
  <c r="AA290"/>
  <c r="Z290"/>
  <c r="AA463"/>
  <c r="Z463"/>
  <c r="O92"/>
  <c r="Y92" s="1"/>
  <c r="O134"/>
  <c r="Y134" s="1"/>
  <c r="Z60"/>
  <c r="AA60"/>
  <c r="AA189"/>
  <c r="Z189"/>
  <c r="AA324"/>
  <c r="Z324"/>
  <c r="O76"/>
  <c r="Y76" s="1"/>
  <c r="O409"/>
  <c r="X409" s="1"/>
  <c r="O292"/>
  <c r="X292" s="1"/>
  <c r="Z405"/>
  <c r="AA405"/>
  <c r="O473"/>
  <c r="Y473" s="1"/>
  <c r="O46"/>
  <c r="Y46" s="1"/>
  <c r="O434"/>
  <c r="Y434" s="1"/>
  <c r="Z236"/>
  <c r="AA236"/>
  <c r="O38"/>
  <c r="Y38" s="1"/>
  <c r="O116"/>
  <c r="X116" s="1"/>
  <c r="O311"/>
  <c r="Y311" s="1"/>
  <c r="X62"/>
  <c r="Y62"/>
  <c r="O174"/>
  <c r="Y174" s="1"/>
  <c r="O362"/>
  <c r="X362" s="1"/>
  <c r="Z450"/>
  <c r="AA450"/>
  <c r="O286"/>
  <c r="X286" s="1"/>
  <c r="O243"/>
  <c r="X243" s="1"/>
  <c r="Z456"/>
  <c r="AA456"/>
  <c r="Z64"/>
  <c r="AA64"/>
  <c r="Z80"/>
  <c r="AA80"/>
  <c r="AA257"/>
  <c r="Z257"/>
  <c r="O335"/>
  <c r="Y335" s="1"/>
  <c r="O356"/>
  <c r="Y356" s="1"/>
  <c r="Z309"/>
  <c r="AA309"/>
  <c r="Z360"/>
  <c r="AA360"/>
  <c r="Z387"/>
  <c r="AA387"/>
  <c r="X170"/>
  <c r="Y170"/>
  <c r="Z239"/>
  <c r="AA239"/>
  <c r="O378"/>
  <c r="Y378" s="1"/>
  <c r="O259"/>
  <c r="Y259" s="1"/>
  <c r="O66"/>
  <c r="X66" s="1"/>
  <c r="O329"/>
  <c r="Y329" s="1"/>
  <c r="X454"/>
  <c r="Y454"/>
  <c r="X186"/>
  <c r="X91"/>
  <c r="X133"/>
  <c r="X254"/>
  <c r="Y393"/>
  <c r="Z393" s="1"/>
  <c r="Y70"/>
  <c r="Z70" s="1"/>
  <c r="X444"/>
  <c r="Y34"/>
  <c r="Z34" s="1"/>
  <c r="X75"/>
  <c r="X408"/>
  <c r="X464"/>
  <c r="X45"/>
  <c r="Y457"/>
  <c r="AA457" s="1"/>
  <c r="Y190"/>
  <c r="AA190" s="1"/>
  <c r="Y81"/>
  <c r="Y429"/>
  <c r="Z429" s="1"/>
  <c r="Y388"/>
  <c r="AA388" s="1"/>
  <c r="Y325"/>
  <c r="Z325" s="1"/>
  <c r="X37"/>
  <c r="X115"/>
  <c r="AA442" i="11"/>
  <c r="Z311"/>
  <c r="AA323"/>
  <c r="Y381"/>
  <c r="AA381" s="1"/>
  <c r="X285"/>
  <c r="Z285" s="1"/>
  <c r="Y465"/>
  <c r="Z465" s="1"/>
  <c r="Z80"/>
  <c r="X34"/>
  <c r="AA34" s="1"/>
  <c r="AA311" i="10"/>
  <c r="Y381"/>
  <c r="AA381" s="1"/>
  <c r="X81"/>
  <c r="AA81" s="1"/>
  <c r="Y387"/>
  <c r="AA387" s="1"/>
  <c r="Z33" i="11"/>
  <c r="AA33"/>
  <c r="AA165"/>
  <c r="Z165"/>
  <c r="Z472"/>
  <c r="AA472"/>
  <c r="Z387"/>
  <c r="AA387"/>
  <c r="O444"/>
  <c r="Y444" s="1"/>
  <c r="Z166"/>
  <c r="AA166"/>
  <c r="O450"/>
  <c r="X450" s="1"/>
  <c r="O474"/>
  <c r="O82"/>
  <c r="Y82" s="1"/>
  <c r="O325"/>
  <c r="Y325" s="1"/>
  <c r="Z167"/>
  <c r="AA167"/>
  <c r="O292"/>
  <c r="X292" s="1"/>
  <c r="O91"/>
  <c r="Y91" s="1"/>
  <c r="O389"/>
  <c r="Y389" s="1"/>
  <c r="O466"/>
  <c r="Y466" s="1"/>
  <c r="X473"/>
  <c r="X81"/>
  <c r="Z290"/>
  <c r="AA290"/>
  <c r="O313"/>
  <c r="Y313" s="1"/>
  <c r="Z89"/>
  <c r="AA89"/>
  <c r="Z380"/>
  <c r="AA380"/>
  <c r="O286"/>
  <c r="X286" s="1"/>
  <c r="O169"/>
  <c r="X169" s="1"/>
  <c r="AA465"/>
  <c r="X443"/>
  <c r="Y449"/>
  <c r="Y81"/>
  <c r="AA284"/>
  <c r="Z284"/>
  <c r="Z464"/>
  <c r="AA464"/>
  <c r="O35"/>
  <c r="Y35" s="1"/>
  <c r="O382"/>
  <c r="Y382" s="1"/>
  <c r="X312"/>
  <c r="Y324"/>
  <c r="Z324" s="1"/>
  <c r="Y443"/>
  <c r="Y291"/>
  <c r="AA291" s="1"/>
  <c r="X449"/>
  <c r="Y473"/>
  <c r="Y90"/>
  <c r="AA90" s="1"/>
  <c r="X168"/>
  <c r="Y388"/>
  <c r="AA388" s="1"/>
  <c r="Z386" i="10"/>
  <c r="AA386"/>
  <c r="O465"/>
  <c r="Y465" s="1"/>
  <c r="O388"/>
  <c r="Y388" s="1"/>
  <c r="AA290"/>
  <c r="Z290"/>
  <c r="O445"/>
  <c r="X445" s="1"/>
  <c r="O325"/>
  <c r="O287"/>
  <c r="Y287" s="1"/>
  <c r="O473"/>
  <c r="Y473" s="1"/>
  <c r="Z80"/>
  <c r="AA80"/>
  <c r="O292"/>
  <c r="Y292" s="1"/>
  <c r="O449"/>
  <c r="X449" s="1"/>
  <c r="AA285"/>
  <c r="Z285"/>
  <c r="O313"/>
  <c r="Y313" s="1"/>
  <c r="AA447"/>
  <c r="Z447"/>
  <c r="O92"/>
  <c r="X92" s="1"/>
  <c r="O36"/>
  <c r="AA380"/>
  <c r="Z380"/>
  <c r="O382"/>
  <c r="AA90"/>
  <c r="Z90"/>
  <c r="Z166"/>
  <c r="AA166"/>
  <c r="AA463"/>
  <c r="Z463"/>
  <c r="O170"/>
  <c r="Y170" s="1"/>
  <c r="X286"/>
  <c r="X472"/>
  <c r="X35"/>
  <c r="O82"/>
  <c r="Y82" s="1"/>
  <c r="AA471"/>
  <c r="Z471"/>
  <c r="Y291"/>
  <c r="AA291" s="1"/>
  <c r="Y464"/>
  <c r="AA464" s="1"/>
  <c r="X448"/>
  <c r="X444"/>
  <c r="Y324"/>
  <c r="AA324" s="1"/>
  <c r="X312"/>
  <c r="Y286"/>
  <c r="X169"/>
  <c r="Y472"/>
  <c r="X91"/>
  <c r="Z443" i="7"/>
  <c r="Z448"/>
  <c r="Y290"/>
  <c r="AA290" s="1"/>
  <c r="Y324"/>
  <c r="AA324" s="1"/>
  <c r="Y444"/>
  <c r="Z444" s="1"/>
  <c r="AA471"/>
  <c r="Z471"/>
  <c r="O473"/>
  <c r="Y473" s="1"/>
  <c r="O312"/>
  <c r="X312" s="1"/>
  <c r="O325"/>
  <c r="Y325" s="1"/>
  <c r="Z90"/>
  <c r="AA90"/>
  <c r="X286"/>
  <c r="Y449"/>
  <c r="AA449" s="1"/>
  <c r="Z165"/>
  <c r="AA165"/>
  <c r="O92"/>
  <c r="Y92" s="1"/>
  <c r="O169"/>
  <c r="X169" s="1"/>
  <c r="O466"/>
  <c r="X466" s="1"/>
  <c r="Z290"/>
  <c r="Z324"/>
  <c r="AA285"/>
  <c r="Z285"/>
  <c r="AA289"/>
  <c r="Z289"/>
  <c r="O287"/>
  <c r="X287" s="1"/>
  <c r="O450"/>
  <c r="Y450" s="1"/>
  <c r="Z464"/>
  <c r="AA464"/>
  <c r="Z167"/>
  <c r="AA167"/>
  <c r="X91"/>
  <c r="Y168"/>
  <c r="X465"/>
  <c r="Z323"/>
  <c r="AA323"/>
  <c r="O291"/>
  <c r="Y291" s="1"/>
  <c r="Z166"/>
  <c r="AA166"/>
  <c r="O445"/>
  <c r="X445" s="1"/>
  <c r="Z310"/>
  <c r="AA310"/>
  <c r="Y91"/>
  <c r="X168"/>
  <c r="Y472"/>
  <c r="AA472" s="1"/>
  <c r="Y311"/>
  <c r="AA311" s="1"/>
  <c r="Z291" i="14" l="1"/>
  <c r="AA291"/>
  <c r="AA416"/>
  <c r="Z389"/>
  <c r="Z292"/>
  <c r="Z293"/>
  <c r="Z64"/>
  <c r="AA293"/>
  <c r="Z174"/>
  <c r="Z65"/>
  <c r="AA65"/>
  <c r="Y417"/>
  <c r="O418"/>
  <c r="Y418" s="1"/>
  <c r="X417"/>
  <c r="Z404"/>
  <c r="AA285"/>
  <c r="Z344"/>
  <c r="Z377"/>
  <c r="Z442"/>
  <c r="AA334"/>
  <c r="Z351"/>
  <c r="AA433"/>
  <c r="Z90"/>
  <c r="AA481"/>
  <c r="X149"/>
  <c r="AA149" s="1"/>
  <c r="AA240"/>
  <c r="Y186"/>
  <c r="Z186" s="1"/>
  <c r="AA365"/>
  <c r="Y282"/>
  <c r="AA282" s="1"/>
  <c r="X258"/>
  <c r="AA258" s="1"/>
  <c r="X227"/>
  <c r="Z227" s="1"/>
  <c r="Y428"/>
  <c r="Z428" s="1"/>
  <c r="X434"/>
  <c r="AA434" s="1"/>
  <c r="X482"/>
  <c r="Z482" s="1"/>
  <c r="X38"/>
  <c r="Y345"/>
  <c r="Z345" s="1"/>
  <c r="X443"/>
  <c r="Z443" s="1"/>
  <c r="X409"/>
  <c r="Z409" s="1"/>
  <c r="X390"/>
  <c r="AA390" s="1"/>
  <c r="X117"/>
  <c r="AA117" s="1"/>
  <c r="Z74"/>
  <c r="AA74"/>
  <c r="Z168"/>
  <c r="AA168"/>
  <c r="Z146"/>
  <c r="AA146"/>
  <c r="O92"/>
  <c r="X92" s="1"/>
  <c r="O83"/>
  <c r="X83" s="1"/>
  <c r="Z268"/>
  <c r="AA268"/>
  <c r="Z472"/>
  <c r="AA472"/>
  <c r="Y283"/>
  <c r="X283"/>
  <c r="O353"/>
  <c r="X353" s="1"/>
  <c r="Z454"/>
  <c r="AA454"/>
  <c r="O52"/>
  <c r="Y52" s="1"/>
  <c r="O259"/>
  <c r="Y259" s="1"/>
  <c r="O196"/>
  <c r="X196" s="1"/>
  <c r="O39"/>
  <c r="X39" s="1"/>
  <c r="O367"/>
  <c r="O270"/>
  <c r="X270" s="1"/>
  <c r="O466"/>
  <c r="X466" s="1"/>
  <c r="O456"/>
  <c r="Y456" s="1"/>
  <c r="O150"/>
  <c r="O151" s="1"/>
  <c r="Y308"/>
  <c r="X308"/>
  <c r="X62"/>
  <c r="Y62"/>
  <c r="AA424"/>
  <c r="Z424"/>
  <c r="O68"/>
  <c r="Y68" s="1"/>
  <c r="X286"/>
  <c r="X175"/>
  <c r="X378"/>
  <c r="X301"/>
  <c r="X75"/>
  <c r="Z37"/>
  <c r="X169"/>
  <c r="X312"/>
  <c r="AA253"/>
  <c r="X328"/>
  <c r="X401"/>
  <c r="X473"/>
  <c r="Z300"/>
  <c r="AA300"/>
  <c r="O346"/>
  <c r="Z335"/>
  <c r="AA335"/>
  <c r="AA116"/>
  <c r="Z116"/>
  <c r="Z194"/>
  <c r="AA194"/>
  <c r="X187"/>
  <c r="Y187"/>
  <c r="O429"/>
  <c r="X429" s="1"/>
  <c r="Z48"/>
  <c r="AA48"/>
  <c r="Z60"/>
  <c r="AA60"/>
  <c r="O118"/>
  <c r="X118" s="1"/>
  <c r="O228"/>
  <c r="Y228" s="1"/>
  <c r="Y410"/>
  <c r="X410"/>
  <c r="X91"/>
  <c r="X82"/>
  <c r="X241"/>
  <c r="X352"/>
  <c r="X51"/>
  <c r="X195"/>
  <c r="X366"/>
  <c r="X269"/>
  <c r="X465"/>
  <c r="X455"/>
  <c r="X307"/>
  <c r="X61"/>
  <c r="X67"/>
  <c r="Z427"/>
  <c r="AA427"/>
  <c r="Z50"/>
  <c r="AA50"/>
  <c r="AA281"/>
  <c r="Z281"/>
  <c r="Z47"/>
  <c r="AA47"/>
  <c r="O435"/>
  <c r="O287"/>
  <c r="X287" s="1"/>
  <c r="O391"/>
  <c r="Y391" s="1"/>
  <c r="O444"/>
  <c r="Y444" s="1"/>
  <c r="O483"/>
  <c r="Y483" s="1"/>
  <c r="AA257"/>
  <c r="Z257"/>
  <c r="AA186"/>
  <c r="Z400"/>
  <c r="AA400"/>
  <c r="AA227"/>
  <c r="Z38"/>
  <c r="AA38"/>
  <c r="AA408"/>
  <c r="Z311"/>
  <c r="Z405"/>
  <c r="AA405"/>
  <c r="Z130"/>
  <c r="AA130"/>
  <c r="O176"/>
  <c r="Y176" s="1"/>
  <c r="O242"/>
  <c r="Y242" s="1"/>
  <c r="Z464"/>
  <c r="AA464"/>
  <c r="Z226"/>
  <c r="AA226"/>
  <c r="Z306"/>
  <c r="AA306"/>
  <c r="Z66"/>
  <c r="AA66"/>
  <c r="AA254"/>
  <c r="Z254"/>
  <c r="O379"/>
  <c r="O302"/>
  <c r="X302" s="1"/>
  <c r="O76"/>
  <c r="Y76" s="1"/>
  <c r="Z327"/>
  <c r="AA327"/>
  <c r="AA148"/>
  <c r="Z148"/>
  <c r="Z423"/>
  <c r="AA423"/>
  <c r="X170"/>
  <c r="Y170"/>
  <c r="O313"/>
  <c r="Y313" s="1"/>
  <c r="Z185"/>
  <c r="AA185"/>
  <c r="O329"/>
  <c r="X329" s="1"/>
  <c r="X402"/>
  <c r="Y402"/>
  <c r="O474"/>
  <c r="Y474" s="1"/>
  <c r="Z456" i="13"/>
  <c r="Z305"/>
  <c r="Z192"/>
  <c r="AA291"/>
  <c r="Z408"/>
  <c r="X269"/>
  <c r="AA269" s="1"/>
  <c r="X116"/>
  <c r="X197"/>
  <c r="Z197" s="1"/>
  <c r="Y453"/>
  <c r="Z453" s="1"/>
  <c r="Y38"/>
  <c r="X409"/>
  <c r="Y346"/>
  <c r="AA346" s="1"/>
  <c r="Y227"/>
  <c r="AA227" s="1"/>
  <c r="AA37"/>
  <c r="AA345"/>
  <c r="X465"/>
  <c r="AA465" s="1"/>
  <c r="Y427"/>
  <c r="AA427" s="1"/>
  <c r="Z387"/>
  <c r="Z464"/>
  <c r="Y292"/>
  <c r="AA292" s="1"/>
  <c r="X75"/>
  <c r="AA75" s="1"/>
  <c r="Y103"/>
  <c r="X137"/>
  <c r="Y300"/>
  <c r="Z300" s="1"/>
  <c r="X397"/>
  <c r="AA397" s="1"/>
  <c r="X335"/>
  <c r="Z335" s="1"/>
  <c r="X282"/>
  <c r="X457"/>
  <c r="AA457" s="1"/>
  <c r="X65"/>
  <c r="Z65" s="1"/>
  <c r="X434"/>
  <c r="Z434" s="1"/>
  <c r="X51"/>
  <c r="X355"/>
  <c r="AA355" s="1"/>
  <c r="Z115"/>
  <c r="AA115"/>
  <c r="O243"/>
  <c r="X243" s="1"/>
  <c r="O150"/>
  <c r="Y150" s="1"/>
  <c r="O228"/>
  <c r="Y228" s="1"/>
  <c r="O364"/>
  <c r="Y364" s="1"/>
  <c r="Z444"/>
  <c r="AA444"/>
  <c r="Z64"/>
  <c r="AA64"/>
  <c r="Z354"/>
  <c r="AA354"/>
  <c r="O293"/>
  <c r="Y293" s="1"/>
  <c r="X72"/>
  <c r="Y72"/>
  <c r="O39"/>
  <c r="Y39" s="1"/>
  <c r="AA255"/>
  <c r="Z255"/>
  <c r="AA299"/>
  <c r="Z299"/>
  <c r="Z422"/>
  <c r="AA422"/>
  <c r="Z334"/>
  <c r="AA334"/>
  <c r="X446"/>
  <c r="Y446"/>
  <c r="O307"/>
  <c r="Y307" s="1"/>
  <c r="O312"/>
  <c r="Y312" s="1"/>
  <c r="O410"/>
  <c r="Y410" s="1"/>
  <c r="O259"/>
  <c r="Y259" s="1"/>
  <c r="O347"/>
  <c r="Y347" s="1"/>
  <c r="Z426"/>
  <c r="AA426"/>
  <c r="Z142"/>
  <c r="AA142"/>
  <c r="O92"/>
  <c r="Y92" s="1"/>
  <c r="O474"/>
  <c r="X474" s="1"/>
  <c r="X424"/>
  <c r="Y424"/>
  <c r="O392"/>
  <c r="X392" s="1"/>
  <c r="X286"/>
  <c r="X378"/>
  <c r="X143"/>
  <c r="X169"/>
  <c r="X175"/>
  <c r="X327"/>
  <c r="X157"/>
  <c r="X82"/>
  <c r="X419"/>
  <c r="O428"/>
  <c r="Y428" s="1"/>
  <c r="X454"/>
  <c r="Y454"/>
  <c r="Z174"/>
  <c r="AA174"/>
  <c r="Z472"/>
  <c r="AA472"/>
  <c r="Z418"/>
  <c r="AA418"/>
  <c r="Z148"/>
  <c r="AA148"/>
  <c r="O104"/>
  <c r="Y104" s="1"/>
  <c r="O66"/>
  <c r="Y66" s="1"/>
  <c r="AA377"/>
  <c r="Z377"/>
  <c r="O270"/>
  <c r="Y270" s="1"/>
  <c r="O301"/>
  <c r="Y301" s="1"/>
  <c r="AA187"/>
  <c r="Z187"/>
  <c r="X242"/>
  <c r="X149"/>
  <c r="X363"/>
  <c r="X71"/>
  <c r="X445"/>
  <c r="X306"/>
  <c r="X311"/>
  <c r="X258"/>
  <c r="X91"/>
  <c r="X473"/>
  <c r="X423"/>
  <c r="X391"/>
  <c r="Z427"/>
  <c r="O379"/>
  <c r="Y379" s="1"/>
  <c r="Z268"/>
  <c r="AA268"/>
  <c r="Z156"/>
  <c r="AA156"/>
  <c r="Z310"/>
  <c r="AA310"/>
  <c r="Z257"/>
  <c r="AA257"/>
  <c r="Z390"/>
  <c r="AA390"/>
  <c r="O117"/>
  <c r="Y117" s="1"/>
  <c r="O198"/>
  <c r="Y198" s="1"/>
  <c r="Z193"/>
  <c r="AA193"/>
  <c r="Z38"/>
  <c r="AA38"/>
  <c r="O466"/>
  <c r="Y466" s="1"/>
  <c r="O76"/>
  <c r="Y76" s="1"/>
  <c r="X283"/>
  <c r="Y283"/>
  <c r="AA81"/>
  <c r="Z81"/>
  <c r="Z452"/>
  <c r="AA452"/>
  <c r="Z186"/>
  <c r="AA186"/>
  <c r="O458"/>
  <c r="Y458" s="1"/>
  <c r="Z103"/>
  <c r="AA103"/>
  <c r="X138"/>
  <c r="Y138"/>
  <c r="O435"/>
  <c r="Y435" s="1"/>
  <c r="Z409"/>
  <c r="AA409"/>
  <c r="O52"/>
  <c r="Y52" s="1"/>
  <c r="Z285"/>
  <c r="AA285"/>
  <c r="Z269"/>
  <c r="O398"/>
  <c r="Y398" s="1"/>
  <c r="O83"/>
  <c r="Y83" s="1"/>
  <c r="Z62"/>
  <c r="AA62"/>
  <c r="O356"/>
  <c r="Y356" s="1"/>
  <c r="O336"/>
  <c r="Y336" s="1"/>
  <c r="O287"/>
  <c r="Y287" s="1"/>
  <c r="X144"/>
  <c r="Y144"/>
  <c r="Z90"/>
  <c r="AA90"/>
  <c r="Z136"/>
  <c r="AA136"/>
  <c r="Z326"/>
  <c r="AA326"/>
  <c r="AA116"/>
  <c r="Z116"/>
  <c r="Z388"/>
  <c r="AA388"/>
  <c r="X170"/>
  <c r="Y170"/>
  <c r="Z282"/>
  <c r="AA282"/>
  <c r="Z396"/>
  <c r="AA396"/>
  <c r="AA61"/>
  <c r="Z61"/>
  <c r="Z362"/>
  <c r="AA362"/>
  <c r="O176"/>
  <c r="X176" s="1"/>
  <c r="Z137"/>
  <c r="AA137"/>
  <c r="O328"/>
  <c r="Y328" s="1"/>
  <c r="Z51"/>
  <c r="AA51"/>
  <c r="Z241"/>
  <c r="AA241"/>
  <c r="AA226"/>
  <c r="Z226"/>
  <c r="O158"/>
  <c r="X158" s="1"/>
  <c r="Z397"/>
  <c r="X420"/>
  <c r="Y420"/>
  <c r="AA334" i="12"/>
  <c r="AA355"/>
  <c r="Z310"/>
  <c r="Z227"/>
  <c r="AA361"/>
  <c r="AA377"/>
  <c r="AA169"/>
  <c r="Z104"/>
  <c r="AA61"/>
  <c r="X197"/>
  <c r="Z197" s="1"/>
  <c r="Y458"/>
  <c r="Z173"/>
  <c r="X335"/>
  <c r="Z335" s="1"/>
  <c r="Y158"/>
  <c r="AA158" s="1"/>
  <c r="X329"/>
  <c r="Y243"/>
  <c r="X174"/>
  <c r="Z174" s="1"/>
  <c r="X430"/>
  <c r="Z430" s="1"/>
  <c r="X191"/>
  <c r="Y292"/>
  <c r="X259"/>
  <c r="AA259" s="1"/>
  <c r="AA75"/>
  <c r="Z75"/>
  <c r="Z186"/>
  <c r="AA186"/>
  <c r="O67"/>
  <c r="O379"/>
  <c r="Y379" s="1"/>
  <c r="O244"/>
  <c r="Y244" s="1"/>
  <c r="O287"/>
  <c r="O117"/>
  <c r="Y117" s="1"/>
  <c r="O293"/>
  <c r="Y293" s="1"/>
  <c r="O135"/>
  <c r="Y135" s="1"/>
  <c r="AA157"/>
  <c r="Z157"/>
  <c r="X390"/>
  <c r="Y390"/>
  <c r="Z255"/>
  <c r="AA255"/>
  <c r="O269"/>
  <c r="Y269" s="1"/>
  <c r="Z472"/>
  <c r="AA472"/>
  <c r="X431"/>
  <c r="Y431"/>
  <c r="O83"/>
  <c r="O151"/>
  <c r="Y151" s="1"/>
  <c r="Y362"/>
  <c r="AA362" s="1"/>
  <c r="X311"/>
  <c r="AA325"/>
  <c r="AA429"/>
  <c r="AA34"/>
  <c r="AA70"/>
  <c r="X92"/>
  <c r="Z457"/>
  <c r="X465"/>
  <c r="X71"/>
  <c r="Z408"/>
  <c r="AA408"/>
  <c r="Z91"/>
  <c r="AA91"/>
  <c r="O330"/>
  <c r="Y330" s="1"/>
  <c r="Z243"/>
  <c r="AA243"/>
  <c r="O39"/>
  <c r="O435"/>
  <c r="O47"/>
  <c r="Y47" s="1"/>
  <c r="O474"/>
  <c r="X474" s="1"/>
  <c r="Z292"/>
  <c r="AA292"/>
  <c r="O410"/>
  <c r="O229"/>
  <c r="Z187"/>
  <c r="AA187"/>
  <c r="Z433"/>
  <c r="AA433"/>
  <c r="X446"/>
  <c r="Y446"/>
  <c r="O399"/>
  <c r="Y399" s="1"/>
  <c r="X356"/>
  <c r="Z388"/>
  <c r="Z190"/>
  <c r="X76"/>
  <c r="AA393"/>
  <c r="Z37"/>
  <c r="AA37"/>
  <c r="Z464"/>
  <c r="AA464"/>
  <c r="AA444"/>
  <c r="Z444"/>
  <c r="AA133"/>
  <c r="Z133"/>
  <c r="Z454"/>
  <c r="AA454"/>
  <c r="O260"/>
  <c r="X260" s="1"/>
  <c r="Z170"/>
  <c r="AA170"/>
  <c r="O336"/>
  <c r="Y336" s="1"/>
  <c r="O175"/>
  <c r="Y175" s="1"/>
  <c r="Z62"/>
  <c r="AA62"/>
  <c r="AA35"/>
  <c r="Z35"/>
  <c r="Z453"/>
  <c r="AA453"/>
  <c r="O159"/>
  <c r="O192"/>
  <c r="Y192" s="1"/>
  <c r="O459"/>
  <c r="O106"/>
  <c r="Y106" s="1"/>
  <c r="Y66"/>
  <c r="AA66" s="1"/>
  <c r="X378"/>
  <c r="Y286"/>
  <c r="Z286" s="1"/>
  <c r="Y116"/>
  <c r="Z116" s="1"/>
  <c r="X38"/>
  <c r="X434"/>
  <c r="X46"/>
  <c r="X473"/>
  <c r="Y409"/>
  <c r="Z409" s="1"/>
  <c r="X134"/>
  <c r="Y389"/>
  <c r="Z389" s="1"/>
  <c r="X228"/>
  <c r="Y268"/>
  <c r="Z268" s="1"/>
  <c r="Y82"/>
  <c r="Z82" s="1"/>
  <c r="X445"/>
  <c r="X398"/>
  <c r="X150"/>
  <c r="Z115"/>
  <c r="AA115"/>
  <c r="Z45"/>
  <c r="AA45"/>
  <c r="Z254"/>
  <c r="AA254"/>
  <c r="Z329"/>
  <c r="AA329"/>
  <c r="Z259"/>
  <c r="O357"/>
  <c r="Y357" s="1"/>
  <c r="AA335"/>
  <c r="O363"/>
  <c r="X363" s="1"/>
  <c r="O312"/>
  <c r="Y312" s="1"/>
  <c r="O77"/>
  <c r="X77" s="1"/>
  <c r="O93"/>
  <c r="Z81"/>
  <c r="AA81"/>
  <c r="O466"/>
  <c r="X72"/>
  <c r="Y72"/>
  <c r="Z394"/>
  <c r="AA394"/>
  <c r="Z291"/>
  <c r="AA291"/>
  <c r="Z326"/>
  <c r="AA326"/>
  <c r="Z191"/>
  <c r="AA191"/>
  <c r="Z458"/>
  <c r="AA458"/>
  <c r="O198"/>
  <c r="X198" s="1"/>
  <c r="X105"/>
  <c r="Y398"/>
  <c r="Y150"/>
  <c r="X82" i="11"/>
  <c r="Z82" s="1"/>
  <c r="AA285"/>
  <c r="Z381"/>
  <c r="Z34"/>
  <c r="Z388"/>
  <c r="Y286"/>
  <c r="AA286" s="1"/>
  <c r="X444"/>
  <c r="AA444" s="1"/>
  <c r="X325"/>
  <c r="Z325" s="1"/>
  <c r="X382"/>
  <c r="AA382" s="1"/>
  <c r="X313"/>
  <c r="Z313" s="1"/>
  <c r="X389"/>
  <c r="AA389" s="1"/>
  <c r="X91"/>
  <c r="Z91" s="1"/>
  <c r="Z90"/>
  <c r="AA324"/>
  <c r="Z387" i="10"/>
  <c r="Z381"/>
  <c r="Z81"/>
  <c r="X388"/>
  <c r="Z388" s="1"/>
  <c r="X465"/>
  <c r="Z465" s="1"/>
  <c r="Y92"/>
  <c r="AA92" s="1"/>
  <c r="X287"/>
  <c r="AA287" s="1"/>
  <c r="Y449"/>
  <c r="Z449" s="1"/>
  <c r="Y445"/>
  <c r="Z445" s="1"/>
  <c r="X82"/>
  <c r="Z82" s="1"/>
  <c r="Z168" i="11"/>
  <c r="AA168"/>
  <c r="O475"/>
  <c r="X475" s="1"/>
  <c r="Z449"/>
  <c r="AA449"/>
  <c r="AA312"/>
  <c r="Z312"/>
  <c r="O36"/>
  <c r="X36" s="1"/>
  <c r="O170"/>
  <c r="X170" s="1"/>
  <c r="O287"/>
  <c r="X287" s="1"/>
  <c r="Z473"/>
  <c r="AA473"/>
  <c r="O293"/>
  <c r="Y293" s="1"/>
  <c r="O451"/>
  <c r="X474"/>
  <c r="AA443"/>
  <c r="Z443"/>
  <c r="Z286"/>
  <c r="Z81"/>
  <c r="AA81"/>
  <c r="O467"/>
  <c r="O92"/>
  <c r="Y92" s="1"/>
  <c r="O326"/>
  <c r="X326" s="1"/>
  <c r="O445"/>
  <c r="Y445" s="1"/>
  <c r="Z291"/>
  <c r="Y474"/>
  <c r="O383"/>
  <c r="X383" s="1"/>
  <c r="O314"/>
  <c r="Y314" s="1"/>
  <c r="O390"/>
  <c r="Y390" s="1"/>
  <c r="O83"/>
  <c r="X83" s="1"/>
  <c r="X35"/>
  <c r="Y169"/>
  <c r="Z169" s="1"/>
  <c r="X466"/>
  <c r="Y292"/>
  <c r="Z292" s="1"/>
  <c r="Y450"/>
  <c r="AA450" s="1"/>
  <c r="Z169" i="10"/>
  <c r="AA169"/>
  <c r="AA444"/>
  <c r="Z444"/>
  <c r="O383"/>
  <c r="Y383" s="1"/>
  <c r="O37"/>
  <c r="O326"/>
  <c r="Y326" s="1"/>
  <c r="Z324"/>
  <c r="Z286"/>
  <c r="AA286"/>
  <c r="O314"/>
  <c r="X382"/>
  <c r="Z464"/>
  <c r="X36"/>
  <c r="X325"/>
  <c r="AA91"/>
  <c r="Z91"/>
  <c r="Z312"/>
  <c r="AA312"/>
  <c r="O83"/>
  <c r="Y83" s="1"/>
  <c r="Z472"/>
  <c r="AA472"/>
  <c r="O171"/>
  <c r="Y171" s="1"/>
  <c r="O293"/>
  <c r="O474"/>
  <c r="Y446"/>
  <c r="X446"/>
  <c r="Y36"/>
  <c r="X313"/>
  <c r="Z291"/>
  <c r="AA448"/>
  <c r="Z448"/>
  <c r="Z35"/>
  <c r="AA35"/>
  <c r="O93"/>
  <c r="O450"/>
  <c r="Y450" s="1"/>
  <c r="Y288"/>
  <c r="X288"/>
  <c r="O389"/>
  <c r="X389" s="1"/>
  <c r="O466"/>
  <c r="Y466" s="1"/>
  <c r="X170"/>
  <c r="Y382"/>
  <c r="X292"/>
  <c r="X473"/>
  <c r="Y325"/>
  <c r="AA444" i="7"/>
  <c r="Y445"/>
  <c r="AA445" s="1"/>
  <c r="X291"/>
  <c r="Z291" s="1"/>
  <c r="Y287"/>
  <c r="AA287" s="1"/>
  <c r="Y169"/>
  <c r="AA169" s="1"/>
  <c r="X450"/>
  <c r="AA450" s="1"/>
  <c r="X473"/>
  <c r="Z473" s="1"/>
  <c r="Y312"/>
  <c r="AA312" s="1"/>
  <c r="AA168"/>
  <c r="Z168"/>
  <c r="AA91"/>
  <c r="Z91"/>
  <c r="Z449"/>
  <c r="O467"/>
  <c r="O93"/>
  <c r="Y93" s="1"/>
  <c r="O474"/>
  <c r="X474" s="1"/>
  <c r="Z465"/>
  <c r="AA465"/>
  <c r="X288"/>
  <c r="Y288"/>
  <c r="O326"/>
  <c r="X326" s="1"/>
  <c r="Z472"/>
  <c r="Z311"/>
  <c r="Y446"/>
  <c r="X446"/>
  <c r="O292"/>
  <c r="O451"/>
  <c r="X451" s="1"/>
  <c r="O170"/>
  <c r="X170" s="1"/>
  <c r="AA286"/>
  <c r="Z286"/>
  <c r="O313"/>
  <c r="X313" s="1"/>
  <c r="Y466"/>
  <c r="AA466" s="1"/>
  <c r="X92"/>
  <c r="X325"/>
  <c r="Z434" i="14" l="1"/>
  <c r="Z258"/>
  <c r="AA409"/>
  <c r="AA482"/>
  <c r="O152"/>
  <c r="Y435"/>
  <c r="O436"/>
  <c r="Y436" s="1"/>
  <c r="X418"/>
  <c r="Z418" s="1"/>
  <c r="O419"/>
  <c r="Y419" s="1"/>
  <c r="AA417"/>
  <c r="Z417"/>
  <c r="AA443"/>
  <c r="Z390"/>
  <c r="AA428"/>
  <c r="Z282"/>
  <c r="AA345"/>
  <c r="Z117"/>
  <c r="Z149"/>
  <c r="X176"/>
  <c r="Z176" s="1"/>
  <c r="Y270"/>
  <c r="Z270" s="1"/>
  <c r="X435"/>
  <c r="Y83"/>
  <c r="AA83" s="1"/>
  <c r="Y329"/>
  <c r="Z329" s="1"/>
  <c r="X76"/>
  <c r="AA76" s="1"/>
  <c r="X242"/>
  <c r="Z242" s="1"/>
  <c r="X483"/>
  <c r="Z483" s="1"/>
  <c r="X444"/>
  <c r="Z444" s="1"/>
  <c r="Y302"/>
  <c r="Z302" s="1"/>
  <c r="Y429"/>
  <c r="AA429" s="1"/>
  <c r="X68"/>
  <c r="AA68" s="1"/>
  <c r="AA402"/>
  <c r="Z402"/>
  <c r="Z170"/>
  <c r="AA170"/>
  <c r="O243"/>
  <c r="Y243" s="1"/>
  <c r="O484"/>
  <c r="X288"/>
  <c r="Y288"/>
  <c r="X436"/>
  <c r="AA61"/>
  <c r="Z61"/>
  <c r="AA269"/>
  <c r="Z269"/>
  <c r="Z91"/>
  <c r="AA91"/>
  <c r="O119"/>
  <c r="X119" s="1"/>
  <c r="Z473"/>
  <c r="AA473"/>
  <c r="Z312"/>
  <c r="AA312"/>
  <c r="Z75"/>
  <c r="AA75"/>
  <c r="Z286"/>
  <c r="AA286"/>
  <c r="X151"/>
  <c r="Y151"/>
  <c r="O467"/>
  <c r="O368"/>
  <c r="Y368" s="1"/>
  <c r="O40"/>
  <c r="X40" s="1"/>
  <c r="O197"/>
  <c r="Y197" s="1"/>
  <c r="O354"/>
  <c r="X354" s="1"/>
  <c r="O93"/>
  <c r="Y93" s="1"/>
  <c r="O380"/>
  <c r="Y380" s="1"/>
  <c r="AA67"/>
  <c r="Z67"/>
  <c r="Z465"/>
  <c r="AA465"/>
  <c r="Z51"/>
  <c r="AA51"/>
  <c r="Z82"/>
  <c r="AA82"/>
  <c r="O347"/>
  <c r="Y347" s="1"/>
  <c r="Z175"/>
  <c r="AA175"/>
  <c r="Z68"/>
  <c r="O457"/>
  <c r="Y457" s="1"/>
  <c r="O475"/>
  <c r="Y475" s="1"/>
  <c r="O314"/>
  <c r="Y314" s="1"/>
  <c r="Y303"/>
  <c r="X303"/>
  <c r="O392"/>
  <c r="Y392" s="1"/>
  <c r="AA455"/>
  <c r="Z455"/>
  <c r="Z195"/>
  <c r="AA195"/>
  <c r="AA241"/>
  <c r="Z241"/>
  <c r="Z410"/>
  <c r="AA410"/>
  <c r="O229"/>
  <c r="O430"/>
  <c r="Y430" s="1"/>
  <c r="Z187"/>
  <c r="AA187"/>
  <c r="Z328"/>
  <c r="AA328"/>
  <c r="Z378"/>
  <c r="AA378"/>
  <c r="Z308"/>
  <c r="AA308"/>
  <c r="O260"/>
  <c r="O53"/>
  <c r="Y53" s="1"/>
  <c r="X379"/>
  <c r="X346"/>
  <c r="X150"/>
  <c r="Y466"/>
  <c r="AA466" s="1"/>
  <c r="X367"/>
  <c r="Y196"/>
  <c r="Z196" s="1"/>
  <c r="Y353"/>
  <c r="AA353" s="1"/>
  <c r="Y92"/>
  <c r="Z92" s="1"/>
  <c r="O330"/>
  <c r="O77"/>
  <c r="Y77" s="1"/>
  <c r="O177"/>
  <c r="X177" s="1"/>
  <c r="O445"/>
  <c r="X445" s="1"/>
  <c r="Z307"/>
  <c r="AA307"/>
  <c r="AA366"/>
  <c r="Z366"/>
  <c r="Z352"/>
  <c r="AA352"/>
  <c r="Z401"/>
  <c r="AA401"/>
  <c r="Z169"/>
  <c r="AA169"/>
  <c r="AA301"/>
  <c r="Z301"/>
  <c r="O69"/>
  <c r="Y69" s="1"/>
  <c r="Z62"/>
  <c r="AA62"/>
  <c r="O271"/>
  <c r="Z283"/>
  <c r="AA283"/>
  <c r="O84"/>
  <c r="Y84" s="1"/>
  <c r="X474"/>
  <c r="X313"/>
  <c r="Y379"/>
  <c r="X391"/>
  <c r="Y287"/>
  <c r="AA287" s="1"/>
  <c r="X228"/>
  <c r="Y118"/>
  <c r="AA118" s="1"/>
  <c r="Y346"/>
  <c r="Y150"/>
  <c r="X456"/>
  <c r="Y367"/>
  <c r="Y39"/>
  <c r="AA39" s="1"/>
  <c r="X259"/>
  <c r="X52"/>
  <c r="Z465" i="13"/>
  <c r="Z355"/>
  <c r="AA300"/>
  <c r="Z292"/>
  <c r="AA453"/>
  <c r="AA434"/>
  <c r="AA335"/>
  <c r="Z457"/>
  <c r="AA197"/>
  <c r="Z346"/>
  <c r="Z75"/>
  <c r="Z227"/>
  <c r="AA65"/>
  <c r="Y158"/>
  <c r="AA158" s="1"/>
  <c r="X66"/>
  <c r="Z66" s="1"/>
  <c r="Y392"/>
  <c r="X328"/>
  <c r="AA328" s="1"/>
  <c r="Y176"/>
  <c r="AA176" s="1"/>
  <c r="Y474"/>
  <c r="AA474" s="1"/>
  <c r="Y243"/>
  <c r="X356"/>
  <c r="AA356" s="1"/>
  <c r="X83"/>
  <c r="Z83" s="1"/>
  <c r="X398"/>
  <c r="Z398" s="1"/>
  <c r="X410"/>
  <c r="X228"/>
  <c r="AA228" s="1"/>
  <c r="X92"/>
  <c r="X312"/>
  <c r="Z312" s="1"/>
  <c r="X293"/>
  <c r="X150"/>
  <c r="AA420"/>
  <c r="Z420"/>
  <c r="O159"/>
  <c r="Y159" s="1"/>
  <c r="O177"/>
  <c r="X177" s="1"/>
  <c r="O53"/>
  <c r="X53" s="1"/>
  <c r="O467"/>
  <c r="Y467" s="1"/>
  <c r="O380"/>
  <c r="Y380" s="1"/>
  <c r="Z391"/>
  <c r="AA391"/>
  <c r="Z258"/>
  <c r="AA258"/>
  <c r="AA242"/>
  <c r="Z242"/>
  <c r="O302"/>
  <c r="Y302" s="1"/>
  <c r="O271"/>
  <c r="Y271" s="1"/>
  <c r="O105"/>
  <c r="Y105" s="1"/>
  <c r="Z82"/>
  <c r="AA82"/>
  <c r="Z169"/>
  <c r="AA169"/>
  <c r="O393"/>
  <c r="Y393" s="1"/>
  <c r="AA424"/>
  <c r="Z424"/>
  <c r="O348"/>
  <c r="Y348" s="1"/>
  <c r="O260"/>
  <c r="X260" s="1"/>
  <c r="Z72"/>
  <c r="AA72"/>
  <c r="O365"/>
  <c r="Y365" s="1"/>
  <c r="X287"/>
  <c r="X336"/>
  <c r="X435"/>
  <c r="X76"/>
  <c r="X198"/>
  <c r="X117"/>
  <c r="X428"/>
  <c r="X307"/>
  <c r="X39"/>
  <c r="O329"/>
  <c r="X329" s="1"/>
  <c r="O357"/>
  <c r="Y357" s="1"/>
  <c r="O84"/>
  <c r="Y84" s="1"/>
  <c r="O399"/>
  <c r="Y399" s="1"/>
  <c r="AA138"/>
  <c r="Z138"/>
  <c r="Z91"/>
  <c r="AA91"/>
  <c r="Z445"/>
  <c r="AA445"/>
  <c r="Z149"/>
  <c r="AA149"/>
  <c r="O67"/>
  <c r="X67" s="1"/>
  <c r="Z419"/>
  <c r="AA419"/>
  <c r="AA175"/>
  <c r="Z175"/>
  <c r="Z286"/>
  <c r="AA286"/>
  <c r="O475"/>
  <c r="Y475" s="1"/>
  <c r="AA446"/>
  <c r="Z446"/>
  <c r="O244"/>
  <c r="X244" s="1"/>
  <c r="X52"/>
  <c r="X466"/>
  <c r="X379"/>
  <c r="X301"/>
  <c r="X270"/>
  <c r="X104"/>
  <c r="X347"/>
  <c r="X259"/>
  <c r="X364"/>
  <c r="Z170"/>
  <c r="AA170"/>
  <c r="Z144"/>
  <c r="AA144"/>
  <c r="O337"/>
  <c r="X337" s="1"/>
  <c r="AA83"/>
  <c r="O459"/>
  <c r="Y459" s="1"/>
  <c r="AA283"/>
  <c r="Z283"/>
  <c r="O118"/>
  <c r="X118" s="1"/>
  <c r="Z473"/>
  <c r="AA473"/>
  <c r="Z306"/>
  <c r="AA306"/>
  <c r="Z363"/>
  <c r="AA363"/>
  <c r="Z454"/>
  <c r="AA454"/>
  <c r="AA327"/>
  <c r="Z327"/>
  <c r="Z378"/>
  <c r="AA378"/>
  <c r="O93"/>
  <c r="Y93" s="1"/>
  <c r="O411"/>
  <c r="Y411" s="1"/>
  <c r="O313"/>
  <c r="X313" s="1"/>
  <c r="O294"/>
  <c r="Y294" s="1"/>
  <c r="O229"/>
  <c r="Y229" s="1"/>
  <c r="O151"/>
  <c r="Y151" s="1"/>
  <c r="X288"/>
  <c r="Y288"/>
  <c r="O436"/>
  <c r="Y436" s="1"/>
  <c r="O77"/>
  <c r="Y77" s="1"/>
  <c r="O199"/>
  <c r="Y199" s="1"/>
  <c r="Z423"/>
  <c r="AA423"/>
  <c r="Z311"/>
  <c r="AA311"/>
  <c r="Z71"/>
  <c r="AA71"/>
  <c r="AA66"/>
  <c r="O429"/>
  <c r="X429" s="1"/>
  <c r="Z157"/>
  <c r="AA157"/>
  <c r="AA143"/>
  <c r="Z143"/>
  <c r="Z392"/>
  <c r="AA392"/>
  <c r="Z92"/>
  <c r="AA92"/>
  <c r="Z410"/>
  <c r="AA410"/>
  <c r="AA312"/>
  <c r="X308"/>
  <c r="Y308"/>
  <c r="O40"/>
  <c r="Y40" s="1"/>
  <c r="Z293"/>
  <c r="AA293"/>
  <c r="Z150"/>
  <c r="AA150"/>
  <c r="Z243"/>
  <c r="AA243"/>
  <c r="X458"/>
  <c r="AA174" i="12"/>
  <c r="Z158"/>
  <c r="AA430"/>
  <c r="AA197"/>
  <c r="X106"/>
  <c r="Z106" s="1"/>
  <c r="X312"/>
  <c r="Z312" s="1"/>
  <c r="X47"/>
  <c r="AA47" s="1"/>
  <c r="X336"/>
  <c r="AA336" s="1"/>
  <c r="Y260"/>
  <c r="AA260" s="1"/>
  <c r="X117"/>
  <c r="Z117" s="1"/>
  <c r="Y77"/>
  <c r="X244"/>
  <c r="AA244" s="1"/>
  <c r="X192"/>
  <c r="AA192" s="1"/>
  <c r="Y474"/>
  <c r="Z474" s="1"/>
  <c r="X330"/>
  <c r="AA330" s="1"/>
  <c r="Y198"/>
  <c r="AA198" s="1"/>
  <c r="Y363"/>
  <c r="Z363" s="1"/>
  <c r="X175"/>
  <c r="Z175" s="1"/>
  <c r="Z72"/>
  <c r="AA72"/>
  <c r="AA363"/>
  <c r="Z134"/>
  <c r="AA134"/>
  <c r="Z434"/>
  <c r="AA434"/>
  <c r="Z378"/>
  <c r="AA378"/>
  <c r="AA106"/>
  <c r="O160"/>
  <c r="Y160" s="1"/>
  <c r="O230"/>
  <c r="Y230" s="1"/>
  <c r="O411"/>
  <c r="X411" s="1"/>
  <c r="Z47"/>
  <c r="O436"/>
  <c r="Z330"/>
  <c r="AA71"/>
  <c r="Z71"/>
  <c r="Z311"/>
  <c r="AA311"/>
  <c r="O84"/>
  <c r="X84" s="1"/>
  <c r="Y288"/>
  <c r="X288"/>
  <c r="AA82"/>
  <c r="AA268"/>
  <c r="AA116"/>
  <c r="AA409"/>
  <c r="Z445"/>
  <c r="AA445"/>
  <c r="Z46"/>
  <c r="AA46"/>
  <c r="X460"/>
  <c r="Y460"/>
  <c r="Z76"/>
  <c r="AA76"/>
  <c r="O400"/>
  <c r="X400" s="1"/>
  <c r="Z446"/>
  <c r="AA446"/>
  <c r="O40"/>
  <c r="X40" s="1"/>
  <c r="Z92"/>
  <c r="AA92"/>
  <c r="O152"/>
  <c r="Z431"/>
  <c r="AA431"/>
  <c r="O380"/>
  <c r="Y380" s="1"/>
  <c r="X68"/>
  <c r="Y68"/>
  <c r="X159"/>
  <c r="X229"/>
  <c r="X410"/>
  <c r="X435"/>
  <c r="AA286"/>
  <c r="Z66"/>
  <c r="X83"/>
  <c r="Z362"/>
  <c r="O94"/>
  <c r="X94" s="1"/>
  <c r="O467"/>
  <c r="X467" s="1"/>
  <c r="O199"/>
  <c r="X199" s="1"/>
  <c r="O78"/>
  <c r="O313"/>
  <c r="Y313" s="1"/>
  <c r="AA398"/>
  <c r="Z398"/>
  <c r="Z228"/>
  <c r="AA228"/>
  <c r="Z473"/>
  <c r="AA473"/>
  <c r="O107"/>
  <c r="Y107" s="1"/>
  <c r="O193"/>
  <c r="X193" s="1"/>
  <c r="O261"/>
  <c r="X261" s="1"/>
  <c r="AA356"/>
  <c r="Z356"/>
  <c r="O475"/>
  <c r="X475" s="1"/>
  <c r="O270"/>
  <c r="Y270" s="1"/>
  <c r="Z390"/>
  <c r="AA390"/>
  <c r="O136"/>
  <c r="X136" s="1"/>
  <c r="O294"/>
  <c r="X294" s="1"/>
  <c r="X93"/>
  <c r="X466"/>
  <c r="Y93"/>
  <c r="X459"/>
  <c r="Y229"/>
  <c r="AA389"/>
  <c r="Y435"/>
  <c r="X39"/>
  <c r="X151"/>
  <c r="X287"/>
  <c r="X379"/>
  <c r="X67"/>
  <c r="O358"/>
  <c r="X358" s="1"/>
  <c r="AA105"/>
  <c r="Z105"/>
  <c r="Z77"/>
  <c r="AA77"/>
  <c r="O364"/>
  <c r="X364" s="1"/>
  <c r="Z150"/>
  <c r="AA150"/>
  <c r="Z38"/>
  <c r="AA38"/>
  <c r="O176"/>
  <c r="Y176" s="1"/>
  <c r="O337"/>
  <c r="Y337" s="1"/>
  <c r="AA474"/>
  <c r="X48"/>
  <c r="O48"/>
  <c r="Y48" s="1"/>
  <c r="O331"/>
  <c r="Y331" s="1"/>
  <c r="Z465"/>
  <c r="AA465"/>
  <c r="O118"/>
  <c r="Y118" s="1"/>
  <c r="O245"/>
  <c r="X245" s="1"/>
  <c r="Y466"/>
  <c r="X357"/>
  <c r="Y459"/>
  <c r="Y159"/>
  <c r="X399"/>
  <c r="Y410"/>
  <c r="Y39"/>
  <c r="Y83"/>
  <c r="X269"/>
  <c r="X135"/>
  <c r="X293"/>
  <c r="Y287"/>
  <c r="Y67"/>
  <c r="AA82" i="11"/>
  <c r="AA91"/>
  <c r="Z444"/>
  <c r="Z389"/>
  <c r="AA313"/>
  <c r="Z382"/>
  <c r="Y83"/>
  <c r="Z83" s="1"/>
  <c r="Y326"/>
  <c r="AA326" s="1"/>
  <c r="AA325"/>
  <c r="Y170"/>
  <c r="AA170" s="1"/>
  <c r="Y383"/>
  <c r="Z383" s="1"/>
  <c r="AA292"/>
  <c r="Y36"/>
  <c r="AA169"/>
  <c r="Y287"/>
  <c r="Z287" s="1"/>
  <c r="AA465" i="10"/>
  <c r="AA388"/>
  <c r="AA449"/>
  <c r="AA445"/>
  <c r="Z92"/>
  <c r="AA82"/>
  <c r="X466"/>
  <c r="AA466" s="1"/>
  <c r="X450"/>
  <c r="Z450" s="1"/>
  <c r="Z287"/>
  <c r="Y389"/>
  <c r="AA389" s="1"/>
  <c r="Z35" i="11"/>
  <c r="AA35"/>
  <c r="Z474"/>
  <c r="AA474"/>
  <c r="O294"/>
  <c r="Y294" s="1"/>
  <c r="O476"/>
  <c r="Y476" s="1"/>
  <c r="X314"/>
  <c r="X445"/>
  <c r="Z450"/>
  <c r="Z466"/>
  <c r="AA466"/>
  <c r="O468"/>
  <c r="Y468" s="1"/>
  <c r="O452"/>
  <c r="X452" s="1"/>
  <c r="O93"/>
  <c r="O84"/>
  <c r="Y84" s="1"/>
  <c r="O327"/>
  <c r="X327" s="1"/>
  <c r="O171"/>
  <c r="Y171" s="1"/>
  <c r="O37"/>
  <c r="X390"/>
  <c r="X92"/>
  <c r="X467"/>
  <c r="X451"/>
  <c r="X293"/>
  <c r="Y475"/>
  <c r="AA475" s="1"/>
  <c r="O391"/>
  <c r="O315"/>
  <c r="O384"/>
  <c r="X384" s="1"/>
  <c r="X446"/>
  <c r="Y446"/>
  <c r="X288"/>
  <c r="Y288"/>
  <c r="Z36"/>
  <c r="AA36"/>
  <c r="Y467"/>
  <c r="Y451"/>
  <c r="O94" i="10"/>
  <c r="Z446"/>
  <c r="AA446"/>
  <c r="O475"/>
  <c r="Z325"/>
  <c r="AA325"/>
  <c r="O315"/>
  <c r="Y315" s="1"/>
  <c r="Z292"/>
  <c r="AA292"/>
  <c r="O294"/>
  <c r="Y294" s="1"/>
  <c r="Z382"/>
  <c r="AA382"/>
  <c r="O38"/>
  <c r="Y38" s="1"/>
  <c r="X93"/>
  <c r="X474"/>
  <c r="X314"/>
  <c r="Z473"/>
  <c r="AA473"/>
  <c r="Z170"/>
  <c r="AA170"/>
  <c r="O390"/>
  <c r="Y390" s="1"/>
  <c r="Z313"/>
  <c r="AA313"/>
  <c r="O172"/>
  <c r="Y172" s="1"/>
  <c r="O84"/>
  <c r="O327"/>
  <c r="O384"/>
  <c r="Y93"/>
  <c r="Y474"/>
  <c r="X293"/>
  <c r="Y314"/>
  <c r="X37"/>
  <c r="O467"/>
  <c r="Y467" s="1"/>
  <c r="Z288"/>
  <c r="AA288"/>
  <c r="O451"/>
  <c r="X451" s="1"/>
  <c r="Z36"/>
  <c r="AA36"/>
  <c r="Y293"/>
  <c r="X171"/>
  <c r="X83"/>
  <c r="X326"/>
  <c r="Y37"/>
  <c r="X383"/>
  <c r="Z169" i="7"/>
  <c r="AA473"/>
  <c r="Z287"/>
  <c r="AA291"/>
  <c r="Z450"/>
  <c r="Z445"/>
  <c r="Z312"/>
  <c r="Y474"/>
  <c r="AA474" s="1"/>
  <c r="Y326"/>
  <c r="AA326" s="1"/>
  <c r="AA325"/>
  <c r="Z325"/>
  <c r="Z92"/>
  <c r="AA92"/>
  <c r="O314"/>
  <c r="Y314" s="1"/>
  <c r="O452"/>
  <c r="Y452" s="1"/>
  <c r="Z446"/>
  <c r="AA446"/>
  <c r="Z466"/>
  <c r="O94"/>
  <c r="Y94" s="1"/>
  <c r="O468"/>
  <c r="Y468" s="1"/>
  <c r="O171"/>
  <c r="X171" s="1"/>
  <c r="O293"/>
  <c r="Y293" s="1"/>
  <c r="O327"/>
  <c r="Y327" s="1"/>
  <c r="Z288"/>
  <c r="AA288"/>
  <c r="Y313"/>
  <c r="Z313" s="1"/>
  <c r="Y451"/>
  <c r="Z451" s="1"/>
  <c r="X292"/>
  <c r="X93"/>
  <c r="X467"/>
  <c r="O475"/>
  <c r="X475" s="1"/>
  <c r="Y170"/>
  <c r="Z170" s="1"/>
  <c r="Y292"/>
  <c r="Y467"/>
  <c r="AA270" i="14" l="1"/>
  <c r="AA435"/>
  <c r="X419"/>
  <c r="AA419" s="1"/>
  <c r="AA418"/>
  <c r="X152"/>
  <c r="O153"/>
  <c r="Y153" s="1"/>
  <c r="X420"/>
  <c r="Y420"/>
  <c r="Y152"/>
  <c r="Z152" s="1"/>
  <c r="O437"/>
  <c r="Y437" s="1"/>
  <c r="Z435"/>
  <c r="AA483"/>
  <c r="AA444"/>
  <c r="AA176"/>
  <c r="AA329"/>
  <c r="Y119"/>
  <c r="AA119" s="1"/>
  <c r="Z76"/>
  <c r="AA242"/>
  <c r="Z83"/>
  <c r="X53"/>
  <c r="AA53" s="1"/>
  <c r="X347"/>
  <c r="Z347" s="1"/>
  <c r="Z429"/>
  <c r="X380"/>
  <c r="Z380" s="1"/>
  <c r="Y177"/>
  <c r="Z177" s="1"/>
  <c r="X457"/>
  <c r="AA457" s="1"/>
  <c r="X368"/>
  <c r="Z368" s="1"/>
  <c r="AA302"/>
  <c r="X314"/>
  <c r="AA314" s="1"/>
  <c r="X84"/>
  <c r="Z84" s="1"/>
  <c r="Y40"/>
  <c r="AA40" s="1"/>
  <c r="Y354"/>
  <c r="AA354" s="1"/>
  <c r="X69"/>
  <c r="Z69" s="1"/>
  <c r="X430"/>
  <c r="AA430" s="1"/>
  <c r="Z391"/>
  <c r="AA391"/>
  <c r="O272"/>
  <c r="O331"/>
  <c r="X331" s="1"/>
  <c r="Z150"/>
  <c r="AA150"/>
  <c r="Z53"/>
  <c r="O261"/>
  <c r="O230"/>
  <c r="Z303"/>
  <c r="AA303"/>
  <c r="O468"/>
  <c r="Y468" s="1"/>
  <c r="O485"/>
  <c r="Y485" s="1"/>
  <c r="Z353"/>
  <c r="Z39"/>
  <c r="Z466"/>
  <c r="Z118"/>
  <c r="Z287"/>
  <c r="Z259"/>
  <c r="AA259"/>
  <c r="Z474"/>
  <c r="AA474"/>
  <c r="Y446"/>
  <c r="X446"/>
  <c r="O393"/>
  <c r="O476"/>
  <c r="Y476" s="1"/>
  <c r="O94"/>
  <c r="Y94" s="1"/>
  <c r="Z288"/>
  <c r="AA288"/>
  <c r="X77"/>
  <c r="Y260"/>
  <c r="X197"/>
  <c r="X467"/>
  <c r="X243"/>
  <c r="Z52"/>
  <c r="AA52"/>
  <c r="Z456"/>
  <c r="AA456"/>
  <c r="AA228"/>
  <c r="Z228"/>
  <c r="AA313"/>
  <c r="Z313"/>
  <c r="O85"/>
  <c r="O70"/>
  <c r="Y70" s="1"/>
  <c r="O178"/>
  <c r="X178" s="1"/>
  <c r="Z367"/>
  <c r="AA367"/>
  <c r="Z379"/>
  <c r="AA379"/>
  <c r="X431"/>
  <c r="Y431"/>
  <c r="O315"/>
  <c r="Y315" s="1"/>
  <c r="O458"/>
  <c r="Y458" s="1"/>
  <c r="O355"/>
  <c r="O41"/>
  <c r="AA151"/>
  <c r="Z151"/>
  <c r="Y271"/>
  <c r="X330"/>
  <c r="X260"/>
  <c r="X229"/>
  <c r="X392"/>
  <c r="X475"/>
  <c r="AA92"/>
  <c r="AA196"/>
  <c r="Y467"/>
  <c r="X484"/>
  <c r="Y78"/>
  <c r="X78"/>
  <c r="Z346"/>
  <c r="AA346"/>
  <c r="O54"/>
  <c r="Y54" s="1"/>
  <c r="Y348"/>
  <c r="X348"/>
  <c r="O381"/>
  <c r="X381" s="1"/>
  <c r="O198"/>
  <c r="Y198" s="1"/>
  <c r="O369"/>
  <c r="O120"/>
  <c r="AA436"/>
  <c r="Z436"/>
  <c r="O244"/>
  <c r="X271"/>
  <c r="Y445"/>
  <c r="AA445" s="1"/>
  <c r="Y330"/>
  <c r="Y229"/>
  <c r="X93"/>
  <c r="Y484"/>
  <c r="Z356" i="13"/>
  <c r="Z228"/>
  <c r="Z328"/>
  <c r="Z176"/>
  <c r="Z474"/>
  <c r="AA398"/>
  <c r="Z158"/>
  <c r="Y337"/>
  <c r="Z337" s="1"/>
  <c r="Y53"/>
  <c r="Y244"/>
  <c r="AA244" s="1"/>
  <c r="X399"/>
  <c r="X40"/>
  <c r="X357"/>
  <c r="Z357" s="1"/>
  <c r="Y118"/>
  <c r="Z118" s="1"/>
  <c r="X459"/>
  <c r="X393"/>
  <c r="AA393" s="1"/>
  <c r="Y260"/>
  <c r="AA260" s="1"/>
  <c r="Y329"/>
  <c r="AA329" s="1"/>
  <c r="Y177"/>
  <c r="AA177" s="1"/>
  <c r="X199"/>
  <c r="AA199" s="1"/>
  <c r="Y313"/>
  <c r="Z313" s="1"/>
  <c r="Y67"/>
  <c r="AA67" s="1"/>
  <c r="AA308"/>
  <c r="Z308"/>
  <c r="Z458"/>
  <c r="AA458"/>
  <c r="X295"/>
  <c r="Y295"/>
  <c r="O119"/>
  <c r="Y119" s="1"/>
  <c r="Z104"/>
  <c r="AA104"/>
  <c r="Z466"/>
  <c r="AA466"/>
  <c r="O85"/>
  <c r="Y85" s="1"/>
  <c r="AA428"/>
  <c r="Z428"/>
  <c r="Z76"/>
  <c r="AA76"/>
  <c r="X303"/>
  <c r="Y303"/>
  <c r="O468"/>
  <c r="Y468" s="1"/>
  <c r="X436"/>
  <c r="X229"/>
  <c r="X93"/>
  <c r="X475"/>
  <c r="X271"/>
  <c r="X380"/>
  <c r="X159"/>
  <c r="O430"/>
  <c r="Y430" s="1"/>
  <c r="X78"/>
  <c r="Y78"/>
  <c r="O41"/>
  <c r="Y41" s="1"/>
  <c r="O200"/>
  <c r="Y200" s="1"/>
  <c r="Z288"/>
  <c r="AA288"/>
  <c r="X460"/>
  <c r="Y460"/>
  <c r="O338"/>
  <c r="Y338" s="1"/>
  <c r="Z347"/>
  <c r="AA347"/>
  <c r="Z379"/>
  <c r="AA379"/>
  <c r="O245"/>
  <c r="Y245" s="1"/>
  <c r="O400"/>
  <c r="Y400" s="1"/>
  <c r="O358"/>
  <c r="Y358" s="1"/>
  <c r="Z307"/>
  <c r="AA307"/>
  <c r="Z198"/>
  <c r="AA198"/>
  <c r="AA287"/>
  <c r="Z287"/>
  <c r="X394"/>
  <c r="Y394"/>
  <c r="O54"/>
  <c r="Y54" s="1"/>
  <c r="X77"/>
  <c r="Y429"/>
  <c r="AA429" s="1"/>
  <c r="X294"/>
  <c r="X84"/>
  <c r="X302"/>
  <c r="X467"/>
  <c r="Z40"/>
  <c r="AA40"/>
  <c r="O152"/>
  <c r="Y152" s="1"/>
  <c r="O412"/>
  <c r="Y412" s="1"/>
  <c r="AA459"/>
  <c r="Z459"/>
  <c r="AA337"/>
  <c r="AA259"/>
  <c r="Z259"/>
  <c r="Z301"/>
  <c r="AA301"/>
  <c r="Z39"/>
  <c r="AA39"/>
  <c r="Z117"/>
  <c r="AA117"/>
  <c r="Z336"/>
  <c r="AA336"/>
  <c r="O366"/>
  <c r="Y366" s="1"/>
  <c r="O349"/>
  <c r="Y349" s="1"/>
  <c r="O106"/>
  <c r="Y106" s="1"/>
  <c r="AA53"/>
  <c r="Z53"/>
  <c r="O437"/>
  <c r="Y437" s="1"/>
  <c r="O230"/>
  <c r="Y230" s="1"/>
  <c r="O314"/>
  <c r="Y314" s="1"/>
  <c r="O94"/>
  <c r="Y94" s="1"/>
  <c r="Z364"/>
  <c r="AA364"/>
  <c r="Z270"/>
  <c r="AA270"/>
  <c r="Z52"/>
  <c r="AA52"/>
  <c r="O476"/>
  <c r="Y476" s="1"/>
  <c r="X68"/>
  <c r="Y68"/>
  <c r="Z399"/>
  <c r="AA399"/>
  <c r="O330"/>
  <c r="Y330" s="1"/>
  <c r="Z435"/>
  <c r="AA435"/>
  <c r="O261"/>
  <c r="Y261" s="1"/>
  <c r="O272"/>
  <c r="Y272" s="1"/>
  <c r="O381"/>
  <c r="Y381" s="1"/>
  <c r="O178"/>
  <c r="Y178" s="1"/>
  <c r="O160"/>
  <c r="Y160" s="1"/>
  <c r="X151"/>
  <c r="X411"/>
  <c r="X365"/>
  <c r="X348"/>
  <c r="X105"/>
  <c r="Z198" i="12"/>
  <c r="Z336"/>
  <c r="Z244"/>
  <c r="Z260"/>
  <c r="Z192"/>
  <c r="AA117"/>
  <c r="AA175"/>
  <c r="AA312"/>
  <c r="Y294"/>
  <c r="AA294" s="1"/>
  <c r="Y94"/>
  <c r="AA94" s="1"/>
  <c r="Y199"/>
  <c r="AA199" s="1"/>
  <c r="X313"/>
  <c r="AA313" s="1"/>
  <c r="Y467"/>
  <c r="Z467" s="1"/>
  <c r="X230"/>
  <c r="AA230" s="1"/>
  <c r="Y261"/>
  <c r="Z261" s="1"/>
  <c r="X118"/>
  <c r="Z118" s="1"/>
  <c r="Y364"/>
  <c r="AA364" s="1"/>
  <c r="Y40"/>
  <c r="AA40" s="1"/>
  <c r="X331"/>
  <c r="Z331" s="1"/>
  <c r="Y245"/>
  <c r="AA245" s="1"/>
  <c r="X337"/>
  <c r="Z337" s="1"/>
  <c r="Z48"/>
  <c r="AA48"/>
  <c r="X359"/>
  <c r="Y359"/>
  <c r="Z379"/>
  <c r="AA379"/>
  <c r="Z294"/>
  <c r="O137"/>
  <c r="Y137" s="1"/>
  <c r="O476"/>
  <c r="X194"/>
  <c r="Y194"/>
  <c r="Z94"/>
  <c r="AA229"/>
  <c r="Z229"/>
  <c r="Z40"/>
  <c r="O401"/>
  <c r="Z288"/>
  <c r="AA288"/>
  <c r="O412"/>
  <c r="Z293"/>
  <c r="AA293"/>
  <c r="AA39"/>
  <c r="Z39"/>
  <c r="AA459"/>
  <c r="Z459"/>
  <c r="O271"/>
  <c r="Y271" s="1"/>
  <c r="X79"/>
  <c r="Y79"/>
  <c r="Z410"/>
  <c r="AA410"/>
  <c r="Z68"/>
  <c r="AA68"/>
  <c r="O153"/>
  <c r="Y153" s="1"/>
  <c r="O437"/>
  <c r="AA269"/>
  <c r="Z269"/>
  <c r="Z399"/>
  <c r="AA399"/>
  <c r="O119"/>
  <c r="O49"/>
  <c r="Y49" s="1"/>
  <c r="O177"/>
  <c r="Y177" s="1"/>
  <c r="Z151"/>
  <c r="AA151"/>
  <c r="AA93"/>
  <c r="Z93"/>
  <c r="O108"/>
  <c r="O314"/>
  <c r="O95"/>
  <c r="Y95" s="1"/>
  <c r="Z83"/>
  <c r="AA83"/>
  <c r="Z435"/>
  <c r="AA435"/>
  <c r="O381"/>
  <c r="Y381" s="1"/>
  <c r="O41"/>
  <c r="Y41" s="1"/>
  <c r="O85"/>
  <c r="Y85" s="1"/>
  <c r="O161"/>
  <c r="X161" s="1"/>
  <c r="Y358"/>
  <c r="AA358" s="1"/>
  <c r="Y136"/>
  <c r="AA136" s="1"/>
  <c r="Y475"/>
  <c r="AA475" s="1"/>
  <c r="Y193"/>
  <c r="Z193" s="1"/>
  <c r="X78"/>
  <c r="X152"/>
  <c r="X436"/>
  <c r="Y411"/>
  <c r="AA411" s="1"/>
  <c r="AA67"/>
  <c r="Z67"/>
  <c r="Z135"/>
  <c r="AA135"/>
  <c r="Z357"/>
  <c r="AA357"/>
  <c r="O246"/>
  <c r="Y246" s="1"/>
  <c r="X332"/>
  <c r="Y332"/>
  <c r="O338"/>
  <c r="Y338" s="1"/>
  <c r="O365"/>
  <c r="Y365" s="1"/>
  <c r="AA287"/>
  <c r="Z287"/>
  <c r="Z466"/>
  <c r="AA466"/>
  <c r="O295"/>
  <c r="O262"/>
  <c r="Y262" s="1"/>
  <c r="O200"/>
  <c r="O468"/>
  <c r="X468" s="1"/>
  <c r="Z159"/>
  <c r="AA159"/>
  <c r="Z460"/>
  <c r="AA460"/>
  <c r="O231"/>
  <c r="Y231" s="1"/>
  <c r="X176"/>
  <c r="X270"/>
  <c r="X107"/>
  <c r="Y78"/>
  <c r="X380"/>
  <c r="Y152"/>
  <c r="Y400"/>
  <c r="AA400" s="1"/>
  <c r="Y84"/>
  <c r="AA84" s="1"/>
  <c r="Y436"/>
  <c r="X160"/>
  <c r="AA83" i="11"/>
  <c r="Z326"/>
  <c r="Z170"/>
  <c r="AA383"/>
  <c r="AA287"/>
  <c r="Y452"/>
  <c r="AA452" s="1"/>
  <c r="Y327"/>
  <c r="AA327" s="1"/>
  <c r="X468"/>
  <c r="Z468" s="1"/>
  <c r="Z466" i="10"/>
  <c r="AA450"/>
  <c r="Z389"/>
  <c r="Y451"/>
  <c r="X38"/>
  <c r="AA38" s="1"/>
  <c r="X390"/>
  <c r="AA390" s="1"/>
  <c r="Z327" i="11"/>
  <c r="AA288"/>
  <c r="Z288"/>
  <c r="O316"/>
  <c r="X316" s="1"/>
  <c r="O392"/>
  <c r="X392" s="1"/>
  <c r="X385"/>
  <c r="Y385"/>
  <c r="Z293"/>
  <c r="AA293"/>
  <c r="Z390"/>
  <c r="AA390"/>
  <c r="Z452"/>
  <c r="Z314"/>
  <c r="AA314"/>
  <c r="X315"/>
  <c r="X391"/>
  <c r="X171"/>
  <c r="Z475"/>
  <c r="X294"/>
  <c r="Z92"/>
  <c r="AA92"/>
  <c r="O38"/>
  <c r="O85"/>
  <c r="X85" s="1"/>
  <c r="AA468"/>
  <c r="Z445"/>
  <c r="AA445"/>
  <c r="X476"/>
  <c r="O94"/>
  <c r="X94" s="1"/>
  <c r="AA467"/>
  <c r="Z467"/>
  <c r="O453"/>
  <c r="Y453" s="1"/>
  <c r="Y384"/>
  <c r="Z384" s="1"/>
  <c r="Y315"/>
  <c r="Y391"/>
  <c r="X37"/>
  <c r="X84"/>
  <c r="X93"/>
  <c r="Z446"/>
  <c r="AA446"/>
  <c r="AA451"/>
  <c r="Z451"/>
  <c r="O172"/>
  <c r="X172" s="1"/>
  <c r="O328"/>
  <c r="O469"/>
  <c r="Y469" s="1"/>
  <c r="O477"/>
  <c r="X477" s="1"/>
  <c r="O295"/>
  <c r="X295" s="1"/>
  <c r="Y37"/>
  <c r="Y93"/>
  <c r="X385" i="10"/>
  <c r="Y385"/>
  <c r="O85"/>
  <c r="Y85" s="1"/>
  <c r="Z474"/>
  <c r="AA474"/>
  <c r="O95"/>
  <c r="Y95" s="1"/>
  <c r="AA171"/>
  <c r="Z171"/>
  <c r="AA293"/>
  <c r="Z293"/>
  <c r="O328"/>
  <c r="O173"/>
  <c r="Y173" s="1"/>
  <c r="Z314"/>
  <c r="AA314"/>
  <c r="O295"/>
  <c r="Y295" s="1"/>
  <c r="O476"/>
  <c r="Y476" s="1"/>
  <c r="X384"/>
  <c r="X94"/>
  <c r="Z83"/>
  <c r="AA83"/>
  <c r="O468"/>
  <c r="X468" s="1"/>
  <c r="O39"/>
  <c r="O316"/>
  <c r="Y384"/>
  <c r="X327"/>
  <c r="Y84"/>
  <c r="X475"/>
  <c r="Y94"/>
  <c r="AA451"/>
  <c r="Z451"/>
  <c r="Z383"/>
  <c r="AA383"/>
  <c r="Z326"/>
  <c r="AA326"/>
  <c r="O452"/>
  <c r="X452" s="1"/>
  <c r="AA37"/>
  <c r="Z37"/>
  <c r="O391"/>
  <c r="Z93"/>
  <c r="AA93"/>
  <c r="X467"/>
  <c r="Y327"/>
  <c r="X84"/>
  <c r="X172"/>
  <c r="X294"/>
  <c r="X315"/>
  <c r="Y475"/>
  <c r="Z474" i="7"/>
  <c r="Z326"/>
  <c r="X452"/>
  <c r="Z452" s="1"/>
  <c r="AA313"/>
  <c r="Y475"/>
  <c r="Z475" s="1"/>
  <c r="X94"/>
  <c r="Z94" s="1"/>
  <c r="AA451"/>
  <c r="Z292"/>
  <c r="AA292"/>
  <c r="Z93"/>
  <c r="AA93"/>
  <c r="O172"/>
  <c r="Y172" s="1"/>
  <c r="AA467"/>
  <c r="Z467"/>
  <c r="O328"/>
  <c r="O294"/>
  <c r="Y294" s="1"/>
  <c r="X468"/>
  <c r="X314"/>
  <c r="AA170"/>
  <c r="O476"/>
  <c r="O95"/>
  <c r="O453"/>
  <c r="Y453" s="1"/>
  <c r="X327"/>
  <c r="X293"/>
  <c r="Y171"/>
  <c r="Z171" s="1"/>
  <c r="O469"/>
  <c r="Y469" s="1"/>
  <c r="O315"/>
  <c r="X315" s="1"/>
  <c r="Z354" i="14" l="1"/>
  <c r="Z419"/>
  <c r="X153"/>
  <c r="Z153" s="1"/>
  <c r="Z420"/>
  <c r="AA420"/>
  <c r="AA152"/>
  <c r="Y230"/>
  <c r="O231"/>
  <c r="X437"/>
  <c r="Z437" s="1"/>
  <c r="O438"/>
  <c r="Y438" s="1"/>
  <c r="O154"/>
  <c r="Y154" s="1"/>
  <c r="Z430"/>
  <c r="AA380"/>
  <c r="Z457"/>
  <c r="Z119"/>
  <c r="AA84"/>
  <c r="AA347"/>
  <c r="Z314"/>
  <c r="X485"/>
  <c r="Z485" s="1"/>
  <c r="AA177"/>
  <c r="Z40"/>
  <c r="AA69"/>
  <c r="AA368"/>
  <c r="Y331"/>
  <c r="AA331" s="1"/>
  <c r="X468"/>
  <c r="AA468" s="1"/>
  <c r="X458"/>
  <c r="AA458" s="1"/>
  <c r="X476"/>
  <c r="Z476" s="1"/>
  <c r="Y381"/>
  <c r="AA381" s="1"/>
  <c r="O245"/>
  <c r="Y245" s="1"/>
  <c r="O370"/>
  <c r="Y370" s="1"/>
  <c r="Z78"/>
  <c r="AA78"/>
  <c r="Z260"/>
  <c r="AA260"/>
  <c r="O356"/>
  <c r="Y356" s="1"/>
  <c r="O179"/>
  <c r="Y179" s="1"/>
  <c r="O86"/>
  <c r="Y86" s="1"/>
  <c r="AA467"/>
  <c r="Z467"/>
  <c r="X394"/>
  <c r="Y394"/>
  <c r="Z93"/>
  <c r="AA93"/>
  <c r="Z271"/>
  <c r="AA271"/>
  <c r="O121"/>
  <c r="Y121" s="1"/>
  <c r="O55"/>
  <c r="Y55" s="1"/>
  <c r="Z229"/>
  <c r="AA229"/>
  <c r="O42"/>
  <c r="Y42" s="1"/>
  <c r="O316"/>
  <c r="AA243"/>
  <c r="Z243"/>
  <c r="Z77"/>
  <c r="AA77"/>
  <c r="O95"/>
  <c r="X95" s="1"/>
  <c r="Z446"/>
  <c r="AA446"/>
  <c r="X231"/>
  <c r="Y231"/>
  <c r="O262"/>
  <c r="O273"/>
  <c r="O199"/>
  <c r="O382"/>
  <c r="AA392"/>
  <c r="Z392"/>
  <c r="Z431"/>
  <c r="AA431"/>
  <c r="O71"/>
  <c r="Y244"/>
  <c r="X120"/>
  <c r="X369"/>
  <c r="X41"/>
  <c r="X355"/>
  <c r="X315"/>
  <c r="X85"/>
  <c r="X94"/>
  <c r="X393"/>
  <c r="X230"/>
  <c r="X261"/>
  <c r="Z445"/>
  <c r="X272"/>
  <c r="Z348"/>
  <c r="AA348"/>
  <c r="Z484"/>
  <c r="AA484"/>
  <c r="AA475"/>
  <c r="Z475"/>
  <c r="Z330"/>
  <c r="AA330"/>
  <c r="O459"/>
  <c r="Z197"/>
  <c r="AA197"/>
  <c r="Y477"/>
  <c r="X477"/>
  <c r="O486"/>
  <c r="X486" s="1"/>
  <c r="O469"/>
  <c r="X469" s="1"/>
  <c r="X332"/>
  <c r="Y332"/>
  <c r="X244"/>
  <c r="Y120"/>
  <c r="Y369"/>
  <c r="X198"/>
  <c r="X54"/>
  <c r="Y41"/>
  <c r="Y355"/>
  <c r="Y178"/>
  <c r="Z178" s="1"/>
  <c r="X70"/>
  <c r="Y85"/>
  <c r="Y393"/>
  <c r="Y261"/>
  <c r="Y272"/>
  <c r="Z244" i="13"/>
  <c r="Z393"/>
  <c r="Z199"/>
  <c r="AA357"/>
  <c r="AA118"/>
  <c r="Z260"/>
  <c r="X338"/>
  <c r="AA338" s="1"/>
  <c r="Z177"/>
  <c r="X94"/>
  <c r="AA94" s="1"/>
  <c r="X200"/>
  <c r="AA200" s="1"/>
  <c r="AA313"/>
  <c r="X358"/>
  <c r="Z358" s="1"/>
  <c r="Z67"/>
  <c r="Z329"/>
  <c r="AA365"/>
  <c r="Z365"/>
  <c r="AA105"/>
  <c r="Z105"/>
  <c r="AA151"/>
  <c r="Z151"/>
  <c r="O331"/>
  <c r="Y331" s="1"/>
  <c r="Z68"/>
  <c r="AA68"/>
  <c r="O95"/>
  <c r="Y95" s="1"/>
  <c r="O315"/>
  <c r="Y315" s="1"/>
  <c r="O231"/>
  <c r="Y231" s="1"/>
  <c r="Z302"/>
  <c r="AA302"/>
  <c r="AA77"/>
  <c r="Z77"/>
  <c r="Y359"/>
  <c r="X359"/>
  <c r="O401"/>
  <c r="Y401" s="1"/>
  <c r="O246"/>
  <c r="X246" s="1"/>
  <c r="O201"/>
  <c r="Y201" s="1"/>
  <c r="Z380"/>
  <c r="AA380"/>
  <c r="Z229"/>
  <c r="AA229"/>
  <c r="X178"/>
  <c r="X381"/>
  <c r="X272"/>
  <c r="X106"/>
  <c r="X349"/>
  <c r="X366"/>
  <c r="X412"/>
  <c r="X152"/>
  <c r="X41"/>
  <c r="X430"/>
  <c r="X468"/>
  <c r="X85"/>
  <c r="X119"/>
  <c r="O161"/>
  <c r="Y161" s="1"/>
  <c r="Z411"/>
  <c r="AA411"/>
  <c r="AA467"/>
  <c r="Z467"/>
  <c r="O339"/>
  <c r="Y339" s="1"/>
  <c r="Z78"/>
  <c r="AA78"/>
  <c r="AA159"/>
  <c r="Z159"/>
  <c r="AA93"/>
  <c r="Z93"/>
  <c r="X160"/>
  <c r="X330"/>
  <c r="X476"/>
  <c r="X314"/>
  <c r="X230"/>
  <c r="X437"/>
  <c r="X54"/>
  <c r="X400"/>
  <c r="X245"/>
  <c r="O179"/>
  <c r="X179" s="1"/>
  <c r="O273"/>
  <c r="X273" s="1"/>
  <c r="O262"/>
  <c r="Y262" s="1"/>
  <c r="Z94"/>
  <c r="O107"/>
  <c r="Y107" s="1"/>
  <c r="O367"/>
  <c r="Y367" s="1"/>
  <c r="O153"/>
  <c r="Y153" s="1"/>
  <c r="Z294"/>
  <c r="AA294"/>
  <c r="Z338"/>
  <c r="AA475"/>
  <c r="Z475"/>
  <c r="O469"/>
  <c r="Y469" s="1"/>
  <c r="AA303"/>
  <c r="Z303"/>
  <c r="O120"/>
  <c r="Y120" s="1"/>
  <c r="AA295"/>
  <c r="Z295"/>
  <c r="Z429"/>
  <c r="Z348"/>
  <c r="AA348"/>
  <c r="O382"/>
  <c r="Y382" s="1"/>
  <c r="O477"/>
  <c r="Y477" s="1"/>
  <c r="O438"/>
  <c r="X438" s="1"/>
  <c r="O350"/>
  <c r="Y350" s="1"/>
  <c r="O413"/>
  <c r="Y413" s="1"/>
  <c r="Z84"/>
  <c r="AA84"/>
  <c r="O55"/>
  <c r="AA394"/>
  <c r="Z394"/>
  <c r="Z460"/>
  <c r="AA460"/>
  <c r="O42"/>
  <c r="Y42" s="1"/>
  <c r="X431"/>
  <c r="Y431"/>
  <c r="AA271"/>
  <c r="Z271"/>
  <c r="AA436"/>
  <c r="Z436"/>
  <c r="O86"/>
  <c r="Y86" s="1"/>
  <c r="X261"/>
  <c r="AA337" i="12"/>
  <c r="AA467"/>
  <c r="Z313"/>
  <c r="AA118"/>
  <c r="Z364"/>
  <c r="Z199"/>
  <c r="Y468"/>
  <c r="Z230"/>
  <c r="X95"/>
  <c r="AA95" s="1"/>
  <c r="X137"/>
  <c r="AA137" s="1"/>
  <c r="Y161"/>
  <c r="X365"/>
  <c r="AA365" s="1"/>
  <c r="X49"/>
  <c r="AA49" s="1"/>
  <c r="AA261"/>
  <c r="AA331"/>
  <c r="X85"/>
  <c r="AA85" s="1"/>
  <c r="X246"/>
  <c r="Z245"/>
  <c r="X231"/>
  <c r="AA231" s="1"/>
  <c r="O201"/>
  <c r="Z95"/>
  <c r="O315"/>
  <c r="O109"/>
  <c r="O120"/>
  <c r="O438"/>
  <c r="Y438" s="1"/>
  <c r="O413"/>
  <c r="Y413" s="1"/>
  <c r="O477"/>
  <c r="Y477" s="1"/>
  <c r="Z400"/>
  <c r="Z475"/>
  <c r="Z358"/>
  <c r="Z231"/>
  <c r="O296"/>
  <c r="Y296" s="1"/>
  <c r="Z380"/>
  <c r="AA380"/>
  <c r="Z176"/>
  <c r="AA176"/>
  <c r="O469"/>
  <c r="O366"/>
  <c r="Y366" s="1"/>
  <c r="O339"/>
  <c r="O247"/>
  <c r="Y247" s="1"/>
  <c r="Z78"/>
  <c r="AA78"/>
  <c r="O42"/>
  <c r="O382"/>
  <c r="Y382" s="1"/>
  <c r="O178"/>
  <c r="Y178" s="1"/>
  <c r="X154"/>
  <c r="Y154"/>
  <c r="O272"/>
  <c r="X402"/>
  <c r="Y402"/>
  <c r="AA359"/>
  <c r="Z359"/>
  <c r="X200"/>
  <c r="X262"/>
  <c r="X314"/>
  <c r="X108"/>
  <c r="X119"/>
  <c r="Z411"/>
  <c r="AA193"/>
  <c r="X412"/>
  <c r="Z160"/>
  <c r="AA160"/>
  <c r="Z270"/>
  <c r="AA270"/>
  <c r="AA332"/>
  <c r="Z332"/>
  <c r="Z152"/>
  <c r="AA152"/>
  <c r="O162"/>
  <c r="Y162" s="1"/>
  <c r="Y200"/>
  <c r="X295"/>
  <c r="X338"/>
  <c r="X41"/>
  <c r="X381"/>
  <c r="Y108"/>
  <c r="X177"/>
  <c r="X437"/>
  <c r="X153"/>
  <c r="X271"/>
  <c r="Z136"/>
  <c r="Y412"/>
  <c r="Z84"/>
  <c r="Y401"/>
  <c r="X476"/>
  <c r="Z107"/>
  <c r="AA107"/>
  <c r="O232"/>
  <c r="Y232" s="1"/>
  <c r="Z468"/>
  <c r="AA468"/>
  <c r="O263"/>
  <c r="Y263" s="1"/>
  <c r="Z246"/>
  <c r="AA246"/>
  <c r="AA436"/>
  <c r="Z436"/>
  <c r="AA161"/>
  <c r="Z161"/>
  <c r="O86"/>
  <c r="Y86" s="1"/>
  <c r="O96"/>
  <c r="O50"/>
  <c r="Y50" s="1"/>
  <c r="AA79"/>
  <c r="Z79"/>
  <c r="Z194"/>
  <c r="AA194"/>
  <c r="O138"/>
  <c r="X138" s="1"/>
  <c r="Y295"/>
  <c r="Y314"/>
  <c r="Y119"/>
  <c r="Y437"/>
  <c r="X401"/>
  <c r="Y476"/>
  <c r="Y172" i="11"/>
  <c r="AA172" s="1"/>
  <c r="Y392"/>
  <c r="Z392" s="1"/>
  <c r="Y295"/>
  <c r="AA295" s="1"/>
  <c r="Y477"/>
  <c r="Z477" s="1"/>
  <c r="X453"/>
  <c r="AA453" s="1"/>
  <c r="AA384"/>
  <c r="Z38" i="10"/>
  <c r="Z390"/>
  <c r="Y452"/>
  <c r="Z452" s="1"/>
  <c r="Y468"/>
  <c r="AA468" s="1"/>
  <c r="X295"/>
  <c r="AA295" s="1"/>
  <c r="X476"/>
  <c r="Z476" s="1"/>
  <c r="Z295" i="11"/>
  <c r="O478"/>
  <c r="X478" s="1"/>
  <c r="Z84"/>
  <c r="AA84"/>
  <c r="O95"/>
  <c r="Y95" s="1"/>
  <c r="O86"/>
  <c r="Y86" s="1"/>
  <c r="Z294"/>
  <c r="AA294"/>
  <c r="Z315"/>
  <c r="AA315"/>
  <c r="O317"/>
  <c r="Y317" s="1"/>
  <c r="O329"/>
  <c r="Y329" s="1"/>
  <c r="Z93"/>
  <c r="AA93"/>
  <c r="O39"/>
  <c r="Y39" s="1"/>
  <c r="Z391"/>
  <c r="AA391"/>
  <c r="X470"/>
  <c r="Y470"/>
  <c r="O296"/>
  <c r="X296" s="1"/>
  <c r="O173"/>
  <c r="X173" s="1"/>
  <c r="O454"/>
  <c r="X454" s="1"/>
  <c r="Z171"/>
  <c r="AA171"/>
  <c r="AA385"/>
  <c r="Z385"/>
  <c r="X469"/>
  <c r="X328"/>
  <c r="Y94"/>
  <c r="Z94" s="1"/>
  <c r="Y85"/>
  <c r="AA85" s="1"/>
  <c r="X38"/>
  <c r="Y316"/>
  <c r="AA316" s="1"/>
  <c r="Z37"/>
  <c r="AA37"/>
  <c r="Z476"/>
  <c r="AA476"/>
  <c r="O393"/>
  <c r="X393" s="1"/>
  <c r="Y328"/>
  <c r="Y38"/>
  <c r="AA475" i="10"/>
  <c r="Z475"/>
  <c r="O317"/>
  <c r="Y317" s="1"/>
  <c r="O40"/>
  <c r="Y40" s="1"/>
  <c r="AA384"/>
  <c r="Z384"/>
  <c r="O329"/>
  <c r="Y329" s="1"/>
  <c r="Z385"/>
  <c r="AA385"/>
  <c r="Z84"/>
  <c r="AA84"/>
  <c r="AA94"/>
  <c r="Z94"/>
  <c r="O96"/>
  <c r="Y96" s="1"/>
  <c r="X39"/>
  <c r="O392"/>
  <c r="Y392" s="1"/>
  <c r="AA467"/>
  <c r="Z467"/>
  <c r="O453"/>
  <c r="Y453" s="1"/>
  <c r="AA327"/>
  <c r="Z327"/>
  <c r="O469"/>
  <c r="Y469" s="1"/>
  <c r="O174"/>
  <c r="Y174" s="1"/>
  <c r="O86"/>
  <c r="X391"/>
  <c r="X316"/>
  <c r="X328"/>
  <c r="Z172"/>
  <c r="AA172"/>
  <c r="Z294"/>
  <c r="AA294"/>
  <c r="AA315"/>
  <c r="Z315"/>
  <c r="O477"/>
  <c r="Y477" s="1"/>
  <c r="O296"/>
  <c r="X296" s="1"/>
  <c r="Y391"/>
  <c r="Y316"/>
  <c r="Y39"/>
  <c r="X173"/>
  <c r="Y328"/>
  <c r="X95"/>
  <c r="X85"/>
  <c r="AA94" i="7"/>
  <c r="AA452"/>
  <c r="AA171"/>
  <c r="AA475"/>
  <c r="X172"/>
  <c r="Z172" s="1"/>
  <c r="O316"/>
  <c r="AA293"/>
  <c r="Z293"/>
  <c r="O477"/>
  <c r="Y477" s="1"/>
  <c r="Z314"/>
  <c r="AA314"/>
  <c r="O173"/>
  <c r="Y173" s="1"/>
  <c r="X469"/>
  <c r="X294"/>
  <c r="O454"/>
  <c r="Y454" s="1"/>
  <c r="O96"/>
  <c r="Y96" s="1"/>
  <c r="O329"/>
  <c r="X329" s="1"/>
  <c r="O295"/>
  <c r="X295" s="1"/>
  <c r="X453"/>
  <c r="X95"/>
  <c r="X476"/>
  <c r="X328"/>
  <c r="X470"/>
  <c r="Y470"/>
  <c r="Z327"/>
  <c r="AA327"/>
  <c r="Z468"/>
  <c r="AA468"/>
  <c r="Y315"/>
  <c r="Z315" s="1"/>
  <c r="Y95"/>
  <c r="Y476"/>
  <c r="Y328"/>
  <c r="AA437" i="14" l="1"/>
  <c r="AA153"/>
  <c r="O232"/>
  <c r="X154"/>
  <c r="AA154" s="1"/>
  <c r="O155"/>
  <c r="Y155" s="1"/>
  <c r="Y439"/>
  <c r="X439"/>
  <c r="X438"/>
  <c r="Z331"/>
  <c r="Z468"/>
  <c r="AA485"/>
  <c r="AA476"/>
  <c r="Z458"/>
  <c r="Y486"/>
  <c r="Z486" s="1"/>
  <c r="Y95"/>
  <c r="Z95" s="1"/>
  <c r="X42"/>
  <c r="AA42" s="1"/>
  <c r="Y469"/>
  <c r="AA469" s="1"/>
  <c r="Z381"/>
  <c r="X86"/>
  <c r="AA86" s="1"/>
  <c r="X179"/>
  <c r="AA179" s="1"/>
  <c r="X356"/>
  <c r="AA356" s="1"/>
  <c r="X121"/>
  <c r="AA121" s="1"/>
  <c r="X460"/>
  <c r="Y460"/>
  <c r="Z272"/>
  <c r="AA272"/>
  <c r="Z393"/>
  <c r="AA393"/>
  <c r="Z355"/>
  <c r="AA355"/>
  <c r="O383"/>
  <c r="Y383" s="1"/>
  <c r="O200"/>
  <c r="O263"/>
  <c r="X263" s="1"/>
  <c r="Z231"/>
  <c r="AA231"/>
  <c r="O317"/>
  <c r="Y317" s="1"/>
  <c r="AA178"/>
  <c r="Z332"/>
  <c r="AA332"/>
  <c r="Z230"/>
  <c r="AA230"/>
  <c r="Z315"/>
  <c r="AA315"/>
  <c r="AA120"/>
  <c r="Z120"/>
  <c r="X72"/>
  <c r="Y72"/>
  <c r="O274"/>
  <c r="Y274" s="1"/>
  <c r="O56"/>
  <c r="Z121"/>
  <c r="X459"/>
  <c r="X382"/>
  <c r="X199"/>
  <c r="Y316"/>
  <c r="Z198"/>
  <c r="AA198"/>
  <c r="Z477"/>
  <c r="AA477"/>
  <c r="AA261"/>
  <c r="Z261"/>
  <c r="Z85"/>
  <c r="AA85"/>
  <c r="Z369"/>
  <c r="AA369"/>
  <c r="X371"/>
  <c r="Y371"/>
  <c r="O246"/>
  <c r="Y459"/>
  <c r="X71"/>
  <c r="Y199"/>
  <c r="X273"/>
  <c r="X262"/>
  <c r="X316"/>
  <c r="X55"/>
  <c r="Z70"/>
  <c r="AA70"/>
  <c r="Z54"/>
  <c r="AA54"/>
  <c r="Z244"/>
  <c r="AA244"/>
  <c r="X470"/>
  <c r="Y470"/>
  <c r="O487"/>
  <c r="Y487" s="1"/>
  <c r="Z94"/>
  <c r="AA94"/>
  <c r="AA41"/>
  <c r="Z41"/>
  <c r="O96"/>
  <c r="Y43"/>
  <c r="X43"/>
  <c r="O122"/>
  <c r="Y122" s="1"/>
  <c r="AA394"/>
  <c r="Z394"/>
  <c r="O87"/>
  <c r="Y87" s="1"/>
  <c r="O180"/>
  <c r="O357"/>
  <c r="Y71"/>
  <c r="Y382"/>
  <c r="Y273"/>
  <c r="Y262"/>
  <c r="X370"/>
  <c r="X245"/>
  <c r="AA358" i="13"/>
  <c r="Z200"/>
  <c r="Y246"/>
  <c r="Z246" s="1"/>
  <c r="Y179"/>
  <c r="AA179" s="1"/>
  <c r="X201"/>
  <c r="AA201" s="1"/>
  <c r="X315"/>
  <c r="AA315" s="1"/>
  <c r="Y438"/>
  <c r="AA438" s="1"/>
  <c r="X120"/>
  <c r="Z120" s="1"/>
  <c r="X107"/>
  <c r="Y273"/>
  <c r="AA273" s="1"/>
  <c r="X161"/>
  <c r="Z161" s="1"/>
  <c r="X401"/>
  <c r="AA401" s="1"/>
  <c r="O351"/>
  <c r="X351" s="1"/>
  <c r="Z261"/>
  <c r="AA261"/>
  <c r="O478"/>
  <c r="Y478" s="1"/>
  <c r="X470"/>
  <c r="Y470"/>
  <c r="O368"/>
  <c r="Z245"/>
  <c r="AA245"/>
  <c r="AA230"/>
  <c r="Z230"/>
  <c r="Z160"/>
  <c r="AA160"/>
  <c r="Z430"/>
  <c r="AA430"/>
  <c r="Z366"/>
  <c r="AA366"/>
  <c r="AA381"/>
  <c r="Z381"/>
  <c r="O96"/>
  <c r="Y96" s="1"/>
  <c r="X42"/>
  <c r="X413"/>
  <c r="X382"/>
  <c r="X153"/>
  <c r="X262"/>
  <c r="X339"/>
  <c r="O56"/>
  <c r="O87"/>
  <c r="O439"/>
  <c r="Y439" s="1"/>
  <c r="O121"/>
  <c r="X121" s="1"/>
  <c r="O108"/>
  <c r="O274"/>
  <c r="Y274" s="1"/>
  <c r="O180"/>
  <c r="Z437"/>
  <c r="AA437"/>
  <c r="Z330"/>
  <c r="AA330"/>
  <c r="O162"/>
  <c r="Z468"/>
  <c r="AA468"/>
  <c r="AA412"/>
  <c r="Z412"/>
  <c r="Z272"/>
  <c r="AA272"/>
  <c r="O202"/>
  <c r="X202" s="1"/>
  <c r="O247"/>
  <c r="X247" s="1"/>
  <c r="Z359"/>
  <c r="AA359"/>
  <c r="X86"/>
  <c r="Y55"/>
  <c r="X350"/>
  <c r="X477"/>
  <c r="X469"/>
  <c r="X367"/>
  <c r="X231"/>
  <c r="X95"/>
  <c r="Y43"/>
  <c r="X43"/>
  <c r="O414"/>
  <c r="X414" s="1"/>
  <c r="O383"/>
  <c r="Z107"/>
  <c r="AA107"/>
  <c r="Z179"/>
  <c r="Z54"/>
  <c r="AA54"/>
  <c r="Z476"/>
  <c r="AA476"/>
  <c r="AA161"/>
  <c r="AA85"/>
  <c r="Z85"/>
  <c r="Z152"/>
  <c r="AA152"/>
  <c r="Z106"/>
  <c r="AA106"/>
  <c r="X402"/>
  <c r="Y402"/>
  <c r="O316"/>
  <c r="Y316" s="1"/>
  <c r="X332"/>
  <c r="Y332"/>
  <c r="Z431"/>
  <c r="AA431"/>
  <c r="X154"/>
  <c r="Y154"/>
  <c r="O263"/>
  <c r="X263" s="1"/>
  <c r="Z400"/>
  <c r="AA400"/>
  <c r="Z314"/>
  <c r="AA314"/>
  <c r="O340"/>
  <c r="Y340" s="1"/>
  <c r="Z119"/>
  <c r="AA119"/>
  <c r="AA41"/>
  <c r="Z41"/>
  <c r="AA349"/>
  <c r="Z349"/>
  <c r="Z178"/>
  <c r="AA178"/>
  <c r="Z401"/>
  <c r="O232"/>
  <c r="Y232" s="1"/>
  <c r="X55"/>
  <c r="X331"/>
  <c r="Z49" i="12"/>
  <c r="Z137"/>
  <c r="X50"/>
  <c r="Z50" s="1"/>
  <c r="Z365"/>
  <c r="Z85"/>
  <c r="X232"/>
  <c r="Z232" s="1"/>
  <c r="X382"/>
  <c r="Z382" s="1"/>
  <c r="X296"/>
  <c r="AA296" s="1"/>
  <c r="X477"/>
  <c r="Z477" s="1"/>
  <c r="O97"/>
  <c r="Z476"/>
  <c r="AA476"/>
  <c r="AA177"/>
  <c r="Z177"/>
  <c r="Z338"/>
  <c r="AA338"/>
  <c r="Z262"/>
  <c r="AA262"/>
  <c r="O273"/>
  <c r="X470"/>
  <c r="Y470"/>
  <c r="O110"/>
  <c r="Y110" s="1"/>
  <c r="O202"/>
  <c r="Y202" s="1"/>
  <c r="Z401"/>
  <c r="AA401"/>
  <c r="O264"/>
  <c r="Z437"/>
  <c r="AA437"/>
  <c r="Z41"/>
  <c r="AA41"/>
  <c r="O163"/>
  <c r="Z314"/>
  <c r="AA314"/>
  <c r="O179"/>
  <c r="Y179" s="1"/>
  <c r="X43"/>
  <c r="Y43"/>
  <c r="O248"/>
  <c r="O340"/>
  <c r="O414"/>
  <c r="O439"/>
  <c r="X439" s="1"/>
  <c r="O121"/>
  <c r="Y121" s="1"/>
  <c r="O316"/>
  <c r="X96"/>
  <c r="X86"/>
  <c r="X272"/>
  <c r="X469"/>
  <c r="X109"/>
  <c r="X201"/>
  <c r="AA153"/>
  <c r="Z153"/>
  <c r="AA381"/>
  <c r="Z381"/>
  <c r="AA412"/>
  <c r="Z412"/>
  <c r="Z108"/>
  <c r="AA108"/>
  <c r="Z154"/>
  <c r="AA154"/>
  <c r="O383"/>
  <c r="O367"/>
  <c r="Y367" s="1"/>
  <c r="O297"/>
  <c r="X297" s="1"/>
  <c r="Y96"/>
  <c r="X263"/>
  <c r="Y272"/>
  <c r="X42"/>
  <c r="X247"/>
  <c r="X339"/>
  <c r="X438"/>
  <c r="X120"/>
  <c r="Y109"/>
  <c r="X315"/>
  <c r="Y201"/>
  <c r="O139"/>
  <c r="O51"/>
  <c r="X51" s="1"/>
  <c r="O87"/>
  <c r="X87" s="1"/>
  <c r="O233"/>
  <c r="Z271"/>
  <c r="AA271"/>
  <c r="Z295"/>
  <c r="AA295"/>
  <c r="Z119"/>
  <c r="AA119"/>
  <c r="Z200"/>
  <c r="AA200"/>
  <c r="AA402"/>
  <c r="Z402"/>
  <c r="O478"/>
  <c r="Y478" s="1"/>
  <c r="Y138"/>
  <c r="AA138" s="1"/>
  <c r="X162"/>
  <c r="X178"/>
  <c r="Y42"/>
  <c r="Y339"/>
  <c r="X366"/>
  <c r="Y469"/>
  <c r="X413"/>
  <c r="Y120"/>
  <c r="Y315"/>
  <c r="Z453" i="11"/>
  <c r="Z172"/>
  <c r="AA392"/>
  <c r="AA477"/>
  <c r="Y478"/>
  <c r="AA478" s="1"/>
  <c r="Y454"/>
  <c r="Z454" s="1"/>
  <c r="Y173"/>
  <c r="AA173" s="1"/>
  <c r="X86"/>
  <c r="Z316"/>
  <c r="Z85"/>
  <c r="AA452" i="10"/>
  <c r="Z468"/>
  <c r="Z295"/>
  <c r="AA476"/>
  <c r="X453"/>
  <c r="Z453" s="1"/>
  <c r="X329"/>
  <c r="AA329" s="1"/>
  <c r="X317"/>
  <c r="Z317" s="1"/>
  <c r="O297" i="11"/>
  <c r="Y297" s="1"/>
  <c r="Z470"/>
  <c r="AA470"/>
  <c r="O330"/>
  <c r="Y330" s="1"/>
  <c r="AA38"/>
  <c r="Z38"/>
  <c r="O96"/>
  <c r="Y96" s="1"/>
  <c r="Y393"/>
  <c r="AA393" s="1"/>
  <c r="X39"/>
  <c r="X317"/>
  <c r="Z469"/>
  <c r="AA469"/>
  <c r="AA328"/>
  <c r="Z328"/>
  <c r="O455"/>
  <c r="Y455" s="1"/>
  <c r="O87"/>
  <c r="Y87" s="1"/>
  <c r="O479"/>
  <c r="X479" s="1"/>
  <c r="Y296"/>
  <c r="Z296" s="1"/>
  <c r="AA94"/>
  <c r="X329"/>
  <c r="O394"/>
  <c r="X394" s="1"/>
  <c r="O174"/>
  <c r="Y174" s="1"/>
  <c r="O40"/>
  <c r="O318"/>
  <c r="X318" s="1"/>
  <c r="AA86"/>
  <c r="Z86"/>
  <c r="X95"/>
  <c r="Z95" i="10"/>
  <c r="AA95"/>
  <c r="Z391"/>
  <c r="AA391"/>
  <c r="O87"/>
  <c r="Z173"/>
  <c r="AA173"/>
  <c r="O478"/>
  <c r="X478" s="1"/>
  <c r="Z328"/>
  <c r="AA328"/>
  <c r="O175"/>
  <c r="O97"/>
  <c r="X97" s="1"/>
  <c r="X86"/>
  <c r="X392"/>
  <c r="X40"/>
  <c r="Z316"/>
  <c r="AA316"/>
  <c r="O454"/>
  <c r="Y454" s="1"/>
  <c r="O330"/>
  <c r="Y330" s="1"/>
  <c r="O318"/>
  <c r="X477"/>
  <c r="Y86"/>
  <c r="X174"/>
  <c r="X96"/>
  <c r="O297"/>
  <c r="X470"/>
  <c r="Y470"/>
  <c r="Z39"/>
  <c r="AA39"/>
  <c r="Z85"/>
  <c r="AA85"/>
  <c r="O393"/>
  <c r="Y393" s="1"/>
  <c r="O41"/>
  <c r="Y41" s="1"/>
  <c r="Y296"/>
  <c r="AA296" s="1"/>
  <c r="X469"/>
  <c r="AA172" i="7"/>
  <c r="X173"/>
  <c r="Z173" s="1"/>
  <c r="Y329"/>
  <c r="Z329" s="1"/>
  <c r="Y295"/>
  <c r="AA295" s="1"/>
  <c r="AA95"/>
  <c r="Z95"/>
  <c r="O317"/>
  <c r="X96"/>
  <c r="AA315"/>
  <c r="Z476"/>
  <c r="AA476"/>
  <c r="O296"/>
  <c r="Y296" s="1"/>
  <c r="O455"/>
  <c r="Y455" s="1"/>
  <c r="Z469"/>
  <c r="AA469"/>
  <c r="X316"/>
  <c r="O97"/>
  <c r="Y97" s="1"/>
  <c r="Z294"/>
  <c r="AA294"/>
  <c r="O478"/>
  <c r="Y316"/>
  <c r="Z328"/>
  <c r="AA328"/>
  <c r="Z470"/>
  <c r="AA470"/>
  <c r="Z453"/>
  <c r="AA453"/>
  <c r="O330"/>
  <c r="Y330" s="1"/>
  <c r="O174"/>
  <c r="X454"/>
  <c r="X477"/>
  <c r="AA95" i="14" l="1"/>
  <c r="Z154"/>
  <c r="AA438"/>
  <c r="Z438"/>
  <c r="Y232"/>
  <c r="O233"/>
  <c r="Y233" s="1"/>
  <c r="X232"/>
  <c r="AA439"/>
  <c r="Z439"/>
  <c r="X155"/>
  <c r="Z155" s="1"/>
  <c r="O156"/>
  <c r="Z356"/>
  <c r="AA486"/>
  <c r="Z179"/>
  <c r="Z469"/>
  <c r="Z42"/>
  <c r="Z86"/>
  <c r="X317"/>
  <c r="Z317" s="1"/>
  <c r="Y263"/>
  <c r="Z263" s="1"/>
  <c r="Z370"/>
  <c r="AA370"/>
  <c r="O358"/>
  <c r="Z43"/>
  <c r="AA43"/>
  <c r="O97"/>
  <c r="X97" s="1"/>
  <c r="Z470"/>
  <c r="AA470"/>
  <c r="Z316"/>
  <c r="AA316"/>
  <c r="Z71"/>
  <c r="AA71"/>
  <c r="O247"/>
  <c r="X247" s="1"/>
  <c r="X57"/>
  <c r="Y57"/>
  <c r="Z460"/>
  <c r="AA460"/>
  <c r="Z245"/>
  <c r="AA245"/>
  <c r="O181"/>
  <c r="Y181" s="1"/>
  <c r="Z55"/>
  <c r="AA55"/>
  <c r="AA459"/>
  <c r="Z459"/>
  <c r="O275"/>
  <c r="Y275" s="1"/>
  <c r="AA72"/>
  <c r="Z72"/>
  <c r="O201"/>
  <c r="Y201" s="1"/>
  <c r="X357"/>
  <c r="X96"/>
  <c r="X246"/>
  <c r="X56"/>
  <c r="X88"/>
  <c r="Y88"/>
  <c r="O123"/>
  <c r="X123" s="1"/>
  <c r="O488"/>
  <c r="Y488" s="1"/>
  <c r="AA273"/>
  <c r="Z273"/>
  <c r="Z371"/>
  <c r="AA371"/>
  <c r="Z382"/>
  <c r="AA382"/>
  <c r="O264"/>
  <c r="X264" s="1"/>
  <c r="O384"/>
  <c r="Y384" s="1"/>
  <c r="Y357"/>
  <c r="X180"/>
  <c r="Y96"/>
  <c r="Y246"/>
  <c r="Y56"/>
  <c r="X200"/>
  <c r="AA262"/>
  <c r="Z262"/>
  <c r="Z199"/>
  <c r="AA199"/>
  <c r="O318"/>
  <c r="X318" s="1"/>
  <c r="Y180"/>
  <c r="X87"/>
  <c r="X122"/>
  <c r="X487"/>
  <c r="X274"/>
  <c r="Y200"/>
  <c r="X383"/>
  <c r="Z201" i="13"/>
  <c r="Z273"/>
  <c r="Z315"/>
  <c r="AA246"/>
  <c r="AA120"/>
  <c r="Z438"/>
  <c r="X96"/>
  <c r="Y414"/>
  <c r="AA414" s="1"/>
  <c r="Y247"/>
  <c r="Y351"/>
  <c r="AA351" s="1"/>
  <c r="X478"/>
  <c r="Z478" s="1"/>
  <c r="X274"/>
  <c r="AA274" s="1"/>
  <c r="O317"/>
  <c r="O384"/>
  <c r="Z231"/>
  <c r="AA231"/>
  <c r="Z350"/>
  <c r="AA350"/>
  <c r="O181"/>
  <c r="Y181" s="1"/>
  <c r="O109"/>
  <c r="Y109" s="1"/>
  <c r="X88"/>
  <c r="Y88"/>
  <c r="O57"/>
  <c r="Z382"/>
  <c r="AA382"/>
  <c r="Z96"/>
  <c r="AA96"/>
  <c r="O369"/>
  <c r="X369" s="1"/>
  <c r="X340"/>
  <c r="O264"/>
  <c r="Y264" s="1"/>
  <c r="O415"/>
  <c r="Y415" s="1"/>
  <c r="Z95"/>
  <c r="AA95"/>
  <c r="Z477"/>
  <c r="AA477"/>
  <c r="Z247"/>
  <c r="AA247"/>
  <c r="O163"/>
  <c r="Y163" s="1"/>
  <c r="Z153"/>
  <c r="AA153"/>
  <c r="X316"/>
  <c r="X383"/>
  <c r="X108"/>
  <c r="X87"/>
  <c r="X56"/>
  <c r="X368"/>
  <c r="Z55"/>
  <c r="AA55"/>
  <c r="O233"/>
  <c r="Y341"/>
  <c r="X341"/>
  <c r="AA402"/>
  <c r="Z402"/>
  <c r="Z469"/>
  <c r="AA469"/>
  <c r="Z86"/>
  <c r="AA86"/>
  <c r="O203"/>
  <c r="Y203" s="1"/>
  <c r="O122"/>
  <c r="X122" s="1"/>
  <c r="O440"/>
  <c r="Z262"/>
  <c r="AA262"/>
  <c r="Z42"/>
  <c r="AA42"/>
  <c r="Z470"/>
  <c r="AA470"/>
  <c r="X162"/>
  <c r="X180"/>
  <c r="Y108"/>
  <c r="Y56"/>
  <c r="Y368"/>
  <c r="AA331"/>
  <c r="Z331"/>
  <c r="Z154"/>
  <c r="AA154"/>
  <c r="Z332"/>
  <c r="AA332"/>
  <c r="Z43"/>
  <c r="AA43"/>
  <c r="Z367"/>
  <c r="AA367"/>
  <c r="O248"/>
  <c r="Y248" s="1"/>
  <c r="O275"/>
  <c r="AA339"/>
  <c r="Z339"/>
  <c r="Z413"/>
  <c r="AA413"/>
  <c r="O97"/>
  <c r="Y97" s="1"/>
  <c r="O479"/>
  <c r="Y479" s="1"/>
  <c r="X352"/>
  <c r="Y352"/>
  <c r="X232"/>
  <c r="Y263"/>
  <c r="Z263" s="1"/>
  <c r="Y383"/>
  <c r="Y202"/>
  <c r="Z202" s="1"/>
  <c r="Y162"/>
  <c r="Y180"/>
  <c r="Y121"/>
  <c r="AA121" s="1"/>
  <c r="X439"/>
  <c r="Y87"/>
  <c r="AA477" i="12"/>
  <c r="AA382"/>
  <c r="AA50"/>
  <c r="Y51"/>
  <c r="Z296"/>
  <c r="Y297"/>
  <c r="Z297" s="1"/>
  <c r="Y439"/>
  <c r="AA439" s="1"/>
  <c r="AA232"/>
  <c r="X367"/>
  <c r="Z367" s="1"/>
  <c r="X110"/>
  <c r="Z110" s="1"/>
  <c r="X234"/>
  <c r="Y234"/>
  <c r="O140"/>
  <c r="Z247"/>
  <c r="AA247"/>
  <c r="O384"/>
  <c r="Y384" s="1"/>
  <c r="AA201"/>
  <c r="Z201"/>
  <c r="AA86"/>
  <c r="Z86"/>
  <c r="O317"/>
  <c r="Y317" s="1"/>
  <c r="O415"/>
  <c r="Y415" s="1"/>
  <c r="O341"/>
  <c r="Y341" s="1"/>
  <c r="O164"/>
  <c r="Y164" s="1"/>
  <c r="X265"/>
  <c r="Y265"/>
  <c r="O98"/>
  <c r="X98" s="1"/>
  <c r="Z138"/>
  <c r="Z366"/>
  <c r="AA366"/>
  <c r="Z162"/>
  <c r="AA162"/>
  <c r="O479"/>
  <c r="Z315"/>
  <c r="AA315"/>
  <c r="Z339"/>
  <c r="AA339"/>
  <c r="Z263"/>
  <c r="AA263"/>
  <c r="Z272"/>
  <c r="AA272"/>
  <c r="O122"/>
  <c r="Y122" s="1"/>
  <c r="O249"/>
  <c r="X249" s="1"/>
  <c r="O180"/>
  <c r="Y180" s="1"/>
  <c r="O203"/>
  <c r="Y203" s="1"/>
  <c r="O274"/>
  <c r="Y274" s="1"/>
  <c r="X233"/>
  <c r="Y87"/>
  <c r="AA87" s="1"/>
  <c r="X139"/>
  <c r="X383"/>
  <c r="X316"/>
  <c r="X414"/>
  <c r="X340"/>
  <c r="X163"/>
  <c r="X264"/>
  <c r="X97"/>
  <c r="Z178"/>
  <c r="AA178"/>
  <c r="O52"/>
  <c r="Y52" s="1"/>
  <c r="Z438"/>
  <c r="AA438"/>
  <c r="O298"/>
  <c r="Y298" s="1"/>
  <c r="O368"/>
  <c r="Y368" s="1"/>
  <c r="Z469"/>
  <c r="AA469"/>
  <c r="O440"/>
  <c r="Y440" s="1"/>
  <c r="O111"/>
  <c r="Y111" s="1"/>
  <c r="Z470"/>
  <c r="AA470"/>
  <c r="X478"/>
  <c r="Y233"/>
  <c r="Y316"/>
  <c r="X121"/>
  <c r="Y340"/>
  <c r="X248"/>
  <c r="X179"/>
  <c r="Y264"/>
  <c r="X273"/>
  <c r="Y97"/>
  <c r="Z413"/>
  <c r="AA413"/>
  <c r="X88"/>
  <c r="Y88"/>
  <c r="AA51"/>
  <c r="Z51"/>
  <c r="Z120"/>
  <c r="AA120"/>
  <c r="Z42"/>
  <c r="AA42"/>
  <c r="AA297"/>
  <c r="AA109"/>
  <c r="Z109"/>
  <c r="Z96"/>
  <c r="AA96"/>
  <c r="AA43"/>
  <c r="Z43"/>
  <c r="Y139"/>
  <c r="Y383"/>
  <c r="Y414"/>
  <c r="Y248"/>
  <c r="Y163"/>
  <c r="X202"/>
  <c r="Y273"/>
  <c r="AA454" i="11"/>
  <c r="Z478"/>
  <c r="Z173"/>
  <c r="Y394"/>
  <c r="AA394" s="1"/>
  <c r="X174"/>
  <c r="Z174" s="1"/>
  <c r="X455"/>
  <c r="Z455" s="1"/>
  <c r="X330"/>
  <c r="AA330" s="1"/>
  <c r="X297"/>
  <c r="Z297" s="1"/>
  <c r="AA317" i="10"/>
  <c r="Z329"/>
  <c r="AA453"/>
  <c r="Y478"/>
  <c r="AA478" s="1"/>
  <c r="X454"/>
  <c r="Z454" s="1"/>
  <c r="Y97"/>
  <c r="Z97" s="1"/>
  <c r="O41" i="11"/>
  <c r="Y41" s="1"/>
  <c r="Z95"/>
  <c r="AA95"/>
  <c r="O480"/>
  <c r="Y480" s="1"/>
  <c r="Z39"/>
  <c r="AA39"/>
  <c r="X40"/>
  <c r="O175"/>
  <c r="X175" s="1"/>
  <c r="Z329"/>
  <c r="AA329"/>
  <c r="AA317"/>
  <c r="Z317"/>
  <c r="O97"/>
  <c r="Y97" s="1"/>
  <c r="O395"/>
  <c r="Y395" s="1"/>
  <c r="O456"/>
  <c r="X456" s="1"/>
  <c r="O331"/>
  <c r="Y331" s="1"/>
  <c r="O298"/>
  <c r="Y298" s="1"/>
  <c r="Y318"/>
  <c r="AA318" s="1"/>
  <c r="X87"/>
  <c r="Y40"/>
  <c r="Y479"/>
  <c r="Z479" s="1"/>
  <c r="X96"/>
  <c r="AA296"/>
  <c r="Z393"/>
  <c r="O319"/>
  <c r="X319" s="1"/>
  <c r="Z394"/>
  <c r="Y88"/>
  <c r="X88"/>
  <c r="Z330"/>
  <c r="O298" i="10"/>
  <c r="Y298" s="1"/>
  <c r="Z477"/>
  <c r="AA477"/>
  <c r="Z40"/>
  <c r="AA40"/>
  <c r="O176"/>
  <c r="X176" s="1"/>
  <c r="Y88"/>
  <c r="X88"/>
  <c r="Z296"/>
  <c r="O394"/>
  <c r="Y394" s="1"/>
  <c r="O319"/>
  <c r="Y319" s="1"/>
  <c r="X297"/>
  <c r="X175"/>
  <c r="Z469"/>
  <c r="AA469"/>
  <c r="O42"/>
  <c r="X42" s="1"/>
  <c r="Z174"/>
  <c r="AA174"/>
  <c r="O331"/>
  <c r="Y331" s="1"/>
  <c r="AA86"/>
  <c r="Z86"/>
  <c r="Y297"/>
  <c r="X318"/>
  <c r="Y175"/>
  <c r="X87"/>
  <c r="Z470"/>
  <c r="AA470"/>
  <c r="Z96"/>
  <c r="AA96"/>
  <c r="O455"/>
  <c r="AA392"/>
  <c r="Z392"/>
  <c r="O98"/>
  <c r="Y98" s="1"/>
  <c r="O479"/>
  <c r="X41"/>
  <c r="X393"/>
  <c r="Y318"/>
  <c r="X330"/>
  <c r="Y87"/>
  <c r="Z295" i="7"/>
  <c r="AA173"/>
  <c r="AA329"/>
  <c r="X97"/>
  <c r="Z97" s="1"/>
  <c r="X296"/>
  <c r="AA296" s="1"/>
  <c r="O318"/>
  <c r="Y318" s="1"/>
  <c r="O331"/>
  <c r="O479"/>
  <c r="Y479" s="1"/>
  <c r="X317"/>
  <c r="O175"/>
  <c r="X175" s="1"/>
  <c r="Z477"/>
  <c r="AA477"/>
  <c r="O456"/>
  <c r="Y456" s="1"/>
  <c r="X478"/>
  <c r="Y317"/>
  <c r="Z454"/>
  <c r="AA454"/>
  <c r="O98"/>
  <c r="Y98" s="1"/>
  <c r="Z316"/>
  <c r="AA316"/>
  <c r="O297"/>
  <c r="Y297" s="1"/>
  <c r="Z96"/>
  <c r="AA96"/>
  <c r="Y174"/>
  <c r="X174"/>
  <c r="X330"/>
  <c r="Y478"/>
  <c r="X455"/>
  <c r="AA155" i="14" l="1"/>
  <c r="Y156"/>
  <c r="O157"/>
  <c r="Y157" s="1"/>
  <c r="Z232"/>
  <c r="AA232"/>
  <c r="X233"/>
  <c r="AA233" s="1"/>
  <c r="O234"/>
  <c r="X234" s="1"/>
  <c r="X156"/>
  <c r="AA317"/>
  <c r="Y97"/>
  <c r="AA97" s="1"/>
  <c r="AA263"/>
  <c r="Y318"/>
  <c r="Z318" s="1"/>
  <c r="AA487"/>
  <c r="Z487"/>
  <c r="AA180"/>
  <c r="Z180"/>
  <c r="X385"/>
  <c r="Y385"/>
  <c r="AA96"/>
  <c r="Z96"/>
  <c r="O248"/>
  <c r="Y248" s="1"/>
  <c r="X359"/>
  <c r="Y359"/>
  <c r="X488"/>
  <c r="X201"/>
  <c r="Z274"/>
  <c r="AA274"/>
  <c r="Z87"/>
  <c r="AA87"/>
  <c r="AA200"/>
  <c r="Z200"/>
  <c r="X265"/>
  <c r="Y265"/>
  <c r="O124"/>
  <c r="X124" s="1"/>
  <c r="AA246"/>
  <c r="Z246"/>
  <c r="O182"/>
  <c r="X182" s="1"/>
  <c r="Z97"/>
  <c r="X384"/>
  <c r="X358"/>
  <c r="Z122"/>
  <c r="AA122"/>
  <c r="O489"/>
  <c r="X489" s="1"/>
  <c r="Z56"/>
  <c r="AA56"/>
  <c r="O202"/>
  <c r="Y202" s="1"/>
  <c r="O276"/>
  <c r="Y358"/>
  <c r="Z383"/>
  <c r="AA383"/>
  <c r="O319"/>
  <c r="AA88"/>
  <c r="Z88"/>
  <c r="Z357"/>
  <c r="AA357"/>
  <c r="AA57"/>
  <c r="Z57"/>
  <c r="O98"/>
  <c r="Y264"/>
  <c r="AA264" s="1"/>
  <c r="Y123"/>
  <c r="AA123" s="1"/>
  <c r="X275"/>
  <c r="X181"/>
  <c r="Y247"/>
  <c r="AA247" s="1"/>
  <c r="Z351" i="13"/>
  <c r="AA478"/>
  <c r="Z274"/>
  <c r="Z414"/>
  <c r="X97"/>
  <c r="Z97" s="1"/>
  <c r="Y369"/>
  <c r="Z369" s="1"/>
  <c r="X163"/>
  <c r="AA163" s="1"/>
  <c r="X109"/>
  <c r="AA109" s="1"/>
  <c r="X181"/>
  <c r="AA181" s="1"/>
  <c r="O276"/>
  <c r="Z341"/>
  <c r="AA341"/>
  <c r="X234"/>
  <c r="Y234"/>
  <c r="Z56"/>
  <c r="AA56"/>
  <c r="AA316"/>
  <c r="Z316"/>
  <c r="X58"/>
  <c r="Y58"/>
  <c r="O318"/>
  <c r="X318" s="1"/>
  <c r="AA202"/>
  <c r="Z121"/>
  <c r="Z352"/>
  <c r="AA352"/>
  <c r="X441"/>
  <c r="Y441"/>
  <c r="O204"/>
  <c r="Z368"/>
  <c r="AA368"/>
  <c r="Z383"/>
  <c r="AA383"/>
  <c r="Y265"/>
  <c r="X265"/>
  <c r="X385"/>
  <c r="Y385"/>
  <c r="X275"/>
  <c r="AA263"/>
  <c r="Y233"/>
  <c r="X57"/>
  <c r="Z439"/>
  <c r="AA439"/>
  <c r="O480"/>
  <c r="Y480" s="1"/>
  <c r="O249"/>
  <c r="Y249" s="1"/>
  <c r="Z162"/>
  <c r="AA162"/>
  <c r="O123"/>
  <c r="X123" s="1"/>
  <c r="Z108"/>
  <c r="AA108"/>
  <c r="X416"/>
  <c r="Y416"/>
  <c r="Z340"/>
  <c r="AA340"/>
  <c r="Z88"/>
  <c r="AA88"/>
  <c r="Y275"/>
  <c r="X440"/>
  <c r="X233"/>
  <c r="Y57"/>
  <c r="X384"/>
  <c r="X317"/>
  <c r="Z232"/>
  <c r="AA232"/>
  <c r="O98"/>
  <c r="Y98" s="1"/>
  <c r="Z180"/>
  <c r="AA180"/>
  <c r="Z87"/>
  <c r="AA87"/>
  <c r="O164"/>
  <c r="Y164" s="1"/>
  <c r="O370"/>
  <c r="Y370" s="1"/>
  <c r="O110"/>
  <c r="X110" s="1"/>
  <c r="O182"/>
  <c r="Y182" s="1"/>
  <c r="X479"/>
  <c r="X248"/>
  <c r="Y440"/>
  <c r="Y122"/>
  <c r="Z122" s="1"/>
  <c r="X203"/>
  <c r="X415"/>
  <c r="X264"/>
  <c r="Y384"/>
  <c r="Y317"/>
  <c r="AA367" i="12"/>
  <c r="AA110"/>
  <c r="Z439"/>
  <c r="X180"/>
  <c r="X368"/>
  <c r="Z368" s="1"/>
  <c r="X274"/>
  <c r="Z274" s="1"/>
  <c r="Y249"/>
  <c r="X122"/>
  <c r="Y98"/>
  <c r="Z98" s="1"/>
  <c r="Z202"/>
  <c r="AA202"/>
  <c r="Z248"/>
  <c r="AA248"/>
  <c r="O53"/>
  <c r="Y53" s="1"/>
  <c r="AA340"/>
  <c r="Z340"/>
  <c r="Z139"/>
  <c r="AA139"/>
  <c r="O480"/>
  <c r="Y480" s="1"/>
  <c r="AA265"/>
  <c r="Z265"/>
  <c r="O342"/>
  <c r="Y342" s="1"/>
  <c r="O141"/>
  <c r="X141" s="1"/>
  <c r="X111"/>
  <c r="X440"/>
  <c r="X298"/>
  <c r="X415"/>
  <c r="X317"/>
  <c r="Z87"/>
  <c r="Z179"/>
  <c r="AA179"/>
  <c r="Z163"/>
  <c r="AA163"/>
  <c r="Z383"/>
  <c r="AA383"/>
  <c r="O275"/>
  <c r="X275" s="1"/>
  <c r="O204"/>
  <c r="Y204" s="1"/>
  <c r="AA180"/>
  <c r="Z180"/>
  <c r="O123"/>
  <c r="X123" s="1"/>
  <c r="O165"/>
  <c r="Y165" s="1"/>
  <c r="X385"/>
  <c r="Y385"/>
  <c r="X479"/>
  <c r="X140"/>
  <c r="AA121"/>
  <c r="Z121"/>
  <c r="O369"/>
  <c r="Z264"/>
  <c r="AA264"/>
  <c r="AA316"/>
  <c r="Z316"/>
  <c r="AA233"/>
  <c r="Z233"/>
  <c r="O181"/>
  <c r="X181" s="1"/>
  <c r="O250"/>
  <c r="Y250" s="1"/>
  <c r="O99"/>
  <c r="O318"/>
  <c r="Y318" s="1"/>
  <c r="Z234"/>
  <c r="AA234"/>
  <c r="X52"/>
  <c r="X203"/>
  <c r="Y479"/>
  <c r="X164"/>
  <c r="X341"/>
  <c r="X384"/>
  <c r="Y140"/>
  <c r="Z88"/>
  <c r="AA88"/>
  <c r="AA273"/>
  <c r="Z273"/>
  <c r="Z478"/>
  <c r="AA478"/>
  <c r="O112"/>
  <c r="X441"/>
  <c r="Y441"/>
  <c r="AA368"/>
  <c r="O299"/>
  <c r="X299" s="1"/>
  <c r="AA97"/>
  <c r="Z97"/>
  <c r="Z414"/>
  <c r="AA414"/>
  <c r="AA249"/>
  <c r="Z249"/>
  <c r="Z122"/>
  <c r="AA122"/>
  <c r="O416"/>
  <c r="X416" s="1"/>
  <c r="AA455" i="11"/>
  <c r="X97"/>
  <c r="Z97" s="1"/>
  <c r="Y175"/>
  <c r="AA175" s="1"/>
  <c r="AA297"/>
  <c r="AA174"/>
  <c r="Y319"/>
  <c r="AA319" s="1"/>
  <c r="Y456"/>
  <c r="AA456" s="1"/>
  <c r="AA479"/>
  <c r="X41"/>
  <c r="AA41" s="1"/>
  <c r="AA97" i="10"/>
  <c r="AA454"/>
  <c r="Z478"/>
  <c r="Y42"/>
  <c r="Z42" s="1"/>
  <c r="Y176"/>
  <c r="AA176" s="1"/>
  <c r="O320" i="11"/>
  <c r="Y320" s="1"/>
  <c r="O176"/>
  <c r="Y176" s="1"/>
  <c r="X298"/>
  <c r="X331"/>
  <c r="Z318"/>
  <c r="Z96"/>
  <c r="AA96"/>
  <c r="O396"/>
  <c r="Y396" s="1"/>
  <c r="O481"/>
  <c r="Y481" s="1"/>
  <c r="Z88"/>
  <c r="AA88"/>
  <c r="Z87"/>
  <c r="AA87"/>
  <c r="O457"/>
  <c r="Y457" s="1"/>
  <c r="O98"/>
  <c r="X98" s="1"/>
  <c r="Z40"/>
  <c r="AA40"/>
  <c r="O42"/>
  <c r="X395"/>
  <c r="O299"/>
  <c r="Y299" s="1"/>
  <c r="O332"/>
  <c r="X332" s="1"/>
  <c r="AA97"/>
  <c r="X480"/>
  <c r="AA41" i="10"/>
  <c r="Z41"/>
  <c r="Z393"/>
  <c r="AA393"/>
  <c r="O480"/>
  <c r="Y480" s="1"/>
  <c r="O456"/>
  <c r="Y456" s="1"/>
  <c r="O99"/>
  <c r="Z318"/>
  <c r="AA318"/>
  <c r="O320"/>
  <c r="Y320" s="1"/>
  <c r="O299"/>
  <c r="X331"/>
  <c r="X479"/>
  <c r="X455"/>
  <c r="Z87"/>
  <c r="AA87"/>
  <c r="O332"/>
  <c r="Z330"/>
  <c r="AA330"/>
  <c r="AA297"/>
  <c r="Z297"/>
  <c r="Y479"/>
  <c r="X98"/>
  <c r="Y455"/>
  <c r="X319"/>
  <c r="X298"/>
  <c r="AA175"/>
  <c r="Z175"/>
  <c r="O395"/>
  <c r="X395" s="1"/>
  <c r="O43"/>
  <c r="Z88"/>
  <c r="AA88"/>
  <c r="O177"/>
  <c r="Y177" s="1"/>
  <c r="X394"/>
  <c r="AA97" i="7"/>
  <c r="Z296"/>
  <c r="X297"/>
  <c r="Z297" s="1"/>
  <c r="Y175"/>
  <c r="AA175" s="1"/>
  <c r="X318"/>
  <c r="Z318" s="1"/>
  <c r="AA297"/>
  <c r="O332"/>
  <c r="Z174"/>
  <c r="AA174"/>
  <c r="O457"/>
  <c r="X457" s="1"/>
  <c r="AA317"/>
  <c r="Z317"/>
  <c r="X331"/>
  <c r="O99"/>
  <c r="Z478"/>
  <c r="AA478"/>
  <c r="O480"/>
  <c r="O319"/>
  <c r="Y319" s="1"/>
  <c r="AA455"/>
  <c r="Z455"/>
  <c r="Z330"/>
  <c r="AA330"/>
  <c r="O298"/>
  <c r="X298" s="1"/>
  <c r="O176"/>
  <c r="Y176" s="1"/>
  <c r="X98"/>
  <c r="X456"/>
  <c r="X479"/>
  <c r="Y331"/>
  <c r="Y234" i="14" l="1"/>
  <c r="AA234" s="1"/>
  <c r="O235"/>
  <c r="Z233"/>
  <c r="AA156"/>
  <c r="Z156"/>
  <c r="X157"/>
  <c r="Z157" s="1"/>
  <c r="O158"/>
  <c r="AA318"/>
  <c r="Y489"/>
  <c r="AA489" s="1"/>
  <c r="Y182"/>
  <c r="AA182" s="1"/>
  <c r="Z275"/>
  <c r="AA275"/>
  <c r="O99"/>
  <c r="O320"/>
  <c r="X277"/>
  <c r="Y277"/>
  <c r="AA358"/>
  <c r="Z358"/>
  <c r="Z201"/>
  <c r="AA201"/>
  <c r="Z359"/>
  <c r="AA359"/>
  <c r="Z264"/>
  <c r="O125"/>
  <c r="X98"/>
  <c r="Z247"/>
  <c r="Y276"/>
  <c r="Z123"/>
  <c r="Z181"/>
  <c r="AA181"/>
  <c r="O203"/>
  <c r="O249"/>
  <c r="Y249" s="1"/>
  <c r="Z385"/>
  <c r="AA385"/>
  <c r="Y319"/>
  <c r="X276"/>
  <c r="O490"/>
  <c r="Y490" s="1"/>
  <c r="AA384"/>
  <c r="Z384"/>
  <c r="X183"/>
  <c r="Y183"/>
  <c r="AA265"/>
  <c r="Z265"/>
  <c r="Z488"/>
  <c r="AA488"/>
  <c r="Y98"/>
  <c r="X319"/>
  <c r="X202"/>
  <c r="Y124"/>
  <c r="AA124" s="1"/>
  <c r="X248"/>
  <c r="AA369" i="13"/>
  <c r="Z181"/>
  <c r="Z163"/>
  <c r="X370"/>
  <c r="AA370" s="1"/>
  <c r="AA97"/>
  <c r="Y123"/>
  <c r="X182"/>
  <c r="AA182" s="1"/>
  <c r="Z109"/>
  <c r="Y110"/>
  <c r="AA110" s="1"/>
  <c r="Y318"/>
  <c r="X249"/>
  <c r="AA249" s="1"/>
  <c r="O99"/>
  <c r="Y99" s="1"/>
  <c r="Z233"/>
  <c r="AA233"/>
  <c r="AA416"/>
  <c r="Z416"/>
  <c r="AA57"/>
  <c r="Z57"/>
  <c r="O205"/>
  <c r="Y205" s="1"/>
  <c r="Z441"/>
  <c r="AA441"/>
  <c r="O277"/>
  <c r="Y277" s="1"/>
  <c r="AA203"/>
  <c r="Z203"/>
  <c r="AA479"/>
  <c r="Z479"/>
  <c r="O111"/>
  <c r="X111" s="1"/>
  <c r="O124"/>
  <c r="Y124" s="1"/>
  <c r="O481"/>
  <c r="Y481" s="1"/>
  <c r="AA275"/>
  <c r="Z275"/>
  <c r="AA234"/>
  <c r="Z234"/>
  <c r="X164"/>
  <c r="AA122"/>
  <c r="Z415"/>
  <c r="AA415"/>
  <c r="Z248"/>
  <c r="AA248"/>
  <c r="O183"/>
  <c r="Y183" s="1"/>
  <c r="O371"/>
  <c r="Y371" s="1"/>
  <c r="Z384"/>
  <c r="AA384"/>
  <c r="O250"/>
  <c r="Y250" s="1"/>
  <c r="Z265"/>
  <c r="AA265"/>
  <c r="O319"/>
  <c r="X319" s="1"/>
  <c r="X98"/>
  <c r="Y204"/>
  <c r="X276"/>
  <c r="Z264"/>
  <c r="AA264"/>
  <c r="Z110"/>
  <c r="O165"/>
  <c r="Y165" s="1"/>
  <c r="Z317"/>
  <c r="AA317"/>
  <c r="AA440"/>
  <c r="Z440"/>
  <c r="Z123"/>
  <c r="AA123"/>
  <c r="AA385"/>
  <c r="Z385"/>
  <c r="Z318"/>
  <c r="AA318"/>
  <c r="Z58"/>
  <c r="AA58"/>
  <c r="X480"/>
  <c r="X204"/>
  <c r="Y276"/>
  <c r="AA274" i="12"/>
  <c r="AA98"/>
  <c r="Y123"/>
  <c r="X318"/>
  <c r="AA318" s="1"/>
  <c r="X250"/>
  <c r="Z250" s="1"/>
  <c r="X165"/>
  <c r="AA165" s="1"/>
  <c r="X204"/>
  <c r="Y299"/>
  <c r="Z299" s="1"/>
  <c r="Y275"/>
  <c r="AA275" s="1"/>
  <c r="X342"/>
  <c r="Z342" s="1"/>
  <c r="X113"/>
  <c r="Y113"/>
  <c r="Z384"/>
  <c r="AA384"/>
  <c r="O100"/>
  <c r="O370"/>
  <c r="Y370" s="1"/>
  <c r="AA479"/>
  <c r="Z479"/>
  <c r="Z204"/>
  <c r="AA204"/>
  <c r="Z317"/>
  <c r="AA317"/>
  <c r="Z111"/>
  <c r="AA111"/>
  <c r="Z203"/>
  <c r="AA203"/>
  <c r="Z140"/>
  <c r="AA140"/>
  <c r="O124"/>
  <c r="O276"/>
  <c r="AA440"/>
  <c r="Z440"/>
  <c r="O142"/>
  <c r="Y142" s="1"/>
  <c r="O481"/>
  <c r="O54"/>
  <c r="Y54" s="1"/>
  <c r="X112"/>
  <c r="X99"/>
  <c r="X369"/>
  <c r="Z164"/>
  <c r="AA164"/>
  <c r="Y251"/>
  <c r="X251"/>
  <c r="O182"/>
  <c r="Y182" s="1"/>
  <c r="AA385"/>
  <c r="Z385"/>
  <c r="Z123"/>
  <c r="AA123"/>
  <c r="Z298"/>
  <c r="AA298"/>
  <c r="Y112"/>
  <c r="Y369"/>
  <c r="X53"/>
  <c r="O417"/>
  <c r="Y417" s="1"/>
  <c r="O300"/>
  <c r="X300" s="1"/>
  <c r="Z441"/>
  <c r="AA441"/>
  <c r="Z341"/>
  <c r="AA341"/>
  <c r="Z52"/>
  <c r="AA52"/>
  <c r="O319"/>
  <c r="X166"/>
  <c r="Y166"/>
  <c r="O205"/>
  <c r="Z415"/>
  <c r="AA415"/>
  <c r="O343"/>
  <c r="Y343" s="1"/>
  <c r="Y416"/>
  <c r="Z416" s="1"/>
  <c r="Y99"/>
  <c r="Y181"/>
  <c r="Z181" s="1"/>
  <c r="Y141"/>
  <c r="AA141" s="1"/>
  <c r="X480"/>
  <c r="Z319" i="11"/>
  <c r="Z41"/>
  <c r="Z456"/>
  <c r="Z175"/>
  <c r="Y98"/>
  <c r="Z98" s="1"/>
  <c r="Y332"/>
  <c r="AA332" s="1"/>
  <c r="X457"/>
  <c r="AA457" s="1"/>
  <c r="X320"/>
  <c r="Z320" s="1"/>
  <c r="Z176" i="10"/>
  <c r="AA42"/>
  <c r="Y395"/>
  <c r="AA395" s="1"/>
  <c r="X480"/>
  <c r="AA480" s="1"/>
  <c r="O43" i="11"/>
  <c r="Y43" s="1"/>
  <c r="O458"/>
  <c r="Y458" s="1"/>
  <c r="Z298"/>
  <c r="AA298"/>
  <c r="X299"/>
  <c r="X42"/>
  <c r="X481"/>
  <c r="Z480"/>
  <c r="AA480"/>
  <c r="Z331"/>
  <c r="AA331"/>
  <c r="O177"/>
  <c r="Y177" s="1"/>
  <c r="X396"/>
  <c r="O333"/>
  <c r="Y333" s="1"/>
  <c r="AA395"/>
  <c r="Z395"/>
  <c r="O99"/>
  <c r="Y99" s="1"/>
  <c r="O321"/>
  <c r="Y321" s="1"/>
  <c r="Y42"/>
  <c r="X176"/>
  <c r="O300"/>
  <c r="X300" s="1"/>
  <c r="AA98"/>
  <c r="O482"/>
  <c r="Y482" s="1"/>
  <c r="O397"/>
  <c r="Y397" s="1"/>
  <c r="AA320"/>
  <c r="AA319" i="10"/>
  <c r="Z319"/>
  <c r="O333"/>
  <c r="Y333" s="1"/>
  <c r="O300"/>
  <c r="Y300" s="1"/>
  <c r="O100"/>
  <c r="Y100" s="1"/>
  <c r="O44"/>
  <c r="AA298"/>
  <c r="Z298"/>
  <c r="AA331"/>
  <c r="Z331"/>
  <c r="O321"/>
  <c r="Y321" s="1"/>
  <c r="O457"/>
  <c r="X457" s="1"/>
  <c r="X43"/>
  <c r="O178"/>
  <c r="Y178" s="1"/>
  <c r="O396"/>
  <c r="X396" s="1"/>
  <c r="AA98"/>
  <c r="Z98"/>
  <c r="AA479"/>
  <c r="Z479"/>
  <c r="O481"/>
  <c r="Y481" s="1"/>
  <c r="X177"/>
  <c r="X332"/>
  <c r="X299"/>
  <c r="X99"/>
  <c r="Z394"/>
  <c r="AA394"/>
  <c r="AA455"/>
  <c r="Z455"/>
  <c r="Y43"/>
  <c r="Y332"/>
  <c r="Y299"/>
  <c r="X320"/>
  <c r="Y99"/>
  <c r="X456"/>
  <c r="Y298" i="7"/>
  <c r="Z298" s="1"/>
  <c r="AA318"/>
  <c r="X176"/>
  <c r="AA176" s="1"/>
  <c r="Z175"/>
  <c r="O481"/>
  <c r="Y481" s="1"/>
  <c r="Z331"/>
  <c r="AA331"/>
  <c r="O333"/>
  <c r="X333" s="1"/>
  <c r="O100"/>
  <c r="O458"/>
  <c r="X332"/>
  <c r="Z98"/>
  <c r="AA98"/>
  <c r="O299"/>
  <c r="O320"/>
  <c r="Y320" s="1"/>
  <c r="X480"/>
  <c r="X99"/>
  <c r="Y332"/>
  <c r="AA479"/>
  <c r="Z479"/>
  <c r="AA456"/>
  <c r="Z456"/>
  <c r="O177"/>
  <c r="X177" s="1"/>
  <c r="X319"/>
  <c r="Y480"/>
  <c r="Y99"/>
  <c r="Y457"/>
  <c r="AA457" s="1"/>
  <c r="Z234" i="14" l="1"/>
  <c r="Z182"/>
  <c r="AA157"/>
  <c r="Y158"/>
  <c r="O159"/>
  <c r="Y159" s="1"/>
  <c r="Y235"/>
  <c r="Y236"/>
  <c r="X236"/>
  <c r="Y99"/>
  <c r="O100"/>
  <c r="X100" s="1"/>
  <c r="X158"/>
  <c r="X235"/>
  <c r="Z489"/>
  <c r="X249"/>
  <c r="AA249" s="1"/>
  <c r="O204"/>
  <c r="O126"/>
  <c r="AA277"/>
  <c r="Z277"/>
  <c r="Z124"/>
  <c r="Z248"/>
  <c r="AA248"/>
  <c r="Z319"/>
  <c r="AA319"/>
  <c r="Z276"/>
  <c r="AA276"/>
  <c r="Z98"/>
  <c r="AA98"/>
  <c r="O321"/>
  <c r="Y321" s="1"/>
  <c r="X203"/>
  <c r="Z202"/>
  <c r="AA202"/>
  <c r="O491"/>
  <c r="Y491" s="1"/>
  <c r="Y203"/>
  <c r="X125"/>
  <c r="X320"/>
  <c r="Z183"/>
  <c r="AA183"/>
  <c r="O250"/>
  <c r="Y250" s="1"/>
  <c r="X490"/>
  <c r="Y125"/>
  <c r="Y320"/>
  <c r="X99"/>
  <c r="Z249" i="13"/>
  <c r="Z182"/>
  <c r="Z370"/>
  <c r="X183"/>
  <c r="Z183" s="1"/>
  <c r="X481"/>
  <c r="AA481" s="1"/>
  <c r="X277"/>
  <c r="AA277" s="1"/>
  <c r="X250"/>
  <c r="AA250" s="1"/>
  <c r="X371"/>
  <c r="AA371" s="1"/>
  <c r="Y111"/>
  <c r="AA111" s="1"/>
  <c r="X205"/>
  <c r="AA205" s="1"/>
  <c r="Z480"/>
  <c r="AA480"/>
  <c r="X166"/>
  <c r="Y166"/>
  <c r="Z276"/>
  <c r="AA276"/>
  <c r="Z164"/>
  <c r="AA164"/>
  <c r="O112"/>
  <c r="X124"/>
  <c r="X99"/>
  <c r="O320"/>
  <c r="X320" s="1"/>
  <c r="Z204"/>
  <c r="AA204"/>
  <c r="X278"/>
  <c r="Y278"/>
  <c r="O206"/>
  <c r="X165"/>
  <c r="Y319"/>
  <c r="AA319" s="1"/>
  <c r="Z98"/>
  <c r="AA98"/>
  <c r="X251"/>
  <c r="Y251"/>
  <c r="O372"/>
  <c r="Y372" s="1"/>
  <c r="X184"/>
  <c r="Y184"/>
  <c r="O482"/>
  <c r="Y482" s="1"/>
  <c r="Z277"/>
  <c r="AA183"/>
  <c r="O125"/>
  <c r="X125" s="1"/>
  <c r="Z111"/>
  <c r="X100"/>
  <c r="Y100"/>
  <c r="Z275" i="12"/>
  <c r="AA250"/>
  <c r="Y300"/>
  <c r="Z300" s="1"/>
  <c r="Z165"/>
  <c r="Z318"/>
  <c r="AA342"/>
  <c r="AA299"/>
  <c r="X417"/>
  <c r="Z417" s="1"/>
  <c r="X370"/>
  <c r="Z370" s="1"/>
  <c r="X182"/>
  <c r="Z182" s="1"/>
  <c r="X142"/>
  <c r="AA142" s="1"/>
  <c r="O320"/>
  <c r="O482"/>
  <c r="O277"/>
  <c r="X277" s="1"/>
  <c r="O125"/>
  <c r="O101"/>
  <c r="Z141"/>
  <c r="AA181"/>
  <c r="Z480"/>
  <c r="AA480"/>
  <c r="O206"/>
  <c r="Y206" s="1"/>
  <c r="Z112"/>
  <c r="AA112"/>
  <c r="X319"/>
  <c r="X481"/>
  <c r="X276"/>
  <c r="X124"/>
  <c r="X100"/>
  <c r="O344"/>
  <c r="Y344" s="1"/>
  <c r="O418"/>
  <c r="Y418" s="1"/>
  <c r="O183"/>
  <c r="Y183" s="1"/>
  <c r="Z99"/>
  <c r="AA99"/>
  <c r="O55"/>
  <c r="Y55" s="1"/>
  <c r="O143"/>
  <c r="Y143" s="1"/>
  <c r="AA113"/>
  <c r="Z113"/>
  <c r="X205"/>
  <c r="Y319"/>
  <c r="Y124"/>
  <c r="Y100"/>
  <c r="AA416"/>
  <c r="Z166"/>
  <c r="AA166"/>
  <c r="O301"/>
  <c r="Y301" s="1"/>
  <c r="Z53"/>
  <c r="AA53"/>
  <c r="Z251"/>
  <c r="AA251"/>
  <c r="AA369"/>
  <c r="Z369"/>
  <c r="O371"/>
  <c r="X371" s="1"/>
  <c r="X343"/>
  <c r="Y205"/>
  <c r="X54"/>
  <c r="Y481"/>
  <c r="Y276"/>
  <c r="Z332" i="11"/>
  <c r="Z457"/>
  <c r="X99"/>
  <c r="AA99" s="1"/>
  <c r="X333"/>
  <c r="Z333" s="1"/>
  <c r="X321"/>
  <c r="AA321" s="1"/>
  <c r="Z395" i="10"/>
  <c r="Z480"/>
  <c r="X100"/>
  <c r="AA100" s="1"/>
  <c r="X333"/>
  <c r="AA333" s="1"/>
  <c r="X300"/>
  <c r="AA300" s="1"/>
  <c r="X178"/>
  <c r="Z178" s="1"/>
  <c r="Z176" i="11"/>
  <c r="AA176"/>
  <c r="O301"/>
  <c r="Y301" s="1"/>
  <c r="Z396"/>
  <c r="AA396"/>
  <c r="Z481"/>
  <c r="AA481"/>
  <c r="O44"/>
  <c r="Y44" s="1"/>
  <c r="O483"/>
  <c r="Y483" s="1"/>
  <c r="O178"/>
  <c r="O459"/>
  <c r="X459" s="1"/>
  <c r="O398"/>
  <c r="X398" s="1"/>
  <c r="Y322"/>
  <c r="X322"/>
  <c r="O334"/>
  <c r="Y334" s="1"/>
  <c r="O100"/>
  <c r="X100" s="1"/>
  <c r="Z299"/>
  <c r="AA299"/>
  <c r="X397"/>
  <c r="X482"/>
  <c r="Y300"/>
  <c r="AA300" s="1"/>
  <c r="X177"/>
  <c r="X458"/>
  <c r="X43"/>
  <c r="AA333"/>
  <c r="AA42"/>
  <c r="Z42"/>
  <c r="Z320" i="10"/>
  <c r="AA320"/>
  <c r="Z177"/>
  <c r="AA177"/>
  <c r="O458"/>
  <c r="X322"/>
  <c r="Y322"/>
  <c r="O45"/>
  <c r="X45" s="1"/>
  <c r="Z299"/>
  <c r="AA299"/>
  <c r="O482"/>
  <c r="X482" s="1"/>
  <c r="O397"/>
  <c r="Y397" s="1"/>
  <c r="Z43"/>
  <c r="AA43"/>
  <c r="O101"/>
  <c r="Y101" s="1"/>
  <c r="X321"/>
  <c r="X44"/>
  <c r="Z332"/>
  <c r="AA332"/>
  <c r="Z456"/>
  <c r="AA456"/>
  <c r="AA99"/>
  <c r="Z99"/>
  <c r="O179"/>
  <c r="Y179" s="1"/>
  <c r="O301"/>
  <c r="X301" s="1"/>
  <c r="O334"/>
  <c r="Y334" s="1"/>
  <c r="X481"/>
  <c r="Y396"/>
  <c r="Z396" s="1"/>
  <c r="Y457"/>
  <c r="AA457" s="1"/>
  <c r="Y44"/>
  <c r="AA298" i="7"/>
  <c r="Y333"/>
  <c r="Z333" s="1"/>
  <c r="Z176"/>
  <c r="O300"/>
  <c r="Y300" s="1"/>
  <c r="Z332"/>
  <c r="AA332"/>
  <c r="O101"/>
  <c r="Z480"/>
  <c r="AA480"/>
  <c r="O459"/>
  <c r="Y459" s="1"/>
  <c r="O482"/>
  <c r="X482" s="1"/>
  <c r="X299"/>
  <c r="Z457"/>
  <c r="O178"/>
  <c r="AA99"/>
  <c r="Z99"/>
  <c r="O321"/>
  <c r="X321" s="1"/>
  <c r="X458"/>
  <c r="X100"/>
  <c r="X481"/>
  <c r="Z319"/>
  <c r="AA319"/>
  <c r="O334"/>
  <c r="Y334" s="1"/>
  <c r="Y177"/>
  <c r="Z177" s="1"/>
  <c r="X320"/>
  <c r="Y299"/>
  <c r="Y458"/>
  <c r="Y100"/>
  <c r="Y100" i="14" l="1"/>
  <c r="AA100" s="1"/>
  <c r="O101"/>
  <c r="AA158"/>
  <c r="Z158"/>
  <c r="AA235"/>
  <c r="Z235"/>
  <c r="Z236"/>
  <c r="AA236"/>
  <c r="X159"/>
  <c r="AA159" s="1"/>
  <c r="O160"/>
  <c r="Z249"/>
  <c r="X321"/>
  <c r="Z321" s="1"/>
  <c r="X127"/>
  <c r="Y127"/>
  <c r="O205"/>
  <c r="Z99"/>
  <c r="AA99"/>
  <c r="Z125"/>
  <c r="AA125"/>
  <c r="X126"/>
  <c r="X204"/>
  <c r="Z490"/>
  <c r="AA490"/>
  <c r="Y251"/>
  <c r="X251"/>
  <c r="O492"/>
  <c r="X492" s="1"/>
  <c r="Z203"/>
  <c r="AA203"/>
  <c r="Y204"/>
  <c r="Z320"/>
  <c r="AA320"/>
  <c r="X322"/>
  <c r="Y322"/>
  <c r="X250"/>
  <c r="X491"/>
  <c r="Y126"/>
  <c r="Z205" i="13"/>
  <c r="Z250"/>
  <c r="Z481"/>
  <c r="Z371"/>
  <c r="X482"/>
  <c r="AA482" s="1"/>
  <c r="Y320"/>
  <c r="AA320" s="1"/>
  <c r="Y125"/>
  <c r="Z125" s="1"/>
  <c r="X372"/>
  <c r="Z372" s="1"/>
  <c r="Z184"/>
  <c r="AA184"/>
  <c r="O207"/>
  <c r="X207" s="1"/>
  <c r="Z99"/>
  <c r="AA99"/>
  <c r="X113"/>
  <c r="Y113"/>
  <c r="Z319"/>
  <c r="Z100"/>
  <c r="AA100"/>
  <c r="O373"/>
  <c r="Y373" s="1"/>
  <c r="O321"/>
  <c r="X321" s="1"/>
  <c r="X206"/>
  <c r="X112"/>
  <c r="O126"/>
  <c r="Y126" s="1"/>
  <c r="O483"/>
  <c r="Z278"/>
  <c r="AA278"/>
  <c r="Z166"/>
  <c r="AA166"/>
  <c r="Y206"/>
  <c r="Y112"/>
  <c r="Z251"/>
  <c r="AA251"/>
  <c r="Z165"/>
  <c r="AA165"/>
  <c r="AA124"/>
  <c r="Z124"/>
  <c r="AA370" i="12"/>
  <c r="AA300"/>
  <c r="Z142"/>
  <c r="AA417"/>
  <c r="X301"/>
  <c r="AA301" s="1"/>
  <c r="X418"/>
  <c r="AA418" s="1"/>
  <c r="X344"/>
  <c r="AA344" s="1"/>
  <c r="AA182"/>
  <c r="Y371"/>
  <c r="Z371" s="1"/>
  <c r="Z418"/>
  <c r="Z344"/>
  <c r="Z276"/>
  <c r="AA276"/>
  <c r="X102"/>
  <c r="Y102"/>
  <c r="O321"/>
  <c r="Z343"/>
  <c r="AA343"/>
  <c r="Z124"/>
  <c r="AA124"/>
  <c r="O207"/>
  <c r="O126"/>
  <c r="O483"/>
  <c r="X483" s="1"/>
  <c r="X101"/>
  <c r="X320"/>
  <c r="AA205"/>
  <c r="Z205"/>
  <c r="X144"/>
  <c r="Y144"/>
  <c r="O56"/>
  <c r="Y56" s="1"/>
  <c r="X184"/>
  <c r="Y184"/>
  <c r="Z100"/>
  <c r="AA100"/>
  <c r="Z319"/>
  <c r="AA319"/>
  <c r="O278"/>
  <c r="Y278" s="1"/>
  <c r="Y101"/>
  <c r="X125"/>
  <c r="X482"/>
  <c r="Y320"/>
  <c r="Z54"/>
  <c r="AA54"/>
  <c r="O372"/>
  <c r="Y372" s="1"/>
  <c r="O302"/>
  <c r="Y302" s="1"/>
  <c r="O419"/>
  <c r="Y419" s="1"/>
  <c r="O345"/>
  <c r="X345" s="1"/>
  <c r="Z481"/>
  <c r="AA481"/>
  <c r="X143"/>
  <c r="X55"/>
  <c r="X183"/>
  <c r="X206"/>
  <c r="Y125"/>
  <c r="Y277"/>
  <c r="AA277" s="1"/>
  <c r="Y482"/>
  <c r="Z321" i="11"/>
  <c r="X44"/>
  <c r="Z44" s="1"/>
  <c r="Z99"/>
  <c r="X483"/>
  <c r="Z483" s="1"/>
  <c r="Y100"/>
  <c r="AA100" s="1"/>
  <c r="Z300"/>
  <c r="Z300" i="10"/>
  <c r="Y482"/>
  <c r="AA482" s="1"/>
  <c r="Z100"/>
  <c r="Y301"/>
  <c r="AA301" s="1"/>
  <c r="Y45"/>
  <c r="AA45" s="1"/>
  <c r="Z333"/>
  <c r="X101"/>
  <c r="AA101" s="1"/>
  <c r="AA178"/>
  <c r="X179"/>
  <c r="AA179" s="1"/>
  <c r="Z43" i="11"/>
  <c r="AA43"/>
  <c r="O399"/>
  <c r="X399" s="1"/>
  <c r="O179"/>
  <c r="Y179" s="1"/>
  <c r="O460"/>
  <c r="Y460" s="1"/>
  <c r="O45"/>
  <c r="O302"/>
  <c r="Y302" s="1"/>
  <c r="X334"/>
  <c r="Y398"/>
  <c r="AA398" s="1"/>
  <c r="AA177"/>
  <c r="Z177"/>
  <c r="Z322"/>
  <c r="AA322"/>
  <c r="Z458"/>
  <c r="AA458"/>
  <c r="Z397"/>
  <c r="AA397"/>
  <c r="O101"/>
  <c r="Y101" s="1"/>
  <c r="O484"/>
  <c r="Y484" s="1"/>
  <c r="X178"/>
  <c r="Y459"/>
  <c r="Z459" s="1"/>
  <c r="Y178"/>
  <c r="X301"/>
  <c r="Z482"/>
  <c r="AA482"/>
  <c r="O335"/>
  <c r="O459" i="10"/>
  <c r="X334"/>
  <c r="AA396"/>
  <c r="O302"/>
  <c r="Y302" s="1"/>
  <c r="Z321"/>
  <c r="AA321"/>
  <c r="O46"/>
  <c r="X397"/>
  <c r="Z457"/>
  <c r="X458"/>
  <c r="O335"/>
  <c r="X335" s="1"/>
  <c r="Z481"/>
  <c r="AA481"/>
  <c r="Z301"/>
  <c r="O180"/>
  <c r="Y180" s="1"/>
  <c r="Z44"/>
  <c r="AA44"/>
  <c r="O102"/>
  <c r="X102" s="1"/>
  <c r="O483"/>
  <c r="X483" s="1"/>
  <c r="Y458"/>
  <c r="O398"/>
  <c r="X398" s="1"/>
  <c r="Z322"/>
  <c r="AA322"/>
  <c r="AA333" i="7"/>
  <c r="Y321"/>
  <c r="AA321" s="1"/>
  <c r="O179"/>
  <c r="Z299"/>
  <c r="AA299"/>
  <c r="O102"/>
  <c r="Y102" s="1"/>
  <c r="AA177"/>
  <c r="Z481"/>
  <c r="AA481"/>
  <c r="O335"/>
  <c r="Y335" s="1"/>
  <c r="O483"/>
  <c r="X483" s="1"/>
  <c r="X101"/>
  <c r="Z458"/>
  <c r="AA458"/>
  <c r="O460"/>
  <c r="X460" s="1"/>
  <c r="O301"/>
  <c r="X301" s="1"/>
  <c r="Y178"/>
  <c r="Z320"/>
  <c r="AA320"/>
  <c r="Z100"/>
  <c r="AA100"/>
  <c r="X322"/>
  <c r="Y322"/>
  <c r="X334"/>
  <c r="X178"/>
  <c r="Y482"/>
  <c r="AA482" s="1"/>
  <c r="X459"/>
  <c r="Y101"/>
  <c r="X300"/>
  <c r="Z100" i="14" l="1"/>
  <c r="Y101"/>
  <c r="O102"/>
  <c r="Y160"/>
  <c r="O161"/>
  <c r="X101"/>
  <c r="X160"/>
  <c r="Z159"/>
  <c r="Y492"/>
  <c r="AA492" s="1"/>
  <c r="AA321"/>
  <c r="AA250"/>
  <c r="Z250"/>
  <c r="Z126"/>
  <c r="AA126"/>
  <c r="O206"/>
  <c r="Y206" s="1"/>
  <c r="Z127"/>
  <c r="AA127"/>
  <c r="AA491"/>
  <c r="Z491"/>
  <c r="Z251"/>
  <c r="AA251"/>
  <c r="AA204"/>
  <c r="Z204"/>
  <c r="Z322"/>
  <c r="AA322"/>
  <c r="O493"/>
  <c r="X205"/>
  <c r="Y205"/>
  <c r="Z482" i="13"/>
  <c r="Z320"/>
  <c r="AA125"/>
  <c r="AA372"/>
  <c r="Y321"/>
  <c r="Z321" s="1"/>
  <c r="AA206"/>
  <c r="Z206"/>
  <c r="O484"/>
  <c r="Y484" s="1"/>
  <c r="AA112"/>
  <c r="Z112"/>
  <c r="Z113"/>
  <c r="AA113"/>
  <c r="O208"/>
  <c r="Y208" s="1"/>
  <c r="X127"/>
  <c r="Y127"/>
  <c r="O374"/>
  <c r="X483"/>
  <c r="Y207"/>
  <c r="AA207" s="1"/>
  <c r="X322"/>
  <c r="Y322"/>
  <c r="Y483"/>
  <c r="X126"/>
  <c r="X373"/>
  <c r="AA371" i="12"/>
  <c r="Z301"/>
  <c r="X278"/>
  <c r="Y345"/>
  <c r="Z143"/>
  <c r="AA143"/>
  <c r="O420"/>
  <c r="Y420" s="1"/>
  <c r="AA101"/>
  <c r="Z101"/>
  <c r="O127"/>
  <c r="O208"/>
  <c r="Y208" s="1"/>
  <c r="Y322"/>
  <c r="X322"/>
  <c r="X56"/>
  <c r="Z277"/>
  <c r="AA55"/>
  <c r="Z55"/>
  <c r="O346"/>
  <c r="AA125"/>
  <c r="Z125"/>
  <c r="O279"/>
  <c r="Y279" s="1"/>
  <c r="AA320"/>
  <c r="Z320"/>
  <c r="O484"/>
  <c r="X484" s="1"/>
  <c r="X419"/>
  <c r="X207"/>
  <c r="Z183"/>
  <c r="AA183"/>
  <c r="O303"/>
  <c r="O373"/>
  <c r="X373" s="1"/>
  <c r="Z482"/>
  <c r="AA482"/>
  <c r="AA278"/>
  <c r="Z278"/>
  <c r="O57"/>
  <c r="X57" s="1"/>
  <c r="Z144"/>
  <c r="AA144"/>
  <c r="Z102"/>
  <c r="AA102"/>
  <c r="X126"/>
  <c r="X321"/>
  <c r="Z206"/>
  <c r="AA206"/>
  <c r="Z345"/>
  <c r="AA345"/>
  <c r="Z184"/>
  <c r="AA184"/>
  <c r="X302"/>
  <c r="X372"/>
  <c r="Y483"/>
  <c r="AA483" s="1"/>
  <c r="Y126"/>
  <c r="Y207"/>
  <c r="Y321"/>
  <c r="AA483" i="11"/>
  <c r="Z100"/>
  <c r="AA44"/>
  <c r="AA459"/>
  <c r="X179"/>
  <c r="Z179" s="1"/>
  <c r="Z398"/>
  <c r="Z482" i="10"/>
  <c r="Y398"/>
  <c r="AA398" s="1"/>
  <c r="Z101"/>
  <c r="Y483"/>
  <c r="AA483" s="1"/>
  <c r="Z179"/>
  <c r="Z45"/>
  <c r="O336" i="11"/>
  <c r="X336" s="1"/>
  <c r="Z334"/>
  <c r="AA334"/>
  <c r="Z301"/>
  <c r="AA301"/>
  <c r="O485"/>
  <c r="X485" s="1"/>
  <c r="O461"/>
  <c r="Y461" s="1"/>
  <c r="O180"/>
  <c r="O400"/>
  <c r="X400" s="1"/>
  <c r="X335"/>
  <c r="X101"/>
  <c r="O46"/>
  <c r="Y46" s="1"/>
  <c r="Y335"/>
  <c r="Z178"/>
  <c r="AA178"/>
  <c r="O303"/>
  <c r="Y303" s="1"/>
  <c r="AA179"/>
  <c r="X484"/>
  <c r="X302"/>
  <c r="X45"/>
  <c r="X460"/>
  <c r="Y399"/>
  <c r="AA399" s="1"/>
  <c r="O102"/>
  <c r="Y102" s="1"/>
  <c r="Y45"/>
  <c r="O103" i="10"/>
  <c r="O336"/>
  <c r="Y336" s="1"/>
  <c r="O47"/>
  <c r="Y47" s="1"/>
  <c r="O460"/>
  <c r="Y460" s="1"/>
  <c r="X180"/>
  <c r="AA397"/>
  <c r="Z397"/>
  <c r="O303"/>
  <c r="X303" s="1"/>
  <c r="X459"/>
  <c r="O399"/>
  <c r="Y399" s="1"/>
  <c r="Y102"/>
  <c r="AA102" s="1"/>
  <c r="Y335"/>
  <c r="Z335" s="1"/>
  <c r="X46"/>
  <c r="X302"/>
  <c r="Y459"/>
  <c r="O484"/>
  <c r="Y484" s="1"/>
  <c r="O181"/>
  <c r="X181" s="1"/>
  <c r="Z458"/>
  <c r="AA458"/>
  <c r="Z334"/>
  <c r="AA334"/>
  <c r="Y46"/>
  <c r="Z321" i="7"/>
  <c r="Y460"/>
  <c r="AA460" s="1"/>
  <c r="Y301"/>
  <c r="AA301" s="1"/>
  <c r="X102"/>
  <c r="Z102" s="1"/>
  <c r="O484"/>
  <c r="Y484" s="1"/>
  <c r="O180"/>
  <c r="X180" s="1"/>
  <c r="Z334"/>
  <c r="AA334"/>
  <c r="Z300"/>
  <c r="AA300"/>
  <c r="AA178"/>
  <c r="Z178"/>
  <c r="O461"/>
  <c r="X461" s="1"/>
  <c r="O336"/>
  <c r="Y336" s="1"/>
  <c r="Z482"/>
  <c r="Y483"/>
  <c r="Z483" s="1"/>
  <c r="Y179"/>
  <c r="AA459"/>
  <c r="Z459"/>
  <c r="Z322"/>
  <c r="AA322"/>
  <c r="O302"/>
  <c r="Y302" s="1"/>
  <c r="Z101"/>
  <c r="AA101"/>
  <c r="O103"/>
  <c r="Y103" s="1"/>
  <c r="X335"/>
  <c r="X179"/>
  <c r="AA160" i="14" l="1"/>
  <c r="Z160"/>
  <c r="O162"/>
  <c r="Y162" s="1"/>
  <c r="Y102"/>
  <c r="O103"/>
  <c r="X161"/>
  <c r="Y161"/>
  <c r="X102"/>
  <c r="AA101"/>
  <c r="Z101"/>
  <c r="Z492"/>
  <c r="X206"/>
  <c r="AA206" s="1"/>
  <c r="Z205"/>
  <c r="AA205"/>
  <c r="O494"/>
  <c r="Y494" s="1"/>
  <c r="X493"/>
  <c r="O207"/>
  <c r="X207" s="1"/>
  <c r="Y493"/>
  <c r="AA321" i="13"/>
  <c r="Y375"/>
  <c r="X375"/>
  <c r="Z127"/>
  <c r="AA127"/>
  <c r="X484"/>
  <c r="Z207"/>
  <c r="AA483"/>
  <c r="Z483"/>
  <c r="AA126"/>
  <c r="Z126"/>
  <c r="O209"/>
  <c r="O485"/>
  <c r="Y485" s="1"/>
  <c r="X374"/>
  <c r="AA373"/>
  <c r="Z373"/>
  <c r="Z322"/>
  <c r="AA322"/>
  <c r="Y374"/>
  <c r="X208"/>
  <c r="Y57" i="12"/>
  <c r="Z57" s="1"/>
  <c r="Y373"/>
  <c r="AA373" s="1"/>
  <c r="Y484"/>
  <c r="Z484" s="1"/>
  <c r="X279"/>
  <c r="Z279" s="1"/>
  <c r="Z372"/>
  <c r="AA372"/>
  <c r="Z321"/>
  <c r="AA321"/>
  <c r="O304"/>
  <c r="Z419"/>
  <c r="AA419"/>
  <c r="AA279"/>
  <c r="O347"/>
  <c r="X347" s="1"/>
  <c r="O128"/>
  <c r="Y128" s="1"/>
  <c r="Z483"/>
  <c r="Z207"/>
  <c r="AA207"/>
  <c r="X303"/>
  <c r="X346"/>
  <c r="X127"/>
  <c r="O280"/>
  <c r="X280" s="1"/>
  <c r="Z322"/>
  <c r="AA322"/>
  <c r="O209"/>
  <c r="Y209" s="1"/>
  <c r="O421"/>
  <c r="Y421" s="1"/>
  <c r="Y303"/>
  <c r="Z302"/>
  <c r="AA302"/>
  <c r="Z126"/>
  <c r="AA126"/>
  <c r="X58"/>
  <c r="Y58"/>
  <c r="O374"/>
  <c r="Y374" s="1"/>
  <c r="O485"/>
  <c r="Y485" s="1"/>
  <c r="Z56"/>
  <c r="AA56"/>
  <c r="Y346"/>
  <c r="X208"/>
  <c r="Y127"/>
  <c r="X420"/>
  <c r="Y485" i="11"/>
  <c r="AA485" s="1"/>
  <c r="Y400"/>
  <c r="Z400" s="1"/>
  <c r="Z399"/>
  <c r="Z398" i="10"/>
  <c r="Z483"/>
  <c r="Y181"/>
  <c r="AA181" s="1"/>
  <c r="X336"/>
  <c r="Z336" s="1"/>
  <c r="O103" i="11"/>
  <c r="X103" s="1"/>
  <c r="O304"/>
  <c r="X304" s="1"/>
  <c r="Z45"/>
  <c r="AA45"/>
  <c r="Z101"/>
  <c r="AA101"/>
  <c r="O486"/>
  <c r="Y486" s="1"/>
  <c r="O337"/>
  <c r="Y337" s="1"/>
  <c r="X102"/>
  <c r="X303"/>
  <c r="X461"/>
  <c r="O47"/>
  <c r="Y47" s="1"/>
  <c r="O181"/>
  <c r="X181" s="1"/>
  <c r="Z460"/>
  <c r="AA460"/>
  <c r="Z484"/>
  <c r="AA484"/>
  <c r="O401"/>
  <c r="X401" s="1"/>
  <c r="X46"/>
  <c r="X180"/>
  <c r="Y336"/>
  <c r="Z336" s="1"/>
  <c r="Z302"/>
  <c r="AA302"/>
  <c r="Z335"/>
  <c r="AA335"/>
  <c r="X462"/>
  <c r="Y462"/>
  <c r="Y180"/>
  <c r="AA459" i="10"/>
  <c r="Z459"/>
  <c r="O104"/>
  <c r="X104" s="1"/>
  <c r="Z102"/>
  <c r="O485"/>
  <c r="X485" s="1"/>
  <c r="O400"/>
  <c r="X400" s="1"/>
  <c r="O304"/>
  <c r="Y304" s="1"/>
  <c r="O461"/>
  <c r="O48"/>
  <c r="Y48" s="1"/>
  <c r="AA335"/>
  <c r="Z46"/>
  <c r="AA46"/>
  <c r="AA180"/>
  <c r="Z180"/>
  <c r="X47"/>
  <c r="X103"/>
  <c r="O182"/>
  <c r="Y182" s="1"/>
  <c r="Z302"/>
  <c r="AA302"/>
  <c r="O337"/>
  <c r="X484"/>
  <c r="X399"/>
  <c r="Y303"/>
  <c r="Z303" s="1"/>
  <c r="X460"/>
  <c r="Y103"/>
  <c r="Z460" i="7"/>
  <c r="Z301"/>
  <c r="AA102"/>
  <c r="X336"/>
  <c r="AA336" s="1"/>
  <c r="Y461"/>
  <c r="AA461" s="1"/>
  <c r="X484"/>
  <c r="AA484" s="1"/>
  <c r="AA483"/>
  <c r="Z335"/>
  <c r="AA335"/>
  <c r="O181"/>
  <c r="X181" s="1"/>
  <c r="X302"/>
  <c r="Z179"/>
  <c r="AA179"/>
  <c r="O104"/>
  <c r="Y104" s="1"/>
  <c r="X462"/>
  <c r="Y462"/>
  <c r="O485"/>
  <c r="X485" s="1"/>
  <c r="O303"/>
  <c r="Y303" s="1"/>
  <c r="O337"/>
  <c r="X337" s="1"/>
  <c r="X103"/>
  <c r="Y180"/>
  <c r="Z180" s="1"/>
  <c r="AA161" i="14" l="1"/>
  <c r="Z161"/>
  <c r="AA102"/>
  <c r="Z102"/>
  <c r="Y103"/>
  <c r="O104"/>
  <c r="X104" s="1"/>
  <c r="O163"/>
  <c r="X163" s="1"/>
  <c r="X103"/>
  <c r="X162"/>
  <c r="Z206"/>
  <c r="Y207"/>
  <c r="Z207" s="1"/>
  <c r="O208"/>
  <c r="O495"/>
  <c r="Y495" s="1"/>
  <c r="Z493"/>
  <c r="AA493"/>
  <c r="X494"/>
  <c r="Z374" i="13"/>
  <c r="AA374"/>
  <c r="O210"/>
  <c r="X210" s="1"/>
  <c r="Z484"/>
  <c r="AA484"/>
  <c r="Z375"/>
  <c r="AA375"/>
  <c r="AA208"/>
  <c r="Z208"/>
  <c r="O486"/>
  <c r="X486" s="1"/>
  <c r="X209"/>
  <c r="X485"/>
  <c r="Y209"/>
  <c r="AA484" i="12"/>
  <c r="Z373"/>
  <c r="AA57"/>
  <c r="Y347"/>
  <c r="Y280"/>
  <c r="Z280" s="1"/>
  <c r="X209"/>
  <c r="X485"/>
  <c r="Z485" s="1"/>
  <c r="X128"/>
  <c r="X421"/>
  <c r="Z421" s="1"/>
  <c r="Z127"/>
  <c r="AA127"/>
  <c r="Z347"/>
  <c r="AA347"/>
  <c r="O305"/>
  <c r="Y305" s="1"/>
  <c r="Y375"/>
  <c r="X375"/>
  <c r="Z58"/>
  <c r="AA58"/>
  <c r="X304"/>
  <c r="Z208"/>
  <c r="AA208"/>
  <c r="AA420"/>
  <c r="Z420"/>
  <c r="O210"/>
  <c r="Z303"/>
  <c r="AA303"/>
  <c r="X129"/>
  <c r="Y129"/>
  <c r="Y304"/>
  <c r="O486"/>
  <c r="Y486" s="1"/>
  <c r="O422"/>
  <c r="X422" s="1"/>
  <c r="AA209"/>
  <c r="Z209"/>
  <c r="O281"/>
  <c r="Y281" s="1"/>
  <c r="Z346"/>
  <c r="AA346"/>
  <c r="Z128"/>
  <c r="AA128"/>
  <c r="O348"/>
  <c r="Y348" s="1"/>
  <c r="X374"/>
  <c r="Z485" i="11"/>
  <c r="Y181"/>
  <c r="Z181" s="1"/>
  <c r="Y103"/>
  <c r="AA103" s="1"/>
  <c r="AA400"/>
  <c r="X486"/>
  <c r="Z486" s="1"/>
  <c r="Y304"/>
  <c r="AA304" s="1"/>
  <c r="AA336"/>
  <c r="X47"/>
  <c r="Z47" s="1"/>
  <c r="AA336" i="10"/>
  <c r="Z181"/>
  <c r="Y485"/>
  <c r="AA485" s="1"/>
  <c r="Y104"/>
  <c r="AA104" s="1"/>
  <c r="Z180" i="11"/>
  <c r="AA180"/>
  <c r="Z303"/>
  <c r="AA303"/>
  <c r="O182"/>
  <c r="Y182" s="1"/>
  <c r="Z461"/>
  <c r="AA461"/>
  <c r="O487"/>
  <c r="X337"/>
  <c r="Z462"/>
  <c r="AA462"/>
  <c r="O402"/>
  <c r="Y402" s="1"/>
  <c r="O338"/>
  <c r="Y338" s="1"/>
  <c r="AA181"/>
  <c r="AA46"/>
  <c r="Z46"/>
  <c r="AA102"/>
  <c r="Z102"/>
  <c r="O104"/>
  <c r="X104" s="1"/>
  <c r="O48"/>
  <c r="Y48" s="1"/>
  <c r="O305"/>
  <c r="Y305" s="1"/>
  <c r="Y401"/>
  <c r="AA401" s="1"/>
  <c r="O338" i="10"/>
  <c r="O183"/>
  <c r="X462"/>
  <c r="Y462"/>
  <c r="X304"/>
  <c r="Z484"/>
  <c r="AA484"/>
  <c r="Z460"/>
  <c r="AA460"/>
  <c r="O401"/>
  <c r="Y401" s="1"/>
  <c r="X337"/>
  <c r="X461"/>
  <c r="Z47"/>
  <c r="AA47"/>
  <c r="O49"/>
  <c r="O305"/>
  <c r="AA303"/>
  <c r="Z399"/>
  <c r="AA399"/>
  <c r="Z103"/>
  <c r="AA103"/>
  <c r="O486"/>
  <c r="Y486" s="1"/>
  <c r="O105"/>
  <c r="Y337"/>
  <c r="X182"/>
  <c r="X48"/>
  <c r="Y461"/>
  <c r="Y400"/>
  <c r="Z400" s="1"/>
  <c r="Z484" i="7"/>
  <c r="Z336"/>
  <c r="Y485"/>
  <c r="Z485" s="1"/>
  <c r="Y181"/>
  <c r="Z181" s="1"/>
  <c r="Z461"/>
  <c r="O338"/>
  <c r="X338" s="1"/>
  <c r="Z302"/>
  <c r="AA302"/>
  <c r="AA180"/>
  <c r="O105"/>
  <c r="Y105" s="1"/>
  <c r="Z462"/>
  <c r="AA462"/>
  <c r="O304"/>
  <c r="AA103"/>
  <c r="Z103"/>
  <c r="O486"/>
  <c r="Y486" s="1"/>
  <c r="O182"/>
  <c r="Y182" s="1"/>
  <c r="Y337"/>
  <c r="Z337" s="1"/>
  <c r="X303"/>
  <c r="X104"/>
  <c r="Z103" i="14" l="1"/>
  <c r="AA103"/>
  <c r="Y104"/>
  <c r="AA104" s="1"/>
  <c r="O105"/>
  <c r="AA162"/>
  <c r="Z162"/>
  <c r="Y163"/>
  <c r="AA163" s="1"/>
  <c r="O164"/>
  <c r="AA207"/>
  <c r="X495"/>
  <c r="AA495" s="1"/>
  <c r="Z494"/>
  <c r="AA494"/>
  <c r="O209"/>
  <c r="Y209" s="1"/>
  <c r="X208"/>
  <c r="Y208"/>
  <c r="O496"/>
  <c r="Y496" s="1"/>
  <c r="Y486" i="13"/>
  <c r="AA486" s="1"/>
  <c r="Z209"/>
  <c r="AA209"/>
  <c r="O211"/>
  <c r="Y211" s="1"/>
  <c r="Z485"/>
  <c r="AA485"/>
  <c r="O487"/>
  <c r="Y487" s="1"/>
  <c r="Y210"/>
  <c r="AA210" s="1"/>
  <c r="AA421" i="12"/>
  <c r="AA280"/>
  <c r="AA485"/>
  <c r="Y422"/>
  <c r="AA422" s="1"/>
  <c r="X281"/>
  <c r="AA281" s="1"/>
  <c r="X486"/>
  <c r="AA486" s="1"/>
  <c r="X305"/>
  <c r="Z305" s="1"/>
  <c r="O211"/>
  <c r="Y211" s="1"/>
  <c r="Z375"/>
  <c r="AA375"/>
  <c r="AA305"/>
  <c r="Z374"/>
  <c r="AA374"/>
  <c r="AA304"/>
  <c r="Z304"/>
  <c r="O349"/>
  <c r="X349" s="1"/>
  <c r="O282"/>
  <c r="Y282" s="1"/>
  <c r="O423"/>
  <c r="O487"/>
  <c r="O306"/>
  <c r="X306" s="1"/>
  <c r="X348"/>
  <c r="X210"/>
  <c r="AA129"/>
  <c r="Z129"/>
  <c r="Y210"/>
  <c r="AA486" i="11"/>
  <c r="Y104"/>
  <c r="AA47"/>
  <c r="Z103"/>
  <c r="Z304"/>
  <c r="Z485" i="10"/>
  <c r="Z104"/>
  <c r="O488" i="11"/>
  <c r="X488" s="1"/>
  <c r="O183"/>
  <c r="X183" s="1"/>
  <c r="X305"/>
  <c r="X338"/>
  <c r="X487"/>
  <c r="Z401"/>
  <c r="O306"/>
  <c r="Y306" s="1"/>
  <c r="O49"/>
  <c r="O403"/>
  <c r="X403" s="1"/>
  <c r="Y487"/>
  <c r="O105"/>
  <c r="X105" s="1"/>
  <c r="Z337"/>
  <c r="AA337"/>
  <c r="X48"/>
  <c r="X402"/>
  <c r="X182"/>
  <c r="Z104"/>
  <c r="AA104"/>
  <c r="O339"/>
  <c r="Y339" s="1"/>
  <c r="O306" i="10"/>
  <c r="O50"/>
  <c r="Y50" s="1"/>
  <c r="Z337"/>
  <c r="AA337"/>
  <c r="Z304"/>
  <c r="AA304"/>
  <c r="O184"/>
  <c r="Y184" s="1"/>
  <c r="O339"/>
  <c r="O106"/>
  <c r="Z48"/>
  <c r="AA48"/>
  <c r="O487"/>
  <c r="Z461"/>
  <c r="AA461"/>
  <c r="Y105"/>
  <c r="X305"/>
  <c r="X49"/>
  <c r="X401"/>
  <c r="X183"/>
  <c r="X338"/>
  <c r="Z182"/>
  <c r="AA182"/>
  <c r="Z462"/>
  <c r="AA462"/>
  <c r="X105"/>
  <c r="X486"/>
  <c r="AA400"/>
  <c r="Y49"/>
  <c r="Y338"/>
  <c r="O402"/>
  <c r="X402" s="1"/>
  <c r="Y305"/>
  <c r="Y183"/>
  <c r="AA485" i="7"/>
  <c r="Y338"/>
  <c r="AA338" s="1"/>
  <c r="AA181"/>
  <c r="AA337"/>
  <c r="Z303"/>
  <c r="AA303"/>
  <c r="O305"/>
  <c r="O106"/>
  <c r="O183"/>
  <c r="Y183" s="1"/>
  <c r="O487"/>
  <c r="Y487" s="1"/>
  <c r="O339"/>
  <c r="Y339" s="1"/>
  <c r="X304"/>
  <c r="X105"/>
  <c r="Z104"/>
  <c r="AA104"/>
  <c r="X182"/>
  <c r="X486"/>
  <c r="Y304"/>
  <c r="Y164" i="14" l="1"/>
  <c r="O165"/>
  <c r="Z163"/>
  <c r="Y105"/>
  <c r="O106"/>
  <c r="X164"/>
  <c r="Z104"/>
  <c r="X105"/>
  <c r="Z495"/>
  <c r="X209"/>
  <c r="Z209" s="1"/>
  <c r="X496"/>
  <c r="Z496" s="1"/>
  <c r="O210"/>
  <c r="Y210" s="1"/>
  <c r="AA208"/>
  <c r="Z208"/>
  <c r="Z486" i="13"/>
  <c r="Z210"/>
  <c r="O488"/>
  <c r="Y488" s="1"/>
  <c r="O212"/>
  <c r="X487"/>
  <c r="X211"/>
  <c r="Z422" i="12"/>
  <c r="Z281"/>
  <c r="Z486"/>
  <c r="O488"/>
  <c r="Y488" s="1"/>
  <c r="O424"/>
  <c r="X424" s="1"/>
  <c r="O350"/>
  <c r="Y350" s="1"/>
  <c r="O212"/>
  <c r="X487"/>
  <c r="O307"/>
  <c r="AA348"/>
  <c r="Z348"/>
  <c r="X283"/>
  <c r="Y283"/>
  <c r="Y487"/>
  <c r="X423"/>
  <c r="X211"/>
  <c r="Z210"/>
  <c r="AA210"/>
  <c r="Y306"/>
  <c r="AA306" s="1"/>
  <c r="Y423"/>
  <c r="X282"/>
  <c r="Y349"/>
  <c r="AA349" s="1"/>
  <c r="X339" i="11"/>
  <c r="AA339" s="1"/>
  <c r="Y183"/>
  <c r="AA183" s="1"/>
  <c r="Y488"/>
  <c r="AA488" s="1"/>
  <c r="Z182"/>
  <c r="AA182"/>
  <c r="Z338"/>
  <c r="AA338"/>
  <c r="O106"/>
  <c r="Y106" s="1"/>
  <c r="O404"/>
  <c r="Y404" s="1"/>
  <c r="AA487"/>
  <c r="Z487"/>
  <c r="O184"/>
  <c r="Y184" s="1"/>
  <c r="X306"/>
  <c r="O50"/>
  <c r="X50" s="1"/>
  <c r="Z48"/>
  <c r="AA48"/>
  <c r="O340"/>
  <c r="Z402"/>
  <c r="AA402"/>
  <c r="Z305"/>
  <c r="AA305"/>
  <c r="O489"/>
  <c r="Y489" s="1"/>
  <c r="Y105"/>
  <c r="AA105" s="1"/>
  <c r="Y403"/>
  <c r="Z403" s="1"/>
  <c r="X49"/>
  <c r="O307"/>
  <c r="Y49"/>
  <c r="Z105" i="10"/>
  <c r="AA105"/>
  <c r="AA49"/>
  <c r="Z49"/>
  <c r="O107"/>
  <c r="O307"/>
  <c r="Z486"/>
  <c r="AA486"/>
  <c r="AA401"/>
  <c r="Z401"/>
  <c r="O488"/>
  <c r="Y488" s="1"/>
  <c r="O340"/>
  <c r="Y340" s="1"/>
  <c r="O51"/>
  <c r="X51" s="1"/>
  <c r="Y402"/>
  <c r="AA402" s="1"/>
  <c r="X106"/>
  <c r="X306"/>
  <c r="Z183"/>
  <c r="AA183"/>
  <c r="O185"/>
  <c r="Y185" s="1"/>
  <c r="X487"/>
  <c r="Y106"/>
  <c r="X339"/>
  <c r="Y306"/>
  <c r="O403"/>
  <c r="X403" s="1"/>
  <c r="Z338"/>
  <c r="AA338"/>
  <c r="Z305"/>
  <c r="AA305"/>
  <c r="Y487"/>
  <c r="Y339"/>
  <c r="X184"/>
  <c r="X50"/>
  <c r="Z338" i="7"/>
  <c r="X339"/>
  <c r="AA339" s="1"/>
  <c r="X487"/>
  <c r="AA487" s="1"/>
  <c r="X183"/>
  <c r="AA183" s="1"/>
  <c r="Z304"/>
  <c r="AA304"/>
  <c r="O107"/>
  <c r="Z486"/>
  <c r="AA486"/>
  <c r="O306"/>
  <c r="Y306" s="1"/>
  <c r="X106"/>
  <c r="Z105"/>
  <c r="AA105"/>
  <c r="O340"/>
  <c r="Y340" s="1"/>
  <c r="O488"/>
  <c r="Y106"/>
  <c r="X305"/>
  <c r="Z182"/>
  <c r="AA182"/>
  <c r="O184"/>
  <c r="Y305"/>
  <c r="AA105" i="14" l="1"/>
  <c r="Z105"/>
  <c r="Y106"/>
  <c r="O107"/>
  <c r="X107" s="1"/>
  <c r="X165"/>
  <c r="Y166"/>
  <c r="X166"/>
  <c r="X106"/>
  <c r="Y165"/>
  <c r="Z164"/>
  <c r="AA164"/>
  <c r="AA209"/>
  <c r="AA496"/>
  <c r="O211"/>
  <c r="X210"/>
  <c r="O213" i="13"/>
  <c r="Y213" s="1"/>
  <c r="X488"/>
  <c r="X212"/>
  <c r="AA487"/>
  <c r="Z487"/>
  <c r="O489"/>
  <c r="Z211"/>
  <c r="AA211"/>
  <c r="Y212"/>
  <c r="Y424" i="12"/>
  <c r="Z424" s="1"/>
  <c r="X488"/>
  <c r="AA488" s="1"/>
  <c r="AA487"/>
  <c r="Z487"/>
  <c r="Z306"/>
  <c r="Z423"/>
  <c r="AA423"/>
  <c r="X308"/>
  <c r="Y308"/>
  <c r="O213"/>
  <c r="Y213" s="1"/>
  <c r="Z211"/>
  <c r="AA211"/>
  <c r="Z283"/>
  <c r="AA283"/>
  <c r="O351"/>
  <c r="Y351" s="1"/>
  <c r="O489"/>
  <c r="Y489" s="1"/>
  <c r="X307"/>
  <c r="X212"/>
  <c r="Z349"/>
  <c r="AA282"/>
  <c r="Z282"/>
  <c r="O425"/>
  <c r="Y425" s="1"/>
  <c r="Y307"/>
  <c r="Y212"/>
  <c r="X350"/>
  <c r="Z339" i="11"/>
  <c r="X184"/>
  <c r="AA184" s="1"/>
  <c r="Z488"/>
  <c r="Z183"/>
  <c r="X106"/>
  <c r="AA106" s="1"/>
  <c r="X404"/>
  <c r="AA404" s="1"/>
  <c r="X185" i="10"/>
  <c r="Z185" s="1"/>
  <c r="Y51"/>
  <c r="AA51" s="1"/>
  <c r="X488"/>
  <c r="AA488" s="1"/>
  <c r="O308" i="11"/>
  <c r="Y308" s="1"/>
  <c r="O51"/>
  <c r="Y51" s="1"/>
  <c r="O490"/>
  <c r="X490" s="1"/>
  <c r="Z306"/>
  <c r="AA306"/>
  <c r="X307"/>
  <c r="Z49"/>
  <c r="AA49"/>
  <c r="O341"/>
  <c r="X341" s="1"/>
  <c r="O185"/>
  <c r="X185" s="1"/>
  <c r="AA403"/>
  <c r="Y307"/>
  <c r="X489"/>
  <c r="X340"/>
  <c r="Y50"/>
  <c r="Z50" s="1"/>
  <c r="Z105"/>
  <c r="O405"/>
  <c r="Y405" s="1"/>
  <c r="O107"/>
  <c r="X107" s="1"/>
  <c r="Y340"/>
  <c r="O108" i="10"/>
  <c r="X108" s="1"/>
  <c r="Z402"/>
  <c r="O404"/>
  <c r="AA487"/>
  <c r="Z487"/>
  <c r="O341"/>
  <c r="Y341" s="1"/>
  <c r="O308"/>
  <c r="Y308" s="1"/>
  <c r="AA184"/>
  <c r="Z184"/>
  <c r="AA106"/>
  <c r="Z106"/>
  <c r="O489"/>
  <c r="X307"/>
  <c r="X107"/>
  <c r="Z50"/>
  <c r="AA50"/>
  <c r="AA339"/>
  <c r="Z339"/>
  <c r="O186"/>
  <c r="X186" s="1"/>
  <c r="Z306"/>
  <c r="AA306"/>
  <c r="O52"/>
  <c r="Y52" s="1"/>
  <c r="Y403"/>
  <c r="AA403" s="1"/>
  <c r="X340"/>
  <c r="Y307"/>
  <c r="Y107"/>
  <c r="Z339" i="7"/>
  <c r="Z183"/>
  <c r="Z487"/>
  <c r="X340"/>
  <c r="AA340" s="1"/>
  <c r="Z106"/>
  <c r="AA106"/>
  <c r="O108"/>
  <c r="Y108" s="1"/>
  <c r="X306"/>
  <c r="X107"/>
  <c r="O489"/>
  <c r="Y489" s="1"/>
  <c r="O185"/>
  <c r="Y185" s="1"/>
  <c r="AA305"/>
  <c r="Z305"/>
  <c r="X184"/>
  <c r="X488"/>
  <c r="Y107"/>
  <c r="O341"/>
  <c r="Y341" s="1"/>
  <c r="O307"/>
  <c r="Y307" s="1"/>
  <c r="Y184"/>
  <c r="Y488"/>
  <c r="Z165" i="14" l="1"/>
  <c r="AA106"/>
  <c r="Z106"/>
  <c r="AA165"/>
  <c r="AA166"/>
  <c r="Z166"/>
  <c r="Y107"/>
  <c r="Z107" s="1"/>
  <c r="O108"/>
  <c r="O212"/>
  <c r="X211"/>
  <c r="Y211"/>
  <c r="Z210"/>
  <c r="AA210"/>
  <c r="O490" i="13"/>
  <c r="AA212"/>
  <c r="Z212"/>
  <c r="X213"/>
  <c r="X489"/>
  <c r="O214"/>
  <c r="Y214" s="1"/>
  <c r="Z488"/>
  <c r="AA488"/>
  <c r="Y489"/>
  <c r="AA424" i="12"/>
  <c r="X425"/>
  <c r="AA425" s="1"/>
  <c r="X213"/>
  <c r="Z213" s="1"/>
  <c r="Z488"/>
  <c r="Z307"/>
  <c r="AA307"/>
  <c r="Z212"/>
  <c r="AA212"/>
  <c r="AA308"/>
  <c r="Z308"/>
  <c r="O490"/>
  <c r="Y490" s="1"/>
  <c r="X352"/>
  <c r="Y352"/>
  <c r="Z350"/>
  <c r="AA350"/>
  <c r="O426"/>
  <c r="Y426" s="1"/>
  <c r="O214"/>
  <c r="Y214" s="1"/>
  <c r="X489"/>
  <c r="X351"/>
  <c r="Z184" i="11"/>
  <c r="Z404"/>
  <c r="Z106"/>
  <c r="Y185"/>
  <c r="Z185" s="1"/>
  <c r="Y341"/>
  <c r="AA341" s="1"/>
  <c r="AA50"/>
  <c r="Z488" i="10"/>
  <c r="Y186"/>
  <c r="AA186" s="1"/>
  <c r="Y108"/>
  <c r="Z108" s="1"/>
  <c r="X308"/>
  <c r="AA308" s="1"/>
  <c r="X52"/>
  <c r="AA52" s="1"/>
  <c r="AA185"/>
  <c r="Z51"/>
  <c r="O108" i="11"/>
  <c r="X108" s="1"/>
  <c r="O406"/>
  <c r="Y406" s="1"/>
  <c r="Z489"/>
  <c r="AA489"/>
  <c r="O491"/>
  <c r="Y491" s="1"/>
  <c r="Z307"/>
  <c r="AA307"/>
  <c r="O52"/>
  <c r="X52" s="1"/>
  <c r="X309"/>
  <c r="Y309"/>
  <c r="AA340"/>
  <c r="Z340"/>
  <c r="O342"/>
  <c r="Y342" s="1"/>
  <c r="Y107"/>
  <c r="Z107" s="1"/>
  <c r="X405"/>
  <c r="Y490"/>
  <c r="Z490" s="1"/>
  <c r="X308"/>
  <c r="O186"/>
  <c r="Y186" s="1"/>
  <c r="X51"/>
  <c r="Z186" i="10"/>
  <c r="O490"/>
  <c r="Z308"/>
  <c r="O405"/>
  <c r="Y405" s="1"/>
  <c r="Z340"/>
  <c r="AA340"/>
  <c r="O53"/>
  <c r="Y53" s="1"/>
  <c r="X489"/>
  <c r="Z403"/>
  <c r="X404"/>
  <c r="O187"/>
  <c r="Y187" s="1"/>
  <c r="AA307"/>
  <c r="Z307"/>
  <c r="Y309"/>
  <c r="X309"/>
  <c r="O342"/>
  <c r="Y342" s="1"/>
  <c r="O109"/>
  <c r="Y404"/>
  <c r="AA107"/>
  <c r="Z107"/>
  <c r="Y489"/>
  <c r="X341"/>
  <c r="Z340" i="7"/>
  <c r="Z306"/>
  <c r="AA306"/>
  <c r="O342"/>
  <c r="AA107"/>
  <c r="Z107"/>
  <c r="X185"/>
  <c r="X108"/>
  <c r="Z488"/>
  <c r="AA488"/>
  <c r="O308"/>
  <c r="Y308" s="1"/>
  <c r="AA184"/>
  <c r="Z184"/>
  <c r="X489"/>
  <c r="X307"/>
  <c r="X341"/>
  <c r="O186"/>
  <c r="O490"/>
  <c r="Y490" s="1"/>
  <c r="O109"/>
  <c r="Y109" s="1"/>
  <c r="O109" i="14" l="1"/>
  <c r="Y108"/>
  <c r="X108"/>
  <c r="AA107"/>
  <c r="O213"/>
  <c r="Y213" s="1"/>
  <c r="X212"/>
  <c r="Y212"/>
  <c r="Z211"/>
  <c r="AA211"/>
  <c r="X214" i="13"/>
  <c r="AA214" s="1"/>
  <c r="O491"/>
  <c r="Z213"/>
  <c r="AA213"/>
  <c r="X490"/>
  <c r="Z489"/>
  <c r="AA489"/>
  <c r="Y490"/>
  <c r="Y215"/>
  <c r="O215"/>
  <c r="X215" s="1"/>
  <c r="AA213" i="12"/>
  <c r="Z425"/>
  <c r="X214"/>
  <c r="AA214" s="1"/>
  <c r="Z352"/>
  <c r="AA352"/>
  <c r="O215"/>
  <c r="Y215" s="1"/>
  <c r="X427"/>
  <c r="Y427"/>
  <c r="O491"/>
  <c r="AA351"/>
  <c r="Z351"/>
  <c r="Z489"/>
  <c r="AA489"/>
  <c r="X426"/>
  <c r="X490"/>
  <c r="AA185" i="11"/>
  <c r="X491"/>
  <c r="Z491" s="1"/>
  <c r="X406"/>
  <c r="Z406" s="1"/>
  <c r="Z341"/>
  <c r="X186"/>
  <c r="AA186" s="1"/>
  <c r="Y52"/>
  <c r="AA52" s="1"/>
  <c r="AA108" i="10"/>
  <c r="Z52"/>
  <c r="X187"/>
  <c r="Z187" s="1"/>
  <c r="Z405" i="11"/>
  <c r="AA405"/>
  <c r="O53"/>
  <c r="X53" s="1"/>
  <c r="O109"/>
  <c r="Y109" s="1"/>
  <c r="AA490"/>
  <c r="AA107"/>
  <c r="O187"/>
  <c r="Y187" s="1"/>
  <c r="O343"/>
  <c r="Y343" s="1"/>
  <c r="Z51"/>
  <c r="AA51"/>
  <c r="AA308"/>
  <c r="Z308"/>
  <c r="AA309"/>
  <c r="Z309"/>
  <c r="O492"/>
  <c r="Y492" s="1"/>
  <c r="O407"/>
  <c r="X342"/>
  <c r="Y108"/>
  <c r="Z108" s="1"/>
  <c r="Z309" i="10"/>
  <c r="AA309"/>
  <c r="O491"/>
  <c r="O110"/>
  <c r="Y110" s="1"/>
  <c r="O343"/>
  <c r="Y343" s="1"/>
  <c r="Z489"/>
  <c r="AA489"/>
  <c r="X109"/>
  <c r="X405"/>
  <c r="X490"/>
  <c r="Z341"/>
  <c r="AA341"/>
  <c r="O54"/>
  <c r="X54" s="1"/>
  <c r="Y109"/>
  <c r="X342"/>
  <c r="Y490"/>
  <c r="O188"/>
  <c r="X188" s="1"/>
  <c r="AA404"/>
  <c r="Z404"/>
  <c r="O406"/>
  <c r="X406" s="1"/>
  <c r="X53"/>
  <c r="X308" i="7"/>
  <c r="Z308" s="1"/>
  <c r="O187"/>
  <c r="Z108"/>
  <c r="AA108"/>
  <c r="O343"/>
  <c r="Z307"/>
  <c r="AA307"/>
  <c r="Z489"/>
  <c r="AA489"/>
  <c r="O110"/>
  <c r="Y110" s="1"/>
  <c r="O491"/>
  <c r="X491" s="1"/>
  <c r="X186"/>
  <c r="X342"/>
  <c r="AA341"/>
  <c r="Z341"/>
  <c r="X309"/>
  <c r="Y309"/>
  <c r="Z185"/>
  <c r="AA185"/>
  <c r="X109"/>
  <c r="X490"/>
  <c r="Y186"/>
  <c r="Y342"/>
  <c r="X109" i="14" l="1"/>
  <c r="O110"/>
  <c r="X110" s="1"/>
  <c r="Y109"/>
  <c r="AA108"/>
  <c r="Z108"/>
  <c r="X213"/>
  <c r="AA213" s="1"/>
  <c r="O214"/>
  <c r="AA212"/>
  <c r="Z212"/>
  <c r="Z214" i="13"/>
  <c r="O492"/>
  <c r="Y492" s="1"/>
  <c r="O216"/>
  <c r="X491"/>
  <c r="Y491"/>
  <c r="Z215"/>
  <c r="AA215"/>
  <c r="Z490"/>
  <c r="AA490"/>
  <c r="Z214" i="12"/>
  <c r="Z490"/>
  <c r="AA490"/>
  <c r="O492"/>
  <c r="O216"/>
  <c r="Z426"/>
  <c r="AA426"/>
  <c r="X491"/>
  <c r="X215"/>
  <c r="Z427"/>
  <c r="AA427"/>
  <c r="Y491"/>
  <c r="AA491" i="11"/>
  <c r="AA406"/>
  <c r="Z186"/>
  <c r="Z52"/>
  <c r="Y188" i="10"/>
  <c r="AA188" s="1"/>
  <c r="Y54"/>
  <c r="AA54" s="1"/>
  <c r="X110"/>
  <c r="Z110" s="1"/>
  <c r="AA187"/>
  <c r="O344" i="11"/>
  <c r="X344" s="1"/>
  <c r="Z342"/>
  <c r="AA342"/>
  <c r="O493"/>
  <c r="X493" s="1"/>
  <c r="O54"/>
  <c r="X54" s="1"/>
  <c r="AA108"/>
  <c r="X109"/>
  <c r="X343"/>
  <c r="O408"/>
  <c r="X408" s="1"/>
  <c r="O188"/>
  <c r="Y188" s="1"/>
  <c r="O110"/>
  <c r="X110" s="1"/>
  <c r="X407"/>
  <c r="X492"/>
  <c r="X187"/>
  <c r="Y53"/>
  <c r="AA53" s="1"/>
  <c r="Y407"/>
  <c r="Z342" i="10"/>
  <c r="AA342"/>
  <c r="Z405"/>
  <c r="AA405"/>
  <c r="AA110"/>
  <c r="O492"/>
  <c r="Z490"/>
  <c r="AA490"/>
  <c r="X491"/>
  <c r="AA53"/>
  <c r="Z53"/>
  <c r="O189"/>
  <c r="Y189" s="1"/>
  <c r="O55"/>
  <c r="Y55" s="1"/>
  <c r="O344"/>
  <c r="Y344" s="1"/>
  <c r="Y491"/>
  <c r="O407"/>
  <c r="Z109"/>
  <c r="AA109"/>
  <c r="O111"/>
  <c r="X111" s="1"/>
  <c r="Y406"/>
  <c r="AA406" s="1"/>
  <c r="X343"/>
  <c r="AA308" i="7"/>
  <c r="AA309"/>
  <c r="Z309"/>
  <c r="Z186"/>
  <c r="AA186"/>
  <c r="O344"/>
  <c r="O188"/>
  <c r="Y188" s="1"/>
  <c r="Z490"/>
  <c r="AA490"/>
  <c r="Z342"/>
  <c r="AA342"/>
  <c r="O492"/>
  <c r="X343"/>
  <c r="X187"/>
  <c r="Z109"/>
  <c r="AA109"/>
  <c r="O111"/>
  <c r="X111" s="1"/>
  <c r="Y187"/>
  <c r="Y491"/>
  <c r="Z491" s="1"/>
  <c r="X110"/>
  <c r="Y343"/>
  <c r="Z109" i="14" l="1"/>
  <c r="AA109"/>
  <c r="Y110"/>
  <c r="Z110" s="1"/>
  <c r="O111"/>
  <c r="Y111" s="1"/>
  <c r="Z213"/>
  <c r="O215"/>
  <c r="X214"/>
  <c r="Y214"/>
  <c r="X492" i="13"/>
  <c r="Z492" s="1"/>
  <c r="O217"/>
  <c r="Y217" s="1"/>
  <c r="X216"/>
  <c r="AA491"/>
  <c r="Z491"/>
  <c r="O493"/>
  <c r="Y493" s="1"/>
  <c r="Y216"/>
  <c r="O493" i="12"/>
  <c r="Y493" s="1"/>
  <c r="O217"/>
  <c r="X217" s="1"/>
  <c r="AA491"/>
  <c r="Z491"/>
  <c r="X216"/>
  <c r="X492"/>
  <c r="Z215"/>
  <c r="AA215"/>
  <c r="Y216"/>
  <c r="Y492"/>
  <c r="Y408" i="11"/>
  <c r="AA408" s="1"/>
  <c r="Y493"/>
  <c r="Z493" s="1"/>
  <c r="Z53"/>
  <c r="Z188" i="10"/>
  <c r="Z54"/>
  <c r="Y111"/>
  <c r="Z111" s="1"/>
  <c r="X189"/>
  <c r="Z189" s="1"/>
  <c r="X344"/>
  <c r="Z344" s="1"/>
  <c r="Z187" i="11"/>
  <c r="AA187"/>
  <c r="O111"/>
  <c r="X111" s="1"/>
  <c r="Z109"/>
  <c r="AA109"/>
  <c r="O55"/>
  <c r="Y55" s="1"/>
  <c r="O345"/>
  <c r="Y345" s="1"/>
  <c r="Z407"/>
  <c r="AA407"/>
  <c r="O189"/>
  <c r="Z343"/>
  <c r="AA343"/>
  <c r="Z492"/>
  <c r="AA492"/>
  <c r="O409"/>
  <c r="X409" s="1"/>
  <c r="O494"/>
  <c r="Y494" s="1"/>
  <c r="Y110"/>
  <c r="Z110" s="1"/>
  <c r="X188"/>
  <c r="Y54"/>
  <c r="Z54" s="1"/>
  <c r="Y344"/>
  <c r="Z344" s="1"/>
  <c r="O493" i="10"/>
  <c r="Y493" s="1"/>
  <c r="Z406"/>
  <c r="O408"/>
  <c r="Y408" s="1"/>
  <c r="O112"/>
  <c r="Y112" s="1"/>
  <c r="Y407"/>
  <c r="O345"/>
  <c r="Y345" s="1"/>
  <c r="O56"/>
  <c r="X407"/>
  <c r="X492"/>
  <c r="AA343"/>
  <c r="Z343"/>
  <c r="O190"/>
  <c r="X190" s="1"/>
  <c r="AA491"/>
  <c r="Z491"/>
  <c r="X55"/>
  <c r="Y492"/>
  <c r="Y111" i="7"/>
  <c r="Z111" s="1"/>
  <c r="X188"/>
  <c r="AA188" s="1"/>
  <c r="AA491"/>
  <c r="O493"/>
  <c r="X493" s="1"/>
  <c r="O345"/>
  <c r="X345" s="1"/>
  <c r="Z343"/>
  <c r="AA343"/>
  <c r="X344"/>
  <c r="Z110"/>
  <c r="AA110"/>
  <c r="Z187"/>
  <c r="AA187"/>
  <c r="X492"/>
  <c r="Y344"/>
  <c r="O112"/>
  <c r="Y112" s="1"/>
  <c r="O189"/>
  <c r="Y492"/>
  <c r="AA110" i="14" l="1"/>
  <c r="O112"/>
  <c r="X112" s="1"/>
  <c r="X111"/>
  <c r="O216"/>
  <c r="X215"/>
  <c r="Y215"/>
  <c r="Z214"/>
  <c r="AA214"/>
  <c r="AA492" i="13"/>
  <c r="X217"/>
  <c r="O494"/>
  <c r="AA216"/>
  <c r="Z216"/>
  <c r="O218"/>
  <c r="X218" s="1"/>
  <c r="X493"/>
  <c r="Y217" i="12"/>
  <c r="Z217" s="1"/>
  <c r="Z492"/>
  <c r="AA492"/>
  <c r="O494"/>
  <c r="X493"/>
  <c r="Z216"/>
  <c r="AA216"/>
  <c r="O218"/>
  <c r="Z408" i="11"/>
  <c r="AA493"/>
  <c r="Y409"/>
  <c r="Z409" s="1"/>
  <c r="AA110"/>
  <c r="AA54"/>
  <c r="AA189" i="10"/>
  <c r="AA344"/>
  <c r="AA111"/>
  <c r="X493"/>
  <c r="Z493" s="1"/>
  <c r="Z188" i="11"/>
  <c r="AA188"/>
  <c r="O190"/>
  <c r="X190" s="1"/>
  <c r="O346"/>
  <c r="X346" s="1"/>
  <c r="O112"/>
  <c r="Y112" s="1"/>
  <c r="X55"/>
  <c r="X494"/>
  <c r="AA344"/>
  <c r="X189"/>
  <c r="O56"/>
  <c r="X56" s="1"/>
  <c r="O410"/>
  <c r="Y410" s="1"/>
  <c r="Y189"/>
  <c r="X345"/>
  <c r="Y111"/>
  <c r="AA111" s="1"/>
  <c r="O495"/>
  <c r="Y495" s="1"/>
  <c r="O57" i="10"/>
  <c r="Y57" s="1"/>
  <c r="O191"/>
  <c r="Y191" s="1"/>
  <c r="Z407"/>
  <c r="AA407"/>
  <c r="X56"/>
  <c r="Z492"/>
  <c r="AA492"/>
  <c r="O346"/>
  <c r="Y346" s="1"/>
  <c r="O113"/>
  <c r="O409"/>
  <c r="Y409" s="1"/>
  <c r="Y56"/>
  <c r="Z55"/>
  <c r="AA55"/>
  <c r="O494"/>
  <c r="X494" s="1"/>
  <c r="Y190"/>
  <c r="Z190" s="1"/>
  <c r="X345"/>
  <c r="X112"/>
  <c r="X408"/>
  <c r="Z188" i="7"/>
  <c r="AA111"/>
  <c r="Y345"/>
  <c r="Z345" s="1"/>
  <c r="Y493"/>
  <c r="AA493" s="1"/>
  <c r="O190"/>
  <c r="Y190" s="1"/>
  <c r="Z344"/>
  <c r="AA344"/>
  <c r="Z492"/>
  <c r="AA492"/>
  <c r="O113"/>
  <c r="O346"/>
  <c r="O494"/>
  <c r="X189"/>
  <c r="Y189"/>
  <c r="X112"/>
  <c r="AA111" i="14" l="1"/>
  <c r="Z111"/>
  <c r="Y113"/>
  <c r="X113"/>
  <c r="Y112"/>
  <c r="Z112" s="1"/>
  <c r="O217"/>
  <c r="Y217" s="1"/>
  <c r="X216"/>
  <c r="Y216"/>
  <c r="Z215"/>
  <c r="AA215"/>
  <c r="Z217" i="13"/>
  <c r="AA217"/>
  <c r="Z493"/>
  <c r="AA493"/>
  <c r="O495"/>
  <c r="Y495" s="1"/>
  <c r="O219"/>
  <c r="X219" s="1"/>
  <c r="X494"/>
  <c r="Y218"/>
  <c r="Z218" s="1"/>
  <c r="Y494"/>
  <c r="AA217" i="12"/>
  <c r="O219"/>
  <c r="Y219" s="1"/>
  <c r="O495"/>
  <c r="X495" s="1"/>
  <c r="X494"/>
  <c r="X218"/>
  <c r="Y494"/>
  <c r="Z493"/>
  <c r="AA493"/>
  <c r="Y218"/>
  <c r="Y56" i="11"/>
  <c r="Z56" s="1"/>
  <c r="AA409"/>
  <c r="Y346"/>
  <c r="Z346" s="1"/>
  <c r="Y190"/>
  <c r="Z190" s="1"/>
  <c r="X495"/>
  <c r="Z495" s="1"/>
  <c r="AA493" i="10"/>
  <c r="Z345" i="11"/>
  <c r="AA345"/>
  <c r="AA189"/>
  <c r="Z189"/>
  <c r="O347"/>
  <c r="Y347" s="1"/>
  <c r="X112"/>
  <c r="AA346"/>
  <c r="Z111"/>
  <c r="O411"/>
  <c r="Y411" s="1"/>
  <c r="Z55"/>
  <c r="AA55"/>
  <c r="O496"/>
  <c r="X496" s="1"/>
  <c r="O57"/>
  <c r="Y57" s="1"/>
  <c r="Z494"/>
  <c r="AA494"/>
  <c r="O191"/>
  <c r="X410"/>
  <c r="O113"/>
  <c r="Y113" s="1"/>
  <c r="O114" i="10"/>
  <c r="Y114" s="1"/>
  <c r="O410"/>
  <c r="Y410" s="1"/>
  <c r="Z112"/>
  <c r="AA112"/>
  <c r="O58"/>
  <c r="X58" s="1"/>
  <c r="X113"/>
  <c r="X346"/>
  <c r="AA190"/>
  <c r="O495"/>
  <c r="X495" s="1"/>
  <c r="AA408"/>
  <c r="Z408"/>
  <c r="Y113"/>
  <c r="Y494"/>
  <c r="AA494" s="1"/>
  <c r="X409"/>
  <c r="X57"/>
  <c r="Z56"/>
  <c r="AA56"/>
  <c r="O192"/>
  <c r="X192" s="1"/>
  <c r="Z345"/>
  <c r="AA345"/>
  <c r="O347"/>
  <c r="X347" s="1"/>
  <c r="X191"/>
  <c r="Z493" i="7"/>
  <c r="AA345"/>
  <c r="Z189"/>
  <c r="AA189"/>
  <c r="O347"/>
  <c r="X347" s="1"/>
  <c r="O114"/>
  <c r="X114" s="1"/>
  <c r="O191"/>
  <c r="Y191" s="1"/>
  <c r="X113"/>
  <c r="Z112"/>
  <c r="AA112"/>
  <c r="X346"/>
  <c r="X190"/>
  <c r="O495"/>
  <c r="Y495" s="1"/>
  <c r="X494"/>
  <c r="Y494"/>
  <c r="Y346"/>
  <c r="Y113"/>
  <c r="AA112" i="14" l="1"/>
  <c r="Z113"/>
  <c r="AA113"/>
  <c r="X217"/>
  <c r="O218"/>
  <c r="X218" s="1"/>
  <c r="AA216"/>
  <c r="Z216"/>
  <c r="Y219" i="13"/>
  <c r="AA219" s="1"/>
  <c r="Z494"/>
  <c r="AA494"/>
  <c r="AA218"/>
  <c r="O496"/>
  <c r="Y496" s="1"/>
  <c r="O220"/>
  <c r="Y220" s="1"/>
  <c r="X495"/>
  <c r="Y495" i="12"/>
  <c r="Z495" s="1"/>
  <c r="O220"/>
  <c r="Y220" s="1"/>
  <c r="Z494"/>
  <c r="AA494"/>
  <c r="X219"/>
  <c r="Z218"/>
  <c r="AA218"/>
  <c r="O496"/>
  <c r="Y496" s="1"/>
  <c r="AA56" i="11"/>
  <c r="AA495"/>
  <c r="AA190"/>
  <c r="Y496"/>
  <c r="Z496" s="1"/>
  <c r="X347"/>
  <c r="Z347" s="1"/>
  <c r="X113"/>
  <c r="AA113" s="1"/>
  <c r="Y192" i="10"/>
  <c r="Z192" s="1"/>
  <c r="Y495"/>
  <c r="AA495" s="1"/>
  <c r="X410"/>
  <c r="Z410" s="1"/>
  <c r="O192" i="11"/>
  <c r="X192" s="1"/>
  <c r="X191"/>
  <c r="Z410"/>
  <c r="AA410"/>
  <c r="O58"/>
  <c r="X58" s="1"/>
  <c r="O412"/>
  <c r="Y412" s="1"/>
  <c r="Z112"/>
  <c r="AA112"/>
  <c r="O114"/>
  <c r="X114" s="1"/>
  <c r="O348"/>
  <c r="Y191"/>
  <c r="X57"/>
  <c r="X411"/>
  <c r="Z113"/>
  <c r="AA57" i="10"/>
  <c r="Z57"/>
  <c r="O496"/>
  <c r="Y496" s="1"/>
  <c r="O59"/>
  <c r="Y59" s="1"/>
  <c r="Z494"/>
  <c r="O348"/>
  <c r="Y348" s="1"/>
  <c r="Z113"/>
  <c r="AA113"/>
  <c r="Z346"/>
  <c r="AA346"/>
  <c r="O115"/>
  <c r="Y347"/>
  <c r="AA347" s="1"/>
  <c r="Z191"/>
  <c r="AA191"/>
  <c r="O193"/>
  <c r="X193" s="1"/>
  <c r="AA409"/>
  <c r="Z409"/>
  <c r="O411"/>
  <c r="X411" s="1"/>
  <c r="Y58"/>
  <c r="AA58" s="1"/>
  <c r="X114"/>
  <c r="Y347" i="7"/>
  <c r="AA347" s="1"/>
  <c r="Z346"/>
  <c r="AA346"/>
  <c r="O496"/>
  <c r="Y496" s="1"/>
  <c r="O192"/>
  <c r="O115"/>
  <c r="Y115" s="1"/>
  <c r="X495"/>
  <c r="X191"/>
  <c r="Z494"/>
  <c r="AA494"/>
  <c r="Z190"/>
  <c r="AA190"/>
  <c r="Z113"/>
  <c r="AA113"/>
  <c r="O348"/>
  <c r="Y348" s="1"/>
  <c r="Y114"/>
  <c r="Z114" s="1"/>
  <c r="Y218" i="14" l="1"/>
  <c r="Z218" s="1"/>
  <c r="Z217"/>
  <c r="AA217"/>
  <c r="O219"/>
  <c r="X219" s="1"/>
  <c r="Z219" i="13"/>
  <c r="X496"/>
  <c r="Z496" s="1"/>
  <c r="O221"/>
  <c r="X220"/>
  <c r="AA495"/>
  <c r="Z495"/>
  <c r="AA495" i="12"/>
  <c r="O221"/>
  <c r="X496"/>
  <c r="Z219"/>
  <c r="AA219"/>
  <c r="X220"/>
  <c r="AA347" i="11"/>
  <c r="AA496"/>
  <c r="Y192"/>
  <c r="AA192" s="1"/>
  <c r="AA192" i="10"/>
  <c r="Y411"/>
  <c r="AA411" s="1"/>
  <c r="Z495"/>
  <c r="AA410"/>
  <c r="Z57" i="11"/>
  <c r="AA57"/>
  <c r="O349"/>
  <c r="X349" s="1"/>
  <c r="Z192"/>
  <c r="Z411"/>
  <c r="AA411"/>
  <c r="O59"/>
  <c r="Y59" s="1"/>
  <c r="X348"/>
  <c r="X412"/>
  <c r="O115"/>
  <c r="Y115" s="1"/>
  <c r="Z191"/>
  <c r="AA191"/>
  <c r="O193"/>
  <c r="Y193" s="1"/>
  <c r="Y348"/>
  <c r="Y114"/>
  <c r="Z114" s="1"/>
  <c r="Y58"/>
  <c r="AA58" s="1"/>
  <c r="O413"/>
  <c r="X413" s="1"/>
  <c r="O116" i="10"/>
  <c r="Z347"/>
  <c r="AA114"/>
  <c r="Z114"/>
  <c r="O349"/>
  <c r="Y349" s="1"/>
  <c r="O60"/>
  <c r="Y60" s="1"/>
  <c r="X115"/>
  <c r="Z58"/>
  <c r="X496"/>
  <c r="O194"/>
  <c r="X194" s="1"/>
  <c r="O412"/>
  <c r="Y412" s="1"/>
  <c r="Y193"/>
  <c r="Z193" s="1"/>
  <c r="Y115"/>
  <c r="X348"/>
  <c r="X59"/>
  <c r="Z347" i="7"/>
  <c r="X348"/>
  <c r="AA348" s="1"/>
  <c r="AA114"/>
  <c r="AA495"/>
  <c r="Z495"/>
  <c r="O193"/>
  <c r="Y193" s="1"/>
  <c r="Z191"/>
  <c r="AA191"/>
  <c r="O116"/>
  <c r="X192"/>
  <c r="X496"/>
  <c r="O349"/>
  <c r="X349" s="1"/>
  <c r="X115"/>
  <c r="Y192"/>
  <c r="AA218" i="14" l="1"/>
  <c r="O220"/>
  <c r="Y220" s="1"/>
  <c r="Y219"/>
  <c r="AA219" s="1"/>
  <c r="AA496" i="13"/>
  <c r="O222"/>
  <c r="Y222" s="1"/>
  <c r="Z220"/>
  <c r="AA220"/>
  <c r="X221"/>
  <c r="Y221"/>
  <c r="O222" i="12"/>
  <c r="Y222" s="1"/>
  <c r="X221"/>
  <c r="Z220"/>
  <c r="AA220"/>
  <c r="Y221"/>
  <c r="Z496"/>
  <c r="AA496"/>
  <c r="X115" i="11"/>
  <c r="AA115" s="1"/>
  <c r="Y349"/>
  <c r="AA349" s="1"/>
  <c r="Z58"/>
  <c r="Z411" i="10"/>
  <c r="Y194"/>
  <c r="Z194" s="1"/>
  <c r="O414" i="11"/>
  <c r="X414" s="1"/>
  <c r="O194"/>
  <c r="Y194" s="1"/>
  <c r="AA412"/>
  <c r="Z412"/>
  <c r="O116"/>
  <c r="Y116" s="1"/>
  <c r="X59"/>
  <c r="X193"/>
  <c r="AA114"/>
  <c r="O60"/>
  <c r="Y60" s="1"/>
  <c r="AA348"/>
  <c r="Z348"/>
  <c r="O350"/>
  <c r="Y350" s="1"/>
  <c r="Y413"/>
  <c r="Z413" s="1"/>
  <c r="Z59" i="10"/>
  <c r="AA59"/>
  <c r="Z496"/>
  <c r="AA496"/>
  <c r="O117"/>
  <c r="Y117" s="1"/>
  <c r="X60"/>
  <c r="X349"/>
  <c r="AA193"/>
  <c r="O195"/>
  <c r="Y195" s="1"/>
  <c r="X412"/>
  <c r="AA115"/>
  <c r="Z115"/>
  <c r="O350"/>
  <c r="Y350" s="1"/>
  <c r="Y116"/>
  <c r="Z348"/>
  <c r="AA348"/>
  <c r="O413"/>
  <c r="O61"/>
  <c r="Y61" s="1"/>
  <c r="X116"/>
  <c r="Z348" i="7"/>
  <c r="Y349"/>
  <c r="AA349" s="1"/>
  <c r="X193"/>
  <c r="Z193" s="1"/>
  <c r="O117"/>
  <c r="X117" s="1"/>
  <c r="AA192"/>
  <c r="Z192"/>
  <c r="Z496"/>
  <c r="AA496"/>
  <c r="X116"/>
  <c r="AA115"/>
  <c r="Z115"/>
  <c r="O350"/>
  <c r="O194"/>
  <c r="Y116"/>
  <c r="Z219" i="14" l="1"/>
  <c r="O221"/>
  <c r="Y221" s="1"/>
  <c r="X220"/>
  <c r="X222" i="13"/>
  <c r="Z222" s="1"/>
  <c r="Z221"/>
  <c r="AA221"/>
  <c r="O223"/>
  <c r="Y223" s="1"/>
  <c r="X222" i="12"/>
  <c r="AA222" s="1"/>
  <c r="O223"/>
  <c r="Y223" s="1"/>
  <c r="AA221"/>
  <c r="Z221"/>
  <c r="Z115" i="11"/>
  <c r="Z349"/>
  <c r="Y414"/>
  <c r="AA414" s="1"/>
  <c r="X61" i="10"/>
  <c r="X350"/>
  <c r="Z350" s="1"/>
  <c r="AA194"/>
  <c r="Z59" i="11"/>
  <c r="AA59"/>
  <c r="AA193"/>
  <c r="Z193"/>
  <c r="X350"/>
  <c r="X60"/>
  <c r="O117"/>
  <c r="X117" s="1"/>
  <c r="O195"/>
  <c r="Y195" s="1"/>
  <c r="O351"/>
  <c r="Y351" s="1"/>
  <c r="O415"/>
  <c r="X415" s="1"/>
  <c r="X116"/>
  <c r="AA413"/>
  <c r="O61"/>
  <c r="Y61" s="1"/>
  <c r="X194"/>
  <c r="O414" i="10"/>
  <c r="O196"/>
  <c r="Y196" s="1"/>
  <c r="Z60"/>
  <c r="AA60"/>
  <c r="X413"/>
  <c r="AA61"/>
  <c r="Z61"/>
  <c r="Z116"/>
  <c r="AA116"/>
  <c r="O351"/>
  <c r="Y351" s="1"/>
  <c r="Z349"/>
  <c r="AA349"/>
  <c r="O118"/>
  <c r="Y118" s="1"/>
  <c r="Y413"/>
  <c r="X195"/>
  <c r="O62"/>
  <c r="Y62" s="1"/>
  <c r="Z412"/>
  <c r="AA412"/>
  <c r="X117"/>
  <c r="Z349" i="7"/>
  <c r="AA193"/>
  <c r="Y117"/>
  <c r="Z117" s="1"/>
  <c r="O351"/>
  <c r="Y351" s="1"/>
  <c r="O195"/>
  <c r="X350"/>
  <c r="Z116"/>
  <c r="AA116"/>
  <c r="O118"/>
  <c r="X118" s="1"/>
  <c r="Y194"/>
  <c r="X194"/>
  <c r="Y350"/>
  <c r="AA220" i="14" l="1"/>
  <c r="Z220"/>
  <c r="X221"/>
  <c r="O222"/>
  <c r="AA222" i="13"/>
  <c r="X223"/>
  <c r="Y224"/>
  <c r="X224"/>
  <c r="X223" i="12"/>
  <c r="AA223" s="1"/>
  <c r="Z222"/>
  <c r="X224"/>
  <c r="Y224"/>
  <c r="Z414" i="11"/>
  <c r="Y117"/>
  <c r="Z117" s="1"/>
  <c r="Y415"/>
  <c r="Z415" s="1"/>
  <c r="X61"/>
  <c r="AA61" s="1"/>
  <c r="X195"/>
  <c r="Z195" s="1"/>
  <c r="X351"/>
  <c r="Z351" s="1"/>
  <c r="AA350" i="10"/>
  <c r="X196"/>
  <c r="Z196" s="1"/>
  <c r="X351"/>
  <c r="AA351" s="1"/>
  <c r="Z60" i="11"/>
  <c r="AA60"/>
  <c r="Z116"/>
  <c r="AA116"/>
  <c r="O196"/>
  <c r="X196" s="1"/>
  <c r="O118"/>
  <c r="Y118" s="1"/>
  <c r="Z194"/>
  <c r="AA194"/>
  <c r="O62"/>
  <c r="X62" s="1"/>
  <c r="O416"/>
  <c r="Y416" s="1"/>
  <c r="O352"/>
  <c r="X352" s="1"/>
  <c r="Z350"/>
  <c r="AA350"/>
  <c r="Z413" i="10"/>
  <c r="AA413"/>
  <c r="O415"/>
  <c r="Y415" s="1"/>
  <c r="X414"/>
  <c r="O63"/>
  <c r="X63" s="1"/>
  <c r="Z195"/>
  <c r="AA195"/>
  <c r="O119"/>
  <c r="Y119" s="1"/>
  <c r="Y414"/>
  <c r="Z117"/>
  <c r="AA117"/>
  <c r="O352"/>
  <c r="Y352" s="1"/>
  <c r="O197"/>
  <c r="X197" s="1"/>
  <c r="X62"/>
  <c r="X118"/>
  <c r="AA117" i="7"/>
  <c r="Y118"/>
  <c r="AA118" s="1"/>
  <c r="Z350"/>
  <c r="AA350"/>
  <c r="O196"/>
  <c r="Y196" s="1"/>
  <c r="O352"/>
  <c r="X195"/>
  <c r="X351"/>
  <c r="Z194"/>
  <c r="AA194"/>
  <c r="O119"/>
  <c r="Y119" s="1"/>
  <c r="Y195"/>
  <c r="O223" i="14" l="1"/>
  <c r="Y223" s="1"/>
  <c r="X222"/>
  <c r="Z221"/>
  <c r="AA221"/>
  <c r="Y222"/>
  <c r="Z223" i="13"/>
  <c r="AA223"/>
  <c r="Z224"/>
  <c r="AA224"/>
  <c r="Z223" i="12"/>
  <c r="AC26"/>
  <c r="AC27"/>
  <c r="Z224"/>
  <c r="AA224"/>
  <c r="AC25" s="1"/>
  <c r="AA415" i="11"/>
  <c r="AA117"/>
  <c r="AA195"/>
  <c r="Z61"/>
  <c r="Y352"/>
  <c r="Z352" s="1"/>
  <c r="Y62"/>
  <c r="Z62" s="1"/>
  <c r="Y196"/>
  <c r="AA196" s="1"/>
  <c r="AA351"/>
  <c r="X118"/>
  <c r="AA118" s="1"/>
  <c r="AA196" i="10"/>
  <c r="Y197"/>
  <c r="Z197" s="1"/>
  <c r="Y63"/>
  <c r="AA63" s="1"/>
  <c r="Z351"/>
  <c r="O417" i="11"/>
  <c r="X417" s="1"/>
  <c r="O353"/>
  <c r="X353" s="1"/>
  <c r="O63"/>
  <c r="X63" s="1"/>
  <c r="O119"/>
  <c r="X119" s="1"/>
  <c r="O197"/>
  <c r="Y197" s="1"/>
  <c r="X416"/>
  <c r="AA118" i="10"/>
  <c r="Z118"/>
  <c r="X415"/>
  <c r="O198"/>
  <c r="X198" s="1"/>
  <c r="O120"/>
  <c r="X120" s="1"/>
  <c r="AA414"/>
  <c r="Z414"/>
  <c r="O353"/>
  <c r="X353" s="1"/>
  <c r="O416"/>
  <c r="X416" s="1"/>
  <c r="Z62"/>
  <c r="AA62"/>
  <c r="O64"/>
  <c r="X64" s="1"/>
  <c r="X352"/>
  <c r="X119"/>
  <c r="Z118" i="7"/>
  <c r="Z195"/>
  <c r="AA195"/>
  <c r="Z351"/>
  <c r="AA351"/>
  <c r="O353"/>
  <c r="O197"/>
  <c r="Y197" s="1"/>
  <c r="X352"/>
  <c r="O120"/>
  <c r="Y120" s="1"/>
  <c r="X119"/>
  <c r="Y352"/>
  <c r="X196"/>
  <c r="Z222" i="14" l="1"/>
  <c r="AA222"/>
  <c r="X224"/>
  <c r="Y224"/>
  <c r="X223"/>
  <c r="AC25" i="13"/>
  <c r="AC27"/>
  <c r="AC26"/>
  <c r="Z196" i="11"/>
  <c r="AA62"/>
  <c r="X197"/>
  <c r="Z197" s="1"/>
  <c r="Y63"/>
  <c r="AA63" s="1"/>
  <c r="AA352"/>
  <c r="Z118"/>
  <c r="Y353"/>
  <c r="Z353" s="1"/>
  <c r="Y353" i="10"/>
  <c r="Z353" s="1"/>
  <c r="AA197"/>
  <c r="Y64"/>
  <c r="AA64" s="1"/>
  <c r="Y416"/>
  <c r="AA416" s="1"/>
  <c r="Y120"/>
  <c r="AA120" s="1"/>
  <c r="Z63"/>
  <c r="Z63" i="11"/>
  <c r="O418"/>
  <c r="Y418" s="1"/>
  <c r="Z416"/>
  <c r="AA416"/>
  <c r="O120"/>
  <c r="X120" s="1"/>
  <c r="O198"/>
  <c r="Y198" s="1"/>
  <c r="O64"/>
  <c r="Y64" s="1"/>
  <c r="O354"/>
  <c r="X354" s="1"/>
  <c r="Y417"/>
  <c r="Z417" s="1"/>
  <c r="AA197"/>
  <c r="Y119"/>
  <c r="AA119" s="1"/>
  <c r="Z64" i="10"/>
  <c r="O199"/>
  <c r="Y199" s="1"/>
  <c r="Z415"/>
  <c r="AA415"/>
  <c r="Z352"/>
  <c r="AA352"/>
  <c r="Z119"/>
  <c r="AA119"/>
  <c r="O65"/>
  <c r="Y65" s="1"/>
  <c r="O417"/>
  <c r="Y417" s="1"/>
  <c r="O354"/>
  <c r="O121"/>
  <c r="Y121" s="1"/>
  <c r="Y198"/>
  <c r="AA198" s="1"/>
  <c r="O354" i="7"/>
  <c r="Y354" s="1"/>
  <c r="O121"/>
  <c r="O198"/>
  <c r="X198" s="1"/>
  <c r="X353"/>
  <c r="AA196"/>
  <c r="Z196"/>
  <c r="Z352"/>
  <c r="AA352"/>
  <c r="Y353"/>
  <c r="AA119"/>
  <c r="Z119"/>
  <c r="X120"/>
  <c r="X197"/>
  <c r="Z223" i="14" l="1"/>
  <c r="AA223"/>
  <c r="AA224"/>
  <c r="Z224"/>
  <c r="Y354" i="11"/>
  <c r="AA354" s="1"/>
  <c r="X198"/>
  <c r="AA198" s="1"/>
  <c r="AA353"/>
  <c r="X64"/>
  <c r="Z64" s="1"/>
  <c r="Y120"/>
  <c r="Z120" s="1"/>
  <c r="AA353" i="10"/>
  <c r="Z120"/>
  <c r="X65"/>
  <c r="AA65" s="1"/>
  <c r="X199"/>
  <c r="AA199" s="1"/>
  <c r="Z416"/>
  <c r="O65" i="11"/>
  <c r="Y65" s="1"/>
  <c r="O419"/>
  <c r="Y419" s="1"/>
  <c r="Z354"/>
  <c r="O355"/>
  <c r="Y355" s="1"/>
  <c r="O199"/>
  <c r="Y199" s="1"/>
  <c r="O121"/>
  <c r="X121" s="1"/>
  <c r="AA417"/>
  <c r="X418"/>
  <c r="Z119"/>
  <c r="Z198" i="10"/>
  <c r="O355"/>
  <c r="X355" s="1"/>
  <c r="O418"/>
  <c r="Y418" s="1"/>
  <c r="X354"/>
  <c r="O122"/>
  <c r="Y122" s="1"/>
  <c r="O66"/>
  <c r="Y66" s="1"/>
  <c r="O200"/>
  <c r="Y200" s="1"/>
  <c r="X121"/>
  <c r="Y354"/>
  <c r="X417"/>
  <c r="Y198" i="7"/>
  <c r="Z198" s="1"/>
  <c r="O122"/>
  <c r="Y122" s="1"/>
  <c r="X354"/>
  <c r="Z120"/>
  <c r="AA120"/>
  <c r="AA353"/>
  <c r="Z353"/>
  <c r="X121"/>
  <c r="O355"/>
  <c r="Z197"/>
  <c r="AA197"/>
  <c r="O199"/>
  <c r="Y121"/>
  <c r="AC25" i="14" l="1"/>
  <c r="AC26"/>
  <c r="AC27"/>
  <c r="X355" i="11"/>
  <c r="Z355" s="1"/>
  <c r="AA64"/>
  <c r="X199"/>
  <c r="AA199" s="1"/>
  <c r="X419"/>
  <c r="Z419" s="1"/>
  <c r="X65"/>
  <c r="Z65" s="1"/>
  <c r="Z198"/>
  <c r="AA120"/>
  <c r="Y355" i="10"/>
  <c r="Z355" s="1"/>
  <c r="Z199"/>
  <c r="X122"/>
  <c r="AA122" s="1"/>
  <c r="X418"/>
  <c r="AA418" s="1"/>
  <c r="Z65"/>
  <c r="Z199" i="11"/>
  <c r="Z418"/>
  <c r="AA418"/>
  <c r="O122"/>
  <c r="X122" s="1"/>
  <c r="O420"/>
  <c r="Y420" s="1"/>
  <c r="O200"/>
  <c r="Y200" s="1"/>
  <c r="O356"/>
  <c r="Y356" s="1"/>
  <c r="O66"/>
  <c r="X66" s="1"/>
  <c r="Y121"/>
  <c r="AA121" s="1"/>
  <c r="Z121" i="10"/>
  <c r="AA121"/>
  <c r="O123"/>
  <c r="Y123" s="1"/>
  <c r="O419"/>
  <c r="X419" s="1"/>
  <c r="O67"/>
  <c r="Y67" s="1"/>
  <c r="O201"/>
  <c r="X201" s="1"/>
  <c r="Z417"/>
  <c r="AA417"/>
  <c r="AA354"/>
  <c r="Z354"/>
  <c r="O356"/>
  <c r="Y356" s="1"/>
  <c r="X200"/>
  <c r="X66"/>
  <c r="AA198" i="7"/>
  <c r="O200"/>
  <c r="O356"/>
  <c r="Y356" s="1"/>
  <c r="Z354"/>
  <c r="AA354"/>
  <c r="X199"/>
  <c r="X355"/>
  <c r="Z121"/>
  <c r="AA121"/>
  <c r="O123"/>
  <c r="Y123" s="1"/>
  <c r="Y199"/>
  <c r="Y355"/>
  <c r="X122"/>
  <c r="AA355" i="11" l="1"/>
  <c r="AA65"/>
  <c r="AA419"/>
  <c r="X200"/>
  <c r="Z200" s="1"/>
  <c r="AA355" i="10"/>
  <c r="Z418"/>
  <c r="X67"/>
  <c r="AA67" s="1"/>
  <c r="Y419"/>
  <c r="AA419" s="1"/>
  <c r="Z122"/>
  <c r="O421" i="11"/>
  <c r="Y421" s="1"/>
  <c r="O67"/>
  <c r="Y67" s="1"/>
  <c r="Z121"/>
  <c r="X420"/>
  <c r="X356"/>
  <c r="O123"/>
  <c r="X123" s="1"/>
  <c r="O201"/>
  <c r="Y201" s="1"/>
  <c r="Y66"/>
  <c r="Z66" s="1"/>
  <c r="Y122"/>
  <c r="AA122" s="1"/>
  <c r="O357"/>
  <c r="X357" s="1"/>
  <c r="Z66" i="10"/>
  <c r="AA66"/>
  <c r="O124"/>
  <c r="Y124" s="1"/>
  <c r="O357"/>
  <c r="X357" s="1"/>
  <c r="O202"/>
  <c r="AA200"/>
  <c r="Z200"/>
  <c r="O68"/>
  <c r="Y68" s="1"/>
  <c r="O420"/>
  <c r="Y420" s="1"/>
  <c r="X356"/>
  <c r="Y201"/>
  <c r="Z201" s="1"/>
  <c r="X123"/>
  <c r="X356" i="7"/>
  <c r="Z356" s="1"/>
  <c r="Z199"/>
  <c r="AA199"/>
  <c r="O201"/>
  <c r="Y201" s="1"/>
  <c r="Z355"/>
  <c r="AA355"/>
  <c r="X200"/>
  <c r="Z122"/>
  <c r="AA122"/>
  <c r="X123"/>
  <c r="Y200"/>
  <c r="O124"/>
  <c r="O357"/>
  <c r="X201" i="11" l="1"/>
  <c r="AA201" s="1"/>
  <c r="X421"/>
  <c r="AA421" s="1"/>
  <c r="AA200"/>
  <c r="Y357"/>
  <c r="Z357" s="1"/>
  <c r="Z122"/>
  <c r="Z67" i="10"/>
  <c r="Y357"/>
  <c r="AA357" s="1"/>
  <c r="Z419"/>
  <c r="X420"/>
  <c r="Z420" s="1"/>
  <c r="X68"/>
  <c r="Z68" s="1"/>
  <c r="Z420" i="11"/>
  <c r="AA420"/>
  <c r="O358"/>
  <c r="X358" s="1"/>
  <c r="Z356"/>
  <c r="AA356"/>
  <c r="O422"/>
  <c r="X422" s="1"/>
  <c r="Y123"/>
  <c r="Z123" s="1"/>
  <c r="X67"/>
  <c r="AA66"/>
  <c r="O124"/>
  <c r="Y124" s="1"/>
  <c r="O68"/>
  <c r="O202"/>
  <c r="X202" s="1"/>
  <c r="Z201"/>
  <c r="O203" i="10"/>
  <c r="Y203" s="1"/>
  <c r="X124"/>
  <c r="AA201"/>
  <c r="Z356"/>
  <c r="AA356"/>
  <c r="O125"/>
  <c r="X125" s="1"/>
  <c r="Y202"/>
  <c r="AA123"/>
  <c r="Z123"/>
  <c r="O421"/>
  <c r="Y421" s="1"/>
  <c r="O69"/>
  <c r="Y69" s="1"/>
  <c r="O358"/>
  <c r="Y358" s="1"/>
  <c r="X202"/>
  <c r="AA356" i="7"/>
  <c r="AA123"/>
  <c r="Z123"/>
  <c r="X201"/>
  <c r="AA200"/>
  <c r="Z200"/>
  <c r="O125"/>
  <c r="Y125" s="1"/>
  <c r="O202"/>
  <c r="Y202" s="1"/>
  <c r="X124"/>
  <c r="O358"/>
  <c r="X357"/>
  <c r="Y357"/>
  <c r="Y124"/>
  <c r="Z421" i="11" l="1"/>
  <c r="AA357"/>
  <c r="Y358"/>
  <c r="AA358" s="1"/>
  <c r="X124"/>
  <c r="Z124" s="1"/>
  <c r="AA123"/>
  <c r="Z357" i="10"/>
  <c r="Y125"/>
  <c r="Z125" s="1"/>
  <c r="X203"/>
  <c r="AA203" s="1"/>
  <c r="X421"/>
  <c r="AA421" s="1"/>
  <c r="AA420"/>
  <c r="X69"/>
  <c r="Z69" s="1"/>
  <c r="AA68"/>
  <c r="O69" i="11"/>
  <c r="X69" s="1"/>
  <c r="O203"/>
  <c r="Y203" s="1"/>
  <c r="O423"/>
  <c r="Y423" s="1"/>
  <c r="O359"/>
  <c r="Y359" s="1"/>
  <c r="Y68"/>
  <c r="Z67"/>
  <c r="AA67"/>
  <c r="O125"/>
  <c r="Y125" s="1"/>
  <c r="Y202"/>
  <c r="Z202" s="1"/>
  <c r="X68"/>
  <c r="Y422"/>
  <c r="AA422" s="1"/>
  <c r="AA124"/>
  <c r="Z202" i="10"/>
  <c r="AA202"/>
  <c r="O359"/>
  <c r="Y359" s="1"/>
  <c r="Z124"/>
  <c r="AA124"/>
  <c r="O70"/>
  <c r="Y70" s="1"/>
  <c r="O126"/>
  <c r="Y126" s="1"/>
  <c r="O204"/>
  <c r="X358"/>
  <c r="O422"/>
  <c r="Y422" s="1"/>
  <c r="X202" i="7"/>
  <c r="Z202" s="1"/>
  <c r="O359"/>
  <c r="Y359" s="1"/>
  <c r="O203"/>
  <c r="Y203" s="1"/>
  <c r="X358"/>
  <c r="O126"/>
  <c r="X126" s="1"/>
  <c r="Z201"/>
  <c r="AA201"/>
  <c r="Y358"/>
  <c r="AA357"/>
  <c r="Z357"/>
  <c r="Z124"/>
  <c r="AA124"/>
  <c r="X125"/>
  <c r="Z358" i="11" l="1"/>
  <c r="Y69"/>
  <c r="AA69" s="1"/>
  <c r="X203"/>
  <c r="Z203" s="1"/>
  <c r="AA202"/>
  <c r="Z422"/>
  <c r="AA125" i="10"/>
  <c r="AA69"/>
  <c r="Z421"/>
  <c r="Z203"/>
  <c r="X422"/>
  <c r="AA422" s="1"/>
  <c r="O360" i="11"/>
  <c r="X360" s="1"/>
  <c r="X359"/>
  <c r="O126"/>
  <c r="Z68"/>
  <c r="AA68"/>
  <c r="O424"/>
  <c r="X424" s="1"/>
  <c r="O204"/>
  <c r="Y204" s="1"/>
  <c r="O70"/>
  <c r="X125"/>
  <c r="X423"/>
  <c r="Z69"/>
  <c r="AA358" i="10"/>
  <c r="Z358"/>
  <c r="X359"/>
  <c r="O205"/>
  <c r="Y205" s="1"/>
  <c r="O71"/>
  <c r="Y71" s="1"/>
  <c r="O127"/>
  <c r="X127" s="1"/>
  <c r="O360"/>
  <c r="X360" s="1"/>
  <c r="O423"/>
  <c r="Y423" s="1"/>
  <c r="X204"/>
  <c r="Y204"/>
  <c r="X126"/>
  <c r="X70"/>
  <c r="AA202" i="7"/>
  <c r="X203"/>
  <c r="AA203" s="1"/>
  <c r="X359"/>
  <c r="AA359" s="1"/>
  <c r="Y126"/>
  <c r="AA126" s="1"/>
  <c r="O127"/>
  <c r="X127" s="1"/>
  <c r="O360"/>
  <c r="X360" s="1"/>
  <c r="AA358"/>
  <c r="Z358"/>
  <c r="Z125"/>
  <c r="AA125"/>
  <c r="O204"/>
  <c r="X204" s="1"/>
  <c r="AA203" i="11" l="1"/>
  <c r="X204"/>
  <c r="Z204" s="1"/>
  <c r="Y424"/>
  <c r="Z424" s="1"/>
  <c r="Y360"/>
  <c r="Z360" s="1"/>
  <c r="Z422" i="10"/>
  <c r="X423"/>
  <c r="AA423" s="1"/>
  <c r="X71"/>
  <c r="AA71" s="1"/>
  <c r="Y360"/>
  <c r="AA360" s="1"/>
  <c r="O71" i="11"/>
  <c r="X71" s="1"/>
  <c r="O127"/>
  <c r="Y127" s="1"/>
  <c r="AA125"/>
  <c r="Z125"/>
  <c r="Y70"/>
  <c r="Y126"/>
  <c r="Z423"/>
  <c r="AA423"/>
  <c r="AA359"/>
  <c r="Z359"/>
  <c r="O205"/>
  <c r="X205" s="1"/>
  <c r="O361"/>
  <c r="Y361" s="1"/>
  <c r="X70"/>
  <c r="X126"/>
  <c r="O425"/>
  <c r="X425" s="1"/>
  <c r="AA204" i="10"/>
  <c r="Z204"/>
  <c r="O128"/>
  <c r="X128" s="1"/>
  <c r="O206"/>
  <c r="X206" s="1"/>
  <c r="Z359"/>
  <c r="AA359"/>
  <c r="Z126"/>
  <c r="AA126"/>
  <c r="Z70"/>
  <c r="AA70"/>
  <c r="O424"/>
  <c r="Y424" s="1"/>
  <c r="O361"/>
  <c r="Y361" s="1"/>
  <c r="O72"/>
  <c r="X72" s="1"/>
  <c r="Y127"/>
  <c r="AA127" s="1"/>
  <c r="X205"/>
  <c r="Z203" i="7"/>
  <c r="Z359"/>
  <c r="Z126"/>
  <c r="O205"/>
  <c r="O128"/>
  <c r="Y128" s="1"/>
  <c r="O361"/>
  <c r="X361" s="1"/>
  <c r="Y127"/>
  <c r="Z127" s="1"/>
  <c r="Y204"/>
  <c r="AA204" s="1"/>
  <c r="Y360"/>
  <c r="AA360" s="1"/>
  <c r="AA360" i="11" l="1"/>
  <c r="AA204"/>
  <c r="Y71"/>
  <c r="Y425"/>
  <c r="AA425" s="1"/>
  <c r="AA424"/>
  <c r="Y205"/>
  <c r="AA205" s="1"/>
  <c r="X361"/>
  <c r="AA361" s="1"/>
  <c r="Z423" i="10"/>
  <c r="Z71"/>
  <c r="Z360"/>
  <c r="Y206"/>
  <c r="Z206" s="1"/>
  <c r="Y128"/>
  <c r="AA128" s="1"/>
  <c r="Z71" i="11"/>
  <c r="AA71"/>
  <c r="AA126"/>
  <c r="Z126"/>
  <c r="O128"/>
  <c r="X128" s="1"/>
  <c r="O426"/>
  <c r="Y426" s="1"/>
  <c r="O362"/>
  <c r="X362" s="1"/>
  <c r="O206"/>
  <c r="Y206" s="1"/>
  <c r="AA70"/>
  <c r="Z70"/>
  <c r="O72"/>
  <c r="Y72" s="1"/>
  <c r="X127"/>
  <c r="Z205" i="10"/>
  <c r="AA205"/>
  <c r="O73"/>
  <c r="O207"/>
  <c r="Y207" s="1"/>
  <c r="Z127"/>
  <c r="X424"/>
  <c r="O362"/>
  <c r="O129"/>
  <c r="Y72"/>
  <c r="AA72" s="1"/>
  <c r="X361"/>
  <c r="O425"/>
  <c r="O206" i="7"/>
  <c r="Y206" s="1"/>
  <c r="Z360"/>
  <c r="O362"/>
  <c r="X362" s="1"/>
  <c r="O129"/>
  <c r="Y129" s="1"/>
  <c r="X205"/>
  <c r="Y361"/>
  <c r="AA361" s="1"/>
  <c r="AA127"/>
  <c r="Y205"/>
  <c r="Z204"/>
  <c r="X128"/>
  <c r="Z425" i="11" l="1"/>
  <c r="Z361"/>
  <c r="Z205"/>
  <c r="Y128"/>
  <c r="AA128" s="1"/>
  <c r="AA206" i="10"/>
  <c r="X207"/>
  <c r="AA207" s="1"/>
  <c r="Z128"/>
  <c r="Z127" i="11"/>
  <c r="AA127"/>
  <c r="O363"/>
  <c r="X363" s="1"/>
  <c r="X206"/>
  <c r="O207"/>
  <c r="Y207" s="1"/>
  <c r="O73"/>
  <c r="Y73" s="1"/>
  <c r="O129"/>
  <c r="X129" s="1"/>
  <c r="X426"/>
  <c r="X72"/>
  <c r="Y362"/>
  <c r="Z362" s="1"/>
  <c r="O427"/>
  <c r="X427" s="1"/>
  <c r="O130" i="10"/>
  <c r="X130" s="1"/>
  <c r="O363"/>
  <c r="Y363" s="1"/>
  <c r="O74"/>
  <c r="X74" s="1"/>
  <c r="O426"/>
  <c r="X426" s="1"/>
  <c r="X425"/>
  <c r="X129"/>
  <c r="Z72"/>
  <c r="X362"/>
  <c r="X73"/>
  <c r="Y425"/>
  <c r="Y362"/>
  <c r="Y73"/>
  <c r="Z361"/>
  <c r="AA361"/>
  <c r="Z424"/>
  <c r="AA424"/>
  <c r="O208"/>
  <c r="Y208" s="1"/>
  <c r="Y129"/>
  <c r="AA205" i="7"/>
  <c r="Z205"/>
  <c r="Z361"/>
  <c r="X206"/>
  <c r="Z128"/>
  <c r="AA128"/>
  <c r="O130"/>
  <c r="O363"/>
  <c r="O207"/>
  <c r="Y207" s="1"/>
  <c r="X129"/>
  <c r="Y362"/>
  <c r="Z362" s="1"/>
  <c r="Y363" i="11" l="1"/>
  <c r="Z363" s="1"/>
  <c r="Z128"/>
  <c r="Z207" i="10"/>
  <c r="Y426"/>
  <c r="AA426" s="1"/>
  <c r="Y74"/>
  <c r="AA74" s="1"/>
  <c r="Z426" i="11"/>
  <c r="AA426"/>
  <c r="Z206"/>
  <c r="AA206"/>
  <c r="Z72"/>
  <c r="AA72"/>
  <c r="O130"/>
  <c r="Y130" s="1"/>
  <c r="AA362"/>
  <c r="X73"/>
  <c r="O428"/>
  <c r="Y428" s="1"/>
  <c r="O208"/>
  <c r="X208" s="1"/>
  <c r="O364"/>
  <c r="Y364" s="1"/>
  <c r="Y427"/>
  <c r="AA427" s="1"/>
  <c r="Y129"/>
  <c r="Z129" s="1"/>
  <c r="X207"/>
  <c r="O74"/>
  <c r="Y74" s="1"/>
  <c r="AA362" i="10"/>
  <c r="Z362"/>
  <c r="O131"/>
  <c r="Y131" s="1"/>
  <c r="X208"/>
  <c r="O364"/>
  <c r="Y364" s="1"/>
  <c r="O209"/>
  <c r="Y209" s="1"/>
  <c r="AA73"/>
  <c r="Z73"/>
  <c r="Z425"/>
  <c r="AA425"/>
  <c r="O75"/>
  <c r="X75" s="1"/>
  <c r="Y130"/>
  <c r="AA130" s="1"/>
  <c r="Z129"/>
  <c r="AA129"/>
  <c r="O427"/>
  <c r="Y427" s="1"/>
  <c r="X363"/>
  <c r="X207" i="7"/>
  <c r="Z207" s="1"/>
  <c r="O364"/>
  <c r="Y364" s="1"/>
  <c r="O131"/>
  <c r="X131" s="1"/>
  <c r="AA362"/>
  <c r="Z129"/>
  <c r="AA129"/>
  <c r="Z206"/>
  <c r="AA206"/>
  <c r="Y363"/>
  <c r="X130"/>
  <c r="Y130"/>
  <c r="O208"/>
  <c r="X363"/>
  <c r="AA363" i="11" l="1"/>
  <c r="Y208"/>
  <c r="Z208" s="1"/>
  <c r="Z426" i="10"/>
  <c r="Y75"/>
  <c r="Z75" s="1"/>
  <c r="X427"/>
  <c r="Z427" s="1"/>
  <c r="Z74"/>
  <c r="X364"/>
  <c r="AA364" s="1"/>
  <c r="Z207" i="11"/>
  <c r="AA207"/>
  <c r="O131"/>
  <c r="Y131" s="1"/>
  <c r="X364"/>
  <c r="X428"/>
  <c r="Z427"/>
  <c r="O75"/>
  <c r="Y75" s="1"/>
  <c r="O365"/>
  <c r="Y365" s="1"/>
  <c r="O209"/>
  <c r="X209" s="1"/>
  <c r="Z73"/>
  <c r="AA73"/>
  <c r="X74"/>
  <c r="AA129"/>
  <c r="X130"/>
  <c r="O429"/>
  <c r="X429" s="1"/>
  <c r="O210" i="10"/>
  <c r="Y210" s="1"/>
  <c r="AA208"/>
  <c r="Z208"/>
  <c r="Z130"/>
  <c r="O428"/>
  <c r="X428" s="1"/>
  <c r="O132"/>
  <c r="Y132" s="1"/>
  <c r="Z363"/>
  <c r="AA363"/>
  <c r="O76"/>
  <c r="Y76" s="1"/>
  <c r="O365"/>
  <c r="X365" s="1"/>
  <c r="X209"/>
  <c r="X131"/>
  <c r="AA207" i="7"/>
  <c r="X364"/>
  <c r="AA364" s="1"/>
  <c r="O209"/>
  <c r="O132"/>
  <c r="Y132" s="1"/>
  <c r="Y208"/>
  <c r="X208"/>
  <c r="Z130"/>
  <c r="AA130"/>
  <c r="Z363"/>
  <c r="AA363"/>
  <c r="O365"/>
  <c r="X365" s="1"/>
  <c r="Y131"/>
  <c r="AA131" s="1"/>
  <c r="X365" i="11" l="1"/>
  <c r="AA365" s="1"/>
  <c r="AA208"/>
  <c r="X131"/>
  <c r="Z131" s="1"/>
  <c r="AA427" i="10"/>
  <c r="AA75"/>
  <c r="X76"/>
  <c r="AA76" s="1"/>
  <c r="Z364"/>
  <c r="X132"/>
  <c r="AA132" s="1"/>
  <c r="Y365"/>
  <c r="AA365" s="1"/>
  <c r="Y428"/>
  <c r="AA428" s="1"/>
  <c r="AA130" i="11"/>
  <c r="Z130"/>
  <c r="Z364"/>
  <c r="AA364"/>
  <c r="O430"/>
  <c r="Y430" s="1"/>
  <c r="O210"/>
  <c r="Y210" s="1"/>
  <c r="O76"/>
  <c r="Y76" s="1"/>
  <c r="Z428"/>
  <c r="AA428"/>
  <c r="AA74"/>
  <c r="Z74"/>
  <c r="O366"/>
  <c r="Y366" s="1"/>
  <c r="O132"/>
  <c r="Y132" s="1"/>
  <c r="Y429"/>
  <c r="Z429" s="1"/>
  <c r="Y209"/>
  <c r="Z209" s="1"/>
  <c r="X75"/>
  <c r="O77" i="10"/>
  <c r="Y77" s="1"/>
  <c r="Z76"/>
  <c r="O211"/>
  <c r="X211" s="1"/>
  <c r="X210"/>
  <c r="Z209"/>
  <c r="AA209"/>
  <c r="AA131"/>
  <c r="Z131"/>
  <c r="O366"/>
  <c r="X366" s="1"/>
  <c r="O133"/>
  <c r="X133" s="1"/>
  <c r="O429"/>
  <c r="Z364" i="7"/>
  <c r="O210"/>
  <c r="Y210" s="1"/>
  <c r="O366"/>
  <c r="Y366" s="1"/>
  <c r="Z208"/>
  <c r="AA208"/>
  <c r="Z131"/>
  <c r="X132"/>
  <c r="X209"/>
  <c r="Y365"/>
  <c r="Z365" s="1"/>
  <c r="Y209"/>
  <c r="O133"/>
  <c r="Z365" i="11" l="1"/>
  <c r="AA131"/>
  <c r="X210"/>
  <c r="Z210" s="1"/>
  <c r="AA209"/>
  <c r="Z365" i="10"/>
  <c r="Z132"/>
  <c r="Z428"/>
  <c r="Y366"/>
  <c r="AA366" s="1"/>
  <c r="Y211"/>
  <c r="AA211" s="1"/>
  <c r="Y133"/>
  <c r="Z133" s="1"/>
  <c r="O133" i="11"/>
  <c r="X133" s="1"/>
  <c r="O431"/>
  <c r="Y431" s="1"/>
  <c r="Z75"/>
  <c r="AA75"/>
  <c r="O367"/>
  <c r="X367" s="1"/>
  <c r="O77"/>
  <c r="Y77" s="1"/>
  <c r="O211"/>
  <c r="Y211" s="1"/>
  <c r="AA429"/>
  <c r="X132"/>
  <c r="X366"/>
  <c r="X76"/>
  <c r="X430"/>
  <c r="O430" i="10"/>
  <c r="Z210"/>
  <c r="AA210"/>
  <c r="O78"/>
  <c r="Y78" s="1"/>
  <c r="X429"/>
  <c r="O134"/>
  <c r="Y134" s="1"/>
  <c r="O367"/>
  <c r="O212"/>
  <c r="Y212" s="1"/>
  <c r="Y429"/>
  <c r="X77"/>
  <c r="O134" i="7"/>
  <c r="AA209"/>
  <c r="Z209"/>
  <c r="AA365"/>
  <c r="X210"/>
  <c r="O367"/>
  <c r="O211"/>
  <c r="Y211" s="1"/>
  <c r="X133"/>
  <c r="Z132"/>
  <c r="AA132"/>
  <c r="Y133"/>
  <c r="X366"/>
  <c r="AA210" i="11" l="1"/>
  <c r="X211"/>
  <c r="Z211" s="1"/>
  <c r="X431"/>
  <c r="AA431" s="1"/>
  <c r="Z211" i="10"/>
  <c r="AA133"/>
  <c r="Z366"/>
  <c r="X134"/>
  <c r="AA134" s="1"/>
  <c r="Z430" i="11"/>
  <c r="AA430"/>
  <c r="O78"/>
  <c r="Y78" s="1"/>
  <c r="Z132"/>
  <c r="AA132"/>
  <c r="O368"/>
  <c r="Y368" s="1"/>
  <c r="O432"/>
  <c r="X432" s="1"/>
  <c r="O134"/>
  <c r="Y134" s="1"/>
  <c r="X77"/>
  <c r="Z366"/>
  <c r="AA366"/>
  <c r="Z76"/>
  <c r="AA76"/>
  <c r="O212"/>
  <c r="X212" s="1"/>
  <c r="Y367"/>
  <c r="Z367" s="1"/>
  <c r="Y133"/>
  <c r="Z133" s="1"/>
  <c r="O368" i="10"/>
  <c r="Z429"/>
  <c r="AA429"/>
  <c r="O431"/>
  <c r="Y431" s="1"/>
  <c r="AA77"/>
  <c r="Z77"/>
  <c r="X78"/>
  <c r="X430"/>
  <c r="O213"/>
  <c r="X212"/>
  <c r="X367"/>
  <c r="Y430"/>
  <c r="O135"/>
  <c r="Y79"/>
  <c r="X79"/>
  <c r="Y367"/>
  <c r="X211" i="7"/>
  <c r="AA211" s="1"/>
  <c r="O368"/>
  <c r="Y368" s="1"/>
  <c r="O135"/>
  <c r="X135" s="1"/>
  <c r="Z133"/>
  <c r="AA133"/>
  <c r="Y367"/>
  <c r="X134"/>
  <c r="Z210"/>
  <c r="AA210"/>
  <c r="Y134"/>
  <c r="AA366"/>
  <c r="Z366"/>
  <c r="O212"/>
  <c r="X212" s="1"/>
  <c r="X367"/>
  <c r="Z431" i="11" l="1"/>
  <c r="AA211"/>
  <c r="Y212"/>
  <c r="Z212" s="1"/>
  <c r="Y432"/>
  <c r="AA432" s="1"/>
  <c r="AA367"/>
  <c r="X78"/>
  <c r="Z78" s="1"/>
  <c r="Z134" i="10"/>
  <c r="Z77" i="11"/>
  <c r="AA77"/>
  <c r="O369"/>
  <c r="Y369" s="1"/>
  <c r="AA133"/>
  <c r="O213"/>
  <c r="X213" s="1"/>
  <c r="O433"/>
  <c r="X433" s="1"/>
  <c r="X79"/>
  <c r="Y79"/>
  <c r="X134"/>
  <c r="O135"/>
  <c r="X368"/>
  <c r="O136" i="10"/>
  <c r="X136" s="1"/>
  <c r="O214"/>
  <c r="O369"/>
  <c r="AA212"/>
  <c r="Z212"/>
  <c r="X135"/>
  <c r="X431"/>
  <c r="X368"/>
  <c r="Z79"/>
  <c r="AA79"/>
  <c r="Z367"/>
  <c r="AA367"/>
  <c r="Z78"/>
  <c r="AA78"/>
  <c r="Y135"/>
  <c r="X213"/>
  <c r="Y368"/>
  <c r="AA430"/>
  <c r="Z430"/>
  <c r="O432"/>
  <c r="Y432" s="1"/>
  <c r="Y213"/>
  <c r="Z211" i="7"/>
  <c r="X368"/>
  <c r="AA368" s="1"/>
  <c r="Z367"/>
  <c r="AA367"/>
  <c r="O213"/>
  <c r="Y213" s="1"/>
  <c r="O136"/>
  <c r="X136" s="1"/>
  <c r="Z134"/>
  <c r="AA134"/>
  <c r="O369"/>
  <c r="X369" s="1"/>
  <c r="Y212"/>
  <c r="AA212" s="1"/>
  <c r="Y135"/>
  <c r="Z135" s="1"/>
  <c r="Z432" i="11" l="1"/>
  <c r="AA212"/>
  <c r="AA78"/>
  <c r="Y433"/>
  <c r="AA433" s="1"/>
  <c r="Y136" i="10"/>
  <c r="AA136" s="1"/>
  <c r="O136" i="11"/>
  <c r="Y136" s="1"/>
  <c r="Z368"/>
  <c r="AA368"/>
  <c r="AA134"/>
  <c r="Z134"/>
  <c r="O214"/>
  <c r="Y214" s="1"/>
  <c r="X369"/>
  <c r="Y135"/>
  <c r="Z79"/>
  <c r="AA79"/>
  <c r="X135"/>
  <c r="Y213"/>
  <c r="Z213" s="1"/>
  <c r="O434"/>
  <c r="Y434" s="1"/>
  <c r="O370"/>
  <c r="Y370" s="1"/>
  <c r="Z431" i="10"/>
  <c r="AA431"/>
  <c r="O370"/>
  <c r="Y370" s="1"/>
  <c r="O215"/>
  <c r="Y215" s="1"/>
  <c r="AA368"/>
  <c r="Z368"/>
  <c r="X214"/>
  <c r="O433"/>
  <c r="Y433" s="1"/>
  <c r="O137"/>
  <c r="Y137" s="1"/>
  <c r="X369"/>
  <c r="Z213"/>
  <c r="AA213"/>
  <c r="AA135"/>
  <c r="Z135"/>
  <c r="X432"/>
  <c r="Y369"/>
  <c r="Y214"/>
  <c r="Z368" i="7"/>
  <c r="Y369"/>
  <c r="AA369" s="1"/>
  <c r="Y136"/>
  <c r="Z136" s="1"/>
  <c r="AA135"/>
  <c r="O214"/>
  <c r="X214" s="1"/>
  <c r="O370"/>
  <c r="Y370" s="1"/>
  <c r="O137"/>
  <c r="Y137" s="1"/>
  <c r="Z212"/>
  <c r="X213"/>
  <c r="X136" i="11" l="1"/>
  <c r="AA136" s="1"/>
  <c r="Z433"/>
  <c r="X434"/>
  <c r="Z434" s="1"/>
  <c r="Z136" i="10"/>
  <c r="X370"/>
  <c r="AA370" s="1"/>
  <c r="Z369" i="11"/>
  <c r="AA369"/>
  <c r="X370"/>
  <c r="AA213"/>
  <c r="X214"/>
  <c r="O371"/>
  <c r="Y371" s="1"/>
  <c r="O435"/>
  <c r="Y435" s="1"/>
  <c r="Z135"/>
  <c r="AA135"/>
  <c r="O137"/>
  <c r="Y137" s="1"/>
  <c r="O215"/>
  <c r="Y215" s="1"/>
  <c r="Z214" i="10"/>
  <c r="AA214"/>
  <c r="Z432"/>
  <c r="AA432"/>
  <c r="O138"/>
  <c r="Y138" s="1"/>
  <c r="O434"/>
  <c r="O216"/>
  <c r="X137"/>
  <c r="X433"/>
  <c r="X215"/>
  <c r="Z369"/>
  <c r="AA369"/>
  <c r="O371"/>
  <c r="Z369" i="7"/>
  <c r="AA136"/>
  <c r="AA213"/>
  <c r="Z213"/>
  <c r="O138"/>
  <c r="X137"/>
  <c r="O215"/>
  <c r="Y215" s="1"/>
  <c r="O371"/>
  <c r="X371" s="1"/>
  <c r="X370"/>
  <c r="Y214"/>
  <c r="AA214" s="1"/>
  <c r="Z136" i="11" l="1"/>
  <c r="AA434"/>
  <c r="X215"/>
  <c r="AA215" s="1"/>
  <c r="Z370" i="10"/>
  <c r="Z214" i="11"/>
  <c r="AA214"/>
  <c r="Z215"/>
  <c r="O138"/>
  <c r="X138" s="1"/>
  <c r="O436"/>
  <c r="Y436" s="1"/>
  <c r="O372"/>
  <c r="Y372" s="1"/>
  <c r="O216"/>
  <c r="Y216" s="1"/>
  <c r="Z370"/>
  <c r="AA370"/>
  <c r="X137"/>
  <c r="X435"/>
  <c r="X371"/>
  <c r="O217" i="10"/>
  <c r="Y217" s="1"/>
  <c r="O372"/>
  <c r="Y372" s="1"/>
  <c r="Z215"/>
  <c r="AA215"/>
  <c r="O435"/>
  <c r="Y435" s="1"/>
  <c r="X216"/>
  <c r="O139"/>
  <c r="X371"/>
  <c r="Y371"/>
  <c r="Y216"/>
  <c r="X434"/>
  <c r="Z433"/>
  <c r="AA433"/>
  <c r="Z137"/>
  <c r="AA137"/>
  <c r="Y434"/>
  <c r="X138"/>
  <c r="X215" i="7"/>
  <c r="Z215" s="1"/>
  <c r="O139"/>
  <c r="Z214"/>
  <c r="O372"/>
  <c r="Y372" s="1"/>
  <c r="O216"/>
  <c r="Y216" s="1"/>
  <c r="Y371"/>
  <c r="AA371" s="1"/>
  <c r="X138"/>
  <c r="AA370"/>
  <c r="Z370"/>
  <c r="Y138"/>
  <c r="Z137"/>
  <c r="AA137"/>
  <c r="Y138" i="11" l="1"/>
  <c r="Z138" s="1"/>
  <c r="X435" i="10"/>
  <c r="Z435" s="1"/>
  <c r="X217"/>
  <c r="AA217" s="1"/>
  <c r="X372"/>
  <c r="AA372" s="1"/>
  <c r="AA138" i="11"/>
  <c r="Z435"/>
  <c r="AA435"/>
  <c r="O437"/>
  <c r="X437" s="1"/>
  <c r="AA371"/>
  <c r="Z371"/>
  <c r="O373"/>
  <c r="X373" s="1"/>
  <c r="X436"/>
  <c r="O217"/>
  <c r="Y217" s="1"/>
  <c r="AA137"/>
  <c r="Z137"/>
  <c r="O139"/>
  <c r="X139" s="1"/>
  <c r="X216"/>
  <c r="X372"/>
  <c r="O140" i="10"/>
  <c r="Y140" s="1"/>
  <c r="Z138"/>
  <c r="AA138"/>
  <c r="X139"/>
  <c r="AA434"/>
  <c r="Z434"/>
  <c r="O436"/>
  <c r="Y436" s="1"/>
  <c r="O218"/>
  <c r="Y218" s="1"/>
  <c r="Y139"/>
  <c r="Z371"/>
  <c r="AA371"/>
  <c r="AA216"/>
  <c r="Z216"/>
  <c r="O373"/>
  <c r="Y373" s="1"/>
  <c r="AA215" i="7"/>
  <c r="X372"/>
  <c r="AA372" s="1"/>
  <c r="O140"/>
  <c r="X140" s="1"/>
  <c r="Z371"/>
  <c r="Z138"/>
  <c r="AA138"/>
  <c r="O217"/>
  <c r="Y217" s="1"/>
  <c r="X139"/>
  <c r="X216"/>
  <c r="Y139"/>
  <c r="O373"/>
  <c r="Y373" s="1"/>
  <c r="X217" i="11" l="1"/>
  <c r="AA217" s="1"/>
  <c r="Y373"/>
  <c r="AA373" s="1"/>
  <c r="AA435" i="10"/>
  <c r="Z217"/>
  <c r="X218"/>
  <c r="AA218" s="1"/>
  <c r="X140"/>
  <c r="AA140" s="1"/>
  <c r="Z372"/>
  <c r="X436"/>
  <c r="AA436" s="1"/>
  <c r="O140" i="11"/>
  <c r="X140" s="1"/>
  <c r="Z436"/>
  <c r="AA436"/>
  <c r="O438"/>
  <c r="Y438" s="1"/>
  <c r="AA216"/>
  <c r="Z216"/>
  <c r="Z372"/>
  <c r="AA372"/>
  <c r="O218"/>
  <c r="Y218" s="1"/>
  <c r="O374"/>
  <c r="X374" s="1"/>
  <c r="Y139"/>
  <c r="AA139" s="1"/>
  <c r="Y437"/>
  <c r="Z437" s="1"/>
  <c r="O219" i="10"/>
  <c r="O141"/>
  <c r="X373"/>
  <c r="O374"/>
  <c r="O437"/>
  <c r="AA139"/>
  <c r="Z139"/>
  <c r="Z372" i="7"/>
  <c r="Y140"/>
  <c r="AA140" s="1"/>
  <c r="X373"/>
  <c r="AA373" s="1"/>
  <c r="AA139"/>
  <c r="Z139"/>
  <c r="Z216"/>
  <c r="AA216"/>
  <c r="O218"/>
  <c r="Y218" s="1"/>
  <c r="O141"/>
  <c r="X141" s="1"/>
  <c r="O374"/>
  <c r="Y374" s="1"/>
  <c r="X217"/>
  <c r="Z217" i="11" l="1"/>
  <c r="Y140"/>
  <c r="AA140" s="1"/>
  <c r="X218"/>
  <c r="AA218" s="1"/>
  <c r="X438"/>
  <c r="AA438" s="1"/>
  <c r="Z373"/>
  <c r="Y374"/>
  <c r="AA374" s="1"/>
  <c r="Z218" i="10"/>
  <c r="Z140"/>
  <c r="Z436"/>
  <c r="O141" i="11"/>
  <c r="X141" s="1"/>
  <c r="AA437"/>
  <c r="Z139"/>
  <c r="O219"/>
  <c r="Y219" s="1"/>
  <c r="O375"/>
  <c r="X375" s="1"/>
  <c r="O439"/>
  <c r="Y439" s="1"/>
  <c r="O375" i="10"/>
  <c r="Y375" s="1"/>
  <c r="O142"/>
  <c r="Y142" s="1"/>
  <c r="O220"/>
  <c r="O438"/>
  <c r="X438" s="1"/>
  <c r="X437"/>
  <c r="X374"/>
  <c r="X141"/>
  <c r="X219"/>
  <c r="Z373"/>
  <c r="AA373"/>
  <c r="Y437"/>
  <c r="Y219"/>
  <c r="Y374"/>
  <c r="Y141"/>
  <c r="Z140" i="7"/>
  <c r="X374"/>
  <c r="Z374" s="1"/>
  <c r="Z373"/>
  <c r="X218"/>
  <c r="Z218" s="1"/>
  <c r="AA217"/>
  <c r="Z217"/>
  <c r="O142"/>
  <c r="Y142" s="1"/>
  <c r="O375"/>
  <c r="O219"/>
  <c r="X219" s="1"/>
  <c r="Y141"/>
  <c r="AA141" s="1"/>
  <c r="Z140" i="11" l="1"/>
  <c r="Y141"/>
  <c r="Z141" s="1"/>
  <c r="Z218"/>
  <c r="Z374"/>
  <c r="Z438"/>
  <c r="X439"/>
  <c r="Z439" s="1"/>
  <c r="X219"/>
  <c r="Z219" s="1"/>
  <c r="Y438" i="10"/>
  <c r="Z438" s="1"/>
  <c r="O440" i="11"/>
  <c r="Y440" s="1"/>
  <c r="O376"/>
  <c r="O220"/>
  <c r="Y220" s="1"/>
  <c r="O142"/>
  <c r="Y142" s="1"/>
  <c r="Y375"/>
  <c r="AA375" s="1"/>
  <c r="AA141"/>
  <c r="O221" i="10"/>
  <c r="Y221" s="1"/>
  <c r="Z219"/>
  <c r="AA219"/>
  <c r="Z437"/>
  <c r="AA437"/>
  <c r="O376"/>
  <c r="Y376" s="1"/>
  <c r="X220"/>
  <c r="Y220"/>
  <c r="X142"/>
  <c r="Z374"/>
  <c r="AA374"/>
  <c r="O439"/>
  <c r="X439" s="1"/>
  <c r="X375"/>
  <c r="Z141"/>
  <c r="AA141"/>
  <c r="O143"/>
  <c r="Y143" s="1"/>
  <c r="AA374" i="7"/>
  <c r="Y219"/>
  <c r="AA219" s="1"/>
  <c r="AA218"/>
  <c r="O376"/>
  <c r="Y376" s="1"/>
  <c r="O143"/>
  <c r="X143" s="1"/>
  <c r="Z141"/>
  <c r="Y375"/>
  <c r="X142"/>
  <c r="O220"/>
  <c r="X220" s="1"/>
  <c r="X375"/>
  <c r="AA439" i="11" l="1"/>
  <c r="X440"/>
  <c r="Z440" s="1"/>
  <c r="AA219"/>
  <c r="Z375"/>
  <c r="AA438" i="10"/>
  <c r="Y439"/>
  <c r="AA439" s="1"/>
  <c r="X376"/>
  <c r="Z376" s="1"/>
  <c r="X143"/>
  <c r="Z143" s="1"/>
  <c r="O377" i="11"/>
  <c r="Y377" s="1"/>
  <c r="O221"/>
  <c r="X221" s="1"/>
  <c r="O143"/>
  <c r="X143" s="1"/>
  <c r="X441"/>
  <c r="Y441"/>
  <c r="X376"/>
  <c r="X220"/>
  <c r="Y376"/>
  <c r="X142"/>
  <c r="Z375" i="10"/>
  <c r="AA375"/>
  <c r="Z142"/>
  <c r="AA142"/>
  <c r="X221"/>
  <c r="AA220"/>
  <c r="Z220"/>
  <c r="O222"/>
  <c r="Y222" s="1"/>
  <c r="O144"/>
  <c r="Y144" s="1"/>
  <c r="O440"/>
  <c r="O377"/>
  <c r="Z219" i="7"/>
  <c r="Y220"/>
  <c r="AA220" s="1"/>
  <c r="X376"/>
  <c r="Z376" s="1"/>
  <c r="O144"/>
  <c r="Y144" s="1"/>
  <c r="Z142"/>
  <c r="AA142"/>
  <c r="Z375"/>
  <c r="AA375"/>
  <c r="O221"/>
  <c r="X221" s="1"/>
  <c r="O377"/>
  <c r="X377" s="1"/>
  <c r="Y143"/>
  <c r="AA143" s="1"/>
  <c r="AA440" i="11" l="1"/>
  <c r="Y221"/>
  <c r="AA221" s="1"/>
  <c r="Z439" i="10"/>
  <c r="AA143"/>
  <c r="AA376"/>
  <c r="Z376" i="11"/>
  <c r="AA376"/>
  <c r="AA142"/>
  <c r="Z142"/>
  <c r="AA220"/>
  <c r="Z220"/>
  <c r="O144"/>
  <c r="X144" s="1"/>
  <c r="O222"/>
  <c r="X222" s="1"/>
  <c r="AA441"/>
  <c r="Z441"/>
  <c r="O378"/>
  <c r="X378" s="1"/>
  <c r="Y143"/>
  <c r="AA143" s="1"/>
  <c r="X377"/>
  <c r="O378" i="10"/>
  <c r="Y378" s="1"/>
  <c r="X144"/>
  <c r="X441"/>
  <c r="Y441"/>
  <c r="X440"/>
  <c r="O145"/>
  <c r="O223"/>
  <c r="Y223" s="1"/>
  <c r="Z221"/>
  <c r="AA221"/>
  <c r="X377"/>
  <c r="Y377"/>
  <c r="Y440"/>
  <c r="X222"/>
  <c r="Z220" i="7"/>
  <c r="AA376"/>
  <c r="Z143"/>
  <c r="X144"/>
  <c r="O378"/>
  <c r="Y378" s="1"/>
  <c r="O222"/>
  <c r="Y222" s="1"/>
  <c r="O145"/>
  <c r="Y145" s="1"/>
  <c r="Y377"/>
  <c r="AA377" s="1"/>
  <c r="Y221"/>
  <c r="AA221" s="1"/>
  <c r="Z221" i="11" l="1"/>
  <c r="Z377"/>
  <c r="AA377"/>
  <c r="X379"/>
  <c r="Y379"/>
  <c r="O145"/>
  <c r="X145" s="1"/>
  <c r="O223"/>
  <c r="X223" s="1"/>
  <c r="Y378"/>
  <c r="Z378" s="1"/>
  <c r="Y144"/>
  <c r="Z144" s="1"/>
  <c r="Z143"/>
  <c r="Y222"/>
  <c r="Z222" s="1"/>
  <c r="O146" i="10"/>
  <c r="Y146" s="1"/>
  <c r="Z441"/>
  <c r="AA441"/>
  <c r="X379"/>
  <c r="Y379"/>
  <c r="X145"/>
  <c r="O224"/>
  <c r="Y224" s="1"/>
  <c r="Z440"/>
  <c r="AA440"/>
  <c r="X378"/>
  <c r="Z222"/>
  <c r="AA222"/>
  <c r="Z377"/>
  <c r="AA377"/>
  <c r="Z144"/>
  <c r="AA144"/>
  <c r="X223"/>
  <c r="Y145"/>
  <c r="Z221" i="7"/>
  <c r="Z144"/>
  <c r="AA144"/>
  <c r="O379"/>
  <c r="X379" s="1"/>
  <c r="Z377"/>
  <c r="X222"/>
  <c r="O146"/>
  <c r="X146" s="1"/>
  <c r="O223"/>
  <c r="Y223" s="1"/>
  <c r="X145"/>
  <c r="X378"/>
  <c r="Y145" i="11" l="1"/>
  <c r="AA145" s="1"/>
  <c r="AA378"/>
  <c r="AA144"/>
  <c r="AA379"/>
  <c r="Z379"/>
  <c r="AA222"/>
  <c r="O224"/>
  <c r="Y224" s="1"/>
  <c r="O146"/>
  <c r="X146" s="1"/>
  <c r="Y223"/>
  <c r="AA223" s="1"/>
  <c r="Z378" i="10"/>
  <c r="AA378"/>
  <c r="Z379"/>
  <c r="AA379"/>
  <c r="X224"/>
  <c r="X146"/>
  <c r="Z223"/>
  <c r="AA223"/>
  <c r="O225"/>
  <c r="Y225" s="1"/>
  <c r="O147"/>
  <c r="X147" s="1"/>
  <c r="Z145"/>
  <c r="AA145"/>
  <c r="Y146" i="7"/>
  <c r="AA146" s="1"/>
  <c r="X223"/>
  <c r="Z223" s="1"/>
  <c r="Y379"/>
  <c r="Z379" s="1"/>
  <c r="Z145"/>
  <c r="AA145"/>
  <c r="AA378"/>
  <c r="Z378"/>
  <c r="Z222"/>
  <c r="AA222"/>
  <c r="O224"/>
  <c r="O147"/>
  <c r="Y147" s="1"/>
  <c r="O380"/>
  <c r="Y380" s="1"/>
  <c r="Z145" i="11" l="1"/>
  <c r="Y146"/>
  <c r="Z146" s="1"/>
  <c r="Y147" i="10"/>
  <c r="AA147" s="1"/>
  <c r="X225"/>
  <c r="AA225" s="1"/>
  <c r="Z223" i="11"/>
  <c r="O225"/>
  <c r="Y225" s="1"/>
  <c r="O147"/>
  <c r="Y147" s="1"/>
  <c r="X224"/>
  <c r="Z146" i="10"/>
  <c r="AA146"/>
  <c r="AA224"/>
  <c r="Z224"/>
  <c r="O226"/>
  <c r="X226" s="1"/>
  <c r="O148"/>
  <c r="Y148" s="1"/>
  <c r="AA379" i="7"/>
  <c r="Z146"/>
  <c r="AA223"/>
  <c r="X380"/>
  <c r="Z380" s="1"/>
  <c r="X147"/>
  <c r="Z147" s="1"/>
  <c r="O225"/>
  <c r="Y225" s="1"/>
  <c r="X224"/>
  <c r="Y224"/>
  <c r="O381"/>
  <c r="X381" s="1"/>
  <c r="O148"/>
  <c r="X148" s="1"/>
  <c r="AA146" i="11" l="1"/>
  <c r="X147"/>
  <c r="AA147" s="1"/>
  <c r="Z147" i="10"/>
  <c r="Z225"/>
  <c r="Y226"/>
  <c r="AA226" s="1"/>
  <c r="O226" i="11"/>
  <c r="X226" s="1"/>
  <c r="AA224"/>
  <c r="Z224"/>
  <c r="O148"/>
  <c r="X225"/>
  <c r="O149" i="10"/>
  <c r="X149" s="1"/>
  <c r="O227"/>
  <c r="X227" s="1"/>
  <c r="X148"/>
  <c r="Y148" i="7"/>
  <c r="AA148" s="1"/>
  <c r="AA380"/>
  <c r="AA147"/>
  <c r="Z224"/>
  <c r="AA224"/>
  <c r="O149"/>
  <c r="Y149" s="1"/>
  <c r="O226"/>
  <c r="Y226" s="1"/>
  <c r="O382"/>
  <c r="X382" s="1"/>
  <c r="Y381"/>
  <c r="AA381" s="1"/>
  <c r="X225"/>
  <c r="Z147" i="11" l="1"/>
  <c r="Y227" i="10"/>
  <c r="Z227" s="1"/>
  <c r="Z226"/>
  <c r="Y149"/>
  <c r="AA149" s="1"/>
  <c r="O149" i="11"/>
  <c r="X149" s="1"/>
  <c r="O227"/>
  <c r="Y227" s="1"/>
  <c r="X148"/>
  <c r="AA225"/>
  <c r="Z225"/>
  <c r="Y148"/>
  <c r="Y226"/>
  <c r="AA226" s="1"/>
  <c r="O150" i="10"/>
  <c r="Y150" s="1"/>
  <c r="Z148"/>
  <c r="AA148"/>
  <c r="O228"/>
  <c r="X228" s="1"/>
  <c r="Z148" i="7"/>
  <c r="X149"/>
  <c r="AA149" s="1"/>
  <c r="X226"/>
  <c r="AA226" s="1"/>
  <c r="AA225"/>
  <c r="Z225"/>
  <c r="O383"/>
  <c r="X383" s="1"/>
  <c r="O227"/>
  <c r="Y227" s="1"/>
  <c r="O150"/>
  <c r="Z381"/>
  <c r="Y382"/>
  <c r="Z382" s="1"/>
  <c r="Z226" i="11" l="1"/>
  <c r="AA227" i="10"/>
  <c r="Z149"/>
  <c r="Z148" i="11"/>
  <c r="AA148"/>
  <c r="O150"/>
  <c r="Y150" s="1"/>
  <c r="O228"/>
  <c r="Y228" s="1"/>
  <c r="X227"/>
  <c r="Y149"/>
  <c r="Z149" s="1"/>
  <c r="O229" i="10"/>
  <c r="Y229" s="1"/>
  <c r="O151"/>
  <c r="X151" s="1"/>
  <c r="Y228"/>
  <c r="Z228" s="1"/>
  <c r="X150"/>
  <c r="Z149" i="7"/>
  <c r="Z226"/>
  <c r="Y383"/>
  <c r="AA383" s="1"/>
  <c r="O151"/>
  <c r="X150"/>
  <c r="AA382"/>
  <c r="Y150"/>
  <c r="O228"/>
  <c r="O384"/>
  <c r="X227"/>
  <c r="Y151" i="10" l="1"/>
  <c r="AA151" s="1"/>
  <c r="X229"/>
  <c r="Z229" s="1"/>
  <c r="O151" i="11"/>
  <c r="Y151" s="1"/>
  <c r="AA149"/>
  <c r="O229"/>
  <c r="X229" s="1"/>
  <c r="Z227"/>
  <c r="AA227"/>
  <c r="X228"/>
  <c r="X150"/>
  <c r="O230" i="10"/>
  <c r="Y230" s="1"/>
  <c r="Z150"/>
  <c r="AA150"/>
  <c r="O152"/>
  <c r="Y152" s="1"/>
  <c r="AA228"/>
  <c r="Z383" i="7"/>
  <c r="O229"/>
  <c r="O152"/>
  <c r="Y152" s="1"/>
  <c r="O385"/>
  <c r="X384"/>
  <c r="X228"/>
  <c r="X151"/>
  <c r="Z227"/>
  <c r="AA227"/>
  <c r="Y228"/>
  <c r="Y151"/>
  <c r="Z150"/>
  <c r="AA150"/>
  <c r="Y384"/>
  <c r="Y229" i="11" l="1"/>
  <c r="AA229" s="1"/>
  <c r="Z151" i="10"/>
  <c r="AA229"/>
  <c r="X152"/>
  <c r="Z152" s="1"/>
  <c r="AA228" i="11"/>
  <c r="Z228"/>
  <c r="O152"/>
  <c r="X152" s="1"/>
  <c r="Z150"/>
  <c r="AA150"/>
  <c r="O230"/>
  <c r="X230" s="1"/>
  <c r="X151"/>
  <c r="O231" i="10"/>
  <c r="X231" s="1"/>
  <c r="X230"/>
  <c r="O153"/>
  <c r="Y153" s="1"/>
  <c r="O386" i="7"/>
  <c r="O230"/>
  <c r="Y230" s="1"/>
  <c r="AA384"/>
  <c r="Z384"/>
  <c r="O153"/>
  <c r="Y153" s="1"/>
  <c r="X229"/>
  <c r="Z228"/>
  <c r="AA228"/>
  <c r="X385"/>
  <c r="Y229"/>
  <c r="AA151"/>
  <c r="Z151"/>
  <c r="Y385"/>
  <c r="X152"/>
  <c r="Z229" i="11" l="1"/>
  <c r="Y230"/>
  <c r="Z230" s="1"/>
  <c r="AA152" i="10"/>
  <c r="X153"/>
  <c r="AA153" s="1"/>
  <c r="Z151" i="11"/>
  <c r="AA151"/>
  <c r="O153"/>
  <c r="X153" s="1"/>
  <c r="O231"/>
  <c r="Y231" s="1"/>
  <c r="Y152"/>
  <c r="AA152" s="1"/>
  <c r="O232" i="10"/>
  <c r="Y232" s="1"/>
  <c r="Y231"/>
  <c r="AA231" s="1"/>
  <c r="O154"/>
  <c r="X154" s="1"/>
  <c r="Z230"/>
  <c r="AA230"/>
  <c r="O387" i="7"/>
  <c r="X387" s="1"/>
  <c r="O154"/>
  <c r="X154" s="1"/>
  <c r="O231"/>
  <c r="Y231" s="1"/>
  <c r="Y386"/>
  <c r="Z385"/>
  <c r="AA385"/>
  <c r="X153"/>
  <c r="X386"/>
  <c r="Z152"/>
  <c r="AA152"/>
  <c r="AA229"/>
  <c r="Z229"/>
  <c r="X230"/>
  <c r="AA230" i="11" l="1"/>
  <c r="Z152"/>
  <c r="Z153" i="10"/>
  <c r="Z231"/>
  <c r="O154" i="11"/>
  <c r="X154" s="1"/>
  <c r="O232"/>
  <c r="Y232" s="1"/>
  <c r="X231"/>
  <c r="Y153"/>
  <c r="AA153" s="1"/>
  <c r="O155" i="10"/>
  <c r="Y155" s="1"/>
  <c r="O233"/>
  <c r="Y233" s="1"/>
  <c r="Y154"/>
  <c r="AA154" s="1"/>
  <c r="X232"/>
  <c r="Y154" i="7"/>
  <c r="Z154" s="1"/>
  <c r="X231"/>
  <c r="Z231" s="1"/>
  <c r="Z153"/>
  <c r="AA153"/>
  <c r="O388"/>
  <c r="Y388" s="1"/>
  <c r="Z230"/>
  <c r="AA230"/>
  <c r="Y387"/>
  <c r="AA387" s="1"/>
  <c r="AA386"/>
  <c r="Z386"/>
  <c r="O232"/>
  <c r="X232" s="1"/>
  <c r="O155"/>
  <c r="X155" s="1"/>
  <c r="Y154" i="11" l="1"/>
  <c r="AA154" s="1"/>
  <c r="X155" i="10"/>
  <c r="AA155" s="1"/>
  <c r="O233" i="11"/>
  <c r="Y233" s="1"/>
  <c r="Z231"/>
  <c r="AA231"/>
  <c r="Z153"/>
  <c r="X232"/>
  <c r="O155"/>
  <c r="X155" s="1"/>
  <c r="Z154" i="10"/>
  <c r="AA232"/>
  <c r="Z232"/>
  <c r="O156"/>
  <c r="Y156" s="1"/>
  <c r="X233"/>
  <c r="O234"/>
  <c r="X234" s="1"/>
  <c r="AA154" i="7"/>
  <c r="Y232"/>
  <c r="Z232" s="1"/>
  <c r="AA231"/>
  <c r="Y155"/>
  <c r="AA155" s="1"/>
  <c r="X388"/>
  <c r="Z388" s="1"/>
  <c r="O233"/>
  <c r="Y233" s="1"/>
  <c r="Z387"/>
  <c r="O389"/>
  <c r="Y389" s="1"/>
  <c r="O156"/>
  <c r="X156" s="1"/>
  <c r="Z154" i="11" l="1"/>
  <c r="Y155"/>
  <c r="Z155" s="1"/>
  <c r="Z155" i="10"/>
  <c r="AA232" i="11"/>
  <c r="Z232"/>
  <c r="O234"/>
  <c r="Y234" s="1"/>
  <c r="O156"/>
  <c r="X156" s="1"/>
  <c r="X233"/>
  <c r="O157" i="10"/>
  <c r="Y157" s="1"/>
  <c r="O235"/>
  <c r="Y235" s="1"/>
  <c r="Z233"/>
  <c r="AA233"/>
  <c r="Y234"/>
  <c r="AA234" s="1"/>
  <c r="X156"/>
  <c r="AA232" i="7"/>
  <c r="AA388"/>
  <c r="Z155"/>
  <c r="Y156"/>
  <c r="Z156" s="1"/>
  <c r="X389"/>
  <c r="Z389" s="1"/>
  <c r="O390"/>
  <c r="O234"/>
  <c r="Y234" s="1"/>
  <c r="O157"/>
  <c r="Y157" s="1"/>
  <c r="X233"/>
  <c r="AA155" i="11" l="1"/>
  <c r="X235" i="10"/>
  <c r="AA235" s="1"/>
  <c r="Y156" i="11"/>
  <c r="Z156" s="1"/>
  <c r="O235"/>
  <c r="Y235" s="1"/>
  <c r="Z233"/>
  <c r="AA233"/>
  <c r="X234"/>
  <c r="O157"/>
  <c r="O236" i="10"/>
  <c r="X157"/>
  <c r="Z234"/>
  <c r="Z156"/>
  <c r="AA156"/>
  <c r="O158"/>
  <c r="Y158" s="1"/>
  <c r="AA156" i="7"/>
  <c r="AA389"/>
  <c r="X157"/>
  <c r="AA157" s="1"/>
  <c r="O391"/>
  <c r="X391" s="1"/>
  <c r="AA233"/>
  <c r="Z233"/>
  <c r="O235"/>
  <c r="Y235" s="1"/>
  <c r="Y390"/>
  <c r="X390"/>
  <c r="O158"/>
  <c r="X234"/>
  <c r="AA156" i="11" l="1"/>
  <c r="Z235" i="10"/>
  <c r="X158"/>
  <c r="Z158" s="1"/>
  <c r="O158" i="11"/>
  <c r="X158" s="1"/>
  <c r="O236"/>
  <c r="Y236" s="1"/>
  <c r="Z234"/>
  <c r="AA234"/>
  <c r="Y157"/>
  <c r="X235"/>
  <c r="X157"/>
  <c r="O237" i="10"/>
  <c r="X237" s="1"/>
  <c r="O159"/>
  <c r="X159" s="1"/>
  <c r="X236"/>
  <c r="Y236"/>
  <c r="Z157"/>
  <c r="AA157"/>
  <c r="Z157" i="7"/>
  <c r="AA390"/>
  <c r="Z390"/>
  <c r="O392"/>
  <c r="Y392" s="1"/>
  <c r="O236"/>
  <c r="Y236" s="1"/>
  <c r="Y391"/>
  <c r="AA391" s="1"/>
  <c r="O159"/>
  <c r="Y159" s="1"/>
  <c r="Z234"/>
  <c r="AA234"/>
  <c r="X158"/>
  <c r="Y158"/>
  <c r="X235"/>
  <c r="Y158" i="11" l="1"/>
  <c r="AA158" s="1"/>
  <c r="AA158" i="10"/>
  <c r="Y159"/>
  <c r="Z159" s="1"/>
  <c r="Y237"/>
  <c r="AA237" s="1"/>
  <c r="O237" i="11"/>
  <c r="Y237" s="1"/>
  <c r="X236"/>
  <c r="Z235"/>
  <c r="AA235"/>
  <c r="AA157"/>
  <c r="Z157"/>
  <c r="O159"/>
  <c r="AA236" i="10"/>
  <c r="Z236"/>
  <c r="O238"/>
  <c r="O160"/>
  <c r="X159" i="7"/>
  <c r="AA159" s="1"/>
  <c r="X236"/>
  <c r="Z236" s="1"/>
  <c r="X392"/>
  <c r="Z392" s="1"/>
  <c r="Z158"/>
  <c r="AA158"/>
  <c r="Z391"/>
  <c r="O393"/>
  <c r="Y393" s="1"/>
  <c r="Z235"/>
  <c r="AA235"/>
  <c r="O160"/>
  <c r="X160" s="1"/>
  <c r="O237"/>
  <c r="X237" s="1"/>
  <c r="Z158" i="11" l="1"/>
  <c r="AA159" i="10"/>
  <c r="Z237"/>
  <c r="O160" i="11"/>
  <c r="X160" s="1"/>
  <c r="O238"/>
  <c r="X238" s="1"/>
  <c r="X159"/>
  <c r="AA236"/>
  <c r="Z236"/>
  <c r="Y159"/>
  <c r="X237"/>
  <c r="O161" i="10"/>
  <c r="Y161" s="1"/>
  <c r="O239"/>
  <c r="Y239" s="1"/>
  <c r="X238"/>
  <c r="X160"/>
  <c r="Y160"/>
  <c r="Y238"/>
  <c r="Z159" i="7"/>
  <c r="AA392"/>
  <c r="AA236"/>
  <c r="O238"/>
  <c r="O394"/>
  <c r="O161"/>
  <c r="Y161" s="1"/>
  <c r="Y237"/>
  <c r="Z237" s="1"/>
  <c r="Y160"/>
  <c r="AA160" s="1"/>
  <c r="X393"/>
  <c r="O239" i="11" l="1"/>
  <c r="X239" s="1"/>
  <c r="O161"/>
  <c r="X161" s="1"/>
  <c r="Z237"/>
  <c r="AA237"/>
  <c r="Z159"/>
  <c r="AA159"/>
  <c r="Y160"/>
  <c r="AA160" s="1"/>
  <c r="Y238"/>
  <c r="AA238" s="1"/>
  <c r="Z160" i="10"/>
  <c r="AA160"/>
  <c r="O240"/>
  <c r="X240" s="1"/>
  <c r="X239"/>
  <c r="O162"/>
  <c r="X162" s="1"/>
  <c r="Z238"/>
  <c r="AA238"/>
  <c r="X161"/>
  <c r="X161" i="7"/>
  <c r="Z161" s="1"/>
  <c r="O239"/>
  <c r="X239" s="1"/>
  <c r="AA237"/>
  <c r="Z160"/>
  <c r="O395"/>
  <c r="Y394"/>
  <c r="X238"/>
  <c r="Z393"/>
  <c r="AA393"/>
  <c r="O162"/>
  <c r="Y162" s="1"/>
  <c r="X394"/>
  <c r="Y238"/>
  <c r="Y161" i="11" l="1"/>
  <c r="Z161" s="1"/>
  <c r="Z238"/>
  <c r="Y240" i="10"/>
  <c r="Z240" s="1"/>
  <c r="Y162"/>
  <c r="AA162" s="1"/>
  <c r="O240" i="11"/>
  <c r="Y240" s="1"/>
  <c r="Z160"/>
  <c r="Y239"/>
  <c r="AA239" s="1"/>
  <c r="O162"/>
  <c r="Z161" i="10"/>
  <c r="AA161"/>
  <c r="Z239"/>
  <c r="AA239"/>
  <c r="O163"/>
  <c r="X163" s="1"/>
  <c r="O241"/>
  <c r="AA161" i="7"/>
  <c r="Y239"/>
  <c r="AA239" s="1"/>
  <c r="O396"/>
  <c r="Y396" s="1"/>
  <c r="AA394"/>
  <c r="Z394"/>
  <c r="Y395"/>
  <c r="O163"/>
  <c r="Z238"/>
  <c r="AA238"/>
  <c r="O240"/>
  <c r="Y240" s="1"/>
  <c r="X162"/>
  <c r="X395"/>
  <c r="AA161" i="11" l="1"/>
  <c r="X240"/>
  <c r="Z240" s="1"/>
  <c r="AA240" i="10"/>
  <c r="Z162"/>
  <c r="Y163"/>
  <c r="Z163" s="1"/>
  <c r="O163" i="11"/>
  <c r="O241"/>
  <c r="X162"/>
  <c r="Z239"/>
  <c r="Y162"/>
  <c r="O242" i="10"/>
  <c r="X164"/>
  <c r="Y164"/>
  <c r="X241"/>
  <c r="Y241"/>
  <c r="Z239" i="7"/>
  <c r="X164"/>
  <c r="Y164"/>
  <c r="Z395"/>
  <c r="AA395"/>
  <c r="O397"/>
  <c r="Y397" s="1"/>
  <c r="X163"/>
  <c r="Z162"/>
  <c r="AA162"/>
  <c r="O241"/>
  <c r="Y241" s="1"/>
  <c r="X240"/>
  <c r="Y163"/>
  <c r="X396"/>
  <c r="AA240" i="11" l="1"/>
  <c r="AA163" i="10"/>
  <c r="O242" i="11"/>
  <c r="Y242" s="1"/>
  <c r="X164"/>
  <c r="Y164"/>
  <c r="Z162"/>
  <c r="AA162"/>
  <c r="X163"/>
  <c r="X241"/>
  <c r="Y241"/>
  <c r="Y163"/>
  <c r="Z241" i="10"/>
  <c r="AA241"/>
  <c r="O243"/>
  <c r="X243" s="1"/>
  <c r="X242"/>
  <c r="Z164"/>
  <c r="AA164"/>
  <c r="Y242"/>
  <c r="X397" i="7"/>
  <c r="Z397" s="1"/>
  <c r="Z164"/>
  <c r="AA164"/>
  <c r="Z240"/>
  <c r="AA240"/>
  <c r="O242"/>
  <c r="O398"/>
  <c r="AA396"/>
  <c r="Z396"/>
  <c r="AA163"/>
  <c r="Z163"/>
  <c r="X241"/>
  <c r="Y243" i="10" l="1"/>
  <c r="Z243" s="1"/>
  <c r="Z163" i="11"/>
  <c r="AA163"/>
  <c r="Z164"/>
  <c r="AA164"/>
  <c r="Z241"/>
  <c r="AA241"/>
  <c r="O243"/>
  <c r="Y243" s="1"/>
  <c r="X242"/>
  <c r="Z242" i="10"/>
  <c r="AA242"/>
  <c r="O244"/>
  <c r="X244" s="1"/>
  <c r="AA397" i="7"/>
  <c r="AA241"/>
  <c r="Z241"/>
  <c r="O243"/>
  <c r="Y243" s="1"/>
  <c r="O399"/>
  <c r="Y399" s="1"/>
  <c r="Y398"/>
  <c r="X242"/>
  <c r="X398"/>
  <c r="Y242"/>
  <c r="AA243" i="10" l="1"/>
  <c r="Z242" i="11"/>
  <c r="AA242"/>
  <c r="O244"/>
  <c r="X244" s="1"/>
  <c r="X243"/>
  <c r="O245" i="10"/>
  <c r="X245" s="1"/>
  <c r="Y244"/>
  <c r="Z244" s="1"/>
  <c r="X243" i="7"/>
  <c r="AA243" s="1"/>
  <c r="Z242"/>
  <c r="AA242"/>
  <c r="X399"/>
  <c r="AA398"/>
  <c r="Z398"/>
  <c r="O400"/>
  <c r="Y400" s="1"/>
  <c r="O244"/>
  <c r="X244" s="1"/>
  <c r="Y244" i="11" l="1"/>
  <c r="AA244" s="1"/>
  <c r="Y245" i="10"/>
  <c r="Z245" s="1"/>
  <c r="Z243" i="11"/>
  <c r="AA243"/>
  <c r="O245"/>
  <c r="X245" s="1"/>
  <c r="AA244" i="10"/>
  <c r="O246"/>
  <c r="X246" s="1"/>
  <c r="Z243" i="7"/>
  <c r="X400"/>
  <c r="Z400" s="1"/>
  <c r="AA399"/>
  <c r="Z399"/>
  <c r="O245"/>
  <c r="Y245" s="1"/>
  <c r="O401"/>
  <c r="X401" s="1"/>
  <c r="Y244"/>
  <c r="AA244" s="1"/>
  <c r="Z244" i="11" l="1"/>
  <c r="Y245"/>
  <c r="Z245" s="1"/>
  <c r="AA245" i="10"/>
  <c r="Y246"/>
  <c r="AA246" s="1"/>
  <c r="O246" i="11"/>
  <c r="O247" i="10"/>
  <c r="X247" s="1"/>
  <c r="AA400" i="7"/>
  <c r="Z244"/>
  <c r="Y401"/>
  <c r="AA401" s="1"/>
  <c r="O246"/>
  <c r="Y246" s="1"/>
  <c r="O402"/>
  <c r="Y402" s="1"/>
  <c r="X245"/>
  <c r="AA245" i="11" l="1"/>
  <c r="Z246" i="10"/>
  <c r="O247" i="11"/>
  <c r="X247" s="1"/>
  <c r="X246"/>
  <c r="Y246"/>
  <c r="O248" i="10"/>
  <c r="X248" s="1"/>
  <c r="Y247"/>
  <c r="AA247" s="1"/>
  <c r="X246" i="7"/>
  <c r="Z401"/>
  <c r="AA245"/>
  <c r="Z245"/>
  <c r="X402"/>
  <c r="O247"/>
  <c r="Y247" s="1"/>
  <c r="O403"/>
  <c r="Y403" s="1"/>
  <c r="Z246" i="11" l="1"/>
  <c r="AA246"/>
  <c r="O248"/>
  <c r="X248" s="1"/>
  <c r="Y247"/>
  <c r="AA247" s="1"/>
  <c r="O249" i="10"/>
  <c r="X249" s="1"/>
  <c r="Z247"/>
  <c r="Y248"/>
  <c r="AA248" s="1"/>
  <c r="X403" i="7"/>
  <c r="Z403" s="1"/>
  <c r="Z246"/>
  <c r="AA246"/>
  <c r="AA402"/>
  <c r="Z402"/>
  <c r="O404"/>
  <c r="X404" s="1"/>
  <c r="O248"/>
  <c r="X248" s="1"/>
  <c r="X247"/>
  <c r="Y248" i="11" l="1"/>
  <c r="AA248" s="1"/>
  <c r="Y249" i="10"/>
  <c r="Z249" s="1"/>
  <c r="Z248"/>
  <c r="O249" i="11"/>
  <c r="Y249" s="1"/>
  <c r="Z247"/>
  <c r="O250" i="10"/>
  <c r="Y248" i="7"/>
  <c r="AA248" s="1"/>
  <c r="Y404"/>
  <c r="Z404" s="1"/>
  <c r="AA403"/>
  <c r="Z247"/>
  <c r="AA247"/>
  <c r="O405"/>
  <c r="X405" s="1"/>
  <c r="O249"/>
  <c r="Z248" i="11" l="1"/>
  <c r="AA249" i="10"/>
  <c r="O250" i="11"/>
  <c r="Y250" s="1"/>
  <c r="X249"/>
  <c r="O251" i="10"/>
  <c r="X251" s="1"/>
  <c r="X250"/>
  <c r="Y250"/>
  <c r="Z248" i="7"/>
  <c r="Y405"/>
  <c r="AA405" s="1"/>
  <c r="AA404"/>
  <c r="O250"/>
  <c r="Y250" s="1"/>
  <c r="X249"/>
  <c r="O406"/>
  <c r="X406" s="1"/>
  <c r="Y249"/>
  <c r="Z249" i="11" l="1"/>
  <c r="AA249"/>
  <c r="O251"/>
  <c r="X251" s="1"/>
  <c r="X250"/>
  <c r="Z250" i="10"/>
  <c r="AA250"/>
  <c r="O252"/>
  <c r="X252" s="1"/>
  <c r="Y251"/>
  <c r="AA251" s="1"/>
  <c r="Z405" i="7"/>
  <c r="X250"/>
  <c r="AA249"/>
  <c r="Z249"/>
  <c r="O251"/>
  <c r="O407"/>
  <c r="Y406"/>
  <c r="Z406" s="1"/>
  <c r="Y251" i="11" l="1"/>
  <c r="AA251" s="1"/>
  <c r="Y252" i="10"/>
  <c r="AA252" s="1"/>
  <c r="Z250" i="11"/>
  <c r="AA250"/>
  <c r="O252"/>
  <c r="X252" s="1"/>
  <c r="O253" i="10"/>
  <c r="Y253" s="1"/>
  <c r="Z251"/>
  <c r="O252" i="7"/>
  <c r="X251"/>
  <c r="AA406"/>
  <c r="O408"/>
  <c r="X408" s="1"/>
  <c r="Z250"/>
  <c r="AA250"/>
  <c r="X407"/>
  <c r="Y407"/>
  <c r="Y251"/>
  <c r="Z251" i="11" l="1"/>
  <c r="Z252" i="10"/>
  <c r="O253" i="11"/>
  <c r="Y253" s="1"/>
  <c r="Y252"/>
  <c r="Z252" s="1"/>
  <c r="O254" i="10"/>
  <c r="Y254" s="1"/>
  <c r="X253"/>
  <c r="O253" i="7"/>
  <c r="Y253" s="1"/>
  <c r="Y408"/>
  <c r="AA408" s="1"/>
  <c r="X252"/>
  <c r="AA407"/>
  <c r="Z407"/>
  <c r="Y252"/>
  <c r="O409"/>
  <c r="X409" s="1"/>
  <c r="Z251"/>
  <c r="AA251"/>
  <c r="X253" i="11" l="1"/>
  <c r="AA253" s="1"/>
  <c r="AA252"/>
  <c r="O254"/>
  <c r="X254" s="1"/>
  <c r="Z253" i="10"/>
  <c r="AA253"/>
  <c r="O255"/>
  <c r="X255" s="1"/>
  <c r="X254"/>
  <c r="Z408" i="7"/>
  <c r="Z252"/>
  <c r="AA252"/>
  <c r="O254"/>
  <c r="Y254" s="1"/>
  <c r="O410"/>
  <c r="Y410" s="1"/>
  <c r="Y409"/>
  <c r="AA409" s="1"/>
  <c r="X253"/>
  <c r="Y254" i="11" l="1"/>
  <c r="AA254" s="1"/>
  <c r="Z253"/>
  <c r="Y255" i="10"/>
  <c r="AA255" s="1"/>
  <c r="O255" i="11"/>
  <c r="X255" s="1"/>
  <c r="Z254" i="10"/>
  <c r="AA254"/>
  <c r="O256"/>
  <c r="X256" s="1"/>
  <c r="AA253" i="7"/>
  <c r="Z253"/>
  <c r="Z409"/>
  <c r="O255"/>
  <c r="O411"/>
  <c r="X410"/>
  <c r="X254"/>
  <c r="Z254" i="11" l="1"/>
  <c r="Z255" i="10"/>
  <c r="O256" i="11"/>
  <c r="X256" s="1"/>
  <c r="Y255"/>
  <c r="AA255" s="1"/>
  <c r="O257" i="10"/>
  <c r="X257" s="1"/>
  <c r="Y256"/>
  <c r="Z256" s="1"/>
  <c r="O256" i="7"/>
  <c r="AA410"/>
  <c r="Z410"/>
  <c r="X255"/>
  <c r="O412"/>
  <c r="Z254"/>
  <c r="AA254"/>
  <c r="X411"/>
  <c r="Y411"/>
  <c r="Y255"/>
  <c r="Y257" i="10" l="1"/>
  <c r="Z257" s="1"/>
  <c r="O257" i="11"/>
  <c r="Y257" s="1"/>
  <c r="Z255"/>
  <c r="Y256"/>
  <c r="Z256" s="1"/>
  <c r="AA256" i="10"/>
  <c r="O258"/>
  <c r="Y258" s="1"/>
  <c r="O413" i="7"/>
  <c r="O257"/>
  <c r="Y257" s="1"/>
  <c r="Z255"/>
  <c r="AA255"/>
  <c r="X256"/>
  <c r="Y412"/>
  <c r="Y256"/>
  <c r="AA411"/>
  <c r="Z411"/>
  <c r="X412"/>
  <c r="AA256" i="11" l="1"/>
  <c r="X257"/>
  <c r="Z257" s="1"/>
  <c r="AA257" i="10"/>
  <c r="X258"/>
  <c r="Z258" s="1"/>
  <c r="O258" i="11"/>
  <c r="O259" i="10"/>
  <c r="X259" s="1"/>
  <c r="X257" i="7"/>
  <c r="AA257" s="1"/>
  <c r="Z256"/>
  <c r="AA256"/>
  <c r="O414"/>
  <c r="Y413"/>
  <c r="X413"/>
  <c r="Z412"/>
  <c r="AA412"/>
  <c r="O258"/>
  <c r="Y258" s="1"/>
  <c r="AA257" i="11" l="1"/>
  <c r="AA258" i="10"/>
  <c r="O259" i="11"/>
  <c r="X259" s="1"/>
  <c r="X258"/>
  <c r="Y258"/>
  <c r="O260" i="10"/>
  <c r="X260" s="1"/>
  <c r="Y259"/>
  <c r="AA259" s="1"/>
  <c r="Z257" i="7"/>
  <c r="Z413"/>
  <c r="AA413"/>
  <c r="O415"/>
  <c r="O259"/>
  <c r="Y259" s="1"/>
  <c r="X414"/>
  <c r="Y414"/>
  <c r="X258"/>
  <c r="O260" i="11" l="1"/>
  <c r="X260" s="1"/>
  <c r="Z258"/>
  <c r="AA258"/>
  <c r="Y259"/>
  <c r="AA259" s="1"/>
  <c r="O261" i="10"/>
  <c r="X261" s="1"/>
  <c r="Z259"/>
  <c r="Y260"/>
  <c r="Z260" s="1"/>
  <c r="AA414" i="7"/>
  <c r="Z414"/>
  <c r="O416"/>
  <c r="O260"/>
  <c r="Z258"/>
  <c r="AA258"/>
  <c r="X415"/>
  <c r="X259"/>
  <c r="Y415"/>
  <c r="Y261" i="10" l="1"/>
  <c r="Z261" s="1"/>
  <c r="O261" i="11"/>
  <c r="Y261" s="1"/>
  <c r="Z259"/>
  <c r="Y260"/>
  <c r="Z260" s="1"/>
  <c r="AA260" i="10"/>
  <c r="O262"/>
  <c r="O417" i="7"/>
  <c r="O261"/>
  <c r="Y261" s="1"/>
  <c r="AA415"/>
  <c r="Z415"/>
  <c r="X260"/>
  <c r="Y416"/>
  <c r="Z259"/>
  <c r="AA259"/>
  <c r="Y260"/>
  <c r="X416"/>
  <c r="AA260" i="11" l="1"/>
  <c r="X261"/>
  <c r="AA261" s="1"/>
  <c r="AA261" i="10"/>
  <c r="O262" i="11"/>
  <c r="O263" i="10"/>
  <c r="X262"/>
  <c r="Y262"/>
  <c r="X261" i="7"/>
  <c r="Z261" s="1"/>
  <c r="Z260"/>
  <c r="AA260"/>
  <c r="O418"/>
  <c r="Y417"/>
  <c r="X417"/>
  <c r="Z416"/>
  <c r="AA416"/>
  <c r="O262"/>
  <c r="Z261" i="11" l="1"/>
  <c r="O263"/>
  <c r="X263" s="1"/>
  <c r="X262"/>
  <c r="Y262"/>
  <c r="O264" i="10"/>
  <c r="X263"/>
  <c r="Y263"/>
  <c r="Z262"/>
  <c r="AA262"/>
  <c r="AA261" i="7"/>
  <c r="Z417"/>
  <c r="AA417"/>
  <c r="O419"/>
  <c r="O263"/>
  <c r="Y263" s="1"/>
  <c r="X418"/>
  <c r="Y418"/>
  <c r="Y262"/>
  <c r="X262"/>
  <c r="Z262" i="11" l="1"/>
  <c r="AA262"/>
  <c r="O264"/>
  <c r="X264" s="1"/>
  <c r="Y263"/>
  <c r="AA263" s="1"/>
  <c r="O265" i="10"/>
  <c r="X265" s="1"/>
  <c r="X264"/>
  <c r="Y264"/>
  <c r="Z263"/>
  <c r="AA263"/>
  <c r="O420" i="7"/>
  <c r="X420" s="1"/>
  <c r="O264"/>
  <c r="Y264" s="1"/>
  <c r="X419"/>
  <c r="AA418"/>
  <c r="Z418"/>
  <c r="Z262"/>
  <c r="AA262"/>
  <c r="X263"/>
  <c r="Y419"/>
  <c r="Y264" i="11" l="1"/>
  <c r="Z264" s="1"/>
  <c r="Y265" i="10"/>
  <c r="AA265" s="1"/>
  <c r="O265" i="11"/>
  <c r="Y265" s="1"/>
  <c r="Z263"/>
  <c r="AA264" i="10"/>
  <c r="Z264"/>
  <c r="O266"/>
  <c r="Y266" s="1"/>
  <c r="X264" i="7"/>
  <c r="AA264" s="1"/>
  <c r="Y420"/>
  <c r="AA420" s="1"/>
  <c r="AA419"/>
  <c r="Z419"/>
  <c r="O421"/>
  <c r="X421" s="1"/>
  <c r="Z263"/>
  <c r="AA263"/>
  <c r="O265"/>
  <c r="AA264" i="11" l="1"/>
  <c r="Z265" i="10"/>
  <c r="O266" i="11"/>
  <c r="Y266" s="1"/>
  <c r="X265"/>
  <c r="O267" i="10"/>
  <c r="X266"/>
  <c r="Z264" i="7"/>
  <c r="Y421"/>
  <c r="AA421" s="1"/>
  <c r="O266"/>
  <c r="Y266" s="1"/>
  <c r="Z420"/>
  <c r="O422"/>
  <c r="Y422" s="1"/>
  <c r="X265"/>
  <c r="Y265"/>
  <c r="Z265" i="11" l="1"/>
  <c r="AA265"/>
  <c r="O267"/>
  <c r="X267" s="1"/>
  <c r="X266"/>
  <c r="O268" i="10"/>
  <c r="X268" s="1"/>
  <c r="X267"/>
  <c r="Y267"/>
  <c r="Z266"/>
  <c r="AA266"/>
  <c r="Z421" i="7"/>
  <c r="X266"/>
  <c r="AA265"/>
  <c r="Z265"/>
  <c r="O423"/>
  <c r="Y423" s="1"/>
  <c r="O267"/>
  <c r="Y267" s="1"/>
  <c r="X422"/>
  <c r="Y267" i="11" l="1"/>
  <c r="Z267" s="1"/>
  <c r="Z266"/>
  <c r="AA266"/>
  <c r="O268"/>
  <c r="X268" s="1"/>
  <c r="Z267" i="10"/>
  <c r="AA267"/>
  <c r="O269"/>
  <c r="Y269" s="1"/>
  <c r="Y268"/>
  <c r="Z268" s="1"/>
  <c r="X267" i="7"/>
  <c r="Z267" s="1"/>
  <c r="Z266"/>
  <c r="AA266"/>
  <c r="O424"/>
  <c r="X424" s="1"/>
  <c r="AA422"/>
  <c r="Z422"/>
  <c r="O268"/>
  <c r="X423"/>
  <c r="AA267" i="11" l="1"/>
  <c r="O269"/>
  <c r="X269" s="1"/>
  <c r="Y268"/>
  <c r="Z268" s="1"/>
  <c r="O270" i="10"/>
  <c r="Y270" s="1"/>
  <c r="AA268"/>
  <c r="X269"/>
  <c r="AA267" i="7"/>
  <c r="Y424"/>
  <c r="AA424" s="1"/>
  <c r="O269"/>
  <c r="Y269" s="1"/>
  <c r="AA423"/>
  <c r="Z423"/>
  <c r="O425"/>
  <c r="X425" s="1"/>
  <c r="X268"/>
  <c r="Y268"/>
  <c r="Y269" i="11" l="1"/>
  <c r="AA269" s="1"/>
  <c r="AA268"/>
  <c r="O270"/>
  <c r="X270" s="1"/>
  <c r="Z269" i="10"/>
  <c r="AA269"/>
  <c r="O271"/>
  <c r="X271" s="1"/>
  <c r="X270"/>
  <c r="Y425" i="7"/>
  <c r="AA425" s="1"/>
  <c r="Z424"/>
  <c r="Z268"/>
  <c r="AA268"/>
  <c r="O270"/>
  <c r="O426"/>
  <c r="Y426" s="1"/>
  <c r="X269"/>
  <c r="Y270" i="11" l="1"/>
  <c r="AA270" s="1"/>
  <c r="Z269"/>
  <c r="Y271" i="10"/>
  <c r="AA271" s="1"/>
  <c r="O271" i="11"/>
  <c r="X271" s="1"/>
  <c r="Z270" i="10"/>
  <c r="AA270"/>
  <c r="O272"/>
  <c r="X272" s="1"/>
  <c r="Z425" i="7"/>
  <c r="X426"/>
  <c r="Z426" s="1"/>
  <c r="O271"/>
  <c r="Y271" s="1"/>
  <c r="AA269"/>
  <c r="Z269"/>
  <c r="X270"/>
  <c r="O427"/>
  <c r="Y427" s="1"/>
  <c r="Y270"/>
  <c r="Z270" i="11" l="1"/>
  <c r="Z271" i="10"/>
  <c r="O272" i="11"/>
  <c r="Y271"/>
  <c r="AA271" s="1"/>
  <c r="O273" i="10"/>
  <c r="X273" s="1"/>
  <c r="Y272"/>
  <c r="Z272" s="1"/>
  <c r="AA426" i="7"/>
  <c r="X427"/>
  <c r="O272"/>
  <c r="O428"/>
  <c r="Y428" s="1"/>
  <c r="X271"/>
  <c r="Z270"/>
  <c r="AA270"/>
  <c r="Y273" i="10" l="1"/>
  <c r="AA273" s="1"/>
  <c r="O273" i="11"/>
  <c r="Y273" s="1"/>
  <c r="Z271"/>
  <c r="X272"/>
  <c r="Y272"/>
  <c r="AA272" i="10"/>
  <c r="O274"/>
  <c r="Y274" s="1"/>
  <c r="Z427" i="7"/>
  <c r="AA427"/>
  <c r="O429"/>
  <c r="Y429" s="1"/>
  <c r="O273"/>
  <c r="X428"/>
  <c r="X272"/>
  <c r="Z271"/>
  <c r="AA271"/>
  <c r="Y272"/>
  <c r="X273" i="11" l="1"/>
  <c r="AA273" s="1"/>
  <c r="Z273" i="10"/>
  <c r="AA272" i="11"/>
  <c r="Z272"/>
  <c r="O274"/>
  <c r="Y274" s="1"/>
  <c r="X274" i="10"/>
  <c r="O275"/>
  <c r="Y275" s="1"/>
  <c r="Z272" i="7"/>
  <c r="AA272"/>
  <c r="O274"/>
  <c r="Z428"/>
  <c r="AA428"/>
  <c r="O430"/>
  <c r="Y430" s="1"/>
  <c r="X273"/>
  <c r="Y273"/>
  <c r="X429"/>
  <c r="Z273" i="11" l="1"/>
  <c r="X275" i="10"/>
  <c r="AA275" s="1"/>
  <c r="O275" i="11"/>
  <c r="X275" s="1"/>
  <c r="X274"/>
  <c r="Z274" i="10"/>
  <c r="AA274"/>
  <c r="O276"/>
  <c r="Y276" s="1"/>
  <c r="X430" i="7"/>
  <c r="Z430" s="1"/>
  <c r="O275"/>
  <c r="Y275" s="1"/>
  <c r="AA273"/>
  <c r="Z273"/>
  <c r="X274"/>
  <c r="Z429"/>
  <c r="AA429"/>
  <c r="O431"/>
  <c r="Y274"/>
  <c r="Z275" i="10" l="1"/>
  <c r="Z274" i="11"/>
  <c r="AA274"/>
  <c r="O276"/>
  <c r="X276" s="1"/>
  <c r="Y275"/>
  <c r="AA275" s="1"/>
  <c r="O277" i="10"/>
  <c r="X277" s="1"/>
  <c r="X276"/>
  <c r="AA430" i="7"/>
  <c r="X275"/>
  <c r="AA275" s="1"/>
  <c r="O432"/>
  <c r="X432" s="1"/>
  <c r="Z274"/>
  <c r="AA274"/>
  <c r="O276"/>
  <c r="X276" s="1"/>
  <c r="X431"/>
  <c r="Y431"/>
  <c r="Y276" i="11" l="1"/>
  <c r="Z276" s="1"/>
  <c r="O277"/>
  <c r="Y277" s="1"/>
  <c r="Z275"/>
  <c r="Z276" i="10"/>
  <c r="AA276"/>
  <c r="O278"/>
  <c r="Y278" s="1"/>
  <c r="Y277"/>
  <c r="Z277" s="1"/>
  <c r="Z275" i="7"/>
  <c r="Y276"/>
  <c r="Z276" s="1"/>
  <c r="Y432"/>
  <c r="AA432" s="1"/>
  <c r="Z431"/>
  <c r="AA431"/>
  <c r="O277"/>
  <c r="Y277" s="1"/>
  <c r="O433"/>
  <c r="AA276" i="11" l="1"/>
  <c r="O278"/>
  <c r="Y278" s="1"/>
  <c r="X277"/>
  <c r="O279" i="10"/>
  <c r="Y279" s="1"/>
  <c r="AA277"/>
  <c r="X278"/>
  <c r="AA276" i="7"/>
  <c r="Z432"/>
  <c r="O434"/>
  <c r="Y434" s="1"/>
  <c r="X433"/>
  <c r="O278"/>
  <c r="X278" s="1"/>
  <c r="Y433"/>
  <c r="X277"/>
  <c r="X279" i="10" l="1"/>
  <c r="AA279" s="1"/>
  <c r="Z277" i="11"/>
  <c r="AA277"/>
  <c r="O279"/>
  <c r="X279" s="1"/>
  <c r="X278"/>
  <c r="AA278" i="10"/>
  <c r="Z278"/>
  <c r="O280"/>
  <c r="X280" s="1"/>
  <c r="O435" i="7"/>
  <c r="O279"/>
  <c r="Y279" s="1"/>
  <c r="AA277"/>
  <c r="Z277"/>
  <c r="Y278"/>
  <c r="AA278" s="1"/>
  <c r="X434"/>
  <c r="Z433"/>
  <c r="AA433"/>
  <c r="Y279" i="11" l="1"/>
  <c r="AA279" s="1"/>
  <c r="Z279" i="10"/>
  <c r="Z278" i="11"/>
  <c r="AA278"/>
  <c r="O280"/>
  <c r="X280" s="1"/>
  <c r="O281" i="10"/>
  <c r="X281" s="1"/>
  <c r="Y280"/>
  <c r="AA280" s="1"/>
  <c r="O436" i="7"/>
  <c r="Y436" s="1"/>
  <c r="Z278"/>
  <c r="O280"/>
  <c r="X435"/>
  <c r="AA434"/>
  <c r="Z434"/>
  <c r="X279"/>
  <c r="Y435"/>
  <c r="Z279" i="11" l="1"/>
  <c r="O281"/>
  <c r="X281" s="1"/>
  <c r="Y280"/>
  <c r="Z280" s="1"/>
  <c r="O282" i="10"/>
  <c r="X282" s="1"/>
  <c r="Z280"/>
  <c r="Y281"/>
  <c r="AA281" s="1"/>
  <c r="O281" i="7"/>
  <c r="O437"/>
  <c r="Y437" s="1"/>
  <c r="X280"/>
  <c r="Z279"/>
  <c r="AA279"/>
  <c r="Y280"/>
  <c r="X436"/>
  <c r="Z435"/>
  <c r="AA435"/>
  <c r="Y281" i="11" l="1"/>
  <c r="Z281" s="1"/>
  <c r="Z281" i="10"/>
  <c r="Y282"/>
  <c r="AA282" s="1"/>
  <c r="AA280" i="11"/>
  <c r="O282"/>
  <c r="Y282" s="1"/>
  <c r="Y283" i="10"/>
  <c r="X283"/>
  <c r="X437" i="7"/>
  <c r="AA437" s="1"/>
  <c r="O282"/>
  <c r="X281"/>
  <c r="Z280"/>
  <c r="AA280"/>
  <c r="Y281"/>
  <c r="Z436"/>
  <c r="AA436"/>
  <c r="O438"/>
  <c r="Y438" s="1"/>
  <c r="AA281" i="11" l="1"/>
  <c r="X282"/>
  <c r="AA282" s="1"/>
  <c r="Z282" i="10"/>
  <c r="X283" i="11"/>
  <c r="Y283"/>
  <c r="Z283" i="10"/>
  <c r="AA283"/>
  <c r="X438" i="7"/>
  <c r="Z438" s="1"/>
  <c r="Z437"/>
  <c r="Y283"/>
  <c r="X283"/>
  <c r="AA281"/>
  <c r="Z281"/>
  <c r="X282"/>
  <c r="O439"/>
  <c r="Y439" s="1"/>
  <c r="Y282"/>
  <c r="Z282" i="11" l="1"/>
  <c r="Z283"/>
  <c r="AA283"/>
  <c r="AA438" i="7"/>
  <c r="X439"/>
  <c r="AA439" s="1"/>
  <c r="Z282"/>
  <c r="AA282"/>
  <c r="O440"/>
  <c r="Y440" s="1"/>
  <c r="Z283"/>
  <c r="AA283"/>
  <c r="Z439" l="1"/>
  <c r="X441"/>
  <c r="Y441"/>
  <c r="X440"/>
  <c r="Z441" l="1"/>
  <c r="AA441"/>
  <c r="Z440"/>
  <c r="AA440"/>
  <c r="O80" i="6" l="1"/>
  <c r="O81" s="1"/>
  <c r="O82" s="1"/>
  <c r="O83" s="1"/>
  <c r="O84" s="1"/>
  <c r="O85" s="1"/>
  <c r="O86" s="1"/>
  <c r="O87" s="1"/>
  <c r="O88"/>
  <c r="O89" s="1"/>
  <c r="O90" s="1"/>
  <c r="O91" s="1"/>
  <c r="O92" s="1"/>
  <c r="O93" s="1"/>
  <c r="O94" s="1"/>
  <c r="O95" s="1"/>
  <c r="O96" s="1"/>
  <c r="O97" s="1"/>
  <c r="O98" s="1"/>
  <c r="O99" s="1"/>
  <c r="O100" s="1"/>
  <c r="O101" s="1"/>
  <c r="O102" s="1"/>
  <c r="O103" s="1"/>
  <c r="O104" s="1"/>
  <c r="O105" s="1"/>
  <c r="O106" s="1"/>
  <c r="O107" s="1"/>
  <c r="O108" s="1"/>
  <c r="O109" s="1"/>
  <c r="O110" s="1"/>
  <c r="O111" s="1"/>
  <c r="O112" s="1"/>
  <c r="O113" s="1"/>
  <c r="O114" s="1"/>
  <c r="O115" s="1"/>
  <c r="O116" s="1"/>
  <c r="O117" s="1"/>
  <c r="O118" s="1"/>
  <c r="O119" s="1"/>
  <c r="O120" s="1"/>
  <c r="O121" s="1"/>
  <c r="O122" s="1"/>
  <c r="O123" s="1"/>
  <c r="O124" s="1"/>
  <c r="O125" s="1"/>
  <c r="O126" s="1"/>
  <c r="O127" s="1"/>
  <c r="O128" s="1"/>
  <c r="O129" s="1"/>
  <c r="O130" s="1"/>
  <c r="O131" s="1"/>
  <c r="O132" s="1"/>
  <c r="O133" s="1"/>
  <c r="O134" s="1"/>
  <c r="O135" s="1"/>
  <c r="O136" s="1"/>
  <c r="O137" s="1"/>
  <c r="O138" s="1"/>
  <c r="O139" s="1"/>
  <c r="O140" s="1"/>
  <c r="O141" s="1"/>
  <c r="O142" s="1"/>
  <c r="O143" s="1"/>
  <c r="O144" s="1"/>
  <c r="O145" s="1"/>
  <c r="O146" s="1"/>
  <c r="O147" s="1"/>
  <c r="O148" s="1"/>
  <c r="O149" s="1"/>
  <c r="O150" s="1"/>
  <c r="O151" s="1"/>
  <c r="O152" s="1"/>
  <c r="O153" s="1"/>
  <c r="O154" s="1"/>
  <c r="O155" s="1"/>
  <c r="O156" s="1"/>
  <c r="O157" s="1"/>
  <c r="O158" s="1"/>
  <c r="O159" s="1"/>
  <c r="O160" s="1"/>
  <c r="O161" s="1"/>
  <c r="O162" s="1"/>
  <c r="O163" s="1"/>
  <c r="O164"/>
  <c r="O165" s="1"/>
  <c r="O166"/>
  <c r="O167" s="1"/>
  <c r="O168" s="1"/>
  <c r="O169" s="1"/>
  <c r="O170" s="1"/>
  <c r="O171" s="1"/>
  <c r="O172" s="1"/>
  <c r="O173" s="1"/>
  <c r="O174" s="1"/>
  <c r="O175" s="1"/>
  <c r="O176" s="1"/>
  <c r="O177" s="1"/>
  <c r="O178" s="1"/>
  <c r="O179" s="1"/>
  <c r="O180" s="1"/>
  <c r="O181" s="1"/>
  <c r="O182" s="1"/>
  <c r="O183" s="1"/>
  <c r="O184" s="1"/>
  <c r="O185" s="1"/>
  <c r="O186" s="1"/>
  <c r="O187" s="1"/>
  <c r="O188" s="1"/>
  <c r="O189" s="1"/>
  <c r="O190" s="1"/>
  <c r="O191" s="1"/>
  <c r="O192" s="1"/>
  <c r="O193" s="1"/>
  <c r="O194" s="1"/>
  <c r="O195" s="1"/>
  <c r="O196" s="1"/>
  <c r="O197" s="1"/>
  <c r="O198" s="1"/>
  <c r="O199" s="1"/>
  <c r="O200" s="1"/>
  <c r="O201" s="1"/>
  <c r="O202" s="1"/>
  <c r="O203" s="1"/>
  <c r="O204" s="1"/>
  <c r="O205" s="1"/>
  <c r="O206" s="1"/>
  <c r="O207" s="1"/>
  <c r="O208" s="1"/>
  <c r="O209" s="1"/>
  <c r="O210" s="1"/>
  <c r="O211" s="1"/>
  <c r="O212" s="1"/>
  <c r="O213" s="1"/>
  <c r="O214" s="1"/>
  <c r="O215" s="1"/>
  <c r="O216" s="1"/>
  <c r="O217" s="1"/>
  <c r="O218" s="1"/>
  <c r="O219" s="1"/>
  <c r="O220" s="1"/>
  <c r="O221" s="1"/>
  <c r="O222" s="1"/>
  <c r="O223" s="1"/>
  <c r="O224" s="1"/>
  <c r="O225" s="1"/>
  <c r="O226" s="1"/>
  <c r="O227" s="1"/>
  <c r="O228" s="1"/>
  <c r="O229" s="1"/>
  <c r="O230" s="1"/>
  <c r="O231" s="1"/>
  <c r="O232" s="1"/>
  <c r="O233" s="1"/>
  <c r="O234" s="1"/>
  <c r="O235" s="1"/>
  <c r="O236" s="1"/>
  <c r="O237" s="1"/>
  <c r="O238" s="1"/>
  <c r="O239" s="1"/>
  <c r="O240" s="1"/>
  <c r="O241" s="1"/>
  <c r="O242" s="1"/>
  <c r="O243" s="1"/>
  <c r="O244" s="1"/>
  <c r="O245" s="1"/>
  <c r="O246" s="1"/>
  <c r="O247" s="1"/>
  <c r="O248" s="1"/>
  <c r="O249" s="1"/>
  <c r="O250" s="1"/>
  <c r="O251" s="1"/>
  <c r="O252" s="1"/>
  <c r="O253" s="1"/>
  <c r="O254" s="1"/>
  <c r="O255" s="1"/>
  <c r="O256" s="1"/>
  <c r="O257" s="1"/>
  <c r="O258" s="1"/>
  <c r="O259" s="1"/>
  <c r="O260" s="1"/>
  <c r="O261" s="1"/>
  <c r="O262" s="1"/>
  <c r="O263" s="1"/>
  <c r="O264" s="1"/>
  <c r="O265" s="1"/>
  <c r="O266" s="1"/>
  <c r="O267" s="1"/>
  <c r="O268" s="1"/>
  <c r="O269" s="1"/>
  <c r="O270" s="1"/>
  <c r="O271" s="1"/>
  <c r="O272" s="1"/>
  <c r="O273" s="1"/>
  <c r="O274" s="1"/>
  <c r="O275" s="1"/>
  <c r="O276" s="1"/>
  <c r="O277" s="1"/>
  <c r="O278" s="1"/>
  <c r="O279" s="1"/>
  <c r="O280" s="1"/>
  <c r="O281" s="1"/>
  <c r="O282" s="1"/>
  <c r="O283"/>
  <c r="O284" s="1"/>
  <c r="O285" s="1"/>
  <c r="O286" s="1"/>
  <c r="O287" s="1"/>
  <c r="O288"/>
  <c r="O289" s="1"/>
  <c r="O290" s="1"/>
  <c r="O291" s="1"/>
  <c r="O292" s="1"/>
  <c r="O293" s="1"/>
  <c r="O294" s="1"/>
  <c r="O295" s="1"/>
  <c r="O296" s="1"/>
  <c r="O297" s="1"/>
  <c r="O298" s="1"/>
  <c r="O299" s="1"/>
  <c r="O300" s="1"/>
  <c r="O301" s="1"/>
  <c r="O302" s="1"/>
  <c r="O303" s="1"/>
  <c r="O304" s="1"/>
  <c r="O305" s="1"/>
  <c r="O306" s="1"/>
  <c r="O307" s="1"/>
  <c r="O308" s="1"/>
  <c r="O309"/>
  <c r="O310" s="1"/>
  <c r="O311" s="1"/>
  <c r="O312" s="1"/>
  <c r="O313" s="1"/>
  <c r="O314" s="1"/>
  <c r="O315" s="1"/>
  <c r="O316" s="1"/>
  <c r="O317" s="1"/>
  <c r="O318" s="1"/>
  <c r="O319" s="1"/>
  <c r="O320" s="1"/>
  <c r="O321" s="1"/>
  <c r="O322"/>
  <c r="O323" s="1"/>
  <c r="O324" s="1"/>
  <c r="O325" s="1"/>
  <c r="O326" s="1"/>
  <c r="O327" s="1"/>
  <c r="O328" s="1"/>
  <c r="O329" s="1"/>
  <c r="O330" s="1"/>
  <c r="O331" s="1"/>
  <c r="O332" s="1"/>
  <c r="O333" s="1"/>
  <c r="O334" s="1"/>
  <c r="O335" s="1"/>
  <c r="O336" s="1"/>
  <c r="O337" s="1"/>
  <c r="O338" s="1"/>
  <c r="O339" s="1"/>
  <c r="O340" s="1"/>
  <c r="O341" s="1"/>
  <c r="O342" s="1"/>
  <c r="O343" s="1"/>
  <c r="O344" s="1"/>
  <c r="O345" s="1"/>
  <c r="O346" s="1"/>
  <c r="O347" s="1"/>
  <c r="O348" s="1"/>
  <c r="O349" s="1"/>
  <c r="O350" s="1"/>
  <c r="O351" s="1"/>
  <c r="O352" s="1"/>
  <c r="O353" s="1"/>
  <c r="O354" s="1"/>
  <c r="O355" s="1"/>
  <c r="O356" s="1"/>
  <c r="O357" s="1"/>
  <c r="O358" s="1"/>
  <c r="O359" s="1"/>
  <c r="O360" s="1"/>
  <c r="O361" s="1"/>
  <c r="O362" s="1"/>
  <c r="O363" s="1"/>
  <c r="O364" s="1"/>
  <c r="O365" s="1"/>
  <c r="O366" s="1"/>
  <c r="O367" s="1"/>
  <c r="O368" s="1"/>
  <c r="O369" s="1"/>
  <c r="O370" s="1"/>
  <c r="O371" s="1"/>
  <c r="O372" s="1"/>
  <c r="O373" s="1"/>
  <c r="O374" s="1"/>
  <c r="O375" s="1"/>
  <c r="O376" s="1"/>
  <c r="O377" s="1"/>
  <c r="O378" s="1"/>
  <c r="O379" s="1"/>
  <c r="O380" s="1"/>
  <c r="O381" s="1"/>
  <c r="O382" s="1"/>
  <c r="O383" s="1"/>
  <c r="O384" s="1"/>
  <c r="O385" s="1"/>
  <c r="O386" s="1"/>
  <c r="O387" s="1"/>
  <c r="O388" s="1"/>
  <c r="O389" s="1"/>
  <c r="O390" s="1"/>
  <c r="O391" s="1"/>
  <c r="O392" s="1"/>
  <c r="O393" s="1"/>
  <c r="O394" s="1"/>
  <c r="O395" s="1"/>
  <c r="O396" s="1"/>
  <c r="O397" s="1"/>
  <c r="O398" s="1"/>
  <c r="O399" s="1"/>
  <c r="O400" s="1"/>
  <c r="O401" s="1"/>
  <c r="O402" s="1"/>
  <c r="O403" s="1"/>
  <c r="O404" s="1"/>
  <c r="O405" s="1"/>
  <c r="O406" s="1"/>
  <c r="O407" s="1"/>
  <c r="O408" s="1"/>
  <c r="O409" s="1"/>
  <c r="O410" s="1"/>
  <c r="O411" s="1"/>
  <c r="O412" s="1"/>
  <c r="O413" s="1"/>
  <c r="O414" s="1"/>
  <c r="O415" s="1"/>
  <c r="O416" s="1"/>
  <c r="O417" s="1"/>
  <c r="O418" s="1"/>
  <c r="O419" s="1"/>
  <c r="O420" s="1"/>
  <c r="O421" s="1"/>
  <c r="O422" s="1"/>
  <c r="O423" s="1"/>
  <c r="O424" s="1"/>
  <c r="O425" s="1"/>
  <c r="O426" s="1"/>
  <c r="O427" s="1"/>
  <c r="O428" s="1"/>
  <c r="O429" s="1"/>
  <c r="O430" s="1"/>
  <c r="O431" s="1"/>
  <c r="O432" s="1"/>
  <c r="O433" s="1"/>
  <c r="O434" s="1"/>
  <c r="O435" s="1"/>
  <c r="O436" s="1"/>
  <c r="O437" s="1"/>
  <c r="O438" s="1"/>
  <c r="O439" s="1"/>
  <c r="O440" s="1"/>
  <c r="O441"/>
  <c r="O442" s="1"/>
  <c r="O443" s="1"/>
  <c r="O444" s="1"/>
  <c r="O445" s="1"/>
  <c r="O446"/>
  <c r="O447" s="1"/>
  <c r="O448" s="1"/>
  <c r="O449" s="1"/>
  <c r="O450" s="1"/>
  <c r="O451" s="1"/>
  <c r="O452" s="1"/>
  <c r="O453" s="1"/>
  <c r="O454" s="1"/>
  <c r="O455" s="1"/>
  <c r="O456" s="1"/>
  <c r="O457" s="1"/>
  <c r="O458" s="1"/>
  <c r="O459" s="1"/>
  <c r="O460" s="1"/>
  <c r="O461" s="1"/>
  <c r="O462"/>
  <c r="O463" s="1"/>
  <c r="O464" s="1"/>
  <c r="O465" s="1"/>
  <c r="O466" s="1"/>
  <c r="O467" s="1"/>
  <c r="O468" s="1"/>
  <c r="O469" s="1"/>
  <c r="O470"/>
  <c r="O471" s="1"/>
  <c r="O472" s="1"/>
  <c r="O473" s="1"/>
  <c r="O474" s="1"/>
  <c r="O475" s="1"/>
  <c r="O476" s="1"/>
  <c r="O477" s="1"/>
  <c r="O478" s="1"/>
  <c r="O479" s="1"/>
  <c r="O480" s="1"/>
  <c r="O481" s="1"/>
  <c r="O482" s="1"/>
  <c r="O483" s="1"/>
  <c r="O484" s="1"/>
  <c r="O485" s="1"/>
  <c r="O486" s="1"/>
  <c r="O487" s="1"/>
  <c r="O488" s="1"/>
  <c r="O489" s="1"/>
  <c r="O490" s="1"/>
  <c r="O491" s="1"/>
  <c r="O492" s="1"/>
  <c r="O493" s="1"/>
  <c r="O494" s="1"/>
  <c r="O495" s="1"/>
  <c r="O496" s="1"/>
  <c r="O79"/>
  <c r="Q79"/>
  <c r="W80"/>
  <c r="W81"/>
  <c r="W82" s="1"/>
  <c r="W83" s="1"/>
  <c r="W84" s="1"/>
  <c r="W85" s="1"/>
  <c r="W86" s="1"/>
  <c r="W87" s="1"/>
  <c r="W88"/>
  <c r="W89"/>
  <c r="W90" s="1"/>
  <c r="W91" s="1"/>
  <c r="W92" s="1"/>
  <c r="W93" s="1"/>
  <c r="W94" s="1"/>
  <c r="W95" s="1"/>
  <c r="W96" s="1"/>
  <c r="W97" s="1"/>
  <c r="W98" s="1"/>
  <c r="W99" s="1"/>
  <c r="W100" s="1"/>
  <c r="W101" s="1"/>
  <c r="W102" s="1"/>
  <c r="W103" s="1"/>
  <c r="W104" s="1"/>
  <c r="W105" s="1"/>
  <c r="W106" s="1"/>
  <c r="W107" s="1"/>
  <c r="W108" s="1"/>
  <c r="W109" s="1"/>
  <c r="W110" s="1"/>
  <c r="W111" s="1"/>
  <c r="W112" s="1"/>
  <c r="W113" s="1"/>
  <c r="W114" s="1"/>
  <c r="W115" s="1"/>
  <c r="W116" s="1"/>
  <c r="W117" s="1"/>
  <c r="W118" s="1"/>
  <c r="W119" s="1"/>
  <c r="W120" s="1"/>
  <c r="W121" s="1"/>
  <c r="W122" s="1"/>
  <c r="W123" s="1"/>
  <c r="W124" s="1"/>
  <c r="W125" s="1"/>
  <c r="W126" s="1"/>
  <c r="W127" s="1"/>
  <c r="W128" s="1"/>
  <c r="W129" s="1"/>
  <c r="W130" s="1"/>
  <c r="W131" s="1"/>
  <c r="W132" s="1"/>
  <c r="W133" s="1"/>
  <c r="W134" s="1"/>
  <c r="W135" s="1"/>
  <c r="W136" s="1"/>
  <c r="W137" s="1"/>
  <c r="W138" s="1"/>
  <c r="W139" s="1"/>
  <c r="W140" s="1"/>
  <c r="W141" s="1"/>
  <c r="W142" s="1"/>
  <c r="W143" s="1"/>
  <c r="W144" s="1"/>
  <c r="W145" s="1"/>
  <c r="W146" s="1"/>
  <c r="W147" s="1"/>
  <c r="W148" s="1"/>
  <c r="W149" s="1"/>
  <c r="W150" s="1"/>
  <c r="W151" s="1"/>
  <c r="W152" s="1"/>
  <c r="W153" s="1"/>
  <c r="W154" s="1"/>
  <c r="W155" s="1"/>
  <c r="W156" s="1"/>
  <c r="W157" s="1"/>
  <c r="W158" s="1"/>
  <c r="W159" s="1"/>
  <c r="W160" s="1"/>
  <c r="W161" s="1"/>
  <c r="W162" s="1"/>
  <c r="W163" s="1"/>
  <c r="W164"/>
  <c r="W165"/>
  <c r="W166"/>
  <c r="W167"/>
  <c r="W168" s="1"/>
  <c r="W169" s="1"/>
  <c r="W170" s="1"/>
  <c r="W171" s="1"/>
  <c r="W172" s="1"/>
  <c r="W173" s="1"/>
  <c r="W174" s="1"/>
  <c r="W175" s="1"/>
  <c r="W176" s="1"/>
  <c r="W177" s="1"/>
  <c r="W178" s="1"/>
  <c r="W179" s="1"/>
  <c r="W180" s="1"/>
  <c r="W181" s="1"/>
  <c r="W182" s="1"/>
  <c r="W183" s="1"/>
  <c r="W184" s="1"/>
  <c r="W185" s="1"/>
  <c r="W186" s="1"/>
  <c r="W187" s="1"/>
  <c r="W188" s="1"/>
  <c r="W189" s="1"/>
  <c r="W190" s="1"/>
  <c r="W191" s="1"/>
  <c r="W192" s="1"/>
  <c r="W193" s="1"/>
  <c r="W194" s="1"/>
  <c r="W195" s="1"/>
  <c r="W196" s="1"/>
  <c r="W197" s="1"/>
  <c r="W198" s="1"/>
  <c r="W199" s="1"/>
  <c r="W200" s="1"/>
  <c r="W201" s="1"/>
  <c r="W202" s="1"/>
  <c r="W203" s="1"/>
  <c r="W204" s="1"/>
  <c r="W205" s="1"/>
  <c r="W206" s="1"/>
  <c r="W207" s="1"/>
  <c r="W208" s="1"/>
  <c r="W209" s="1"/>
  <c r="W210" s="1"/>
  <c r="W211" s="1"/>
  <c r="W212" s="1"/>
  <c r="W213" s="1"/>
  <c r="W214" s="1"/>
  <c r="W215" s="1"/>
  <c r="W216" s="1"/>
  <c r="W217" s="1"/>
  <c r="W218" s="1"/>
  <c r="W219" s="1"/>
  <c r="W220" s="1"/>
  <c r="W221" s="1"/>
  <c r="W222" s="1"/>
  <c r="W223" s="1"/>
  <c r="W224" s="1"/>
  <c r="W225" s="1"/>
  <c r="W226" s="1"/>
  <c r="W227" s="1"/>
  <c r="W228" s="1"/>
  <c r="W229" s="1"/>
  <c r="W230" s="1"/>
  <c r="W231" s="1"/>
  <c r="W232" s="1"/>
  <c r="W233" s="1"/>
  <c r="W234" s="1"/>
  <c r="W235" s="1"/>
  <c r="W236" s="1"/>
  <c r="W237" s="1"/>
  <c r="W238" s="1"/>
  <c r="W239" s="1"/>
  <c r="W240" s="1"/>
  <c r="W241" s="1"/>
  <c r="W242" s="1"/>
  <c r="W243" s="1"/>
  <c r="W244" s="1"/>
  <c r="W245" s="1"/>
  <c r="W246" s="1"/>
  <c r="W247" s="1"/>
  <c r="W248" s="1"/>
  <c r="W249" s="1"/>
  <c r="W250" s="1"/>
  <c r="W251" s="1"/>
  <c r="W252" s="1"/>
  <c r="W253" s="1"/>
  <c r="W254" s="1"/>
  <c r="W255" s="1"/>
  <c r="W256" s="1"/>
  <c r="W257" s="1"/>
  <c r="W258" s="1"/>
  <c r="W259" s="1"/>
  <c r="W260" s="1"/>
  <c r="W261" s="1"/>
  <c r="W262" s="1"/>
  <c r="W263" s="1"/>
  <c r="W264" s="1"/>
  <c r="W265" s="1"/>
  <c r="W266" s="1"/>
  <c r="W267" s="1"/>
  <c r="W268" s="1"/>
  <c r="W269" s="1"/>
  <c r="W270" s="1"/>
  <c r="W271" s="1"/>
  <c r="W272" s="1"/>
  <c r="W273" s="1"/>
  <c r="W274" s="1"/>
  <c r="W275" s="1"/>
  <c r="W276" s="1"/>
  <c r="W277" s="1"/>
  <c r="W278" s="1"/>
  <c r="W279" s="1"/>
  <c r="W280" s="1"/>
  <c r="W281" s="1"/>
  <c r="W282" s="1"/>
  <c r="W283"/>
  <c r="W284" s="1"/>
  <c r="W285" s="1"/>
  <c r="W286" s="1"/>
  <c r="W287" s="1"/>
  <c r="W288"/>
  <c r="W289"/>
  <c r="W290" s="1"/>
  <c r="W291" s="1"/>
  <c r="W292" s="1"/>
  <c r="W293" s="1"/>
  <c r="W294" s="1"/>
  <c r="W295" s="1"/>
  <c r="W296" s="1"/>
  <c r="W297" s="1"/>
  <c r="W298" s="1"/>
  <c r="W299" s="1"/>
  <c r="W300" s="1"/>
  <c r="W301" s="1"/>
  <c r="W302" s="1"/>
  <c r="W303" s="1"/>
  <c r="W304" s="1"/>
  <c r="W305" s="1"/>
  <c r="W306" s="1"/>
  <c r="W307" s="1"/>
  <c r="W308" s="1"/>
  <c r="W309"/>
  <c r="W310" s="1"/>
  <c r="W311" s="1"/>
  <c r="W312" s="1"/>
  <c r="W313" s="1"/>
  <c r="W314" s="1"/>
  <c r="W315" s="1"/>
  <c r="W316" s="1"/>
  <c r="W317" s="1"/>
  <c r="W318" s="1"/>
  <c r="W319" s="1"/>
  <c r="W320" s="1"/>
  <c r="W321" s="1"/>
  <c r="W322"/>
  <c r="W323"/>
  <c r="W324" s="1"/>
  <c r="W325" s="1"/>
  <c r="W326" s="1"/>
  <c r="W327" s="1"/>
  <c r="W328" s="1"/>
  <c r="W329" s="1"/>
  <c r="W330" s="1"/>
  <c r="W331" s="1"/>
  <c r="W332" s="1"/>
  <c r="W333" s="1"/>
  <c r="W334" s="1"/>
  <c r="W335" s="1"/>
  <c r="W336" s="1"/>
  <c r="W337" s="1"/>
  <c r="W338" s="1"/>
  <c r="W339" s="1"/>
  <c r="W340" s="1"/>
  <c r="W341" s="1"/>
  <c r="W342" s="1"/>
  <c r="W343" s="1"/>
  <c r="W344" s="1"/>
  <c r="W345" s="1"/>
  <c r="W346" s="1"/>
  <c r="W347" s="1"/>
  <c r="W348" s="1"/>
  <c r="W349" s="1"/>
  <c r="W350" s="1"/>
  <c r="W351" s="1"/>
  <c r="W352" s="1"/>
  <c r="W353" s="1"/>
  <c r="W354" s="1"/>
  <c r="W355" s="1"/>
  <c r="W356" s="1"/>
  <c r="W357" s="1"/>
  <c r="W358" s="1"/>
  <c r="W359" s="1"/>
  <c r="W360" s="1"/>
  <c r="W361" s="1"/>
  <c r="W362" s="1"/>
  <c r="W363" s="1"/>
  <c r="W364" s="1"/>
  <c r="W365" s="1"/>
  <c r="W366" s="1"/>
  <c r="W367" s="1"/>
  <c r="W368" s="1"/>
  <c r="W369" s="1"/>
  <c r="W370" s="1"/>
  <c r="W371" s="1"/>
  <c r="W372" s="1"/>
  <c r="W373" s="1"/>
  <c r="W374" s="1"/>
  <c r="W375" s="1"/>
  <c r="W376" s="1"/>
  <c r="W377" s="1"/>
  <c r="W378" s="1"/>
  <c r="W379" s="1"/>
  <c r="W380" s="1"/>
  <c r="W381" s="1"/>
  <c r="W382" s="1"/>
  <c r="W383" s="1"/>
  <c r="W384" s="1"/>
  <c r="W385" s="1"/>
  <c r="W386" s="1"/>
  <c r="W387" s="1"/>
  <c r="W388" s="1"/>
  <c r="W389" s="1"/>
  <c r="W390" s="1"/>
  <c r="W391" s="1"/>
  <c r="W392" s="1"/>
  <c r="W393" s="1"/>
  <c r="W394" s="1"/>
  <c r="W395" s="1"/>
  <c r="W396" s="1"/>
  <c r="W397" s="1"/>
  <c r="W398" s="1"/>
  <c r="W399" s="1"/>
  <c r="W400" s="1"/>
  <c r="W401" s="1"/>
  <c r="W402" s="1"/>
  <c r="W403" s="1"/>
  <c r="W404" s="1"/>
  <c r="W405" s="1"/>
  <c r="W406" s="1"/>
  <c r="W407" s="1"/>
  <c r="W408" s="1"/>
  <c r="W409" s="1"/>
  <c r="W410" s="1"/>
  <c r="W411" s="1"/>
  <c r="W412" s="1"/>
  <c r="W413" s="1"/>
  <c r="W414" s="1"/>
  <c r="W415" s="1"/>
  <c r="W416" s="1"/>
  <c r="W417" s="1"/>
  <c r="W418" s="1"/>
  <c r="W419" s="1"/>
  <c r="W420" s="1"/>
  <c r="W421" s="1"/>
  <c r="W422" s="1"/>
  <c r="W423" s="1"/>
  <c r="W424" s="1"/>
  <c r="W425" s="1"/>
  <c r="W426" s="1"/>
  <c r="W427" s="1"/>
  <c r="W428" s="1"/>
  <c r="W429" s="1"/>
  <c r="W430" s="1"/>
  <c r="W431" s="1"/>
  <c r="W432" s="1"/>
  <c r="W433" s="1"/>
  <c r="W434" s="1"/>
  <c r="W435" s="1"/>
  <c r="W436" s="1"/>
  <c r="W437" s="1"/>
  <c r="W438" s="1"/>
  <c r="W439" s="1"/>
  <c r="W440" s="1"/>
  <c r="W441"/>
  <c r="W442" s="1"/>
  <c r="W443" s="1"/>
  <c r="W444" s="1"/>
  <c r="W445" s="1"/>
  <c r="W446"/>
  <c r="W447"/>
  <c r="W448" s="1"/>
  <c r="W449" s="1"/>
  <c r="W450" s="1"/>
  <c r="W451" s="1"/>
  <c r="W452" s="1"/>
  <c r="W453" s="1"/>
  <c r="W454" s="1"/>
  <c r="W455" s="1"/>
  <c r="W456" s="1"/>
  <c r="W457" s="1"/>
  <c r="W458" s="1"/>
  <c r="W459" s="1"/>
  <c r="W460" s="1"/>
  <c r="W461" s="1"/>
  <c r="W462"/>
  <c r="W463"/>
  <c r="W464" s="1"/>
  <c r="W465" s="1"/>
  <c r="W466" s="1"/>
  <c r="W467" s="1"/>
  <c r="W468" s="1"/>
  <c r="W469" s="1"/>
  <c r="W470"/>
  <c r="W471"/>
  <c r="W472" s="1"/>
  <c r="W473" s="1"/>
  <c r="W474" s="1"/>
  <c r="W475" s="1"/>
  <c r="W476" s="1"/>
  <c r="W477" s="1"/>
  <c r="W478" s="1"/>
  <c r="W479" s="1"/>
  <c r="W480" s="1"/>
  <c r="W481" s="1"/>
  <c r="W482" s="1"/>
  <c r="W483" s="1"/>
  <c r="W484" s="1"/>
  <c r="W485" s="1"/>
  <c r="W486" s="1"/>
  <c r="W487" s="1"/>
  <c r="W488" s="1"/>
  <c r="W489" s="1"/>
  <c r="W490" s="1"/>
  <c r="W491" s="1"/>
  <c r="W492" s="1"/>
  <c r="W493" s="1"/>
  <c r="W494" s="1"/>
  <c r="W495" s="1"/>
  <c r="W496" s="1"/>
  <c r="W79"/>
  <c r="U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496"/>
  <c r="V79"/>
  <c r="T79"/>
  <c r="U80"/>
  <c r="U81"/>
  <c r="U82" s="1"/>
  <c r="U83" s="1"/>
  <c r="U84" s="1"/>
  <c r="U85" s="1"/>
  <c r="U86" s="1"/>
  <c r="U87" s="1"/>
  <c r="U88"/>
  <c r="U89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U105" s="1"/>
  <c r="U106" s="1"/>
  <c r="U107" s="1"/>
  <c r="U108" s="1"/>
  <c r="U109" s="1"/>
  <c r="U110" s="1"/>
  <c r="U111" s="1"/>
  <c r="U112" s="1"/>
  <c r="U113" s="1"/>
  <c r="U114" s="1"/>
  <c r="U115" s="1"/>
  <c r="U116" s="1"/>
  <c r="U117" s="1"/>
  <c r="U118" s="1"/>
  <c r="U119" s="1"/>
  <c r="U120" s="1"/>
  <c r="U121" s="1"/>
  <c r="U122" s="1"/>
  <c r="U123" s="1"/>
  <c r="U124" s="1"/>
  <c r="U125" s="1"/>
  <c r="U126" s="1"/>
  <c r="U127" s="1"/>
  <c r="U128" s="1"/>
  <c r="U129" s="1"/>
  <c r="U130" s="1"/>
  <c r="U131" s="1"/>
  <c r="U132" s="1"/>
  <c r="U133" s="1"/>
  <c r="U134" s="1"/>
  <c r="U135" s="1"/>
  <c r="U136" s="1"/>
  <c r="U137" s="1"/>
  <c r="U138" s="1"/>
  <c r="U139" s="1"/>
  <c r="U140" s="1"/>
  <c r="U141" s="1"/>
  <c r="U142" s="1"/>
  <c r="U143" s="1"/>
  <c r="U144" s="1"/>
  <c r="U145" s="1"/>
  <c r="U146" s="1"/>
  <c r="U147" s="1"/>
  <c r="U148" s="1"/>
  <c r="U149" s="1"/>
  <c r="U150" s="1"/>
  <c r="U151" s="1"/>
  <c r="U152" s="1"/>
  <c r="U153" s="1"/>
  <c r="U154" s="1"/>
  <c r="U155" s="1"/>
  <c r="U156" s="1"/>
  <c r="U157" s="1"/>
  <c r="U158" s="1"/>
  <c r="U159" s="1"/>
  <c r="U160" s="1"/>
  <c r="U161" s="1"/>
  <c r="U162" s="1"/>
  <c r="U163" s="1"/>
  <c r="U164"/>
  <c r="U165"/>
  <c r="U166"/>
  <c r="U167"/>
  <c r="U168" s="1"/>
  <c r="U169" s="1"/>
  <c r="U170" s="1"/>
  <c r="U171" s="1"/>
  <c r="U172" s="1"/>
  <c r="U173" s="1"/>
  <c r="U174" s="1"/>
  <c r="U175" s="1"/>
  <c r="U176" s="1"/>
  <c r="U177" s="1"/>
  <c r="U178" s="1"/>
  <c r="U179" s="1"/>
  <c r="U180" s="1"/>
  <c r="U181" s="1"/>
  <c r="U182" s="1"/>
  <c r="U183" s="1"/>
  <c r="U184" s="1"/>
  <c r="U185" s="1"/>
  <c r="U186" s="1"/>
  <c r="U187" s="1"/>
  <c r="U188" s="1"/>
  <c r="U189" s="1"/>
  <c r="U190" s="1"/>
  <c r="U191" s="1"/>
  <c r="U192" s="1"/>
  <c r="U193" s="1"/>
  <c r="U194" s="1"/>
  <c r="U195" s="1"/>
  <c r="U196" s="1"/>
  <c r="U197" s="1"/>
  <c r="U198" s="1"/>
  <c r="U199" s="1"/>
  <c r="U200" s="1"/>
  <c r="U201" s="1"/>
  <c r="U202" s="1"/>
  <c r="U203" s="1"/>
  <c r="U204" s="1"/>
  <c r="U205" s="1"/>
  <c r="U206" s="1"/>
  <c r="U207" s="1"/>
  <c r="U208" s="1"/>
  <c r="U209" s="1"/>
  <c r="U210" s="1"/>
  <c r="U211" s="1"/>
  <c r="U212" s="1"/>
  <c r="U213" s="1"/>
  <c r="U214" s="1"/>
  <c r="U215" s="1"/>
  <c r="U216" s="1"/>
  <c r="U217" s="1"/>
  <c r="U218" s="1"/>
  <c r="U219" s="1"/>
  <c r="U220" s="1"/>
  <c r="U221" s="1"/>
  <c r="U222" s="1"/>
  <c r="U223" s="1"/>
  <c r="U224" s="1"/>
  <c r="U225" s="1"/>
  <c r="U226" s="1"/>
  <c r="U227" s="1"/>
  <c r="U228" s="1"/>
  <c r="U229" s="1"/>
  <c r="U230" s="1"/>
  <c r="U231" s="1"/>
  <c r="U232" s="1"/>
  <c r="U233" s="1"/>
  <c r="U234" s="1"/>
  <c r="U235" s="1"/>
  <c r="U236" s="1"/>
  <c r="U237" s="1"/>
  <c r="U238" s="1"/>
  <c r="U239" s="1"/>
  <c r="U240" s="1"/>
  <c r="U241" s="1"/>
  <c r="U242" s="1"/>
  <c r="U243" s="1"/>
  <c r="U244" s="1"/>
  <c r="U245" s="1"/>
  <c r="U246" s="1"/>
  <c r="U247" s="1"/>
  <c r="U248" s="1"/>
  <c r="U249" s="1"/>
  <c r="U250" s="1"/>
  <c r="U251" s="1"/>
  <c r="U252" s="1"/>
  <c r="U253" s="1"/>
  <c r="U254" s="1"/>
  <c r="U255" s="1"/>
  <c r="U256" s="1"/>
  <c r="U257" s="1"/>
  <c r="U258" s="1"/>
  <c r="U259" s="1"/>
  <c r="U260" s="1"/>
  <c r="U261" s="1"/>
  <c r="U262" s="1"/>
  <c r="U263" s="1"/>
  <c r="U264" s="1"/>
  <c r="U265" s="1"/>
  <c r="U266" s="1"/>
  <c r="U267" s="1"/>
  <c r="U268" s="1"/>
  <c r="U269" s="1"/>
  <c r="U270" s="1"/>
  <c r="U271" s="1"/>
  <c r="U272" s="1"/>
  <c r="U273" s="1"/>
  <c r="U274" s="1"/>
  <c r="U275" s="1"/>
  <c r="U276" s="1"/>
  <c r="U277" s="1"/>
  <c r="U278" s="1"/>
  <c r="U279" s="1"/>
  <c r="U280" s="1"/>
  <c r="U281" s="1"/>
  <c r="U282" s="1"/>
  <c r="U283"/>
  <c r="U284" s="1"/>
  <c r="U285" s="1"/>
  <c r="U286" s="1"/>
  <c r="U287" s="1"/>
  <c r="U288"/>
  <c r="U289"/>
  <c r="U290" s="1"/>
  <c r="U291" s="1"/>
  <c r="U292" s="1"/>
  <c r="U293" s="1"/>
  <c r="U294" s="1"/>
  <c r="U295" s="1"/>
  <c r="U296" s="1"/>
  <c r="U297" s="1"/>
  <c r="U298" s="1"/>
  <c r="U299" s="1"/>
  <c r="U300" s="1"/>
  <c r="U301" s="1"/>
  <c r="U302" s="1"/>
  <c r="U303" s="1"/>
  <c r="U304" s="1"/>
  <c r="U305" s="1"/>
  <c r="U306" s="1"/>
  <c r="U307" s="1"/>
  <c r="U308" s="1"/>
  <c r="U309"/>
  <c r="U310" s="1"/>
  <c r="U311" s="1"/>
  <c r="U312" s="1"/>
  <c r="U313" s="1"/>
  <c r="U314" s="1"/>
  <c r="U315" s="1"/>
  <c r="U316" s="1"/>
  <c r="U317" s="1"/>
  <c r="U318" s="1"/>
  <c r="U319" s="1"/>
  <c r="U320" s="1"/>
  <c r="U321" s="1"/>
  <c r="U322"/>
  <c r="U323"/>
  <c r="U324" s="1"/>
  <c r="U325" s="1"/>
  <c r="U326" s="1"/>
  <c r="U327" s="1"/>
  <c r="U328" s="1"/>
  <c r="U329" s="1"/>
  <c r="U330" s="1"/>
  <c r="U331" s="1"/>
  <c r="U332" s="1"/>
  <c r="U333" s="1"/>
  <c r="U334" s="1"/>
  <c r="U335" s="1"/>
  <c r="U336" s="1"/>
  <c r="U337" s="1"/>
  <c r="U338" s="1"/>
  <c r="U339" s="1"/>
  <c r="U340" s="1"/>
  <c r="U341" s="1"/>
  <c r="U342" s="1"/>
  <c r="U343" s="1"/>
  <c r="U344" s="1"/>
  <c r="U345" s="1"/>
  <c r="U346" s="1"/>
  <c r="U347" s="1"/>
  <c r="U348" s="1"/>
  <c r="U349" s="1"/>
  <c r="U350" s="1"/>
  <c r="U351" s="1"/>
  <c r="U352" s="1"/>
  <c r="U353" s="1"/>
  <c r="U354" s="1"/>
  <c r="U355" s="1"/>
  <c r="U356" s="1"/>
  <c r="U357" s="1"/>
  <c r="U358" s="1"/>
  <c r="U359" s="1"/>
  <c r="U360" s="1"/>
  <c r="U361" s="1"/>
  <c r="U362" s="1"/>
  <c r="U363" s="1"/>
  <c r="U364" s="1"/>
  <c r="U365" s="1"/>
  <c r="U366" s="1"/>
  <c r="U367" s="1"/>
  <c r="U368" s="1"/>
  <c r="U369" s="1"/>
  <c r="U370" s="1"/>
  <c r="U371" s="1"/>
  <c r="U372" s="1"/>
  <c r="U373" s="1"/>
  <c r="U374" s="1"/>
  <c r="U375" s="1"/>
  <c r="U376" s="1"/>
  <c r="U377" s="1"/>
  <c r="U378" s="1"/>
  <c r="U379" s="1"/>
  <c r="U380" s="1"/>
  <c r="U381" s="1"/>
  <c r="U382" s="1"/>
  <c r="U383" s="1"/>
  <c r="U384" s="1"/>
  <c r="U385" s="1"/>
  <c r="U386" s="1"/>
  <c r="U387" s="1"/>
  <c r="U388" s="1"/>
  <c r="U389" s="1"/>
  <c r="U390" s="1"/>
  <c r="U391" s="1"/>
  <c r="U392" s="1"/>
  <c r="U393" s="1"/>
  <c r="U394" s="1"/>
  <c r="U395" s="1"/>
  <c r="U396" s="1"/>
  <c r="U397" s="1"/>
  <c r="U398" s="1"/>
  <c r="U399" s="1"/>
  <c r="U400" s="1"/>
  <c r="U401" s="1"/>
  <c r="U402" s="1"/>
  <c r="U403" s="1"/>
  <c r="U404" s="1"/>
  <c r="U405" s="1"/>
  <c r="U406" s="1"/>
  <c r="U407" s="1"/>
  <c r="U408" s="1"/>
  <c r="U409" s="1"/>
  <c r="U410" s="1"/>
  <c r="U411" s="1"/>
  <c r="U412" s="1"/>
  <c r="U413" s="1"/>
  <c r="U414" s="1"/>
  <c r="U415" s="1"/>
  <c r="U416" s="1"/>
  <c r="U417" s="1"/>
  <c r="U418" s="1"/>
  <c r="U419" s="1"/>
  <c r="U420" s="1"/>
  <c r="U421" s="1"/>
  <c r="U422" s="1"/>
  <c r="U423" s="1"/>
  <c r="U424" s="1"/>
  <c r="U425" s="1"/>
  <c r="U426" s="1"/>
  <c r="U427" s="1"/>
  <c r="U428" s="1"/>
  <c r="U429" s="1"/>
  <c r="U430" s="1"/>
  <c r="U431" s="1"/>
  <c r="U432" s="1"/>
  <c r="U433" s="1"/>
  <c r="U434" s="1"/>
  <c r="U435" s="1"/>
  <c r="U436" s="1"/>
  <c r="U437" s="1"/>
  <c r="U438" s="1"/>
  <c r="U439" s="1"/>
  <c r="U440" s="1"/>
  <c r="U441"/>
  <c r="U442" s="1"/>
  <c r="U443" s="1"/>
  <c r="U444" s="1"/>
  <c r="U445" s="1"/>
  <c r="U446"/>
  <c r="U447"/>
  <c r="U448" s="1"/>
  <c r="U449" s="1"/>
  <c r="U450" s="1"/>
  <c r="U451" s="1"/>
  <c r="U452" s="1"/>
  <c r="U453" s="1"/>
  <c r="U454" s="1"/>
  <c r="U455" s="1"/>
  <c r="U456" s="1"/>
  <c r="U457" s="1"/>
  <c r="U458" s="1"/>
  <c r="U459" s="1"/>
  <c r="U460" s="1"/>
  <c r="U461" s="1"/>
  <c r="U462"/>
  <c r="U463"/>
  <c r="U464" s="1"/>
  <c r="U465" s="1"/>
  <c r="U466" s="1"/>
  <c r="U467" s="1"/>
  <c r="U468" s="1"/>
  <c r="U469" s="1"/>
  <c r="U470"/>
  <c r="U471"/>
  <c r="U472" s="1"/>
  <c r="U473" s="1"/>
  <c r="U474" s="1"/>
  <c r="U475" s="1"/>
  <c r="U476" s="1"/>
  <c r="U477" s="1"/>
  <c r="U478" s="1"/>
  <c r="U479" s="1"/>
  <c r="U480" s="1"/>
  <c r="U481" s="1"/>
  <c r="U482" s="1"/>
  <c r="U483" s="1"/>
  <c r="U484" s="1"/>
  <c r="U485" s="1"/>
  <c r="U486" s="1"/>
  <c r="U487" s="1"/>
  <c r="U488" s="1"/>
  <c r="U489" s="1"/>
  <c r="U490" s="1"/>
  <c r="U491" s="1"/>
  <c r="U492" s="1"/>
  <c r="U493" s="1"/>
  <c r="U494" s="1"/>
  <c r="U495" s="1"/>
  <c r="U496" s="1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P79"/>
  <c r="R79"/>
  <c r="S80"/>
  <c r="S81"/>
  <c r="S82" s="1"/>
  <c r="S83" s="1"/>
  <c r="S84" s="1"/>
  <c r="S85" s="1"/>
  <c r="S86" s="1"/>
  <c r="S87" s="1"/>
  <c r="S88"/>
  <c r="S89"/>
  <c r="S90" s="1"/>
  <c r="S91" s="1"/>
  <c r="S92" s="1"/>
  <c r="S93" s="1"/>
  <c r="S94" s="1"/>
  <c r="S95" s="1"/>
  <c r="S96" s="1"/>
  <c r="S97" s="1"/>
  <c r="S98" s="1"/>
  <c r="S99" s="1"/>
  <c r="S100" s="1"/>
  <c r="S101" s="1"/>
  <c r="S102" s="1"/>
  <c r="S103" s="1"/>
  <c r="S104" s="1"/>
  <c r="S105" s="1"/>
  <c r="S106" s="1"/>
  <c r="S107" s="1"/>
  <c r="S108" s="1"/>
  <c r="S109" s="1"/>
  <c r="S110" s="1"/>
  <c r="S111" s="1"/>
  <c r="S112" s="1"/>
  <c r="S113" s="1"/>
  <c r="S114" s="1"/>
  <c r="S115" s="1"/>
  <c r="S116" s="1"/>
  <c r="S117" s="1"/>
  <c r="S118" s="1"/>
  <c r="S119" s="1"/>
  <c r="S120" s="1"/>
  <c r="S121" s="1"/>
  <c r="S122" s="1"/>
  <c r="S123" s="1"/>
  <c r="S124" s="1"/>
  <c r="S125" s="1"/>
  <c r="S126" s="1"/>
  <c r="S127" s="1"/>
  <c r="S128" s="1"/>
  <c r="S129" s="1"/>
  <c r="S130" s="1"/>
  <c r="S131" s="1"/>
  <c r="S132" s="1"/>
  <c r="S133" s="1"/>
  <c r="S134" s="1"/>
  <c r="S135" s="1"/>
  <c r="S136" s="1"/>
  <c r="S137" s="1"/>
  <c r="S138" s="1"/>
  <c r="S139" s="1"/>
  <c r="S140" s="1"/>
  <c r="S141" s="1"/>
  <c r="S142" s="1"/>
  <c r="S143" s="1"/>
  <c r="S144" s="1"/>
  <c r="S145" s="1"/>
  <c r="S146" s="1"/>
  <c r="S147" s="1"/>
  <c r="S148" s="1"/>
  <c r="S149" s="1"/>
  <c r="S150" s="1"/>
  <c r="S151" s="1"/>
  <c r="S152" s="1"/>
  <c r="S153" s="1"/>
  <c r="S154" s="1"/>
  <c r="S155" s="1"/>
  <c r="S156" s="1"/>
  <c r="S157" s="1"/>
  <c r="S158" s="1"/>
  <c r="S159" s="1"/>
  <c r="S160" s="1"/>
  <c r="S161" s="1"/>
  <c r="S162" s="1"/>
  <c r="S163" s="1"/>
  <c r="S164"/>
  <c r="S165"/>
  <c r="S166"/>
  <c r="S167"/>
  <c r="S168" s="1"/>
  <c r="S169" s="1"/>
  <c r="S170" s="1"/>
  <c r="S171" s="1"/>
  <c r="S172" s="1"/>
  <c r="S173" s="1"/>
  <c r="S174" s="1"/>
  <c r="S175" s="1"/>
  <c r="S176" s="1"/>
  <c r="S177" s="1"/>
  <c r="S178" s="1"/>
  <c r="S179" s="1"/>
  <c r="S180" s="1"/>
  <c r="S181" s="1"/>
  <c r="S182" s="1"/>
  <c r="S183" s="1"/>
  <c r="S184" s="1"/>
  <c r="S185" s="1"/>
  <c r="S186" s="1"/>
  <c r="S187" s="1"/>
  <c r="S188" s="1"/>
  <c r="S189" s="1"/>
  <c r="S190" s="1"/>
  <c r="S191" s="1"/>
  <c r="S192" s="1"/>
  <c r="S193" s="1"/>
  <c r="S194" s="1"/>
  <c r="S195" s="1"/>
  <c r="S196" s="1"/>
  <c r="S197" s="1"/>
  <c r="S198" s="1"/>
  <c r="S199" s="1"/>
  <c r="S200" s="1"/>
  <c r="S201" s="1"/>
  <c r="S202" s="1"/>
  <c r="S203" s="1"/>
  <c r="S204" s="1"/>
  <c r="S205" s="1"/>
  <c r="S206" s="1"/>
  <c r="S207" s="1"/>
  <c r="S208" s="1"/>
  <c r="S209" s="1"/>
  <c r="S210" s="1"/>
  <c r="S211" s="1"/>
  <c r="S212" s="1"/>
  <c r="S213" s="1"/>
  <c r="S214" s="1"/>
  <c r="S215" s="1"/>
  <c r="S216" s="1"/>
  <c r="S217" s="1"/>
  <c r="S218" s="1"/>
  <c r="S219" s="1"/>
  <c r="S220" s="1"/>
  <c r="S221" s="1"/>
  <c r="S222" s="1"/>
  <c r="S223" s="1"/>
  <c r="S224" s="1"/>
  <c r="S225" s="1"/>
  <c r="S226" s="1"/>
  <c r="S227" s="1"/>
  <c r="S228" s="1"/>
  <c r="S229" s="1"/>
  <c r="S230" s="1"/>
  <c r="S231" s="1"/>
  <c r="S232" s="1"/>
  <c r="S233" s="1"/>
  <c r="S234" s="1"/>
  <c r="S235" s="1"/>
  <c r="S236" s="1"/>
  <c r="S237" s="1"/>
  <c r="S238" s="1"/>
  <c r="S239" s="1"/>
  <c r="S240" s="1"/>
  <c r="S241" s="1"/>
  <c r="S242" s="1"/>
  <c r="S243" s="1"/>
  <c r="S244" s="1"/>
  <c r="S245" s="1"/>
  <c r="S246" s="1"/>
  <c r="S247" s="1"/>
  <c r="S248" s="1"/>
  <c r="S249" s="1"/>
  <c r="S250" s="1"/>
  <c r="S251" s="1"/>
  <c r="S252" s="1"/>
  <c r="S253" s="1"/>
  <c r="S254" s="1"/>
  <c r="S255" s="1"/>
  <c r="S256" s="1"/>
  <c r="S257" s="1"/>
  <c r="S258" s="1"/>
  <c r="S259" s="1"/>
  <c r="S260" s="1"/>
  <c r="S261" s="1"/>
  <c r="S262" s="1"/>
  <c r="S263" s="1"/>
  <c r="S264" s="1"/>
  <c r="S265" s="1"/>
  <c r="S266" s="1"/>
  <c r="S267" s="1"/>
  <c r="S268" s="1"/>
  <c r="S269" s="1"/>
  <c r="S270" s="1"/>
  <c r="S271" s="1"/>
  <c r="S272" s="1"/>
  <c r="S273" s="1"/>
  <c r="S274" s="1"/>
  <c r="S275" s="1"/>
  <c r="S276" s="1"/>
  <c r="S277" s="1"/>
  <c r="S278" s="1"/>
  <c r="S279" s="1"/>
  <c r="S280" s="1"/>
  <c r="S281" s="1"/>
  <c r="S282" s="1"/>
  <c r="S283"/>
  <c r="S284" s="1"/>
  <c r="S285" s="1"/>
  <c r="S286" s="1"/>
  <c r="S287" s="1"/>
  <c r="S288"/>
  <c r="S289"/>
  <c r="S290" s="1"/>
  <c r="S291" s="1"/>
  <c r="S292" s="1"/>
  <c r="S293" s="1"/>
  <c r="S294" s="1"/>
  <c r="S295" s="1"/>
  <c r="S296" s="1"/>
  <c r="S297" s="1"/>
  <c r="S298" s="1"/>
  <c r="S299" s="1"/>
  <c r="S300" s="1"/>
  <c r="S301" s="1"/>
  <c r="S302" s="1"/>
  <c r="S303" s="1"/>
  <c r="S304" s="1"/>
  <c r="S305" s="1"/>
  <c r="S306" s="1"/>
  <c r="S307" s="1"/>
  <c r="S308" s="1"/>
  <c r="S309"/>
  <c r="S310" s="1"/>
  <c r="S311" s="1"/>
  <c r="S312" s="1"/>
  <c r="S313" s="1"/>
  <c r="S314" s="1"/>
  <c r="S315" s="1"/>
  <c r="S316" s="1"/>
  <c r="S317" s="1"/>
  <c r="S318" s="1"/>
  <c r="S319" s="1"/>
  <c r="S320" s="1"/>
  <c r="S321" s="1"/>
  <c r="S322"/>
  <c r="S323"/>
  <c r="S324" s="1"/>
  <c r="S325" s="1"/>
  <c r="S326" s="1"/>
  <c r="S327" s="1"/>
  <c r="S328" s="1"/>
  <c r="S329" s="1"/>
  <c r="S330" s="1"/>
  <c r="S331" s="1"/>
  <c r="S332" s="1"/>
  <c r="S333" s="1"/>
  <c r="S334" s="1"/>
  <c r="S335" s="1"/>
  <c r="S336" s="1"/>
  <c r="S337" s="1"/>
  <c r="S338" s="1"/>
  <c r="S339" s="1"/>
  <c r="S340" s="1"/>
  <c r="S341" s="1"/>
  <c r="S342" s="1"/>
  <c r="S343" s="1"/>
  <c r="S344" s="1"/>
  <c r="S345" s="1"/>
  <c r="S346" s="1"/>
  <c r="S347" s="1"/>
  <c r="S348" s="1"/>
  <c r="S349" s="1"/>
  <c r="S350" s="1"/>
  <c r="S351" s="1"/>
  <c r="S352" s="1"/>
  <c r="S353" s="1"/>
  <c r="S354" s="1"/>
  <c r="S355" s="1"/>
  <c r="S356" s="1"/>
  <c r="S357" s="1"/>
  <c r="S358" s="1"/>
  <c r="S359" s="1"/>
  <c r="S360" s="1"/>
  <c r="S361" s="1"/>
  <c r="S362" s="1"/>
  <c r="S363" s="1"/>
  <c r="S364" s="1"/>
  <c r="S365" s="1"/>
  <c r="S366" s="1"/>
  <c r="S367" s="1"/>
  <c r="S368" s="1"/>
  <c r="S369" s="1"/>
  <c r="S370" s="1"/>
  <c r="S371" s="1"/>
  <c r="S372" s="1"/>
  <c r="S373" s="1"/>
  <c r="S374" s="1"/>
  <c r="S375" s="1"/>
  <c r="S376" s="1"/>
  <c r="S377" s="1"/>
  <c r="S378" s="1"/>
  <c r="S379" s="1"/>
  <c r="S380" s="1"/>
  <c r="S381" s="1"/>
  <c r="S382" s="1"/>
  <c r="S383" s="1"/>
  <c r="S384" s="1"/>
  <c r="S385" s="1"/>
  <c r="S386" s="1"/>
  <c r="S387" s="1"/>
  <c r="S388" s="1"/>
  <c r="S389" s="1"/>
  <c r="S390" s="1"/>
  <c r="S391" s="1"/>
  <c r="S392" s="1"/>
  <c r="S393" s="1"/>
  <c r="S394" s="1"/>
  <c r="S395" s="1"/>
  <c r="S396" s="1"/>
  <c r="S397" s="1"/>
  <c r="S398" s="1"/>
  <c r="S399" s="1"/>
  <c r="S400" s="1"/>
  <c r="S401" s="1"/>
  <c r="S402" s="1"/>
  <c r="S403" s="1"/>
  <c r="S404" s="1"/>
  <c r="S405" s="1"/>
  <c r="S406" s="1"/>
  <c r="S407" s="1"/>
  <c r="S408" s="1"/>
  <c r="S409" s="1"/>
  <c r="S410" s="1"/>
  <c r="S411" s="1"/>
  <c r="S412" s="1"/>
  <c r="S413" s="1"/>
  <c r="S414" s="1"/>
  <c r="S415" s="1"/>
  <c r="S416" s="1"/>
  <c r="S417" s="1"/>
  <c r="S418" s="1"/>
  <c r="S419" s="1"/>
  <c r="S420" s="1"/>
  <c r="S421" s="1"/>
  <c r="S422" s="1"/>
  <c r="S423" s="1"/>
  <c r="S424" s="1"/>
  <c r="S425" s="1"/>
  <c r="S426" s="1"/>
  <c r="S427" s="1"/>
  <c r="S428" s="1"/>
  <c r="S429" s="1"/>
  <c r="S430" s="1"/>
  <c r="S431" s="1"/>
  <c r="S432" s="1"/>
  <c r="S433" s="1"/>
  <c r="S434" s="1"/>
  <c r="S435" s="1"/>
  <c r="S436" s="1"/>
  <c r="S437" s="1"/>
  <c r="S438" s="1"/>
  <c r="S439" s="1"/>
  <c r="S440" s="1"/>
  <c r="S441"/>
  <c r="S442" s="1"/>
  <c r="S443" s="1"/>
  <c r="S444" s="1"/>
  <c r="S445" s="1"/>
  <c r="S446"/>
  <c r="S447"/>
  <c r="S448" s="1"/>
  <c r="S449" s="1"/>
  <c r="S450" s="1"/>
  <c r="S451" s="1"/>
  <c r="S452" s="1"/>
  <c r="S453" s="1"/>
  <c r="S454" s="1"/>
  <c r="S455" s="1"/>
  <c r="S456" s="1"/>
  <c r="S457" s="1"/>
  <c r="S458" s="1"/>
  <c r="S459" s="1"/>
  <c r="S460" s="1"/>
  <c r="S461" s="1"/>
  <c r="S462"/>
  <c r="S463"/>
  <c r="S464" s="1"/>
  <c r="S465" s="1"/>
  <c r="S466" s="1"/>
  <c r="S467" s="1"/>
  <c r="S468" s="1"/>
  <c r="S469" s="1"/>
  <c r="S470"/>
  <c r="S471"/>
  <c r="S472" s="1"/>
  <c r="S473" s="1"/>
  <c r="S474" s="1"/>
  <c r="S475" s="1"/>
  <c r="S476" s="1"/>
  <c r="S477" s="1"/>
  <c r="S478" s="1"/>
  <c r="S479" s="1"/>
  <c r="S480" s="1"/>
  <c r="S481" s="1"/>
  <c r="S482" s="1"/>
  <c r="S483" s="1"/>
  <c r="S484" s="1"/>
  <c r="S485" s="1"/>
  <c r="S486" s="1"/>
  <c r="S487" s="1"/>
  <c r="S488" s="1"/>
  <c r="S489" s="1"/>
  <c r="S490" s="1"/>
  <c r="S491" s="1"/>
  <c r="S492" s="1"/>
  <c r="S493" s="1"/>
  <c r="S494" s="1"/>
  <c r="S495" s="1"/>
  <c r="S496" s="1"/>
  <c r="S79"/>
  <c r="Q88"/>
  <c r="Q89"/>
  <c r="Q90" s="1"/>
  <c r="Q91" s="1"/>
  <c r="Q92" s="1"/>
  <c r="Q93" s="1"/>
  <c r="Q94" s="1"/>
  <c r="Q95" s="1"/>
  <c r="Q96" s="1"/>
  <c r="Q97" s="1"/>
  <c r="Q98" s="1"/>
  <c r="Q99" s="1"/>
  <c r="Q100" s="1"/>
  <c r="Q101" s="1"/>
  <c r="Q102" s="1"/>
  <c r="Q103" s="1"/>
  <c r="Q104" s="1"/>
  <c r="Q105" s="1"/>
  <c r="Q106" s="1"/>
  <c r="Q107" s="1"/>
  <c r="Q108" s="1"/>
  <c r="Q109" s="1"/>
  <c r="Q110" s="1"/>
  <c r="Q111" s="1"/>
  <c r="Q112" s="1"/>
  <c r="Q113" s="1"/>
  <c r="Q114" s="1"/>
  <c r="Q115" s="1"/>
  <c r="Q116" s="1"/>
  <c r="Q117" s="1"/>
  <c r="Q118" s="1"/>
  <c r="Q119" s="1"/>
  <c r="Q120" s="1"/>
  <c r="Q121" s="1"/>
  <c r="Q122" s="1"/>
  <c r="Q123" s="1"/>
  <c r="Q124" s="1"/>
  <c r="Q125" s="1"/>
  <c r="Q126" s="1"/>
  <c r="Q127" s="1"/>
  <c r="Q128" s="1"/>
  <c r="Q129" s="1"/>
  <c r="Q130" s="1"/>
  <c r="Q131" s="1"/>
  <c r="Q132" s="1"/>
  <c r="Q133" s="1"/>
  <c r="Q134" s="1"/>
  <c r="Q135" s="1"/>
  <c r="Q136" s="1"/>
  <c r="Q137" s="1"/>
  <c r="Q138" s="1"/>
  <c r="Q139" s="1"/>
  <c r="Q140" s="1"/>
  <c r="Q141" s="1"/>
  <c r="Q142" s="1"/>
  <c r="Q143" s="1"/>
  <c r="Q144" s="1"/>
  <c r="Q145" s="1"/>
  <c r="Q146" s="1"/>
  <c r="Q147" s="1"/>
  <c r="Q148" s="1"/>
  <c r="Q149" s="1"/>
  <c r="Q150" s="1"/>
  <c r="Q151" s="1"/>
  <c r="Q152" s="1"/>
  <c r="Q153" s="1"/>
  <c r="Q154" s="1"/>
  <c r="Q155" s="1"/>
  <c r="Q156" s="1"/>
  <c r="Q157" s="1"/>
  <c r="Q158" s="1"/>
  <c r="Q159" s="1"/>
  <c r="Q160" s="1"/>
  <c r="Q161" s="1"/>
  <c r="Q162" s="1"/>
  <c r="Q163" s="1"/>
  <c r="Q164"/>
  <c r="Q165" s="1"/>
  <c r="Q166"/>
  <c r="Q167" s="1"/>
  <c r="Q168" s="1"/>
  <c r="Q169" s="1"/>
  <c r="Q170" s="1"/>
  <c r="Q171" s="1"/>
  <c r="Q172" s="1"/>
  <c r="Q173" s="1"/>
  <c r="Q174" s="1"/>
  <c r="Q175" s="1"/>
  <c r="Q176" s="1"/>
  <c r="Q177" s="1"/>
  <c r="Q178" s="1"/>
  <c r="Q179" s="1"/>
  <c r="Q180" s="1"/>
  <c r="Q181" s="1"/>
  <c r="Q182" s="1"/>
  <c r="Q183" s="1"/>
  <c r="Q184" s="1"/>
  <c r="Q185" s="1"/>
  <c r="Q186" s="1"/>
  <c r="Q187" s="1"/>
  <c r="Q188" s="1"/>
  <c r="Q189" s="1"/>
  <c r="Q190" s="1"/>
  <c r="Q191" s="1"/>
  <c r="Q192" s="1"/>
  <c r="Q193" s="1"/>
  <c r="Q194" s="1"/>
  <c r="Q195" s="1"/>
  <c r="Q196" s="1"/>
  <c r="Q197" s="1"/>
  <c r="Q198" s="1"/>
  <c r="Q199" s="1"/>
  <c r="Q200" s="1"/>
  <c r="Q201" s="1"/>
  <c r="Q202" s="1"/>
  <c r="Q203" s="1"/>
  <c r="Q204" s="1"/>
  <c r="Q205" s="1"/>
  <c r="Q206" s="1"/>
  <c r="Q207" s="1"/>
  <c r="Q208" s="1"/>
  <c r="Q209" s="1"/>
  <c r="Q210" s="1"/>
  <c r="Q211" s="1"/>
  <c r="Q212" s="1"/>
  <c r="Q213" s="1"/>
  <c r="Q214" s="1"/>
  <c r="Q215" s="1"/>
  <c r="Q216" s="1"/>
  <c r="Q217" s="1"/>
  <c r="Q218" s="1"/>
  <c r="Q219" s="1"/>
  <c r="Q220" s="1"/>
  <c r="Q221" s="1"/>
  <c r="Q222" s="1"/>
  <c r="Q223" s="1"/>
  <c r="Q224" s="1"/>
  <c r="Q225" s="1"/>
  <c r="Q226" s="1"/>
  <c r="Q227" s="1"/>
  <c r="Q228" s="1"/>
  <c r="Q229" s="1"/>
  <c r="Q230" s="1"/>
  <c r="Q231" s="1"/>
  <c r="Q232" s="1"/>
  <c r="Q233" s="1"/>
  <c r="Q234" s="1"/>
  <c r="Q235" s="1"/>
  <c r="Q236" s="1"/>
  <c r="Q237" s="1"/>
  <c r="Q238" s="1"/>
  <c r="Q239" s="1"/>
  <c r="Q240" s="1"/>
  <c r="Q241" s="1"/>
  <c r="Q242" s="1"/>
  <c r="Q243" s="1"/>
  <c r="Q244" s="1"/>
  <c r="Q245" s="1"/>
  <c r="Q246" s="1"/>
  <c r="Q247" s="1"/>
  <c r="Q248" s="1"/>
  <c r="Q249" s="1"/>
  <c r="Q250" s="1"/>
  <c r="Q251" s="1"/>
  <c r="Q252" s="1"/>
  <c r="Q253" s="1"/>
  <c r="Q254" s="1"/>
  <c r="Q255" s="1"/>
  <c r="Q256" s="1"/>
  <c r="Q257" s="1"/>
  <c r="Q258" s="1"/>
  <c r="Q259" s="1"/>
  <c r="Q260" s="1"/>
  <c r="Q261" s="1"/>
  <c r="Q262" s="1"/>
  <c r="Q263" s="1"/>
  <c r="Q264" s="1"/>
  <c r="Q265" s="1"/>
  <c r="Q266" s="1"/>
  <c r="Q267" s="1"/>
  <c r="Q268" s="1"/>
  <c r="Q269" s="1"/>
  <c r="Q270" s="1"/>
  <c r="Q271" s="1"/>
  <c r="Q272" s="1"/>
  <c r="Q273" s="1"/>
  <c r="Q274" s="1"/>
  <c r="Q275" s="1"/>
  <c r="Q276" s="1"/>
  <c r="Q277" s="1"/>
  <c r="Q278" s="1"/>
  <c r="Q279" s="1"/>
  <c r="Q280" s="1"/>
  <c r="Q281" s="1"/>
  <c r="Q282" s="1"/>
  <c r="Q283"/>
  <c r="Q284" s="1"/>
  <c r="Q285" s="1"/>
  <c r="Q286" s="1"/>
  <c r="Q287" s="1"/>
  <c r="Q288"/>
  <c r="Q289" s="1"/>
  <c r="Q290" s="1"/>
  <c r="Q291" s="1"/>
  <c r="Q292" s="1"/>
  <c r="Q293" s="1"/>
  <c r="Q294" s="1"/>
  <c r="Q295" s="1"/>
  <c r="Q296" s="1"/>
  <c r="Q297" s="1"/>
  <c r="Q298" s="1"/>
  <c r="Q299" s="1"/>
  <c r="Q300" s="1"/>
  <c r="Q301" s="1"/>
  <c r="Q302" s="1"/>
  <c r="Q303" s="1"/>
  <c r="Q304" s="1"/>
  <c r="Q305" s="1"/>
  <c r="Q306" s="1"/>
  <c r="Q307" s="1"/>
  <c r="Q308" s="1"/>
  <c r="Q309"/>
  <c r="Q310"/>
  <c r="Q311" s="1"/>
  <c r="Q312" s="1"/>
  <c r="Q313" s="1"/>
  <c r="Q314" s="1"/>
  <c r="Q315" s="1"/>
  <c r="Q316" s="1"/>
  <c r="Q317" s="1"/>
  <c r="Q318" s="1"/>
  <c r="Q319" s="1"/>
  <c r="Q320" s="1"/>
  <c r="Q321" s="1"/>
  <c r="Q322"/>
  <c r="Q323" s="1"/>
  <c r="Q324" s="1"/>
  <c r="Q325" s="1"/>
  <c r="Q326" s="1"/>
  <c r="Q327" s="1"/>
  <c r="Q328" s="1"/>
  <c r="Q329" s="1"/>
  <c r="Q330" s="1"/>
  <c r="Q331" s="1"/>
  <c r="Q332" s="1"/>
  <c r="Q333" s="1"/>
  <c r="Q334" s="1"/>
  <c r="Q335" s="1"/>
  <c r="Q336" s="1"/>
  <c r="Q337" s="1"/>
  <c r="Q338" s="1"/>
  <c r="Q339" s="1"/>
  <c r="Q340" s="1"/>
  <c r="Q341" s="1"/>
  <c r="Q342" s="1"/>
  <c r="Q343" s="1"/>
  <c r="Q344" s="1"/>
  <c r="Q345" s="1"/>
  <c r="Q346" s="1"/>
  <c r="Q347" s="1"/>
  <c r="Q348" s="1"/>
  <c r="Q349" s="1"/>
  <c r="Q350" s="1"/>
  <c r="Q351" s="1"/>
  <c r="Q352" s="1"/>
  <c r="Q353" s="1"/>
  <c r="Q354" s="1"/>
  <c r="Q355" s="1"/>
  <c r="Q356" s="1"/>
  <c r="Q357" s="1"/>
  <c r="Q358" s="1"/>
  <c r="Q359" s="1"/>
  <c r="Q360" s="1"/>
  <c r="Q361" s="1"/>
  <c r="Q362" s="1"/>
  <c r="Q363" s="1"/>
  <c r="Q364" s="1"/>
  <c r="Q365" s="1"/>
  <c r="Q366" s="1"/>
  <c r="Q367" s="1"/>
  <c r="Q368" s="1"/>
  <c r="Q369" s="1"/>
  <c r="Q370" s="1"/>
  <c r="Q371" s="1"/>
  <c r="Q372" s="1"/>
  <c r="Q373" s="1"/>
  <c r="Q374" s="1"/>
  <c r="Q375" s="1"/>
  <c r="Q376" s="1"/>
  <c r="Q377" s="1"/>
  <c r="Q378" s="1"/>
  <c r="Q379" s="1"/>
  <c r="Q380" s="1"/>
  <c r="Q381" s="1"/>
  <c r="Q382" s="1"/>
  <c r="Q383" s="1"/>
  <c r="Q384" s="1"/>
  <c r="Q385" s="1"/>
  <c r="Q386" s="1"/>
  <c r="Q387" s="1"/>
  <c r="Q388" s="1"/>
  <c r="Q389" s="1"/>
  <c r="Q390" s="1"/>
  <c r="Q391" s="1"/>
  <c r="Q392" s="1"/>
  <c r="Q393" s="1"/>
  <c r="Q394" s="1"/>
  <c r="Q395" s="1"/>
  <c r="Q396" s="1"/>
  <c r="Q397" s="1"/>
  <c r="Q398" s="1"/>
  <c r="Q399" s="1"/>
  <c r="Q400" s="1"/>
  <c r="Q401" s="1"/>
  <c r="Q402" s="1"/>
  <c r="Q403" s="1"/>
  <c r="Q404" s="1"/>
  <c r="Q405" s="1"/>
  <c r="Q406" s="1"/>
  <c r="Q407" s="1"/>
  <c r="Q408" s="1"/>
  <c r="Q409" s="1"/>
  <c r="Q410" s="1"/>
  <c r="Q411" s="1"/>
  <c r="Q412" s="1"/>
  <c r="Q413" s="1"/>
  <c r="Q414" s="1"/>
  <c r="Q415" s="1"/>
  <c r="Q416" s="1"/>
  <c r="Q417" s="1"/>
  <c r="Q418" s="1"/>
  <c r="Q419" s="1"/>
  <c r="Q420" s="1"/>
  <c r="Q421" s="1"/>
  <c r="Q422" s="1"/>
  <c r="Q423" s="1"/>
  <c r="Q424" s="1"/>
  <c r="Q425" s="1"/>
  <c r="Q426" s="1"/>
  <c r="Q427" s="1"/>
  <c r="Q428" s="1"/>
  <c r="Q429" s="1"/>
  <c r="Q430" s="1"/>
  <c r="Q431" s="1"/>
  <c r="Q432" s="1"/>
  <c r="Q433" s="1"/>
  <c r="Q434" s="1"/>
  <c r="Q435" s="1"/>
  <c r="Q436" s="1"/>
  <c r="Q437" s="1"/>
  <c r="Q438" s="1"/>
  <c r="Q439" s="1"/>
  <c r="Q440" s="1"/>
  <c r="Q441"/>
  <c r="Q442" s="1"/>
  <c r="Q443" s="1"/>
  <c r="Q444" s="1"/>
  <c r="Q445" s="1"/>
  <c r="Q446"/>
  <c r="Q447" s="1"/>
  <c r="Q448" s="1"/>
  <c r="Q449" s="1"/>
  <c r="Q450" s="1"/>
  <c r="Q451" s="1"/>
  <c r="Q452" s="1"/>
  <c r="Q453" s="1"/>
  <c r="Q454" s="1"/>
  <c r="Q455" s="1"/>
  <c r="Q456" s="1"/>
  <c r="Q457" s="1"/>
  <c r="Q458" s="1"/>
  <c r="Q459" s="1"/>
  <c r="Q460" s="1"/>
  <c r="Q461" s="1"/>
  <c r="Q462"/>
  <c r="Q463" s="1"/>
  <c r="Q464" s="1"/>
  <c r="Q465" s="1"/>
  <c r="Q466" s="1"/>
  <c r="Q467" s="1"/>
  <c r="Q468" s="1"/>
  <c r="Q469" s="1"/>
  <c r="Q470"/>
  <c r="Q471" s="1"/>
  <c r="Q472" s="1"/>
  <c r="Q473" s="1"/>
  <c r="Q474" s="1"/>
  <c r="Q475" s="1"/>
  <c r="Q476" s="1"/>
  <c r="Q477" s="1"/>
  <c r="Q478" s="1"/>
  <c r="Q479" s="1"/>
  <c r="Q480" s="1"/>
  <c r="Q481" s="1"/>
  <c r="Q482" s="1"/>
  <c r="Q483" s="1"/>
  <c r="Q484" s="1"/>
  <c r="Q485" s="1"/>
  <c r="Q486" s="1"/>
  <c r="Q487" s="1"/>
  <c r="Q488" s="1"/>
  <c r="Q489" s="1"/>
  <c r="Q490" s="1"/>
  <c r="Q491" s="1"/>
  <c r="Q492" s="1"/>
  <c r="Q493" s="1"/>
  <c r="Q494" s="1"/>
  <c r="Q495" s="1"/>
  <c r="Q496" s="1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96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N80" l="1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79"/>
  <c r="L80" l="1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79"/>
  <c r="K32" l="1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31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2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P10" i="4"/>
  <c r="P9"/>
  <c r="P7"/>
  <c r="P6"/>
  <c r="P4"/>
  <c r="P3"/>
  <c r="K189" l="1"/>
  <c r="M190" s="1"/>
  <c r="K190"/>
  <c r="K191"/>
  <c r="K195"/>
  <c r="K187"/>
  <c r="K196"/>
  <c r="L196" s="1"/>
  <c r="K192"/>
  <c r="K188"/>
  <c r="K194"/>
  <c r="K193"/>
  <c r="H188"/>
  <c r="J189" s="1"/>
  <c r="H193"/>
  <c r="H189"/>
  <c r="H194"/>
  <c r="H190"/>
  <c r="H195"/>
  <c r="H191"/>
  <c r="H187"/>
  <c r="H196"/>
  <c r="H192"/>
  <c r="E187"/>
  <c r="G188"/>
  <c r="E184"/>
  <c r="E180"/>
  <c r="E176"/>
  <c r="E172"/>
  <c r="E168"/>
  <c r="E164"/>
  <c r="E160"/>
  <c r="E156"/>
  <c r="E152"/>
  <c r="E148"/>
  <c r="E144"/>
  <c r="E140"/>
  <c r="E196"/>
  <c r="E192"/>
  <c r="E188"/>
  <c r="E185"/>
  <c r="E181"/>
  <c r="E177"/>
  <c r="E173"/>
  <c r="E169"/>
  <c r="E165"/>
  <c r="E161"/>
  <c r="E157"/>
  <c r="E153"/>
  <c r="E149"/>
  <c r="E145"/>
  <c r="E141"/>
  <c r="E193"/>
  <c r="E189"/>
  <c r="E186"/>
  <c r="F187" s="1"/>
  <c r="E182"/>
  <c r="E178"/>
  <c r="E174"/>
  <c r="E170"/>
  <c r="E166"/>
  <c r="E162"/>
  <c r="E158"/>
  <c r="E154"/>
  <c r="E150"/>
  <c r="E146"/>
  <c r="E142"/>
  <c r="E138"/>
  <c r="G139" s="1"/>
  <c r="E194"/>
  <c r="E190"/>
  <c r="E183"/>
  <c r="E179"/>
  <c r="E175"/>
  <c r="E171"/>
  <c r="E167"/>
  <c r="E163"/>
  <c r="E159"/>
  <c r="E155"/>
  <c r="E151"/>
  <c r="E147"/>
  <c r="E143"/>
  <c r="E139"/>
  <c r="E195"/>
  <c r="E191"/>
  <c r="A194"/>
  <c r="A193" s="1"/>
  <c r="A192" s="1"/>
  <c r="A191" s="1"/>
  <c r="A190" s="1"/>
  <c r="A189" s="1"/>
  <c r="A188" s="1"/>
  <c r="A187" s="1"/>
  <c r="A186" s="1"/>
  <c r="A185" s="1"/>
  <c r="A184" s="1"/>
  <c r="A183" s="1"/>
  <c r="A182" s="1"/>
  <c r="A181" s="1"/>
  <c r="A180" s="1"/>
  <c r="A179" s="1"/>
  <c r="A178" s="1"/>
  <c r="A177" s="1"/>
  <c r="A176" s="1"/>
  <c r="A175" s="1"/>
  <c r="A174" s="1"/>
  <c r="A173" s="1"/>
  <c r="A172" s="1"/>
  <c r="A171" s="1"/>
  <c r="A170" s="1"/>
  <c r="A169" s="1"/>
  <c r="A168" s="1"/>
  <c r="A167" s="1"/>
  <c r="A166" s="1"/>
  <c r="A165" s="1"/>
  <c r="A164" s="1"/>
  <c r="A163" s="1"/>
  <c r="A162" s="1"/>
  <c r="A161" s="1"/>
  <c r="A160" s="1"/>
  <c r="A159" s="1"/>
  <c r="A158" s="1"/>
  <c r="A157" s="1"/>
  <c r="A156" s="1"/>
  <c r="A155" s="1"/>
  <c r="A154" s="1"/>
  <c r="A153" s="1"/>
  <c r="A152" s="1"/>
  <c r="A151" s="1"/>
  <c r="A150" s="1"/>
  <c r="A149" s="1"/>
  <c r="A148" s="1"/>
  <c r="A147" s="1"/>
  <c r="A146" s="1"/>
  <c r="A145" s="1"/>
  <c r="A144" s="1"/>
  <c r="A143" s="1"/>
  <c r="A142" s="1"/>
  <c r="A141" s="1"/>
  <c r="A140" s="1"/>
  <c r="A139" s="1"/>
  <c r="A138" s="1"/>
  <c r="A137" s="1"/>
  <c r="A136" s="1"/>
  <c r="A135" s="1"/>
  <c r="A134" s="1"/>
  <c r="A133" s="1"/>
  <c r="A132" s="1"/>
  <c r="A131" s="1"/>
  <c r="A130" s="1"/>
  <c r="A129" s="1"/>
  <c r="A128" s="1"/>
  <c r="A127" s="1"/>
  <c r="A126" s="1"/>
  <c r="A125" s="1"/>
  <c r="A124" s="1"/>
  <c r="A123" s="1"/>
  <c r="A122" s="1"/>
  <c r="A121" s="1"/>
  <c r="A120" s="1"/>
  <c r="A119" s="1"/>
  <c r="A118" s="1"/>
  <c r="A117" s="1"/>
  <c r="A116" s="1"/>
  <c r="A115" s="1"/>
  <c r="A114" s="1"/>
  <c r="A113" s="1"/>
  <c r="A112" s="1"/>
  <c r="A111" s="1"/>
  <c r="A110" s="1"/>
  <c r="A109" s="1"/>
  <c r="A108" s="1"/>
  <c r="A107" s="1"/>
  <c r="A106" s="1"/>
  <c r="A105" s="1"/>
  <c r="A104" s="1"/>
  <c r="A103" s="1"/>
  <c r="A102" s="1"/>
  <c r="A101" s="1"/>
  <c r="A100" s="1"/>
  <c r="A99" s="1"/>
  <c r="A98" s="1"/>
  <c r="A97" s="1"/>
  <c r="A96" s="1"/>
  <c r="A95" s="1"/>
  <c r="A94" s="1"/>
  <c r="A93" s="1"/>
  <c r="A92" s="1"/>
  <c r="A91" s="1"/>
  <c r="A90" s="1"/>
  <c r="A89" s="1"/>
  <c r="A88" s="1"/>
  <c r="A87" s="1"/>
  <c r="A86" s="1"/>
  <c r="A85" s="1"/>
  <c r="A84" s="1"/>
  <c r="A83" s="1"/>
  <c r="A82" s="1"/>
  <c r="A81" s="1"/>
  <c r="A80" s="1"/>
  <c r="A79" s="1"/>
  <c r="A78" s="1"/>
  <c r="A77" s="1"/>
  <c r="A76" s="1"/>
  <c r="A75" s="1"/>
  <c r="A74" s="1"/>
  <c r="A73" s="1"/>
  <c r="A72" s="1"/>
  <c r="A71" s="1"/>
  <c r="A70" s="1"/>
  <c r="A69" s="1"/>
  <c r="A68" s="1"/>
  <c r="A67" s="1"/>
  <c r="A66" s="1"/>
  <c r="A65" s="1"/>
  <c r="A64" s="1"/>
  <c r="A63" s="1"/>
  <c r="A62" s="1"/>
  <c r="A61" s="1"/>
  <c r="A60" s="1"/>
  <c r="A59" s="1"/>
  <c r="A58" s="1"/>
  <c r="A57" s="1"/>
  <c r="A56" s="1"/>
  <c r="A55" s="1"/>
  <c r="A54" s="1"/>
  <c r="A53" s="1"/>
  <c r="A52" s="1"/>
  <c r="A51" s="1"/>
  <c r="A50" s="1"/>
  <c r="A49" s="1"/>
  <c r="A48" s="1"/>
  <c r="A47" s="1"/>
  <c r="A46" s="1"/>
  <c r="A45" s="1"/>
  <c r="A44" s="1"/>
  <c r="A43" s="1"/>
  <c r="A42" s="1"/>
  <c r="A41" s="1"/>
  <c r="A40" s="1"/>
  <c r="A39" s="1"/>
  <c r="A38" s="1"/>
  <c r="A37" s="1"/>
  <c r="A36" s="1"/>
  <c r="A35" s="1"/>
  <c r="A34" s="1"/>
  <c r="A33" s="1"/>
  <c r="A32" s="1"/>
  <c r="A31" s="1"/>
  <c r="A30" s="1"/>
  <c r="A29" s="1"/>
  <c r="A28" s="1"/>
  <c r="A27" s="1"/>
  <c r="A26" s="1"/>
  <c r="A25" s="1"/>
  <c r="A24" s="1"/>
  <c r="A23" s="1"/>
  <c r="A22" s="1"/>
  <c r="A21" s="1"/>
  <c r="A20" s="1"/>
  <c r="A19" s="1"/>
  <c r="A18" s="1"/>
  <c r="A17" s="1"/>
  <c r="A16" s="1"/>
  <c r="A15" s="1"/>
  <c r="A14" s="1"/>
  <c r="A13" s="1"/>
  <c r="A12" s="1"/>
  <c r="A11" s="1"/>
  <c r="A195"/>
  <c r="M189" l="1"/>
  <c r="L188"/>
  <c r="L195"/>
  <c r="M196"/>
  <c r="L189"/>
  <c r="L194"/>
  <c r="M195"/>
  <c r="M188"/>
  <c r="M194"/>
  <c r="L193"/>
  <c r="L190"/>
  <c r="M191"/>
  <c r="M193"/>
  <c r="L192"/>
  <c r="L191"/>
  <c r="M192"/>
  <c r="J188"/>
  <c r="I194"/>
  <c r="J195"/>
  <c r="I190"/>
  <c r="J191"/>
  <c r="I196"/>
  <c r="I188"/>
  <c r="I192"/>
  <c r="J193"/>
  <c r="J196"/>
  <c r="I195"/>
  <c r="I193"/>
  <c r="J194"/>
  <c r="J192"/>
  <c r="I191"/>
  <c r="I189"/>
  <c r="J190"/>
  <c r="G144"/>
  <c r="F143"/>
  <c r="G160"/>
  <c r="F159"/>
  <c r="G176"/>
  <c r="F175"/>
  <c r="G195"/>
  <c r="F194"/>
  <c r="G151"/>
  <c r="F150"/>
  <c r="G167"/>
  <c r="F166"/>
  <c r="G183"/>
  <c r="F182"/>
  <c r="G142"/>
  <c r="F141"/>
  <c r="G158"/>
  <c r="F157"/>
  <c r="G174"/>
  <c r="F173"/>
  <c r="F188"/>
  <c r="G189"/>
  <c r="F144"/>
  <c r="G145"/>
  <c r="F160"/>
  <c r="G161"/>
  <c r="F176"/>
  <c r="G177"/>
  <c r="G140"/>
  <c r="F139"/>
  <c r="G156"/>
  <c r="F155"/>
  <c r="G172"/>
  <c r="F171"/>
  <c r="G191"/>
  <c r="F190"/>
  <c r="G147"/>
  <c r="F146"/>
  <c r="G163"/>
  <c r="F162"/>
  <c r="G179"/>
  <c r="F178"/>
  <c r="F193"/>
  <c r="G194"/>
  <c r="G154"/>
  <c r="F153"/>
  <c r="G170"/>
  <c r="F169"/>
  <c r="G186"/>
  <c r="F185"/>
  <c r="F140"/>
  <c r="G141"/>
  <c r="F156"/>
  <c r="G157"/>
  <c r="F172"/>
  <c r="G173"/>
  <c r="F195"/>
  <c r="G196"/>
  <c r="G152"/>
  <c r="F151"/>
  <c r="G168"/>
  <c r="F167"/>
  <c r="G184"/>
  <c r="F183"/>
  <c r="G143"/>
  <c r="F142"/>
  <c r="G159"/>
  <c r="F158"/>
  <c r="G175"/>
  <c r="F174"/>
  <c r="F189"/>
  <c r="G190"/>
  <c r="G150"/>
  <c r="F149"/>
  <c r="G166"/>
  <c r="F165"/>
  <c r="F181"/>
  <c r="G182"/>
  <c r="F152"/>
  <c r="G153"/>
  <c r="F168"/>
  <c r="G169"/>
  <c r="F184"/>
  <c r="G185"/>
  <c r="F196"/>
  <c r="F191"/>
  <c r="G192"/>
  <c r="G148"/>
  <c r="F147"/>
  <c r="G164"/>
  <c r="F163"/>
  <c r="G180"/>
  <c r="F179"/>
  <c r="G155"/>
  <c r="F154"/>
  <c r="G171"/>
  <c r="F170"/>
  <c r="G187"/>
  <c r="F186"/>
  <c r="G146"/>
  <c r="F145"/>
  <c r="G162"/>
  <c r="F161"/>
  <c r="G178"/>
  <c r="F177"/>
  <c r="F192"/>
  <c r="G193"/>
  <c r="F148"/>
  <c r="G149"/>
  <c r="F164"/>
  <c r="G165"/>
  <c r="F180"/>
  <c r="G181"/>
  <c r="H154"/>
  <c r="K118"/>
  <c r="K83"/>
  <c r="M84" s="1"/>
  <c r="E137"/>
  <c r="G138" s="1"/>
  <c r="F138" l="1"/>
  <c r="R3" s="1"/>
  <c r="H107"/>
  <c r="H183"/>
  <c r="H117"/>
  <c r="J118" s="1"/>
  <c r="H166"/>
  <c r="H141"/>
  <c r="H176"/>
  <c r="H138"/>
  <c r="H122"/>
  <c r="H175"/>
  <c r="K163"/>
  <c r="M164" s="1"/>
  <c r="H127"/>
  <c r="H109"/>
  <c r="J110" s="1"/>
  <c r="H149"/>
  <c r="H184"/>
  <c r="H134"/>
  <c r="H163"/>
  <c r="J164" s="1"/>
  <c r="H186"/>
  <c r="H150"/>
  <c r="K132"/>
  <c r="K125"/>
  <c r="K182"/>
  <c r="M183" s="1"/>
  <c r="K179"/>
  <c r="M180" s="1"/>
  <c r="K115"/>
  <c r="M116" s="1"/>
  <c r="H152"/>
  <c r="H180"/>
  <c r="H135"/>
  <c r="J136" s="1"/>
  <c r="H123"/>
  <c r="J124" s="1"/>
  <c r="H113"/>
  <c r="J114" s="1"/>
  <c r="H174"/>
  <c r="J175" s="1"/>
  <c r="H181"/>
  <c r="H133"/>
  <c r="J134" s="1"/>
  <c r="H148"/>
  <c r="H147"/>
  <c r="H130"/>
  <c r="J131" s="1"/>
  <c r="H144"/>
  <c r="J145" s="1"/>
  <c r="H116"/>
  <c r="H126"/>
  <c r="H171"/>
  <c r="H151"/>
  <c r="K148"/>
  <c r="K84"/>
  <c r="K141"/>
  <c r="K77"/>
  <c r="M78" s="1"/>
  <c r="K134"/>
  <c r="K131"/>
  <c r="M132" s="1"/>
  <c r="H155"/>
  <c r="J156" s="1"/>
  <c r="H179"/>
  <c r="J180" s="1"/>
  <c r="H125"/>
  <c r="J126" s="1"/>
  <c r="H115"/>
  <c r="J116" s="1"/>
  <c r="H182"/>
  <c r="H185"/>
  <c r="H137"/>
  <c r="J138" s="1"/>
  <c r="H160"/>
  <c r="H128"/>
  <c r="H140"/>
  <c r="H114"/>
  <c r="I115" s="1"/>
  <c r="H124"/>
  <c r="H167"/>
  <c r="H158"/>
  <c r="K164"/>
  <c r="M165" s="1"/>
  <c r="K100"/>
  <c r="K157"/>
  <c r="M158" s="1"/>
  <c r="K93"/>
  <c r="M94" s="1"/>
  <c r="K150"/>
  <c r="M151" s="1"/>
  <c r="K86"/>
  <c r="K147"/>
  <c r="M148" s="1"/>
  <c r="H156"/>
  <c r="I156" s="1"/>
  <c r="H157"/>
  <c r="H159"/>
  <c r="H136"/>
  <c r="H110"/>
  <c r="J111" s="1"/>
  <c r="H165"/>
  <c r="J166" s="1"/>
  <c r="H153"/>
  <c r="K180"/>
  <c r="L180" s="1"/>
  <c r="K116"/>
  <c r="K173"/>
  <c r="M174" s="1"/>
  <c r="K109"/>
  <c r="M110" s="1"/>
  <c r="K166"/>
  <c r="M167" s="1"/>
  <c r="K102"/>
  <c r="M103" s="1"/>
  <c r="K99"/>
  <c r="M100" s="1"/>
  <c r="H164"/>
  <c r="J165" s="1"/>
  <c r="H121"/>
  <c r="J122" s="1"/>
  <c r="H170"/>
  <c r="J171" s="1"/>
  <c r="H108"/>
  <c r="H139"/>
  <c r="H146"/>
  <c r="J147" s="1"/>
  <c r="H118"/>
  <c r="J119" s="1"/>
  <c r="H173"/>
  <c r="J174" s="1"/>
  <c r="K79"/>
  <c r="M80" s="1"/>
  <c r="J155"/>
  <c r="I155"/>
  <c r="M126"/>
  <c r="M119"/>
  <c r="M142"/>
  <c r="J157"/>
  <c r="H172"/>
  <c r="H143"/>
  <c r="H119"/>
  <c r="H111"/>
  <c r="H178"/>
  <c r="H162"/>
  <c r="H145"/>
  <c r="H129"/>
  <c r="I130" s="1"/>
  <c r="H168"/>
  <c r="H131"/>
  <c r="H132"/>
  <c r="I133" s="1"/>
  <c r="H142"/>
  <c r="H112"/>
  <c r="H120"/>
  <c r="H161"/>
  <c r="H169"/>
  <c r="H177"/>
  <c r="K184"/>
  <c r="K168"/>
  <c r="K152"/>
  <c r="K136"/>
  <c r="K120"/>
  <c r="K104"/>
  <c r="K88"/>
  <c r="K177"/>
  <c r="K161"/>
  <c r="K145"/>
  <c r="K129"/>
  <c r="K113"/>
  <c r="K97"/>
  <c r="K81"/>
  <c r="K186"/>
  <c r="K170"/>
  <c r="K154"/>
  <c r="K138"/>
  <c r="K122"/>
  <c r="K106"/>
  <c r="K90"/>
  <c r="K183"/>
  <c r="K167"/>
  <c r="K151"/>
  <c r="K135"/>
  <c r="K119"/>
  <c r="K103"/>
  <c r="K87"/>
  <c r="M87"/>
  <c r="M181"/>
  <c r="M135"/>
  <c r="I118"/>
  <c r="J186"/>
  <c r="I135"/>
  <c r="K172"/>
  <c r="K156"/>
  <c r="K140"/>
  <c r="L141" s="1"/>
  <c r="K124"/>
  <c r="K108"/>
  <c r="K92"/>
  <c r="K181"/>
  <c r="K165"/>
  <c r="K149"/>
  <c r="K133"/>
  <c r="K117"/>
  <c r="L118" s="1"/>
  <c r="K101"/>
  <c r="K85"/>
  <c r="L86" s="1"/>
  <c r="K174"/>
  <c r="K158"/>
  <c r="K142"/>
  <c r="K126"/>
  <c r="K110"/>
  <c r="K94"/>
  <c r="K78"/>
  <c r="K171"/>
  <c r="K155"/>
  <c r="K139"/>
  <c r="K123"/>
  <c r="K107"/>
  <c r="K91"/>
  <c r="K176"/>
  <c r="K160"/>
  <c r="K144"/>
  <c r="K128"/>
  <c r="K112"/>
  <c r="K96"/>
  <c r="K80"/>
  <c r="K185"/>
  <c r="K169"/>
  <c r="K153"/>
  <c r="K137"/>
  <c r="K121"/>
  <c r="K105"/>
  <c r="K89"/>
  <c r="K178"/>
  <c r="K162"/>
  <c r="L163" s="1"/>
  <c r="K146"/>
  <c r="K130"/>
  <c r="K114"/>
  <c r="K98"/>
  <c r="K82"/>
  <c r="K175"/>
  <c r="K159"/>
  <c r="K143"/>
  <c r="K127"/>
  <c r="K111"/>
  <c r="K95"/>
  <c r="I125" l="1"/>
  <c r="L164"/>
  <c r="M187"/>
  <c r="L187"/>
  <c r="I117"/>
  <c r="I123"/>
  <c r="J187"/>
  <c r="I187"/>
  <c r="I137"/>
  <c r="I174"/>
  <c r="I164"/>
  <c r="I109"/>
  <c r="I110"/>
  <c r="R4"/>
  <c r="S3" s="1"/>
  <c r="S4" s="1"/>
  <c r="E3" s="1"/>
  <c r="J109"/>
  <c r="I108"/>
  <c r="I153"/>
  <c r="J154"/>
  <c r="J115"/>
  <c r="I114"/>
  <c r="I116"/>
  <c r="J117"/>
  <c r="I148"/>
  <c r="J149"/>
  <c r="L132"/>
  <c r="M133"/>
  <c r="I134"/>
  <c r="J135"/>
  <c r="I127"/>
  <c r="J128"/>
  <c r="I138"/>
  <c r="J139"/>
  <c r="I139"/>
  <c r="J140"/>
  <c r="I136"/>
  <c r="J137"/>
  <c r="J158"/>
  <c r="I157"/>
  <c r="J125"/>
  <c r="I124"/>
  <c r="I160"/>
  <c r="J161"/>
  <c r="J183"/>
  <c r="I182"/>
  <c r="I126"/>
  <c r="J127"/>
  <c r="J148"/>
  <c r="I147"/>
  <c r="J181"/>
  <c r="I180"/>
  <c r="J123"/>
  <c r="I122"/>
  <c r="J167"/>
  <c r="I166"/>
  <c r="L116"/>
  <c r="M117"/>
  <c r="M101"/>
  <c r="L100"/>
  <c r="I167"/>
  <c r="J168"/>
  <c r="J129"/>
  <c r="I128"/>
  <c r="L148"/>
  <c r="M149"/>
  <c r="I171"/>
  <c r="J172"/>
  <c r="I181"/>
  <c r="J182"/>
  <c r="I149"/>
  <c r="J150"/>
  <c r="I175"/>
  <c r="J176"/>
  <c r="I141"/>
  <c r="J142"/>
  <c r="J108"/>
  <c r="I165"/>
  <c r="I154"/>
  <c r="I185"/>
  <c r="I186"/>
  <c r="J160"/>
  <c r="I159"/>
  <c r="I158"/>
  <c r="J159"/>
  <c r="I140"/>
  <c r="J141"/>
  <c r="L84"/>
  <c r="M85"/>
  <c r="I151"/>
  <c r="J152"/>
  <c r="I152"/>
  <c r="J153"/>
  <c r="J151"/>
  <c r="I150"/>
  <c r="I184"/>
  <c r="J185"/>
  <c r="I176"/>
  <c r="J177"/>
  <c r="J184"/>
  <c r="I183"/>
  <c r="L111"/>
  <c r="M112"/>
  <c r="M176"/>
  <c r="L175"/>
  <c r="L130"/>
  <c r="M131"/>
  <c r="M138"/>
  <c r="L137"/>
  <c r="M81"/>
  <c r="L80"/>
  <c r="M145"/>
  <c r="L144"/>
  <c r="L91"/>
  <c r="M92"/>
  <c r="M156"/>
  <c r="L155"/>
  <c r="M95"/>
  <c r="L94"/>
  <c r="M159"/>
  <c r="L158"/>
  <c r="L101"/>
  <c r="M102"/>
  <c r="L166"/>
  <c r="L165"/>
  <c r="M166"/>
  <c r="M109"/>
  <c r="L109"/>
  <c r="L108"/>
  <c r="M173"/>
  <c r="L173"/>
  <c r="L172"/>
  <c r="L135"/>
  <c r="M136"/>
  <c r="M139"/>
  <c r="L138"/>
  <c r="M82"/>
  <c r="L81"/>
  <c r="L145"/>
  <c r="M146"/>
  <c r="M89"/>
  <c r="L88"/>
  <c r="M153"/>
  <c r="L152"/>
  <c r="J178"/>
  <c r="I177"/>
  <c r="I113"/>
  <c r="I112"/>
  <c r="J113"/>
  <c r="J169"/>
  <c r="I168"/>
  <c r="J163"/>
  <c r="I162"/>
  <c r="L131"/>
  <c r="L95"/>
  <c r="M96"/>
  <c r="M160"/>
  <c r="L159"/>
  <c r="M115"/>
  <c r="L114"/>
  <c r="L178"/>
  <c r="M179"/>
  <c r="M122"/>
  <c r="L121"/>
  <c r="M186"/>
  <c r="L185"/>
  <c r="L128"/>
  <c r="M129"/>
  <c r="L139"/>
  <c r="M140"/>
  <c r="L78"/>
  <c r="M79"/>
  <c r="R10" s="1"/>
  <c r="M143"/>
  <c r="L142"/>
  <c r="L85"/>
  <c r="M86"/>
  <c r="L150"/>
  <c r="M150"/>
  <c r="L149"/>
  <c r="M93"/>
  <c r="L92"/>
  <c r="M157"/>
  <c r="L156"/>
  <c r="M120"/>
  <c r="L119"/>
  <c r="L183"/>
  <c r="M184"/>
  <c r="M123"/>
  <c r="L122"/>
  <c r="L129"/>
  <c r="M130"/>
  <c r="L136"/>
  <c r="M137"/>
  <c r="I121"/>
  <c r="I120"/>
  <c r="J121"/>
  <c r="J132"/>
  <c r="I131"/>
  <c r="I146"/>
  <c r="J146"/>
  <c r="I145"/>
  <c r="J120"/>
  <c r="I119"/>
  <c r="L186"/>
  <c r="L179"/>
  <c r="I163"/>
  <c r="L79"/>
  <c r="L143"/>
  <c r="M144"/>
  <c r="L99"/>
  <c r="M99"/>
  <c r="L98"/>
  <c r="L162"/>
  <c r="M163"/>
  <c r="L105"/>
  <c r="M106"/>
  <c r="M170"/>
  <c r="L169"/>
  <c r="L112"/>
  <c r="M113"/>
  <c r="L176"/>
  <c r="M177"/>
  <c r="L123"/>
  <c r="M124"/>
  <c r="L126"/>
  <c r="M127"/>
  <c r="L133"/>
  <c r="M134"/>
  <c r="L140"/>
  <c r="M141"/>
  <c r="L103"/>
  <c r="M104"/>
  <c r="L167"/>
  <c r="M168"/>
  <c r="L106"/>
  <c r="M107"/>
  <c r="M171"/>
  <c r="L170"/>
  <c r="L113"/>
  <c r="M114"/>
  <c r="L177"/>
  <c r="M178"/>
  <c r="L120"/>
  <c r="M121"/>
  <c r="M185"/>
  <c r="L184"/>
  <c r="J162"/>
  <c r="I161"/>
  <c r="J133"/>
  <c r="I132"/>
  <c r="J130"/>
  <c r="I129"/>
  <c r="J112"/>
  <c r="I111"/>
  <c r="I173"/>
  <c r="J173"/>
  <c r="I172"/>
  <c r="L115"/>
  <c r="L134"/>
  <c r="M128"/>
  <c r="L127"/>
  <c r="L82"/>
  <c r="M83"/>
  <c r="L83"/>
  <c r="L146"/>
  <c r="M147"/>
  <c r="M90"/>
  <c r="L89"/>
  <c r="L153"/>
  <c r="M154"/>
  <c r="L96"/>
  <c r="M97"/>
  <c r="L160"/>
  <c r="M161"/>
  <c r="M108"/>
  <c r="L107"/>
  <c r="M172"/>
  <c r="L171"/>
  <c r="L110"/>
  <c r="M111"/>
  <c r="L174"/>
  <c r="M175"/>
  <c r="L117"/>
  <c r="M118"/>
  <c r="L182"/>
  <c r="L181"/>
  <c r="M182"/>
  <c r="M125"/>
  <c r="L124"/>
  <c r="L87"/>
  <c r="M88"/>
  <c r="M152"/>
  <c r="L151"/>
  <c r="L90"/>
  <c r="M91"/>
  <c r="L154"/>
  <c r="M155"/>
  <c r="L97"/>
  <c r="M98"/>
  <c r="L161"/>
  <c r="M162"/>
  <c r="M105"/>
  <c r="L104"/>
  <c r="L168"/>
  <c r="M169"/>
  <c r="I170"/>
  <c r="J170"/>
  <c r="I169"/>
  <c r="J143"/>
  <c r="I142"/>
  <c r="I179"/>
  <c r="J179"/>
  <c r="I178"/>
  <c r="J144"/>
  <c r="I143"/>
  <c r="L93"/>
  <c r="I144"/>
  <c r="L125"/>
  <c r="L157"/>
  <c r="L102"/>
  <c r="L147"/>
  <c r="R7" l="1"/>
  <c r="R6"/>
  <c r="R9"/>
  <c r="S9" s="1"/>
  <c r="S10" s="1"/>
  <c r="G3" s="1"/>
  <c r="S6" l="1"/>
  <c r="S7" s="1"/>
  <c r="F3" s="1"/>
  <c r="Q80" i="6"/>
  <c r="Q81" s="1"/>
  <c r="Q82" s="1"/>
  <c r="Q83" s="1"/>
  <c r="Q84" s="1"/>
  <c r="Q85" s="1"/>
  <c r="Q86" s="1"/>
  <c r="Q87" s="1"/>
</calcChain>
</file>

<file path=xl/sharedStrings.xml><?xml version="1.0" encoding="utf-8"?>
<sst xmlns="http://schemas.openxmlformats.org/spreadsheetml/2006/main" count="252" uniqueCount="64">
  <si>
    <t>ACC</t>
  </si>
  <si>
    <t>Stock Price Regression</t>
  </si>
  <si>
    <t>Yd &amp; Ye(t-1) regression</t>
  </si>
  <si>
    <t>Stocks</t>
  </si>
  <si>
    <t>Cointegration Result</t>
  </si>
  <si>
    <t>Coint vector</t>
  </si>
  <si>
    <t>t-Stat</t>
  </si>
  <si>
    <t>Critical Value Parameters</t>
  </si>
  <si>
    <t>Intercept</t>
  </si>
  <si>
    <t>Slope</t>
  </si>
  <si>
    <t>Ambujacem</t>
  </si>
  <si>
    <t>slope</t>
  </si>
  <si>
    <t>Variability of Slope</t>
  </si>
  <si>
    <t>Y</t>
  </si>
  <si>
    <t>X</t>
  </si>
  <si>
    <t>Ye (60)</t>
  </si>
  <si>
    <t>Yd (60)</t>
  </si>
  <si>
    <t>Ye(t-1) (60)</t>
  </si>
  <si>
    <t>Ye (90)</t>
  </si>
  <si>
    <t>Yd (90)</t>
  </si>
  <si>
    <t>Ye(t-1) (90)</t>
  </si>
  <si>
    <t>Ye (120)</t>
  </si>
  <si>
    <t>Yd (120)</t>
  </si>
  <si>
    <t>Ye(t-1) (120)</t>
  </si>
  <si>
    <t>D60</t>
  </si>
  <si>
    <t>60_1</t>
  </si>
  <si>
    <t>D90</t>
  </si>
  <si>
    <t>90_1</t>
  </si>
  <si>
    <t>D120</t>
  </si>
  <si>
    <t>120_1</t>
  </si>
  <si>
    <t>Mean</t>
  </si>
  <si>
    <t>Lower line</t>
  </si>
  <si>
    <t>Date</t>
  </si>
  <si>
    <t>HDFC_BANK</t>
  </si>
  <si>
    <t>HDFC</t>
  </si>
  <si>
    <t>HDFC_BANK Close</t>
  </si>
  <si>
    <t>HDFC Close</t>
  </si>
  <si>
    <t>ratio</t>
  </si>
  <si>
    <t>STDV</t>
  </si>
  <si>
    <t>Upper line</t>
  </si>
  <si>
    <t>Z-score</t>
  </si>
  <si>
    <t>HDFC_BANK ret</t>
  </si>
  <si>
    <t>HDFC ret</t>
  </si>
  <si>
    <t>Sig</t>
  </si>
  <si>
    <t xml:space="preserve">Sig </t>
  </si>
  <si>
    <t>Entry and Exit points</t>
  </si>
  <si>
    <t>HDFC_BANK entry &amp; exit price</t>
  </si>
  <si>
    <t>HDFC entery &amp;exit sig</t>
  </si>
  <si>
    <t>HDFC_Bank Price</t>
  </si>
  <si>
    <t>HDFC Price</t>
  </si>
  <si>
    <t>HDFC BANK</t>
  </si>
  <si>
    <t>HDFC Bank</t>
  </si>
  <si>
    <t>HDFC_Bank Returns</t>
  </si>
  <si>
    <t xml:space="preserve">HDFC Returns </t>
  </si>
  <si>
    <t>Total returns</t>
  </si>
  <si>
    <t>Ret for Equal amount in each stock</t>
  </si>
  <si>
    <t xml:space="preserve">Total Returns </t>
  </si>
  <si>
    <t xml:space="preserve">Total Trades </t>
  </si>
  <si>
    <t xml:space="preserve">  </t>
  </si>
  <si>
    <t>Total Returns</t>
  </si>
  <si>
    <t xml:space="preserve">Positive Trades </t>
  </si>
  <si>
    <t>Negative Trades</t>
  </si>
  <si>
    <t xml:space="preserve">Positive trades </t>
  </si>
  <si>
    <t xml:space="preserve">Negative trades </t>
  </si>
</sst>
</file>

<file path=xl/styles.xml><?xml version="1.0" encoding="utf-8"?>
<styleSheet xmlns="http://schemas.openxmlformats.org/spreadsheetml/2006/main">
  <numFmts count="2">
    <numFmt numFmtId="164" formatCode="[$-409]d\-mmm\-yy;@"/>
    <numFmt numFmtId="165" formatCode="yyyy\-mm\-dd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3" applyNumberFormat="0" applyFill="0" applyAlignment="0" applyProtection="0"/>
    <xf numFmtId="0" fontId="6" fillId="0" borderId="4" applyNumberFormat="0" applyFill="0" applyAlignment="0" applyProtection="0"/>
    <xf numFmtId="0" fontId="7" fillId="0" borderId="5" applyNumberFormat="0" applyFill="0" applyAlignment="0" applyProtection="0"/>
    <xf numFmtId="0" fontId="7" fillId="0" borderId="0" applyNumberFormat="0" applyFill="0" applyBorder="0" applyAlignment="0" applyProtection="0"/>
    <xf numFmtId="0" fontId="8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6" applyNumberFormat="0" applyAlignment="0" applyProtection="0"/>
    <xf numFmtId="0" fontId="12" fillId="10" borderId="7" applyNumberFormat="0" applyAlignment="0" applyProtection="0"/>
    <xf numFmtId="0" fontId="13" fillId="10" borderId="6" applyNumberFormat="0" applyAlignment="0" applyProtection="0"/>
    <xf numFmtId="0" fontId="14" fillId="0" borderId="8" applyNumberFormat="0" applyFill="0" applyAlignment="0" applyProtection="0"/>
    <xf numFmtId="0" fontId="15" fillId="11" borderId="9" applyNumberFormat="0" applyAlignment="0" applyProtection="0"/>
    <xf numFmtId="0" fontId="16" fillId="0" borderId="0" applyNumberFormat="0" applyFill="0" applyBorder="0" applyAlignment="0" applyProtection="0"/>
    <xf numFmtId="0" fontId="1" fillId="12" borderId="10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11" applyNumberFormat="0" applyFill="0" applyAlignment="0" applyProtection="0"/>
    <xf numFmtId="0" fontId="3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3" fillId="36" borderId="0" applyNumberFormat="0" applyBorder="0" applyAlignment="0" applyProtection="0"/>
  </cellStyleXfs>
  <cellXfs count="23">
    <xf numFmtId="0" fontId="0" fillId="0" borderId="0" xfId="0"/>
    <xf numFmtId="0" fontId="2" fillId="0" borderId="0" xfId="0" applyFont="1"/>
    <xf numFmtId="14" fontId="0" fillId="0" borderId="0" xfId="0" applyNumberFormat="1"/>
    <xf numFmtId="10" fontId="0" fillId="0" borderId="0" xfId="0" applyNumberFormat="1"/>
    <xf numFmtId="0" fontId="0" fillId="2" borderId="1" xfId="0" applyFill="1" applyBorder="1"/>
    <xf numFmtId="0" fontId="2" fillId="2" borderId="1" xfId="0" applyFont="1" applyFill="1" applyBorder="1"/>
    <xf numFmtId="0" fontId="2" fillId="3" borderId="1" xfId="0" applyFont="1" applyFill="1" applyBorder="1" applyAlignment="1">
      <alignment wrapText="1"/>
    </xf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0" fillId="0" borderId="0" xfId="0"/>
    <xf numFmtId="164" fontId="0" fillId="0" borderId="0" xfId="0" applyNumberFormat="1"/>
    <xf numFmtId="165" fontId="18" fillId="0" borderId="0" xfId="0" applyNumberFormat="1" applyFont="1" applyBorder="1" applyAlignment="1">
      <alignment horizontal="center" vertical="top"/>
    </xf>
    <xf numFmtId="0" fontId="0" fillId="0" borderId="0" xfId="0" applyBorder="1"/>
    <xf numFmtId="0" fontId="18" fillId="37" borderId="0" xfId="0" applyFont="1" applyFill="1" applyBorder="1" applyAlignment="1">
      <alignment horizontal="center" vertical="top"/>
    </xf>
    <xf numFmtId="0" fontId="0" fillId="37" borderId="0" xfId="0" applyFill="1"/>
    <xf numFmtId="0" fontId="0" fillId="0" borderId="0" xfId="0" applyFill="1"/>
    <xf numFmtId="165" fontId="18" fillId="0" borderId="0" xfId="0" applyNumberFormat="1" applyFont="1" applyFill="1" applyBorder="1" applyAlignment="1">
      <alignment horizontal="center" vertical="top"/>
    </xf>
    <xf numFmtId="0" fontId="0" fillId="0" borderId="0" xfId="0" applyFill="1" applyBorder="1"/>
    <xf numFmtId="10" fontId="0" fillId="0" borderId="0" xfId="0" applyNumberFormat="1" applyFill="1"/>
    <xf numFmtId="10" fontId="0" fillId="37" borderId="0" xfId="0" applyNumberFormat="1" applyFill="1"/>
    <xf numFmtId="0" fontId="2" fillId="0" borderId="0" xfId="0" applyFont="1" applyAlignment="1">
      <alignment horizontal="center"/>
    </xf>
    <xf numFmtId="0" fontId="3" fillId="4" borderId="2" xfId="0" applyFont="1" applyFill="1" applyBorder="1" applyAlignment="1">
      <alignment horizontal="center" wrapText="1"/>
    </xf>
    <xf numFmtId="0" fontId="3" fillId="5" borderId="2" xfId="0" applyFont="1" applyFill="1" applyBorder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U333"/>
  <sheetViews>
    <sheetView zoomScale="85" zoomScaleNormal="85" workbookViewId="0">
      <pane ySplit="10" topLeftCell="A89" activePane="bottomLeft" state="frozen"/>
      <selection pane="bottomLeft" activeCell="J104" sqref="J104"/>
    </sheetView>
  </sheetViews>
  <sheetFormatPr defaultRowHeight="15"/>
  <cols>
    <col min="1" max="3" width="10.7109375" bestFit="1" customWidth="1"/>
    <col min="4" max="4" width="10" bestFit="1" customWidth="1"/>
    <col min="16" max="16" width="13.5703125" customWidth="1"/>
    <col min="17" max="17" width="13" customWidth="1"/>
    <col min="18" max="18" width="10.7109375" customWidth="1"/>
    <col min="20" max="20" width="11.7109375" customWidth="1"/>
    <col min="21" max="21" width="17.140625" customWidth="1"/>
    <col min="252" max="254" width="10.7109375" bestFit="1" customWidth="1"/>
    <col min="255" max="255" width="10" bestFit="1" customWidth="1"/>
    <col min="273" max="273" width="11.42578125" customWidth="1"/>
    <col min="276" max="276" width="11.7109375" customWidth="1"/>
    <col min="277" max="277" width="17.140625" customWidth="1"/>
    <col min="508" max="510" width="10.7109375" bestFit="1" customWidth="1"/>
    <col min="511" max="511" width="10" bestFit="1" customWidth="1"/>
    <col min="529" max="529" width="11.42578125" customWidth="1"/>
    <col min="532" max="532" width="11.7109375" customWidth="1"/>
    <col min="533" max="533" width="17.140625" customWidth="1"/>
    <col min="764" max="766" width="10.7109375" bestFit="1" customWidth="1"/>
    <col min="767" max="767" width="10" bestFit="1" customWidth="1"/>
    <col min="785" max="785" width="11.42578125" customWidth="1"/>
    <col min="788" max="788" width="11.7109375" customWidth="1"/>
    <col min="789" max="789" width="17.140625" customWidth="1"/>
    <col min="1020" max="1022" width="10.7109375" bestFit="1" customWidth="1"/>
    <col min="1023" max="1023" width="10" bestFit="1" customWidth="1"/>
    <col min="1041" max="1041" width="11.42578125" customWidth="1"/>
    <col min="1044" max="1044" width="11.7109375" customWidth="1"/>
    <col min="1045" max="1045" width="17.140625" customWidth="1"/>
    <col min="1276" max="1278" width="10.7109375" bestFit="1" customWidth="1"/>
    <col min="1279" max="1279" width="10" bestFit="1" customWidth="1"/>
    <col min="1297" max="1297" width="11.42578125" customWidth="1"/>
    <col min="1300" max="1300" width="11.7109375" customWidth="1"/>
    <col min="1301" max="1301" width="17.140625" customWidth="1"/>
    <col min="1532" max="1534" width="10.7109375" bestFit="1" customWidth="1"/>
    <col min="1535" max="1535" width="10" bestFit="1" customWidth="1"/>
    <col min="1553" max="1553" width="11.42578125" customWidth="1"/>
    <col min="1556" max="1556" width="11.7109375" customWidth="1"/>
    <col min="1557" max="1557" width="17.140625" customWidth="1"/>
    <col min="1788" max="1790" width="10.7109375" bestFit="1" customWidth="1"/>
    <col min="1791" max="1791" width="10" bestFit="1" customWidth="1"/>
    <col min="1809" max="1809" width="11.42578125" customWidth="1"/>
    <col min="1812" max="1812" width="11.7109375" customWidth="1"/>
    <col min="1813" max="1813" width="17.140625" customWidth="1"/>
    <col min="2044" max="2046" width="10.7109375" bestFit="1" customWidth="1"/>
    <col min="2047" max="2047" width="10" bestFit="1" customWidth="1"/>
    <col min="2065" max="2065" width="11.42578125" customWidth="1"/>
    <col min="2068" max="2068" width="11.7109375" customWidth="1"/>
    <col min="2069" max="2069" width="17.140625" customWidth="1"/>
    <col min="2300" max="2302" width="10.7109375" bestFit="1" customWidth="1"/>
    <col min="2303" max="2303" width="10" bestFit="1" customWidth="1"/>
    <col min="2321" max="2321" width="11.42578125" customWidth="1"/>
    <col min="2324" max="2324" width="11.7109375" customWidth="1"/>
    <col min="2325" max="2325" width="17.140625" customWidth="1"/>
    <col min="2556" max="2558" width="10.7109375" bestFit="1" customWidth="1"/>
    <col min="2559" max="2559" width="10" bestFit="1" customWidth="1"/>
    <col min="2577" max="2577" width="11.42578125" customWidth="1"/>
    <col min="2580" max="2580" width="11.7109375" customWidth="1"/>
    <col min="2581" max="2581" width="17.140625" customWidth="1"/>
    <col min="2812" max="2814" width="10.7109375" bestFit="1" customWidth="1"/>
    <col min="2815" max="2815" width="10" bestFit="1" customWidth="1"/>
    <col min="2833" max="2833" width="11.42578125" customWidth="1"/>
    <col min="2836" max="2836" width="11.7109375" customWidth="1"/>
    <col min="2837" max="2837" width="17.140625" customWidth="1"/>
    <col min="3068" max="3070" width="10.7109375" bestFit="1" customWidth="1"/>
    <col min="3071" max="3071" width="10" bestFit="1" customWidth="1"/>
    <col min="3089" max="3089" width="11.42578125" customWidth="1"/>
    <col min="3092" max="3092" width="11.7109375" customWidth="1"/>
    <col min="3093" max="3093" width="17.140625" customWidth="1"/>
    <col min="3324" max="3326" width="10.7109375" bestFit="1" customWidth="1"/>
    <col min="3327" max="3327" width="10" bestFit="1" customWidth="1"/>
    <col min="3345" max="3345" width="11.42578125" customWidth="1"/>
    <col min="3348" max="3348" width="11.7109375" customWidth="1"/>
    <col min="3349" max="3349" width="17.140625" customWidth="1"/>
    <col min="3580" max="3582" width="10.7109375" bestFit="1" customWidth="1"/>
    <col min="3583" max="3583" width="10" bestFit="1" customWidth="1"/>
    <col min="3601" max="3601" width="11.42578125" customWidth="1"/>
    <col min="3604" max="3604" width="11.7109375" customWidth="1"/>
    <col min="3605" max="3605" width="17.140625" customWidth="1"/>
    <col min="3836" max="3838" width="10.7109375" bestFit="1" customWidth="1"/>
    <col min="3839" max="3839" width="10" bestFit="1" customWidth="1"/>
    <col min="3857" max="3857" width="11.42578125" customWidth="1"/>
    <col min="3860" max="3860" width="11.7109375" customWidth="1"/>
    <col min="3861" max="3861" width="17.140625" customWidth="1"/>
    <col min="4092" max="4094" width="10.7109375" bestFit="1" customWidth="1"/>
    <col min="4095" max="4095" width="10" bestFit="1" customWidth="1"/>
    <col min="4113" max="4113" width="11.42578125" customWidth="1"/>
    <col min="4116" max="4116" width="11.7109375" customWidth="1"/>
    <col min="4117" max="4117" width="17.140625" customWidth="1"/>
    <col min="4348" max="4350" width="10.7109375" bestFit="1" customWidth="1"/>
    <col min="4351" max="4351" width="10" bestFit="1" customWidth="1"/>
    <col min="4369" max="4369" width="11.42578125" customWidth="1"/>
    <col min="4372" max="4372" width="11.7109375" customWidth="1"/>
    <col min="4373" max="4373" width="17.140625" customWidth="1"/>
    <col min="4604" max="4606" width="10.7109375" bestFit="1" customWidth="1"/>
    <col min="4607" max="4607" width="10" bestFit="1" customWidth="1"/>
    <col min="4625" max="4625" width="11.42578125" customWidth="1"/>
    <col min="4628" max="4628" width="11.7109375" customWidth="1"/>
    <col min="4629" max="4629" width="17.140625" customWidth="1"/>
    <col min="4860" max="4862" width="10.7109375" bestFit="1" customWidth="1"/>
    <col min="4863" max="4863" width="10" bestFit="1" customWidth="1"/>
    <col min="4881" max="4881" width="11.42578125" customWidth="1"/>
    <col min="4884" max="4884" width="11.7109375" customWidth="1"/>
    <col min="4885" max="4885" width="17.140625" customWidth="1"/>
    <col min="5116" max="5118" width="10.7109375" bestFit="1" customWidth="1"/>
    <col min="5119" max="5119" width="10" bestFit="1" customWidth="1"/>
    <col min="5137" max="5137" width="11.42578125" customWidth="1"/>
    <col min="5140" max="5140" width="11.7109375" customWidth="1"/>
    <col min="5141" max="5141" width="17.140625" customWidth="1"/>
    <col min="5372" max="5374" width="10.7109375" bestFit="1" customWidth="1"/>
    <col min="5375" max="5375" width="10" bestFit="1" customWidth="1"/>
    <col min="5393" max="5393" width="11.42578125" customWidth="1"/>
    <col min="5396" max="5396" width="11.7109375" customWidth="1"/>
    <col min="5397" max="5397" width="17.140625" customWidth="1"/>
    <col min="5628" max="5630" width="10.7109375" bestFit="1" customWidth="1"/>
    <col min="5631" max="5631" width="10" bestFit="1" customWidth="1"/>
    <col min="5649" max="5649" width="11.42578125" customWidth="1"/>
    <col min="5652" max="5652" width="11.7109375" customWidth="1"/>
    <col min="5653" max="5653" width="17.140625" customWidth="1"/>
    <col min="5884" max="5886" width="10.7109375" bestFit="1" customWidth="1"/>
    <col min="5887" max="5887" width="10" bestFit="1" customWidth="1"/>
    <col min="5905" max="5905" width="11.42578125" customWidth="1"/>
    <col min="5908" max="5908" width="11.7109375" customWidth="1"/>
    <col min="5909" max="5909" width="17.140625" customWidth="1"/>
    <col min="6140" max="6142" width="10.7109375" bestFit="1" customWidth="1"/>
    <col min="6143" max="6143" width="10" bestFit="1" customWidth="1"/>
    <col min="6161" max="6161" width="11.42578125" customWidth="1"/>
    <col min="6164" max="6164" width="11.7109375" customWidth="1"/>
    <col min="6165" max="6165" width="17.140625" customWidth="1"/>
    <col min="6396" max="6398" width="10.7109375" bestFit="1" customWidth="1"/>
    <col min="6399" max="6399" width="10" bestFit="1" customWidth="1"/>
    <col min="6417" max="6417" width="11.42578125" customWidth="1"/>
    <col min="6420" max="6420" width="11.7109375" customWidth="1"/>
    <col min="6421" max="6421" width="17.140625" customWidth="1"/>
    <col min="6652" max="6654" width="10.7109375" bestFit="1" customWidth="1"/>
    <col min="6655" max="6655" width="10" bestFit="1" customWidth="1"/>
    <col min="6673" max="6673" width="11.42578125" customWidth="1"/>
    <col min="6676" max="6676" width="11.7109375" customWidth="1"/>
    <col min="6677" max="6677" width="17.140625" customWidth="1"/>
    <col min="6908" max="6910" width="10.7109375" bestFit="1" customWidth="1"/>
    <col min="6911" max="6911" width="10" bestFit="1" customWidth="1"/>
    <col min="6929" max="6929" width="11.42578125" customWidth="1"/>
    <col min="6932" max="6932" width="11.7109375" customWidth="1"/>
    <col min="6933" max="6933" width="17.140625" customWidth="1"/>
    <col min="7164" max="7166" width="10.7109375" bestFit="1" customWidth="1"/>
    <col min="7167" max="7167" width="10" bestFit="1" customWidth="1"/>
    <col min="7185" max="7185" width="11.42578125" customWidth="1"/>
    <col min="7188" max="7188" width="11.7109375" customWidth="1"/>
    <col min="7189" max="7189" width="17.140625" customWidth="1"/>
    <col min="7420" max="7422" width="10.7109375" bestFit="1" customWidth="1"/>
    <col min="7423" max="7423" width="10" bestFit="1" customWidth="1"/>
    <col min="7441" max="7441" width="11.42578125" customWidth="1"/>
    <col min="7444" max="7444" width="11.7109375" customWidth="1"/>
    <col min="7445" max="7445" width="17.140625" customWidth="1"/>
    <col min="7676" max="7678" width="10.7109375" bestFit="1" customWidth="1"/>
    <col min="7679" max="7679" width="10" bestFit="1" customWidth="1"/>
    <col min="7697" max="7697" width="11.42578125" customWidth="1"/>
    <col min="7700" max="7700" width="11.7109375" customWidth="1"/>
    <col min="7701" max="7701" width="17.140625" customWidth="1"/>
    <col min="7932" max="7934" width="10.7109375" bestFit="1" customWidth="1"/>
    <col min="7935" max="7935" width="10" bestFit="1" customWidth="1"/>
    <col min="7953" max="7953" width="11.42578125" customWidth="1"/>
    <col min="7956" max="7956" width="11.7109375" customWidth="1"/>
    <col min="7957" max="7957" width="17.140625" customWidth="1"/>
    <col min="8188" max="8190" width="10.7109375" bestFit="1" customWidth="1"/>
    <col min="8191" max="8191" width="10" bestFit="1" customWidth="1"/>
    <col min="8209" max="8209" width="11.42578125" customWidth="1"/>
    <col min="8212" max="8212" width="11.7109375" customWidth="1"/>
    <col min="8213" max="8213" width="17.140625" customWidth="1"/>
    <col min="8444" max="8446" width="10.7109375" bestFit="1" customWidth="1"/>
    <col min="8447" max="8447" width="10" bestFit="1" customWidth="1"/>
    <col min="8465" max="8465" width="11.42578125" customWidth="1"/>
    <col min="8468" max="8468" width="11.7109375" customWidth="1"/>
    <col min="8469" max="8469" width="17.140625" customWidth="1"/>
    <col min="8700" max="8702" width="10.7109375" bestFit="1" customWidth="1"/>
    <col min="8703" max="8703" width="10" bestFit="1" customWidth="1"/>
    <col min="8721" max="8721" width="11.42578125" customWidth="1"/>
    <col min="8724" max="8724" width="11.7109375" customWidth="1"/>
    <col min="8725" max="8725" width="17.140625" customWidth="1"/>
    <col min="8956" max="8958" width="10.7109375" bestFit="1" customWidth="1"/>
    <col min="8959" max="8959" width="10" bestFit="1" customWidth="1"/>
    <col min="8977" max="8977" width="11.42578125" customWidth="1"/>
    <col min="8980" max="8980" width="11.7109375" customWidth="1"/>
    <col min="8981" max="8981" width="17.140625" customWidth="1"/>
    <col min="9212" max="9214" width="10.7109375" bestFit="1" customWidth="1"/>
    <col min="9215" max="9215" width="10" bestFit="1" customWidth="1"/>
    <col min="9233" max="9233" width="11.42578125" customWidth="1"/>
    <col min="9236" max="9236" width="11.7109375" customWidth="1"/>
    <col min="9237" max="9237" width="17.140625" customWidth="1"/>
    <col min="9468" max="9470" width="10.7109375" bestFit="1" customWidth="1"/>
    <col min="9471" max="9471" width="10" bestFit="1" customWidth="1"/>
    <col min="9489" max="9489" width="11.42578125" customWidth="1"/>
    <col min="9492" max="9492" width="11.7109375" customWidth="1"/>
    <col min="9493" max="9493" width="17.140625" customWidth="1"/>
    <col min="9724" max="9726" width="10.7109375" bestFit="1" customWidth="1"/>
    <col min="9727" max="9727" width="10" bestFit="1" customWidth="1"/>
    <col min="9745" max="9745" width="11.42578125" customWidth="1"/>
    <col min="9748" max="9748" width="11.7109375" customWidth="1"/>
    <col min="9749" max="9749" width="17.140625" customWidth="1"/>
    <col min="9980" max="9982" width="10.7109375" bestFit="1" customWidth="1"/>
    <col min="9983" max="9983" width="10" bestFit="1" customWidth="1"/>
    <col min="10001" max="10001" width="11.42578125" customWidth="1"/>
    <col min="10004" max="10004" width="11.7109375" customWidth="1"/>
    <col min="10005" max="10005" width="17.140625" customWidth="1"/>
    <col min="10236" max="10238" width="10.7109375" bestFit="1" customWidth="1"/>
    <col min="10239" max="10239" width="10" bestFit="1" customWidth="1"/>
    <col min="10257" max="10257" width="11.42578125" customWidth="1"/>
    <col min="10260" max="10260" width="11.7109375" customWidth="1"/>
    <col min="10261" max="10261" width="17.140625" customWidth="1"/>
    <col min="10492" max="10494" width="10.7109375" bestFit="1" customWidth="1"/>
    <col min="10495" max="10495" width="10" bestFit="1" customWidth="1"/>
    <col min="10513" max="10513" width="11.42578125" customWidth="1"/>
    <col min="10516" max="10516" width="11.7109375" customWidth="1"/>
    <col min="10517" max="10517" width="17.140625" customWidth="1"/>
    <col min="10748" max="10750" width="10.7109375" bestFit="1" customWidth="1"/>
    <col min="10751" max="10751" width="10" bestFit="1" customWidth="1"/>
    <col min="10769" max="10769" width="11.42578125" customWidth="1"/>
    <col min="10772" max="10772" width="11.7109375" customWidth="1"/>
    <col min="10773" max="10773" width="17.140625" customWidth="1"/>
    <col min="11004" max="11006" width="10.7109375" bestFit="1" customWidth="1"/>
    <col min="11007" max="11007" width="10" bestFit="1" customWidth="1"/>
    <col min="11025" max="11025" width="11.42578125" customWidth="1"/>
    <col min="11028" max="11028" width="11.7109375" customWidth="1"/>
    <col min="11029" max="11029" width="17.140625" customWidth="1"/>
    <col min="11260" max="11262" width="10.7109375" bestFit="1" customWidth="1"/>
    <col min="11263" max="11263" width="10" bestFit="1" customWidth="1"/>
    <col min="11281" max="11281" width="11.42578125" customWidth="1"/>
    <col min="11284" max="11284" width="11.7109375" customWidth="1"/>
    <col min="11285" max="11285" width="17.140625" customWidth="1"/>
    <col min="11516" max="11518" width="10.7109375" bestFit="1" customWidth="1"/>
    <col min="11519" max="11519" width="10" bestFit="1" customWidth="1"/>
    <col min="11537" max="11537" width="11.42578125" customWidth="1"/>
    <col min="11540" max="11540" width="11.7109375" customWidth="1"/>
    <col min="11541" max="11541" width="17.140625" customWidth="1"/>
    <col min="11772" max="11774" width="10.7109375" bestFit="1" customWidth="1"/>
    <col min="11775" max="11775" width="10" bestFit="1" customWidth="1"/>
    <col min="11793" max="11793" width="11.42578125" customWidth="1"/>
    <col min="11796" max="11796" width="11.7109375" customWidth="1"/>
    <col min="11797" max="11797" width="17.140625" customWidth="1"/>
    <col min="12028" max="12030" width="10.7109375" bestFit="1" customWidth="1"/>
    <col min="12031" max="12031" width="10" bestFit="1" customWidth="1"/>
    <col min="12049" max="12049" width="11.42578125" customWidth="1"/>
    <col min="12052" max="12052" width="11.7109375" customWidth="1"/>
    <col min="12053" max="12053" width="17.140625" customWidth="1"/>
    <col min="12284" max="12286" width="10.7109375" bestFit="1" customWidth="1"/>
    <col min="12287" max="12287" width="10" bestFit="1" customWidth="1"/>
    <col min="12305" max="12305" width="11.42578125" customWidth="1"/>
    <col min="12308" max="12308" width="11.7109375" customWidth="1"/>
    <col min="12309" max="12309" width="17.140625" customWidth="1"/>
    <col min="12540" max="12542" width="10.7109375" bestFit="1" customWidth="1"/>
    <col min="12543" max="12543" width="10" bestFit="1" customWidth="1"/>
    <col min="12561" max="12561" width="11.42578125" customWidth="1"/>
    <col min="12564" max="12564" width="11.7109375" customWidth="1"/>
    <col min="12565" max="12565" width="17.140625" customWidth="1"/>
    <col min="12796" max="12798" width="10.7109375" bestFit="1" customWidth="1"/>
    <col min="12799" max="12799" width="10" bestFit="1" customWidth="1"/>
    <col min="12817" max="12817" width="11.42578125" customWidth="1"/>
    <col min="12820" max="12820" width="11.7109375" customWidth="1"/>
    <col min="12821" max="12821" width="17.140625" customWidth="1"/>
    <col min="13052" max="13054" width="10.7109375" bestFit="1" customWidth="1"/>
    <col min="13055" max="13055" width="10" bestFit="1" customWidth="1"/>
    <col min="13073" max="13073" width="11.42578125" customWidth="1"/>
    <col min="13076" max="13076" width="11.7109375" customWidth="1"/>
    <col min="13077" max="13077" width="17.140625" customWidth="1"/>
    <col min="13308" max="13310" width="10.7109375" bestFit="1" customWidth="1"/>
    <col min="13311" max="13311" width="10" bestFit="1" customWidth="1"/>
    <col min="13329" max="13329" width="11.42578125" customWidth="1"/>
    <col min="13332" max="13332" width="11.7109375" customWidth="1"/>
    <col min="13333" max="13333" width="17.140625" customWidth="1"/>
    <col min="13564" max="13566" width="10.7109375" bestFit="1" customWidth="1"/>
    <col min="13567" max="13567" width="10" bestFit="1" customWidth="1"/>
    <col min="13585" max="13585" width="11.42578125" customWidth="1"/>
    <col min="13588" max="13588" width="11.7109375" customWidth="1"/>
    <col min="13589" max="13589" width="17.140625" customWidth="1"/>
    <col min="13820" max="13822" width="10.7109375" bestFit="1" customWidth="1"/>
    <col min="13823" max="13823" width="10" bestFit="1" customWidth="1"/>
    <col min="13841" max="13841" width="11.42578125" customWidth="1"/>
    <col min="13844" max="13844" width="11.7109375" customWidth="1"/>
    <col min="13845" max="13845" width="17.140625" customWidth="1"/>
    <col min="14076" max="14078" width="10.7109375" bestFit="1" customWidth="1"/>
    <col min="14079" max="14079" width="10" bestFit="1" customWidth="1"/>
    <col min="14097" max="14097" width="11.42578125" customWidth="1"/>
    <col min="14100" max="14100" width="11.7109375" customWidth="1"/>
    <col min="14101" max="14101" width="17.140625" customWidth="1"/>
    <col min="14332" max="14334" width="10.7109375" bestFit="1" customWidth="1"/>
    <col min="14335" max="14335" width="10" bestFit="1" customWidth="1"/>
    <col min="14353" max="14353" width="11.42578125" customWidth="1"/>
    <col min="14356" max="14356" width="11.7109375" customWidth="1"/>
    <col min="14357" max="14357" width="17.140625" customWidth="1"/>
    <col min="14588" max="14590" width="10.7109375" bestFit="1" customWidth="1"/>
    <col min="14591" max="14591" width="10" bestFit="1" customWidth="1"/>
    <col min="14609" max="14609" width="11.42578125" customWidth="1"/>
    <col min="14612" max="14612" width="11.7109375" customWidth="1"/>
    <col min="14613" max="14613" width="17.140625" customWidth="1"/>
    <col min="14844" max="14846" width="10.7109375" bestFit="1" customWidth="1"/>
    <col min="14847" max="14847" width="10" bestFit="1" customWidth="1"/>
    <col min="14865" max="14865" width="11.42578125" customWidth="1"/>
    <col min="14868" max="14868" width="11.7109375" customWidth="1"/>
    <col min="14869" max="14869" width="17.140625" customWidth="1"/>
    <col min="15100" max="15102" width="10.7109375" bestFit="1" customWidth="1"/>
    <col min="15103" max="15103" width="10" bestFit="1" customWidth="1"/>
    <col min="15121" max="15121" width="11.42578125" customWidth="1"/>
    <col min="15124" max="15124" width="11.7109375" customWidth="1"/>
    <col min="15125" max="15125" width="17.140625" customWidth="1"/>
    <col min="15356" max="15358" width="10.7109375" bestFit="1" customWidth="1"/>
    <col min="15359" max="15359" width="10" bestFit="1" customWidth="1"/>
    <col min="15377" max="15377" width="11.42578125" customWidth="1"/>
    <col min="15380" max="15380" width="11.7109375" customWidth="1"/>
    <col min="15381" max="15381" width="17.140625" customWidth="1"/>
    <col min="15612" max="15614" width="10.7109375" bestFit="1" customWidth="1"/>
    <col min="15615" max="15615" width="10" bestFit="1" customWidth="1"/>
    <col min="15633" max="15633" width="11.42578125" customWidth="1"/>
    <col min="15636" max="15636" width="11.7109375" customWidth="1"/>
    <col min="15637" max="15637" width="17.140625" customWidth="1"/>
    <col min="15868" max="15870" width="10.7109375" bestFit="1" customWidth="1"/>
    <col min="15871" max="15871" width="10" bestFit="1" customWidth="1"/>
    <col min="15889" max="15889" width="11.42578125" customWidth="1"/>
    <col min="15892" max="15892" width="11.7109375" customWidth="1"/>
    <col min="15893" max="15893" width="17.140625" customWidth="1"/>
    <col min="16124" max="16126" width="10.7109375" bestFit="1" customWidth="1"/>
    <col min="16127" max="16127" width="10" bestFit="1" customWidth="1"/>
    <col min="16145" max="16145" width="11.42578125" customWidth="1"/>
    <col min="16148" max="16148" width="11.7109375" customWidth="1"/>
    <col min="16149" max="16149" width="17.140625" customWidth="1"/>
  </cols>
  <sheetData>
    <row r="1" spans="1:2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21" t="s">
        <v>1</v>
      </c>
      <c r="P1" s="21"/>
      <c r="Q1" s="22" t="s">
        <v>2</v>
      </c>
      <c r="R1" s="22"/>
      <c r="S1" s="9"/>
      <c r="T1" s="9"/>
      <c r="U1" s="9"/>
    </row>
    <row r="2" spans="1:21">
      <c r="A2" s="1" t="s">
        <v>3</v>
      </c>
      <c r="B2" s="9"/>
      <c r="C2" s="9" t="s">
        <v>4</v>
      </c>
      <c r="D2" s="9"/>
      <c r="E2" s="9">
        <v>60</v>
      </c>
      <c r="F2" s="9">
        <v>90</v>
      </c>
      <c r="G2" s="9">
        <v>120</v>
      </c>
      <c r="H2" s="9"/>
      <c r="I2" s="9"/>
      <c r="J2" s="9"/>
      <c r="K2" s="9"/>
      <c r="L2" s="9"/>
      <c r="M2" s="9"/>
      <c r="N2" s="9"/>
      <c r="O2" s="4">
        <v>60</v>
      </c>
      <c r="P2" s="5" t="s">
        <v>5</v>
      </c>
      <c r="Q2" s="6">
        <v>60</v>
      </c>
      <c r="R2" s="7"/>
      <c r="S2" s="1" t="s">
        <v>6</v>
      </c>
      <c r="T2" s="20" t="s">
        <v>7</v>
      </c>
      <c r="U2" s="20"/>
    </row>
    <row r="3" spans="1:21">
      <c r="A3" s="9" t="s">
        <v>0</v>
      </c>
      <c r="B3" s="9"/>
      <c r="C3" s="9"/>
      <c r="D3" s="9"/>
      <c r="E3" s="1" t="str">
        <f>S4</f>
        <v>No</v>
      </c>
      <c r="F3" s="1" t="str">
        <f>S7</f>
        <v>Yes</v>
      </c>
      <c r="G3" s="1" t="str">
        <f>S10</f>
        <v>Yes</v>
      </c>
      <c r="H3" s="1"/>
      <c r="I3" s="1"/>
      <c r="J3" s="9"/>
      <c r="K3" s="9"/>
      <c r="L3" s="9"/>
      <c r="M3" s="9"/>
      <c r="N3" s="9"/>
      <c r="O3" s="4" t="s">
        <v>8</v>
      </c>
      <c r="P3" s="4">
        <f>INDEX(LINEST($C$137:$C$196,$D$137:$D$196),2)</f>
        <v>609.74478186932333</v>
      </c>
      <c r="Q3" s="8" t="s">
        <v>9</v>
      </c>
      <c r="R3" s="7">
        <f>INDEX(LINEST($F$138:$F$196,'ADF test'!$G$138:$G$196,,TRUE),1,1)</f>
        <v>-0.15937010392378434</v>
      </c>
      <c r="S3" s="9">
        <f>R3/R4</f>
        <v>-1.9847130271857534</v>
      </c>
      <c r="T3" s="9">
        <v>-2.89</v>
      </c>
      <c r="U3" s="9"/>
    </row>
    <row r="4" spans="1:21" ht="30">
      <c r="A4" s="9" t="s">
        <v>10</v>
      </c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4" t="s">
        <v>11</v>
      </c>
      <c r="P4" s="4">
        <f>INDEX(LINEST($C$137:$C$196,$D$137:$D$196),1)</f>
        <v>0.47171220960153148</v>
      </c>
      <c r="Q4" s="8" t="s">
        <v>12</v>
      </c>
      <c r="R4" s="7">
        <f>INDEX(LINEST($F$138:$F$186,'ADF test'!$G$138:$G$186,,TRUE),2,1)</f>
        <v>8.0298814861796422E-2</v>
      </c>
      <c r="S4" s="1" t="str">
        <f>IF(S3&lt;T3,"Yes","No")</f>
        <v>No</v>
      </c>
      <c r="T4" s="9"/>
      <c r="U4" s="9"/>
    </row>
    <row r="5" spans="1:21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4">
        <v>90</v>
      </c>
      <c r="P5" s="5" t="s">
        <v>5</v>
      </c>
      <c r="Q5" s="6">
        <v>90</v>
      </c>
      <c r="R5" s="7"/>
      <c r="S5" s="1" t="s">
        <v>6</v>
      </c>
      <c r="T5" s="20" t="s">
        <v>7</v>
      </c>
      <c r="U5" s="20"/>
    </row>
    <row r="6" spans="1:21">
      <c r="A6" s="9"/>
      <c r="B6" s="2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4" t="s">
        <v>8</v>
      </c>
      <c r="P6" s="4">
        <f>INDEX(LINEST($C$107:$C$196,'ADF test'!$D$107:$D$196),2)</f>
        <v>557.78028306258398</v>
      </c>
      <c r="Q6" s="8" t="s">
        <v>9</v>
      </c>
      <c r="R6" s="7">
        <f>INDEX(LINEST($I$108:$I$196,'ADF test'!$J$108:$J$196,,TRUE),1,1)</f>
        <v>-0.19291199075878943</v>
      </c>
      <c r="S6" s="9">
        <f>R6/R7</f>
        <v>-3.074820247090337</v>
      </c>
      <c r="T6" s="9">
        <v>-2.89</v>
      </c>
      <c r="U6" s="9"/>
    </row>
    <row r="7" spans="1:21" ht="30">
      <c r="A7" s="9"/>
      <c r="B7" s="2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4" t="s">
        <v>11</v>
      </c>
      <c r="P7" s="4">
        <f>INDEX(LINEST($C$107:$C$196,'ADF test'!$D$107:$D$196),1)</f>
        <v>0.51292913826572495</v>
      </c>
      <c r="Q7" s="8" t="s">
        <v>12</v>
      </c>
      <c r="R7" s="7">
        <f>INDEX(LINEST($I$108:$I$196,'ADF test'!$J$108:$J$196,,TRUE),2,1)</f>
        <v>6.2739274252320787E-2</v>
      </c>
      <c r="S7" s="1" t="str">
        <f>IF(S6&lt;T6,"Yes","No")</f>
        <v>Yes</v>
      </c>
      <c r="T7" s="9"/>
      <c r="U7" s="9"/>
    </row>
    <row r="8" spans="1:21">
      <c r="A8" s="9"/>
      <c r="B8" s="2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4">
        <v>120</v>
      </c>
      <c r="P8" s="5" t="s">
        <v>5</v>
      </c>
      <c r="Q8" s="6">
        <v>120</v>
      </c>
      <c r="R8" s="7"/>
      <c r="S8" s="1" t="s">
        <v>6</v>
      </c>
      <c r="T8" s="20" t="s">
        <v>7</v>
      </c>
      <c r="U8" s="20"/>
    </row>
    <row r="9" spans="1:21">
      <c r="A9" s="9"/>
      <c r="B9" s="2"/>
      <c r="C9" s="9" t="s">
        <v>13</v>
      </c>
      <c r="D9" s="9" t="s">
        <v>14</v>
      </c>
      <c r="E9" s="9" t="s">
        <v>15</v>
      </c>
      <c r="F9" s="9" t="s">
        <v>16</v>
      </c>
      <c r="G9" s="9" t="s">
        <v>17</v>
      </c>
      <c r="H9" s="9" t="s">
        <v>18</v>
      </c>
      <c r="I9" s="9" t="s">
        <v>19</v>
      </c>
      <c r="J9" s="9" t="s">
        <v>20</v>
      </c>
      <c r="K9" s="9" t="s">
        <v>21</v>
      </c>
      <c r="L9" s="9" t="s">
        <v>22</v>
      </c>
      <c r="M9" s="9" t="s">
        <v>23</v>
      </c>
      <c r="N9" s="9"/>
      <c r="O9" s="4" t="s">
        <v>8</v>
      </c>
      <c r="P9" s="4">
        <f>INDEX(LINEST($C$77:$C$196,'ADF test'!$D$77:$D$196),2)</f>
        <v>574.01750774434163</v>
      </c>
      <c r="Q9" s="8" t="s">
        <v>9</v>
      </c>
      <c r="R9" s="7">
        <f>INDEX(LINEST($L$78:$L$196,'ADF test'!$M$78:$M$196,,TRUE),1,1)</f>
        <v>-0.1695396963941557</v>
      </c>
      <c r="S9" s="9">
        <f>R9/R10</f>
        <v>-3.4716375504349979</v>
      </c>
      <c r="T9" s="9">
        <v>-2.89</v>
      </c>
      <c r="U9" s="9"/>
    </row>
    <row r="10" spans="1:21" ht="30">
      <c r="A10" s="9"/>
      <c r="B10" s="9" t="s">
        <v>32</v>
      </c>
      <c r="C10" s="9" t="s">
        <v>33</v>
      </c>
      <c r="D10" s="9" t="s">
        <v>34</v>
      </c>
      <c r="E10" s="9">
        <v>60</v>
      </c>
      <c r="F10" s="9" t="s">
        <v>24</v>
      </c>
      <c r="G10" s="9" t="s">
        <v>25</v>
      </c>
      <c r="H10" s="9">
        <v>90</v>
      </c>
      <c r="I10" s="9" t="s">
        <v>26</v>
      </c>
      <c r="J10" s="9" t="s">
        <v>27</v>
      </c>
      <c r="K10" s="9">
        <v>120</v>
      </c>
      <c r="L10" s="9" t="s">
        <v>28</v>
      </c>
      <c r="M10" s="9" t="s">
        <v>29</v>
      </c>
      <c r="N10" s="9"/>
      <c r="O10" s="4" t="s">
        <v>11</v>
      </c>
      <c r="P10" s="4">
        <f>INDEX(LINEST($C$77:$C$196,'ADF test'!$D$77:$D$196),1)</f>
        <v>0.49696018053111346</v>
      </c>
      <c r="Q10" s="8" t="s">
        <v>12</v>
      </c>
      <c r="R10" s="7">
        <f>INDEX(LINEST($L$78:$L$196,'ADF test'!$M$78:$M$196,,TRUE),2,1)</f>
        <v>4.8835655776598076E-2</v>
      </c>
      <c r="S10" s="1" t="str">
        <f>IF(S9&lt;T9,"Yes","No")</f>
        <v>Yes</v>
      </c>
      <c r="T10" s="9"/>
      <c r="U10" s="9"/>
    </row>
    <row r="11" spans="1:21">
      <c r="A11" s="9">
        <f t="shared" ref="A11:A74" si="0">A12+1</f>
        <v>186</v>
      </c>
      <c r="B11" s="11">
        <v>42461</v>
      </c>
      <c r="C11" s="12">
        <v>1064.45</v>
      </c>
      <c r="D11" s="12">
        <v>1113.4000000000001</v>
      </c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</row>
    <row r="12" spans="1:21">
      <c r="A12" s="9">
        <f t="shared" si="0"/>
        <v>185</v>
      </c>
      <c r="B12" s="11">
        <v>42464</v>
      </c>
      <c r="C12" s="12">
        <v>1069.05</v>
      </c>
      <c r="D12" s="12">
        <v>1103.7</v>
      </c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</row>
    <row r="13" spans="1:21">
      <c r="A13" s="9">
        <f t="shared" si="0"/>
        <v>184</v>
      </c>
      <c r="B13" s="11">
        <v>42465</v>
      </c>
      <c r="C13" s="12">
        <v>1057.45</v>
      </c>
      <c r="D13" s="12">
        <v>1103.45</v>
      </c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</row>
    <row r="14" spans="1:21">
      <c r="A14" s="9">
        <f t="shared" si="0"/>
        <v>183</v>
      </c>
      <c r="B14" s="11">
        <v>42466</v>
      </c>
      <c r="C14" s="12">
        <v>1061.5</v>
      </c>
      <c r="D14" s="12">
        <v>1102.05</v>
      </c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</row>
    <row r="15" spans="1:21">
      <c r="A15" s="9">
        <f t="shared" si="0"/>
        <v>182</v>
      </c>
      <c r="B15" s="11">
        <v>42467</v>
      </c>
      <c r="C15" s="12">
        <v>1055.5</v>
      </c>
      <c r="D15" s="12">
        <v>1070.8499999999999</v>
      </c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</row>
    <row r="16" spans="1:21">
      <c r="A16" s="9">
        <f t="shared" si="0"/>
        <v>181</v>
      </c>
      <c r="B16" s="11">
        <v>42468</v>
      </c>
      <c r="C16" s="12">
        <v>1059.3499999999999</v>
      </c>
      <c r="D16" s="12">
        <v>1079.55</v>
      </c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</row>
    <row r="17" spans="1:4">
      <c r="A17" s="9">
        <f t="shared" si="0"/>
        <v>180</v>
      </c>
      <c r="B17" s="11">
        <v>42471</v>
      </c>
      <c r="C17" s="12">
        <v>1070.95</v>
      </c>
      <c r="D17" s="12">
        <v>1079.8</v>
      </c>
    </row>
    <row r="18" spans="1:4">
      <c r="A18" s="9">
        <f t="shared" si="0"/>
        <v>179</v>
      </c>
      <c r="B18" s="11">
        <v>42472</v>
      </c>
      <c r="C18" s="12">
        <v>1063</v>
      </c>
      <c r="D18" s="12">
        <v>1090.5</v>
      </c>
    </row>
    <row r="19" spans="1:4">
      <c r="A19" s="9">
        <f t="shared" si="0"/>
        <v>178</v>
      </c>
      <c r="B19" s="11">
        <v>42473</v>
      </c>
      <c r="C19" s="12">
        <v>1081.75</v>
      </c>
      <c r="D19" s="12">
        <v>1114.95</v>
      </c>
    </row>
    <row r="20" spans="1:4">
      <c r="A20" s="9">
        <f t="shared" si="0"/>
        <v>177</v>
      </c>
      <c r="B20" s="11">
        <v>42478</v>
      </c>
      <c r="C20" s="12">
        <v>1087.8</v>
      </c>
      <c r="D20" s="12">
        <v>1132.4000000000001</v>
      </c>
    </row>
    <row r="21" spans="1:4">
      <c r="A21" s="9">
        <f t="shared" si="0"/>
        <v>176</v>
      </c>
      <c r="B21" s="11">
        <v>42480</v>
      </c>
      <c r="C21" s="12">
        <v>1097.8499999999999</v>
      </c>
      <c r="D21" s="12">
        <v>1140</v>
      </c>
    </row>
    <row r="22" spans="1:4">
      <c r="A22" s="9">
        <f t="shared" si="0"/>
        <v>175</v>
      </c>
      <c r="B22" s="11">
        <v>42481</v>
      </c>
      <c r="C22" s="12">
        <v>1091.1500000000001</v>
      </c>
      <c r="D22" s="12">
        <v>1150.0999999999999</v>
      </c>
    </row>
    <row r="23" spans="1:4">
      <c r="A23" s="9">
        <f t="shared" si="0"/>
        <v>174</v>
      </c>
      <c r="B23" s="11">
        <v>42482</v>
      </c>
      <c r="C23" s="12">
        <v>1092.1500000000001</v>
      </c>
      <c r="D23" s="12">
        <v>1131.9000000000001</v>
      </c>
    </row>
    <row r="24" spans="1:4">
      <c r="A24" s="9">
        <f t="shared" si="0"/>
        <v>173</v>
      </c>
      <c r="B24" s="11">
        <v>42485</v>
      </c>
      <c r="C24" s="12">
        <v>1093.25</v>
      </c>
      <c r="D24" s="12">
        <v>1112</v>
      </c>
    </row>
    <row r="25" spans="1:4">
      <c r="A25" s="9">
        <f t="shared" si="0"/>
        <v>172</v>
      </c>
      <c r="B25" s="11">
        <v>42486</v>
      </c>
      <c r="C25" s="12">
        <v>1113.8499999999999</v>
      </c>
      <c r="D25" s="12">
        <v>1127.3</v>
      </c>
    </row>
    <row r="26" spans="1:4">
      <c r="A26" s="9">
        <f t="shared" si="0"/>
        <v>171</v>
      </c>
      <c r="B26" s="11">
        <v>42487</v>
      </c>
      <c r="C26" s="12">
        <v>1124.2</v>
      </c>
      <c r="D26" s="12">
        <v>1121.5</v>
      </c>
    </row>
    <row r="27" spans="1:4">
      <c r="A27" s="9">
        <f t="shared" si="0"/>
        <v>170</v>
      </c>
      <c r="B27" s="11">
        <v>42488</v>
      </c>
      <c r="C27" s="12">
        <v>1113.95</v>
      </c>
      <c r="D27" s="12">
        <v>1085.55</v>
      </c>
    </row>
    <row r="28" spans="1:4">
      <c r="A28" s="9">
        <f t="shared" si="0"/>
        <v>169</v>
      </c>
      <c r="B28" s="11">
        <v>42489</v>
      </c>
      <c r="C28" s="12">
        <v>1132.3499999999999</v>
      </c>
      <c r="D28" s="12">
        <v>1088.45</v>
      </c>
    </row>
    <row r="29" spans="1:4">
      <c r="A29" s="9">
        <f t="shared" si="0"/>
        <v>168</v>
      </c>
      <c r="B29" s="11">
        <v>42492</v>
      </c>
      <c r="C29" s="12">
        <v>1117.6500000000001</v>
      </c>
      <c r="D29" s="12">
        <v>1091.9000000000001</v>
      </c>
    </row>
    <row r="30" spans="1:4">
      <c r="A30" s="9">
        <f t="shared" si="0"/>
        <v>167</v>
      </c>
      <c r="B30" s="11">
        <v>42493</v>
      </c>
      <c r="C30" s="12">
        <v>1118</v>
      </c>
      <c r="D30" s="12">
        <v>1099.5999999999999</v>
      </c>
    </row>
    <row r="31" spans="1:4">
      <c r="A31" s="9">
        <f t="shared" si="0"/>
        <v>166</v>
      </c>
      <c r="B31" s="11">
        <v>42494</v>
      </c>
      <c r="C31" s="12">
        <v>1127.3499999999999</v>
      </c>
      <c r="D31" s="12">
        <v>1129.9000000000001</v>
      </c>
    </row>
    <row r="32" spans="1:4">
      <c r="A32" s="9">
        <f t="shared" si="0"/>
        <v>165</v>
      </c>
      <c r="B32" s="11">
        <v>42495</v>
      </c>
      <c r="C32" s="12">
        <v>1132.3</v>
      </c>
      <c r="D32" s="12">
        <v>1162.6500000000001</v>
      </c>
    </row>
    <row r="33" spans="1:4">
      <c r="A33" s="9">
        <f t="shared" si="0"/>
        <v>164</v>
      </c>
      <c r="B33" s="11">
        <v>42496</v>
      </c>
      <c r="C33" s="12">
        <v>1119.6500000000001</v>
      </c>
      <c r="D33" s="12">
        <v>1167.8</v>
      </c>
    </row>
    <row r="34" spans="1:4">
      <c r="A34" s="9">
        <f t="shared" si="0"/>
        <v>163</v>
      </c>
      <c r="B34" s="11">
        <v>42499</v>
      </c>
      <c r="C34" s="12">
        <v>1141.4000000000001</v>
      </c>
      <c r="D34" s="12">
        <v>1203.5999999999999</v>
      </c>
    </row>
    <row r="35" spans="1:4">
      <c r="A35" s="9">
        <f t="shared" si="0"/>
        <v>162</v>
      </c>
      <c r="B35" s="11">
        <v>42500</v>
      </c>
      <c r="C35" s="12">
        <v>1144.9000000000001</v>
      </c>
      <c r="D35" s="12">
        <v>1218.55</v>
      </c>
    </row>
    <row r="36" spans="1:4">
      <c r="A36" s="9">
        <f t="shared" si="0"/>
        <v>161</v>
      </c>
      <c r="B36" s="11">
        <v>42501</v>
      </c>
      <c r="C36" s="12">
        <v>1138.8</v>
      </c>
      <c r="D36" s="12">
        <v>1203.8</v>
      </c>
    </row>
    <row r="37" spans="1:4">
      <c r="A37" s="9">
        <f t="shared" si="0"/>
        <v>160</v>
      </c>
      <c r="B37" s="11">
        <v>42502</v>
      </c>
      <c r="C37" s="12">
        <v>1149.0999999999999</v>
      </c>
      <c r="D37" s="12">
        <v>1195.8499999999999</v>
      </c>
    </row>
    <row r="38" spans="1:4">
      <c r="A38" s="9">
        <f t="shared" si="0"/>
        <v>159</v>
      </c>
      <c r="B38" s="11">
        <v>42503</v>
      </c>
      <c r="C38" s="12">
        <v>1140.9000000000001</v>
      </c>
      <c r="D38" s="12">
        <v>1166</v>
      </c>
    </row>
    <row r="39" spans="1:4">
      <c r="A39" s="9">
        <f t="shared" si="0"/>
        <v>158</v>
      </c>
      <c r="B39" s="11">
        <v>42506</v>
      </c>
      <c r="C39" s="12">
        <v>1162.8</v>
      </c>
      <c r="D39" s="12">
        <v>1186.45</v>
      </c>
    </row>
    <row r="40" spans="1:4">
      <c r="A40" s="9">
        <f t="shared" si="0"/>
        <v>157</v>
      </c>
      <c r="B40" s="11">
        <v>42507</v>
      </c>
      <c r="C40" s="12">
        <v>1153.45</v>
      </c>
      <c r="D40" s="12">
        <v>1217.8499999999999</v>
      </c>
    </row>
    <row r="41" spans="1:4">
      <c r="A41" s="9">
        <f t="shared" si="0"/>
        <v>156</v>
      </c>
      <c r="B41" s="11">
        <v>42508</v>
      </c>
      <c r="C41" s="12">
        <v>1140.6500000000001</v>
      </c>
      <c r="D41" s="12">
        <v>1208.2</v>
      </c>
    </row>
    <row r="42" spans="1:4">
      <c r="A42" s="9">
        <f t="shared" si="0"/>
        <v>155</v>
      </c>
      <c r="B42" s="11">
        <v>42509</v>
      </c>
      <c r="C42" s="12">
        <v>1139.3</v>
      </c>
      <c r="D42" s="12">
        <v>1175.8499999999999</v>
      </c>
    </row>
    <row r="43" spans="1:4">
      <c r="A43" s="9">
        <f t="shared" si="0"/>
        <v>154</v>
      </c>
      <c r="B43" s="11">
        <v>42510</v>
      </c>
      <c r="C43" s="12">
        <v>1140.9000000000001</v>
      </c>
      <c r="D43" s="12">
        <v>1179.55</v>
      </c>
    </row>
    <row r="44" spans="1:4">
      <c r="A44" s="9">
        <f t="shared" si="0"/>
        <v>153</v>
      </c>
      <c r="B44" s="11">
        <v>42513</v>
      </c>
      <c r="C44" s="12">
        <v>1136.75</v>
      </c>
      <c r="D44" s="12">
        <v>1160.25</v>
      </c>
    </row>
    <row r="45" spans="1:4">
      <c r="A45" s="9">
        <f t="shared" si="0"/>
        <v>152</v>
      </c>
      <c r="B45" s="11">
        <v>42514</v>
      </c>
      <c r="C45" s="12">
        <v>1139.95</v>
      </c>
      <c r="D45" s="12">
        <v>1172.75</v>
      </c>
    </row>
    <row r="46" spans="1:4">
      <c r="A46" s="9">
        <f t="shared" si="0"/>
        <v>151</v>
      </c>
      <c r="B46" s="11">
        <v>42515</v>
      </c>
      <c r="C46" s="12">
        <v>1173.3</v>
      </c>
      <c r="D46" s="12">
        <v>1207.05</v>
      </c>
    </row>
    <row r="47" spans="1:4">
      <c r="A47" s="9">
        <f t="shared" si="0"/>
        <v>150</v>
      </c>
      <c r="B47" s="11">
        <v>42516</v>
      </c>
      <c r="C47" s="12">
        <v>1183.25</v>
      </c>
      <c r="D47" s="12">
        <v>1228.25</v>
      </c>
    </row>
    <row r="48" spans="1:4">
      <c r="A48" s="9">
        <f t="shared" si="0"/>
        <v>149</v>
      </c>
      <c r="B48" s="11">
        <v>42517</v>
      </c>
      <c r="C48" s="12">
        <v>1186.8</v>
      </c>
      <c r="D48" s="12">
        <v>1255.55</v>
      </c>
    </row>
    <row r="49" spans="1:4">
      <c r="A49" s="9">
        <f t="shared" si="0"/>
        <v>148</v>
      </c>
      <c r="B49" s="11">
        <v>42520</v>
      </c>
      <c r="C49" s="12">
        <v>1179.75</v>
      </c>
      <c r="D49" s="12">
        <v>1233.95</v>
      </c>
    </row>
    <row r="50" spans="1:4">
      <c r="A50" s="9">
        <f t="shared" si="0"/>
        <v>147</v>
      </c>
      <c r="B50" s="11">
        <v>42521</v>
      </c>
      <c r="C50" s="12">
        <v>1181.9000000000001</v>
      </c>
      <c r="D50" s="12">
        <v>1237.7</v>
      </c>
    </row>
    <row r="51" spans="1:4">
      <c r="A51" s="9">
        <f t="shared" si="0"/>
        <v>146</v>
      </c>
      <c r="B51" s="11">
        <v>42522</v>
      </c>
      <c r="C51" s="12">
        <v>1175.1500000000001</v>
      </c>
      <c r="D51" s="12">
        <v>1243.25</v>
      </c>
    </row>
    <row r="52" spans="1:4">
      <c r="A52" s="9">
        <f t="shared" si="0"/>
        <v>145</v>
      </c>
      <c r="B52" s="11">
        <v>42523</v>
      </c>
      <c r="C52" s="12">
        <v>1174.95</v>
      </c>
      <c r="D52" s="12">
        <v>1260.55</v>
      </c>
    </row>
    <row r="53" spans="1:4">
      <c r="A53" s="9">
        <f t="shared" si="0"/>
        <v>144</v>
      </c>
      <c r="B53" s="11">
        <v>42524</v>
      </c>
      <c r="C53" s="12">
        <v>1171.75</v>
      </c>
      <c r="D53" s="12">
        <v>1254.9000000000001</v>
      </c>
    </row>
    <row r="54" spans="1:4">
      <c r="A54" s="9">
        <f t="shared" si="0"/>
        <v>143</v>
      </c>
      <c r="B54" s="11">
        <v>42527</v>
      </c>
      <c r="C54" s="12">
        <v>1171.0999999999999</v>
      </c>
      <c r="D54" s="12">
        <v>1251.6500000000001</v>
      </c>
    </row>
    <row r="55" spans="1:4">
      <c r="A55" s="9">
        <f t="shared" si="0"/>
        <v>142</v>
      </c>
      <c r="B55" s="11">
        <v>42528</v>
      </c>
      <c r="C55" s="12">
        <v>1173.7</v>
      </c>
      <c r="D55" s="12">
        <v>1251.3</v>
      </c>
    </row>
    <row r="56" spans="1:4">
      <c r="A56" s="9">
        <f t="shared" si="0"/>
        <v>141</v>
      </c>
      <c r="B56" s="11">
        <v>42529</v>
      </c>
      <c r="C56" s="12">
        <v>1162.5999999999999</v>
      </c>
      <c r="D56" s="12">
        <v>1262.5</v>
      </c>
    </row>
    <row r="57" spans="1:4">
      <c r="A57" s="9">
        <f t="shared" si="0"/>
        <v>140</v>
      </c>
      <c r="B57" s="11">
        <v>42530</v>
      </c>
      <c r="C57" s="12">
        <v>1159.4000000000001</v>
      </c>
      <c r="D57" s="12">
        <v>1237.5</v>
      </c>
    </row>
    <row r="58" spans="1:4">
      <c r="A58" s="9">
        <f t="shared" si="0"/>
        <v>139</v>
      </c>
      <c r="B58" s="11">
        <v>42531</v>
      </c>
      <c r="C58" s="12">
        <v>1161.3499999999999</v>
      </c>
      <c r="D58" s="12">
        <v>1230.4000000000001</v>
      </c>
    </row>
    <row r="59" spans="1:4">
      <c r="A59" s="9">
        <f t="shared" si="0"/>
        <v>138</v>
      </c>
      <c r="B59" s="11">
        <v>42534</v>
      </c>
      <c r="C59" s="12">
        <v>1152.9000000000001</v>
      </c>
      <c r="D59" s="12">
        <v>1205.3499999999999</v>
      </c>
    </row>
    <row r="60" spans="1:4">
      <c r="A60" s="9">
        <f t="shared" si="0"/>
        <v>137</v>
      </c>
      <c r="B60" s="11">
        <v>42535</v>
      </c>
      <c r="C60" s="12">
        <v>1151.8499999999999</v>
      </c>
      <c r="D60" s="12">
        <v>1198.2</v>
      </c>
    </row>
    <row r="61" spans="1:4">
      <c r="A61" s="9">
        <f t="shared" si="0"/>
        <v>136</v>
      </c>
      <c r="B61" s="11">
        <v>42536</v>
      </c>
      <c r="C61" s="12">
        <v>1169.55</v>
      </c>
      <c r="D61" s="12">
        <v>1205.1500000000001</v>
      </c>
    </row>
    <row r="62" spans="1:4">
      <c r="A62" s="9">
        <f t="shared" si="0"/>
        <v>135</v>
      </c>
      <c r="B62" s="11">
        <v>42537</v>
      </c>
      <c r="C62" s="12">
        <v>1162.1500000000001</v>
      </c>
      <c r="D62" s="12">
        <v>1200.95</v>
      </c>
    </row>
    <row r="63" spans="1:4">
      <c r="A63" s="9">
        <f t="shared" si="0"/>
        <v>134</v>
      </c>
      <c r="B63" s="11">
        <v>42538</v>
      </c>
      <c r="C63" s="12">
        <v>1170</v>
      </c>
      <c r="D63" s="12">
        <v>1227.3</v>
      </c>
    </row>
    <row r="64" spans="1:4">
      <c r="A64" s="9">
        <f t="shared" si="0"/>
        <v>133</v>
      </c>
      <c r="B64" s="11">
        <v>42541</v>
      </c>
      <c r="C64" s="12">
        <v>1172.05</v>
      </c>
      <c r="D64" s="12">
        <v>1227.55</v>
      </c>
    </row>
    <row r="65" spans="1:13">
      <c r="A65" s="9">
        <f t="shared" si="0"/>
        <v>132</v>
      </c>
      <c r="B65" s="11">
        <v>42542</v>
      </c>
      <c r="C65" s="12">
        <v>1166.6500000000001</v>
      </c>
      <c r="D65" s="12">
        <v>1238.1500000000001</v>
      </c>
      <c r="E65" s="9"/>
      <c r="F65" s="9"/>
      <c r="G65" s="9"/>
      <c r="H65" s="9"/>
      <c r="I65" s="9"/>
      <c r="J65" s="9"/>
      <c r="K65" s="9"/>
      <c r="L65" s="9"/>
      <c r="M65" s="9"/>
    </row>
    <row r="66" spans="1:13">
      <c r="A66" s="9">
        <f t="shared" si="0"/>
        <v>131</v>
      </c>
      <c r="B66" s="11">
        <v>42543</v>
      </c>
      <c r="C66" s="12">
        <v>1171.5</v>
      </c>
      <c r="D66" s="12">
        <v>1238.3499999999999</v>
      </c>
      <c r="E66" s="9"/>
      <c r="F66" s="9"/>
      <c r="G66" s="9"/>
      <c r="H66" s="9"/>
      <c r="I66" s="9"/>
      <c r="J66" s="9"/>
      <c r="K66" s="9"/>
      <c r="L66" s="9"/>
      <c r="M66" s="9"/>
    </row>
    <row r="67" spans="1:13">
      <c r="A67" s="9">
        <f t="shared" si="0"/>
        <v>130</v>
      </c>
      <c r="B67" s="11">
        <v>42544</v>
      </c>
      <c r="C67" s="12">
        <v>1190.0999999999999</v>
      </c>
      <c r="D67" s="12">
        <v>1245.5</v>
      </c>
      <c r="E67" s="9"/>
      <c r="F67" s="9"/>
      <c r="G67" s="9"/>
      <c r="H67" s="9"/>
      <c r="I67" s="9"/>
      <c r="J67" s="9"/>
      <c r="K67" s="9"/>
      <c r="L67" s="9"/>
      <c r="M67" s="9"/>
    </row>
    <row r="68" spans="1:13">
      <c r="A68" s="9">
        <f t="shared" si="0"/>
        <v>129</v>
      </c>
      <c r="B68" s="11">
        <v>42545</v>
      </c>
      <c r="C68" s="12">
        <v>1161.9000000000001</v>
      </c>
      <c r="D68" s="12">
        <v>1222.75</v>
      </c>
      <c r="E68" s="9"/>
      <c r="F68" s="9"/>
      <c r="G68" s="9"/>
      <c r="H68" s="9"/>
      <c r="I68" s="9"/>
      <c r="J68" s="9"/>
      <c r="K68" s="9"/>
      <c r="L68" s="9"/>
      <c r="M68" s="9"/>
    </row>
    <row r="69" spans="1:13">
      <c r="A69" s="9">
        <f t="shared" si="0"/>
        <v>128</v>
      </c>
      <c r="B69" s="11">
        <v>42548</v>
      </c>
      <c r="C69" s="12">
        <v>1159.95</v>
      </c>
      <c r="D69" s="12">
        <v>1214.5999999999999</v>
      </c>
      <c r="E69" s="9"/>
      <c r="F69" s="9"/>
      <c r="G69" s="9"/>
      <c r="H69" s="9"/>
      <c r="I69" s="9"/>
      <c r="J69" s="9"/>
      <c r="K69" s="9"/>
      <c r="L69" s="9"/>
      <c r="M69" s="9"/>
    </row>
    <row r="70" spans="1:13">
      <c r="A70" s="9">
        <f t="shared" si="0"/>
        <v>127</v>
      </c>
      <c r="B70" s="11">
        <v>42549</v>
      </c>
      <c r="C70" s="12">
        <v>1166.95</v>
      </c>
      <c r="D70" s="12">
        <v>1228.9000000000001</v>
      </c>
      <c r="E70" s="9"/>
      <c r="F70" s="9"/>
      <c r="G70" s="9"/>
      <c r="H70" s="9"/>
      <c r="I70" s="9"/>
      <c r="J70" s="9"/>
      <c r="K70" s="9"/>
      <c r="L70" s="9"/>
      <c r="M70" s="9"/>
    </row>
    <row r="71" spans="1:13">
      <c r="A71" s="9">
        <f t="shared" si="0"/>
        <v>126</v>
      </c>
      <c r="B71" s="11">
        <v>42550</v>
      </c>
      <c r="C71" s="12">
        <v>1168.3</v>
      </c>
      <c r="D71" s="12">
        <v>1248.55</v>
      </c>
      <c r="E71" s="9"/>
      <c r="F71" s="9"/>
      <c r="G71" s="9"/>
      <c r="H71" s="9"/>
      <c r="I71" s="9"/>
      <c r="J71" s="9"/>
      <c r="K71" s="9"/>
      <c r="L71" s="9"/>
      <c r="M71" s="9"/>
    </row>
    <row r="72" spans="1:13">
      <c r="A72" s="9">
        <f t="shared" si="0"/>
        <v>125</v>
      </c>
      <c r="B72" s="11">
        <v>42551</v>
      </c>
      <c r="C72" s="12">
        <v>1176.45</v>
      </c>
      <c r="D72" s="12">
        <v>1253.5999999999999</v>
      </c>
      <c r="E72" s="9"/>
      <c r="F72" s="9"/>
      <c r="G72" s="9"/>
      <c r="H72" s="9"/>
      <c r="I72" s="9"/>
      <c r="J72" s="9"/>
      <c r="K72" s="9"/>
      <c r="L72" s="9"/>
      <c r="M72" s="9"/>
    </row>
    <row r="73" spans="1:13">
      <c r="A73" s="9">
        <f t="shared" si="0"/>
        <v>124</v>
      </c>
      <c r="B73" s="11">
        <v>42552</v>
      </c>
      <c r="C73" s="12">
        <v>1174.5</v>
      </c>
      <c r="D73" s="12">
        <v>1242.3499999999999</v>
      </c>
      <c r="E73" s="9"/>
      <c r="F73" s="9"/>
      <c r="G73" s="9"/>
      <c r="H73" s="9"/>
      <c r="I73" s="9"/>
      <c r="J73" s="9"/>
      <c r="K73" s="9"/>
      <c r="L73" s="9"/>
      <c r="M73" s="9"/>
    </row>
    <row r="74" spans="1:13">
      <c r="A74" s="9">
        <f t="shared" si="0"/>
        <v>123</v>
      </c>
      <c r="B74" s="11">
        <v>42555</v>
      </c>
      <c r="C74" s="12">
        <v>1172.8</v>
      </c>
      <c r="D74" s="12">
        <v>1256.25</v>
      </c>
      <c r="E74" s="9"/>
      <c r="F74" s="9"/>
      <c r="G74" s="9"/>
      <c r="H74" s="9"/>
      <c r="I74" s="9"/>
      <c r="J74" s="9"/>
      <c r="K74" s="9"/>
      <c r="L74" s="9"/>
      <c r="M74" s="9"/>
    </row>
    <row r="75" spans="1:13">
      <c r="A75" s="9">
        <f t="shared" ref="A75:A138" si="1">A76+1</f>
        <v>122</v>
      </c>
      <c r="B75" s="11">
        <v>42556</v>
      </c>
      <c r="C75" s="12">
        <v>1165.5999999999999</v>
      </c>
      <c r="D75" s="12">
        <v>1260.7</v>
      </c>
      <c r="E75" s="9"/>
      <c r="F75" s="9"/>
      <c r="G75" s="9"/>
      <c r="H75" s="9"/>
      <c r="I75" s="9"/>
      <c r="J75" s="9"/>
      <c r="K75" s="9"/>
      <c r="L75" s="9"/>
      <c r="M75" s="9"/>
    </row>
    <row r="76" spans="1:13">
      <c r="A76" s="9">
        <f t="shared" si="1"/>
        <v>121</v>
      </c>
      <c r="B76" s="11">
        <v>42558</v>
      </c>
      <c r="C76" s="12">
        <v>1185.6500000000001</v>
      </c>
      <c r="D76" s="12">
        <v>1290.55</v>
      </c>
      <c r="E76" s="9"/>
      <c r="F76" s="9"/>
      <c r="G76" s="9"/>
      <c r="H76" s="9"/>
      <c r="I76" s="9"/>
      <c r="J76" s="9"/>
      <c r="K76" s="9"/>
      <c r="L76" s="9"/>
      <c r="M76" s="9"/>
    </row>
    <row r="77" spans="1:13">
      <c r="A77" s="9">
        <f t="shared" si="1"/>
        <v>120</v>
      </c>
      <c r="B77" s="11">
        <v>42559</v>
      </c>
      <c r="C77" s="12">
        <v>1174.8499999999999</v>
      </c>
      <c r="D77" s="12">
        <v>1286.9000000000001</v>
      </c>
      <c r="E77" s="9"/>
      <c r="F77" s="9"/>
      <c r="G77" s="9"/>
      <c r="H77" s="9"/>
      <c r="I77" s="9"/>
      <c r="J77" s="9"/>
      <c r="K77" s="9">
        <f t="shared" ref="K77:K131" si="2">C77-($P$9+$P$10*D77)</f>
        <v>-38.70556406983178</v>
      </c>
      <c r="L77" s="9"/>
      <c r="M77" s="9"/>
    </row>
    <row r="78" spans="1:13">
      <c r="A78" s="9">
        <f t="shared" si="1"/>
        <v>119</v>
      </c>
      <c r="B78" s="11">
        <v>42562</v>
      </c>
      <c r="C78" s="12">
        <v>1199.75</v>
      </c>
      <c r="D78" s="12">
        <v>1314.1</v>
      </c>
      <c r="E78" s="9"/>
      <c r="F78" s="9"/>
      <c r="G78" s="9"/>
      <c r="H78" s="9"/>
      <c r="I78" s="9"/>
      <c r="J78" s="9"/>
      <c r="K78" s="9">
        <f t="shared" si="2"/>
        <v>-27.32288098027766</v>
      </c>
      <c r="L78" s="9">
        <f t="shared" ref="L78:L132" si="3">K78-K77</f>
        <v>11.382683089554121</v>
      </c>
      <c r="M78" s="9">
        <f t="shared" ref="M78:M132" si="4">K77</f>
        <v>-38.70556406983178</v>
      </c>
    </row>
    <row r="79" spans="1:13">
      <c r="A79" s="9">
        <f t="shared" si="1"/>
        <v>118</v>
      </c>
      <c r="B79" s="11">
        <v>42563</v>
      </c>
      <c r="C79" s="12">
        <v>1202.1500000000001</v>
      </c>
      <c r="D79" s="12">
        <v>1333.75</v>
      </c>
      <c r="E79" s="9"/>
      <c r="F79" s="9"/>
      <c r="G79" s="9"/>
      <c r="H79" s="9"/>
      <c r="I79" s="9"/>
      <c r="J79" s="9"/>
      <c r="K79" s="9">
        <f t="shared" si="2"/>
        <v>-34.68814852771402</v>
      </c>
      <c r="L79" s="9">
        <f t="shared" si="3"/>
        <v>-7.3652675474363605</v>
      </c>
      <c r="M79" s="9">
        <f t="shared" si="4"/>
        <v>-27.32288098027766</v>
      </c>
    </row>
    <row r="80" spans="1:13">
      <c r="A80" s="9">
        <f t="shared" si="1"/>
        <v>117</v>
      </c>
      <c r="B80" s="11">
        <v>42564</v>
      </c>
      <c r="C80" s="12">
        <v>1197.75</v>
      </c>
      <c r="D80" s="12">
        <v>1330.45</v>
      </c>
      <c r="E80" s="9"/>
      <c r="F80" s="9"/>
      <c r="G80" s="9"/>
      <c r="H80" s="9"/>
      <c r="I80" s="9"/>
      <c r="J80" s="9"/>
      <c r="K80" s="9">
        <f t="shared" si="2"/>
        <v>-37.448179931961477</v>
      </c>
      <c r="L80" s="9">
        <f t="shared" si="3"/>
        <v>-2.7600314042474565</v>
      </c>
      <c r="M80" s="9">
        <f t="shared" si="4"/>
        <v>-34.68814852771402</v>
      </c>
    </row>
    <row r="81" spans="1:13">
      <c r="A81" s="9">
        <f t="shared" si="1"/>
        <v>116</v>
      </c>
      <c r="B81" s="11">
        <v>42565</v>
      </c>
      <c r="C81" s="12">
        <v>1200.3499999999999</v>
      </c>
      <c r="D81" s="12">
        <v>1336.95</v>
      </c>
      <c r="E81" s="9"/>
      <c r="F81" s="9"/>
      <c r="G81" s="9"/>
      <c r="H81" s="9"/>
      <c r="I81" s="9"/>
      <c r="J81" s="9"/>
      <c r="K81" s="9">
        <f t="shared" si="2"/>
        <v>-38.078421105413781</v>
      </c>
      <c r="L81" s="9">
        <f t="shared" si="3"/>
        <v>-0.63024117345230479</v>
      </c>
      <c r="M81" s="9">
        <f t="shared" si="4"/>
        <v>-37.448179931961477</v>
      </c>
    </row>
    <row r="82" spans="1:13">
      <c r="A82" s="9">
        <f t="shared" si="1"/>
        <v>115</v>
      </c>
      <c r="B82" s="11">
        <v>42566</v>
      </c>
      <c r="C82" s="12">
        <v>1223.7</v>
      </c>
      <c r="D82" s="12">
        <v>1364.1</v>
      </c>
      <c r="E82" s="9"/>
      <c r="F82" s="9"/>
      <c r="G82" s="9"/>
      <c r="H82" s="9"/>
      <c r="I82" s="9"/>
      <c r="J82" s="9"/>
      <c r="K82" s="9">
        <f t="shared" si="2"/>
        <v>-28.220890006833315</v>
      </c>
      <c r="L82" s="9">
        <f t="shared" si="3"/>
        <v>9.8575310985804663</v>
      </c>
      <c r="M82" s="9">
        <f t="shared" si="4"/>
        <v>-38.078421105413781</v>
      </c>
    </row>
    <row r="83" spans="1:13">
      <c r="A83" s="9">
        <f t="shared" si="1"/>
        <v>114</v>
      </c>
      <c r="B83" s="11">
        <v>42569</v>
      </c>
      <c r="C83" s="12">
        <v>1227.45</v>
      </c>
      <c r="D83" s="12">
        <v>1346.35</v>
      </c>
      <c r="E83" s="9"/>
      <c r="F83" s="9"/>
      <c r="G83" s="9"/>
      <c r="H83" s="9"/>
      <c r="I83" s="9"/>
      <c r="J83" s="9"/>
      <c r="K83" s="9">
        <f t="shared" si="2"/>
        <v>-15.649846802406273</v>
      </c>
      <c r="L83" s="9">
        <f t="shared" si="3"/>
        <v>12.571043204427042</v>
      </c>
      <c r="M83" s="9">
        <f t="shared" si="4"/>
        <v>-28.220890006833315</v>
      </c>
    </row>
    <row r="84" spans="1:13">
      <c r="A84" s="9">
        <f t="shared" si="1"/>
        <v>113</v>
      </c>
      <c r="B84" s="11">
        <v>42570</v>
      </c>
      <c r="C84" s="12">
        <v>1218.3499999999999</v>
      </c>
      <c r="D84" s="12">
        <v>1338.55</v>
      </c>
      <c r="E84" s="9"/>
      <c r="F84" s="9"/>
      <c r="G84" s="9"/>
      <c r="H84" s="9"/>
      <c r="I84" s="9"/>
      <c r="J84" s="9"/>
      <c r="K84" s="9">
        <f t="shared" si="2"/>
        <v>-20.873557394263571</v>
      </c>
      <c r="L84" s="9">
        <f t="shared" si="3"/>
        <v>-5.2237105918572979</v>
      </c>
      <c r="M84" s="9">
        <f t="shared" si="4"/>
        <v>-15.649846802406273</v>
      </c>
    </row>
    <row r="85" spans="1:13">
      <c r="A85" s="9">
        <f t="shared" si="1"/>
        <v>112</v>
      </c>
      <c r="B85" s="11">
        <v>42571</v>
      </c>
      <c r="C85" s="12">
        <v>1232.2</v>
      </c>
      <c r="D85" s="12">
        <v>1334.45</v>
      </c>
      <c r="E85" s="9"/>
      <c r="F85" s="9"/>
      <c r="G85" s="9"/>
      <c r="H85" s="9"/>
      <c r="I85" s="9"/>
      <c r="J85" s="9"/>
      <c r="K85" s="9">
        <f t="shared" si="2"/>
        <v>-4.9860206540859053</v>
      </c>
      <c r="L85" s="9">
        <f t="shared" si="3"/>
        <v>15.887536740177666</v>
      </c>
      <c r="M85" s="9">
        <f t="shared" si="4"/>
        <v>-20.873557394263571</v>
      </c>
    </row>
    <row r="86" spans="1:13">
      <c r="A86" s="9">
        <f t="shared" si="1"/>
        <v>111</v>
      </c>
      <c r="B86" s="11">
        <v>42572</v>
      </c>
      <c r="C86" s="12">
        <v>1228.5999999999999</v>
      </c>
      <c r="D86" s="12">
        <v>1332.9</v>
      </c>
      <c r="E86" s="9"/>
      <c r="F86" s="9"/>
      <c r="G86" s="9"/>
      <c r="H86" s="9"/>
      <c r="I86" s="9"/>
      <c r="J86" s="9"/>
      <c r="K86" s="9">
        <f t="shared" si="2"/>
        <v>-7.8157323742630069</v>
      </c>
      <c r="L86" s="9">
        <f t="shared" si="3"/>
        <v>-2.8297117201771016</v>
      </c>
      <c r="M86" s="9">
        <f t="shared" si="4"/>
        <v>-4.9860206540859053</v>
      </c>
    </row>
    <row r="87" spans="1:13">
      <c r="A87" s="9">
        <f t="shared" si="1"/>
        <v>110</v>
      </c>
      <c r="B87" s="11">
        <v>42573</v>
      </c>
      <c r="C87" s="12">
        <v>1230.8</v>
      </c>
      <c r="D87" s="12">
        <v>1357</v>
      </c>
      <c r="E87" s="9"/>
      <c r="F87" s="9"/>
      <c r="G87" s="9"/>
      <c r="H87" s="9"/>
      <c r="I87" s="9"/>
      <c r="J87" s="9"/>
      <c r="K87" s="9">
        <f t="shared" si="2"/>
        <v>-17.592472725062635</v>
      </c>
      <c r="L87" s="9">
        <f t="shared" si="3"/>
        <v>-9.7767403507996278</v>
      </c>
      <c r="M87" s="9">
        <f t="shared" si="4"/>
        <v>-7.8157323742630069</v>
      </c>
    </row>
    <row r="88" spans="1:13">
      <c r="A88" s="9">
        <f t="shared" si="1"/>
        <v>109</v>
      </c>
      <c r="B88" s="11">
        <v>42576</v>
      </c>
      <c r="C88" s="12">
        <v>1246.95</v>
      </c>
      <c r="D88" s="12">
        <v>1382</v>
      </c>
      <c r="E88" s="9"/>
      <c r="F88" s="9"/>
      <c r="G88" s="9"/>
      <c r="H88" s="9"/>
      <c r="I88" s="9"/>
      <c r="J88" s="9"/>
      <c r="K88" s="9">
        <f t="shared" si="2"/>
        <v>-13.866477238340394</v>
      </c>
      <c r="L88" s="9">
        <f t="shared" si="3"/>
        <v>3.7259954867222405</v>
      </c>
      <c r="M88" s="9">
        <f t="shared" si="4"/>
        <v>-17.592472725062635</v>
      </c>
    </row>
    <row r="89" spans="1:13">
      <c r="A89" s="9">
        <f t="shared" si="1"/>
        <v>108</v>
      </c>
      <c r="B89" s="11">
        <v>42577</v>
      </c>
      <c r="C89" s="12">
        <v>1238.8</v>
      </c>
      <c r="D89" s="12">
        <v>1367.45</v>
      </c>
      <c r="E89" s="9"/>
      <c r="F89" s="9"/>
      <c r="G89" s="9"/>
      <c r="H89" s="9"/>
      <c r="I89" s="9"/>
      <c r="J89" s="9"/>
      <c r="K89" s="9">
        <f t="shared" si="2"/>
        <v>-14.785706611612795</v>
      </c>
      <c r="L89" s="9">
        <f t="shared" si="3"/>
        <v>-0.91922937327240106</v>
      </c>
      <c r="M89" s="9">
        <f t="shared" si="4"/>
        <v>-13.866477238340394</v>
      </c>
    </row>
    <row r="90" spans="1:13">
      <c r="A90" s="9">
        <f t="shared" si="1"/>
        <v>107</v>
      </c>
      <c r="B90" s="11">
        <v>42578</v>
      </c>
      <c r="C90" s="12">
        <v>1236.95</v>
      </c>
      <c r="D90" s="12">
        <v>1387.7</v>
      </c>
      <c r="E90" s="9"/>
      <c r="F90" s="9"/>
      <c r="G90" s="9"/>
      <c r="H90" s="9"/>
      <c r="I90" s="9"/>
      <c r="J90" s="9"/>
      <c r="K90" s="9">
        <f t="shared" si="2"/>
        <v>-26.699150267367713</v>
      </c>
      <c r="L90" s="9">
        <f t="shared" si="3"/>
        <v>-11.913443655754918</v>
      </c>
      <c r="M90" s="9">
        <f t="shared" si="4"/>
        <v>-14.785706611612795</v>
      </c>
    </row>
    <row r="91" spans="1:13">
      <c r="A91" s="9">
        <f t="shared" si="1"/>
        <v>106</v>
      </c>
      <c r="B91" s="11">
        <v>42579</v>
      </c>
      <c r="C91" s="12">
        <v>1248.45</v>
      </c>
      <c r="D91" s="12">
        <v>1402.15</v>
      </c>
      <c r="E91" s="9"/>
      <c r="F91" s="9"/>
      <c r="G91" s="9"/>
      <c r="H91" s="9"/>
      <c r="I91" s="9"/>
      <c r="J91" s="9"/>
      <c r="K91" s="9">
        <f t="shared" si="2"/>
        <v>-22.380224876042348</v>
      </c>
      <c r="L91" s="9">
        <f t="shared" si="3"/>
        <v>4.3189253913253651</v>
      </c>
      <c r="M91" s="9">
        <f t="shared" si="4"/>
        <v>-26.699150267367713</v>
      </c>
    </row>
    <row r="92" spans="1:13">
      <c r="A92" s="9">
        <f t="shared" si="1"/>
        <v>105</v>
      </c>
      <c r="B92" s="11">
        <v>42580</v>
      </c>
      <c r="C92" s="12">
        <v>1246.2</v>
      </c>
      <c r="D92" s="12">
        <v>1374.5</v>
      </c>
      <c r="E92" s="9"/>
      <c r="F92" s="9"/>
      <c r="G92" s="9"/>
      <c r="H92" s="9"/>
      <c r="I92" s="9"/>
      <c r="J92" s="9"/>
      <c r="K92" s="9">
        <f t="shared" si="2"/>
        <v>-10.889275884356948</v>
      </c>
      <c r="L92" s="9">
        <f t="shared" si="3"/>
        <v>11.4909489916854</v>
      </c>
      <c r="M92" s="9">
        <f t="shared" si="4"/>
        <v>-22.380224876042348</v>
      </c>
    </row>
    <row r="93" spans="1:13">
      <c r="A93" s="9">
        <f t="shared" si="1"/>
        <v>104</v>
      </c>
      <c r="B93" s="11">
        <v>42583</v>
      </c>
      <c r="C93" s="12">
        <v>1242.3</v>
      </c>
      <c r="D93" s="12">
        <v>1374.3</v>
      </c>
      <c r="E93" s="9"/>
      <c r="F93" s="9"/>
      <c r="G93" s="9"/>
      <c r="H93" s="9"/>
      <c r="I93" s="9"/>
      <c r="J93" s="9"/>
      <c r="K93" s="9">
        <f t="shared" si="2"/>
        <v>-14.689883848250929</v>
      </c>
      <c r="L93" s="9">
        <f t="shared" si="3"/>
        <v>-3.8006079638939809</v>
      </c>
      <c r="M93" s="9">
        <f t="shared" si="4"/>
        <v>-10.889275884356948</v>
      </c>
    </row>
    <row r="94" spans="1:13">
      <c r="A94" s="9">
        <f t="shared" si="1"/>
        <v>103</v>
      </c>
      <c r="B94" s="11">
        <v>42584</v>
      </c>
      <c r="C94" s="12">
        <v>1243.3</v>
      </c>
      <c r="D94" s="12">
        <v>1342.15</v>
      </c>
      <c r="E94" s="9"/>
      <c r="F94" s="9"/>
      <c r="G94" s="9"/>
      <c r="H94" s="9"/>
      <c r="I94" s="9"/>
      <c r="J94" s="9"/>
      <c r="K94" s="9">
        <f t="shared" si="2"/>
        <v>2.2873859558242202</v>
      </c>
      <c r="L94" s="9">
        <f t="shared" si="3"/>
        <v>16.977269804075149</v>
      </c>
      <c r="M94" s="9">
        <f t="shared" si="4"/>
        <v>-14.689883848250929</v>
      </c>
    </row>
    <row r="95" spans="1:13">
      <c r="A95" s="9">
        <f t="shared" si="1"/>
        <v>102</v>
      </c>
      <c r="B95" s="11">
        <v>42585</v>
      </c>
      <c r="C95" s="12">
        <v>1240.45</v>
      </c>
      <c r="D95" s="12">
        <v>1325.45</v>
      </c>
      <c r="E95" s="9"/>
      <c r="F95" s="9"/>
      <c r="G95" s="9"/>
      <c r="H95" s="9"/>
      <c r="I95" s="9"/>
      <c r="J95" s="9"/>
      <c r="K95" s="9">
        <f t="shared" si="2"/>
        <v>7.7366209706940481</v>
      </c>
      <c r="L95" s="9">
        <f t="shared" si="3"/>
        <v>5.4492350148698279</v>
      </c>
      <c r="M95" s="9">
        <f t="shared" si="4"/>
        <v>2.2873859558242202</v>
      </c>
    </row>
    <row r="96" spans="1:13">
      <c r="A96" s="9">
        <f t="shared" si="1"/>
        <v>101</v>
      </c>
      <c r="B96" s="11">
        <v>42586</v>
      </c>
      <c r="C96" s="12">
        <v>1241</v>
      </c>
      <c r="D96" s="12">
        <v>1320.15</v>
      </c>
      <c r="E96" s="9"/>
      <c r="F96" s="9"/>
      <c r="G96" s="9"/>
      <c r="H96" s="9"/>
      <c r="I96" s="9"/>
      <c r="J96" s="9"/>
      <c r="K96" s="9">
        <f t="shared" si="2"/>
        <v>10.920509927508874</v>
      </c>
      <c r="L96" s="9">
        <f t="shared" si="3"/>
        <v>3.1838889568148261</v>
      </c>
      <c r="M96" s="9">
        <f t="shared" si="4"/>
        <v>7.7366209706940481</v>
      </c>
    </row>
    <row r="97" spans="1:13">
      <c r="A97" s="9">
        <f t="shared" si="1"/>
        <v>100</v>
      </c>
      <c r="B97" s="11">
        <v>42587</v>
      </c>
      <c r="C97" s="12">
        <v>1249.25</v>
      </c>
      <c r="D97" s="12">
        <v>1342.1</v>
      </c>
      <c r="E97" s="9"/>
      <c r="F97" s="9"/>
      <c r="G97" s="9"/>
      <c r="H97" s="9"/>
      <c r="I97" s="9"/>
      <c r="J97" s="9"/>
      <c r="K97" s="9">
        <f t="shared" si="2"/>
        <v>8.2622339648510206</v>
      </c>
      <c r="L97" s="9">
        <f t="shared" si="3"/>
        <v>-2.6582759626578536</v>
      </c>
      <c r="M97" s="9">
        <f t="shared" si="4"/>
        <v>10.920509927508874</v>
      </c>
    </row>
    <row r="98" spans="1:13">
      <c r="A98" s="9">
        <f t="shared" si="1"/>
        <v>99</v>
      </c>
      <c r="B98" s="11">
        <v>42590</v>
      </c>
      <c r="C98" s="12">
        <v>1249.5999999999999</v>
      </c>
      <c r="D98" s="12">
        <v>1367.45</v>
      </c>
      <c r="E98" s="9"/>
      <c r="F98" s="9"/>
      <c r="G98" s="9"/>
      <c r="H98" s="9"/>
      <c r="I98" s="9"/>
      <c r="J98" s="9"/>
      <c r="K98" s="9">
        <f t="shared" si="2"/>
        <v>-3.9857066116128408</v>
      </c>
      <c r="L98" s="9">
        <f t="shared" si="3"/>
        <v>-12.247940576463861</v>
      </c>
      <c r="M98" s="9">
        <f t="shared" si="4"/>
        <v>8.2622339648510206</v>
      </c>
    </row>
    <row r="99" spans="1:13">
      <c r="A99" s="9">
        <f t="shared" si="1"/>
        <v>98</v>
      </c>
      <c r="B99" s="11">
        <v>42591</v>
      </c>
      <c r="C99" s="12">
        <v>1247.2</v>
      </c>
      <c r="D99" s="12">
        <v>1343</v>
      </c>
      <c r="E99" s="9"/>
      <c r="F99" s="9"/>
      <c r="G99" s="9"/>
      <c r="H99" s="9"/>
      <c r="I99" s="9"/>
      <c r="J99" s="9"/>
      <c r="K99" s="9">
        <f t="shared" si="2"/>
        <v>5.7649698023731162</v>
      </c>
      <c r="L99" s="9">
        <f t="shared" si="3"/>
        <v>9.750676413985957</v>
      </c>
      <c r="M99" s="9">
        <f t="shared" si="4"/>
        <v>-3.9857066116128408</v>
      </c>
    </row>
    <row r="100" spans="1:13">
      <c r="A100" s="9">
        <f t="shared" si="1"/>
        <v>97</v>
      </c>
      <c r="B100" s="11">
        <v>42592</v>
      </c>
      <c r="C100" s="12">
        <v>1226.9000000000001</v>
      </c>
      <c r="D100" s="12">
        <v>1337.15</v>
      </c>
      <c r="E100" s="9"/>
      <c r="F100" s="9"/>
      <c r="G100" s="9"/>
      <c r="H100" s="9"/>
      <c r="I100" s="9"/>
      <c r="J100" s="9"/>
      <c r="K100" s="9">
        <f t="shared" si="2"/>
        <v>-11.627813141519937</v>
      </c>
      <c r="L100" s="9">
        <f t="shared" si="3"/>
        <v>-17.392782943893053</v>
      </c>
      <c r="M100" s="9">
        <f t="shared" si="4"/>
        <v>5.7649698023731162</v>
      </c>
    </row>
    <row r="101" spans="1:13">
      <c r="A101" s="9">
        <f t="shared" si="1"/>
        <v>96</v>
      </c>
      <c r="B101" s="11">
        <v>42593</v>
      </c>
      <c r="C101" s="12">
        <v>1228.25</v>
      </c>
      <c r="D101" s="12">
        <v>1348.45</v>
      </c>
      <c r="E101" s="9"/>
      <c r="F101" s="9"/>
      <c r="G101" s="9"/>
      <c r="H101" s="9"/>
      <c r="I101" s="9"/>
      <c r="J101" s="9"/>
      <c r="K101" s="9">
        <f t="shared" si="2"/>
        <v>-15.893463181521611</v>
      </c>
      <c r="L101" s="9">
        <f t="shared" si="3"/>
        <v>-4.2656500400016739</v>
      </c>
      <c r="M101" s="9">
        <f t="shared" si="4"/>
        <v>-11.627813141519937</v>
      </c>
    </row>
    <row r="102" spans="1:13">
      <c r="A102" s="9">
        <f t="shared" si="1"/>
        <v>95</v>
      </c>
      <c r="B102" s="11">
        <v>42594</v>
      </c>
      <c r="C102" s="12">
        <v>1228.7</v>
      </c>
      <c r="D102" s="12">
        <v>1382.15</v>
      </c>
      <c r="E102" s="9"/>
      <c r="F102" s="9"/>
      <c r="G102" s="9"/>
      <c r="H102" s="9"/>
      <c r="I102" s="9"/>
      <c r="J102" s="9"/>
      <c r="K102" s="9">
        <f t="shared" si="2"/>
        <v>-32.191021265419977</v>
      </c>
      <c r="L102" s="9">
        <f t="shared" si="3"/>
        <v>-16.297558083898366</v>
      </c>
      <c r="M102" s="9">
        <f t="shared" si="4"/>
        <v>-15.893463181521611</v>
      </c>
    </row>
    <row r="103" spans="1:13">
      <c r="A103" s="9">
        <f t="shared" si="1"/>
        <v>94</v>
      </c>
      <c r="B103" s="11">
        <v>42598</v>
      </c>
      <c r="C103" s="12">
        <v>1227.3</v>
      </c>
      <c r="D103" s="12">
        <v>1358.55</v>
      </c>
      <c r="E103" s="9"/>
      <c r="F103" s="9"/>
      <c r="G103" s="9"/>
      <c r="H103" s="9"/>
      <c r="I103" s="9"/>
      <c r="J103" s="9"/>
      <c r="K103" s="9">
        <f t="shared" si="2"/>
        <v>-21.862761004885897</v>
      </c>
      <c r="L103" s="9">
        <f t="shared" si="3"/>
        <v>10.32826026053408</v>
      </c>
      <c r="M103" s="9">
        <f t="shared" si="4"/>
        <v>-32.191021265419977</v>
      </c>
    </row>
    <row r="104" spans="1:13">
      <c r="A104" s="9">
        <f t="shared" si="1"/>
        <v>93</v>
      </c>
      <c r="B104" s="11">
        <v>42599</v>
      </c>
      <c r="C104" s="12">
        <v>1234.9000000000001</v>
      </c>
      <c r="D104" s="12">
        <v>1366.9</v>
      </c>
      <c r="E104" s="9"/>
      <c r="F104" s="9"/>
      <c r="G104" s="9"/>
      <c r="H104" s="9"/>
      <c r="I104" s="9"/>
      <c r="J104" s="9"/>
      <c r="K104" s="9">
        <f t="shared" si="2"/>
        <v>-18.412378512320629</v>
      </c>
      <c r="L104" s="9">
        <f t="shared" si="3"/>
        <v>3.450382492565268</v>
      </c>
      <c r="M104" s="9">
        <f t="shared" si="4"/>
        <v>-21.862761004885897</v>
      </c>
    </row>
    <row r="105" spans="1:13">
      <c r="A105" s="9">
        <f t="shared" si="1"/>
        <v>92</v>
      </c>
      <c r="B105" s="11">
        <v>42600</v>
      </c>
      <c r="C105" s="12">
        <v>1252.5</v>
      </c>
      <c r="D105" s="12">
        <v>1374.3</v>
      </c>
      <c r="E105" s="9"/>
      <c r="F105" s="9"/>
      <c r="G105" s="9"/>
      <c r="H105" s="9"/>
      <c r="I105" s="9"/>
      <c r="J105" s="9"/>
      <c r="K105" s="9">
        <f t="shared" si="2"/>
        <v>-4.4898838482508836</v>
      </c>
      <c r="L105" s="9">
        <f t="shared" si="3"/>
        <v>13.922494664069745</v>
      </c>
      <c r="M105" s="9">
        <f t="shared" si="4"/>
        <v>-18.412378512320629</v>
      </c>
    </row>
    <row r="106" spans="1:13">
      <c r="A106" s="9">
        <f t="shared" si="1"/>
        <v>91</v>
      </c>
      <c r="B106" s="11">
        <v>42601</v>
      </c>
      <c r="C106" s="12">
        <v>1247.0999999999999</v>
      </c>
      <c r="D106" s="12">
        <v>1369.4</v>
      </c>
      <c r="E106" s="9"/>
      <c r="F106" s="9"/>
      <c r="G106" s="9"/>
      <c r="H106" s="9"/>
      <c r="I106" s="9"/>
      <c r="J106" s="9"/>
      <c r="K106" s="9">
        <f t="shared" si="2"/>
        <v>-7.4547789636485504</v>
      </c>
      <c r="L106" s="9">
        <f t="shared" si="3"/>
        <v>-2.9648951153976668</v>
      </c>
      <c r="M106" s="9">
        <f t="shared" si="4"/>
        <v>-4.4898838482508836</v>
      </c>
    </row>
    <row r="107" spans="1:13">
      <c r="A107" s="9">
        <f t="shared" si="1"/>
        <v>90</v>
      </c>
      <c r="B107" s="11">
        <v>42604</v>
      </c>
      <c r="C107" s="12">
        <v>1250.3</v>
      </c>
      <c r="D107" s="12">
        <v>1377.55</v>
      </c>
      <c r="E107" s="9"/>
      <c r="F107" s="9"/>
      <c r="G107" s="9"/>
      <c r="H107" s="9">
        <f t="shared" ref="H107:H161" si="5">C107-($P$6+D107*$P$7)</f>
        <v>-14.065817480533269</v>
      </c>
      <c r="I107" s="9"/>
      <c r="J107" s="9"/>
      <c r="K107" s="9">
        <f t="shared" si="2"/>
        <v>-8.305004434977036</v>
      </c>
      <c r="L107" s="9">
        <f t="shared" si="3"/>
        <v>-0.85022547132848558</v>
      </c>
      <c r="M107" s="9">
        <f t="shared" si="4"/>
        <v>-7.4547789636485504</v>
      </c>
    </row>
    <row r="108" spans="1:13">
      <c r="A108" s="9">
        <f t="shared" si="1"/>
        <v>89</v>
      </c>
      <c r="B108" s="11">
        <v>42605</v>
      </c>
      <c r="C108" s="12">
        <v>1251.45</v>
      </c>
      <c r="D108" s="12">
        <v>1375.15</v>
      </c>
      <c r="E108" s="9"/>
      <c r="F108" s="9"/>
      <c r="G108" s="9"/>
      <c r="H108" s="9">
        <f t="shared" si="5"/>
        <v>-11.684787548695795</v>
      </c>
      <c r="I108" s="9">
        <f t="shared" ref="I108:I162" si="6">H108-H107</f>
        <v>2.3810299318374746</v>
      </c>
      <c r="J108" s="9">
        <f t="shared" ref="J108:J162" si="7">H107</f>
        <v>-14.065817480533269</v>
      </c>
      <c r="K108" s="9">
        <f t="shared" si="2"/>
        <v>-5.9623000017022605</v>
      </c>
      <c r="L108" s="9">
        <f t="shared" si="3"/>
        <v>2.3427044332747755</v>
      </c>
      <c r="M108" s="9">
        <f t="shared" si="4"/>
        <v>-8.305004434977036</v>
      </c>
    </row>
    <row r="109" spans="1:13">
      <c r="A109" s="9">
        <f t="shared" si="1"/>
        <v>88</v>
      </c>
      <c r="B109" s="11">
        <v>42606</v>
      </c>
      <c r="C109" s="12">
        <v>1261.8</v>
      </c>
      <c r="D109" s="12">
        <v>1382.85</v>
      </c>
      <c r="E109" s="9"/>
      <c r="F109" s="9"/>
      <c r="G109" s="9"/>
      <c r="H109" s="9">
        <f t="shared" si="5"/>
        <v>-5.2843419133416774</v>
      </c>
      <c r="I109" s="9">
        <f t="shared" si="6"/>
        <v>6.4004456353541173</v>
      </c>
      <c r="J109" s="9">
        <f t="shared" si="7"/>
        <v>-11.684787548695795</v>
      </c>
      <c r="K109" s="9">
        <f t="shared" si="2"/>
        <v>0.56110660820809244</v>
      </c>
      <c r="L109" s="9">
        <f t="shared" si="3"/>
        <v>6.5234066099103529</v>
      </c>
      <c r="M109" s="9">
        <f t="shared" si="4"/>
        <v>-5.9623000017022605</v>
      </c>
    </row>
    <row r="110" spans="1:13">
      <c r="A110" s="9">
        <f t="shared" si="1"/>
        <v>87</v>
      </c>
      <c r="B110" s="11">
        <v>42607</v>
      </c>
      <c r="C110" s="12">
        <v>1258.55</v>
      </c>
      <c r="D110" s="12">
        <v>1357.5</v>
      </c>
      <c r="E110" s="9"/>
      <c r="F110" s="9"/>
      <c r="G110" s="9"/>
      <c r="H110" s="9">
        <f t="shared" si="5"/>
        <v>4.4684117416943536</v>
      </c>
      <c r="I110" s="9">
        <f t="shared" si="6"/>
        <v>9.752753655036031</v>
      </c>
      <c r="J110" s="9">
        <f t="shared" si="7"/>
        <v>-5.2843419133416774</v>
      </c>
      <c r="K110" s="9">
        <f t="shared" si="2"/>
        <v>9.9090471846718629</v>
      </c>
      <c r="L110" s="9">
        <f t="shared" si="3"/>
        <v>9.3479405764637704</v>
      </c>
      <c r="M110" s="9">
        <f t="shared" si="4"/>
        <v>0.56110660820809244</v>
      </c>
    </row>
    <row r="111" spans="1:13">
      <c r="A111" s="9">
        <f t="shared" si="1"/>
        <v>86</v>
      </c>
      <c r="B111" s="11">
        <v>42608</v>
      </c>
      <c r="C111" s="12">
        <v>1257.0999999999999</v>
      </c>
      <c r="D111" s="12">
        <v>1366.35</v>
      </c>
      <c r="E111" s="9"/>
      <c r="F111" s="9"/>
      <c r="G111" s="9"/>
      <c r="H111" s="9">
        <f t="shared" si="5"/>
        <v>-1.5210111319572661</v>
      </c>
      <c r="I111" s="9">
        <f t="shared" si="6"/>
        <v>-5.9894228736516197</v>
      </c>
      <c r="J111" s="9">
        <f t="shared" si="7"/>
        <v>4.4684117416943536</v>
      </c>
      <c r="K111" s="9">
        <f t="shared" si="2"/>
        <v>4.0609495869714465</v>
      </c>
      <c r="L111" s="9">
        <f t="shared" si="3"/>
        <v>-5.8480975977004164</v>
      </c>
      <c r="M111" s="9">
        <f t="shared" si="4"/>
        <v>9.9090471846718629</v>
      </c>
    </row>
    <row r="112" spans="1:13">
      <c r="A112" s="9">
        <f t="shared" si="1"/>
        <v>85</v>
      </c>
      <c r="B112" s="11">
        <v>42611</v>
      </c>
      <c r="C112" s="12">
        <v>1238.0999999999999</v>
      </c>
      <c r="D112" s="12">
        <v>1375.5</v>
      </c>
      <c r="E112" s="9"/>
      <c r="F112" s="9"/>
      <c r="G112" s="9"/>
      <c r="H112" s="9">
        <f t="shared" si="5"/>
        <v>-25.21431274708857</v>
      </c>
      <c r="I112" s="9">
        <f t="shared" si="6"/>
        <v>-23.693301615131304</v>
      </c>
      <c r="J112" s="9">
        <f t="shared" si="7"/>
        <v>-1.5210111319572661</v>
      </c>
      <c r="K112" s="9">
        <f t="shared" si="2"/>
        <v>-19.486236064888317</v>
      </c>
      <c r="L112" s="9">
        <f t="shared" si="3"/>
        <v>-23.547185651859763</v>
      </c>
      <c r="M112" s="9">
        <f t="shared" si="4"/>
        <v>4.0609495869714465</v>
      </c>
    </row>
    <row r="113" spans="1:13">
      <c r="A113" s="9">
        <f t="shared" si="1"/>
        <v>84</v>
      </c>
      <c r="B113" s="11">
        <v>42612</v>
      </c>
      <c r="C113" s="12">
        <v>1268.6500000000001</v>
      </c>
      <c r="D113" s="12">
        <v>1392.1</v>
      </c>
      <c r="E113" s="9"/>
      <c r="F113" s="9"/>
      <c r="G113" s="9"/>
      <c r="H113" s="9">
        <f t="shared" si="5"/>
        <v>-3.1789364422995732</v>
      </c>
      <c r="I113" s="9">
        <f t="shared" si="6"/>
        <v>22.035376304788997</v>
      </c>
      <c r="J113" s="9">
        <f t="shared" si="7"/>
        <v>-25.21431274708857</v>
      </c>
      <c r="K113" s="9">
        <f t="shared" si="2"/>
        <v>2.8142249382954105</v>
      </c>
      <c r="L113" s="9">
        <f t="shared" si="3"/>
        <v>22.300461003183727</v>
      </c>
      <c r="M113" s="9">
        <f t="shared" si="4"/>
        <v>-19.486236064888317</v>
      </c>
    </row>
    <row r="114" spans="1:13">
      <c r="A114" s="9">
        <f t="shared" si="1"/>
        <v>83</v>
      </c>
      <c r="B114" s="11">
        <v>42613</v>
      </c>
      <c r="C114" s="12">
        <v>1291.2</v>
      </c>
      <c r="D114" s="12">
        <v>1405.45</v>
      </c>
      <c r="E114" s="9"/>
      <c r="F114" s="9"/>
      <c r="G114" s="9"/>
      <c r="H114" s="9">
        <f t="shared" si="5"/>
        <v>12.52345956185286</v>
      </c>
      <c r="I114" s="9">
        <f t="shared" si="6"/>
        <v>15.702396004152433</v>
      </c>
      <c r="J114" s="9">
        <f t="shared" si="7"/>
        <v>-3.1789364422995732</v>
      </c>
      <c r="K114" s="9">
        <f t="shared" si="2"/>
        <v>18.729806528205017</v>
      </c>
      <c r="L114" s="9">
        <f t="shared" si="3"/>
        <v>15.915581589909607</v>
      </c>
      <c r="M114" s="9">
        <f t="shared" si="4"/>
        <v>2.8142249382954105</v>
      </c>
    </row>
    <row r="115" spans="1:13">
      <c r="A115" s="9">
        <f t="shared" si="1"/>
        <v>82</v>
      </c>
      <c r="B115" s="11">
        <v>42614</v>
      </c>
      <c r="C115" s="12">
        <v>1283.7</v>
      </c>
      <c r="D115" s="12">
        <v>1424.75</v>
      </c>
      <c r="E115" s="9"/>
      <c r="F115" s="9"/>
      <c r="G115" s="9"/>
      <c r="H115" s="9">
        <f t="shared" si="5"/>
        <v>-4.8760728066756656</v>
      </c>
      <c r="I115" s="9">
        <f t="shared" si="6"/>
        <v>-17.399532368528526</v>
      </c>
      <c r="J115" s="9">
        <f t="shared" si="7"/>
        <v>12.52345956185286</v>
      </c>
      <c r="K115" s="9">
        <f t="shared" si="2"/>
        <v>1.638475043954486</v>
      </c>
      <c r="L115" s="9">
        <f t="shared" si="3"/>
        <v>-17.091331484250532</v>
      </c>
      <c r="M115" s="9">
        <f t="shared" si="4"/>
        <v>18.729806528205017</v>
      </c>
    </row>
    <row r="116" spans="1:13">
      <c r="A116" s="9">
        <f t="shared" si="1"/>
        <v>81</v>
      </c>
      <c r="B116" s="11">
        <v>42615</v>
      </c>
      <c r="C116" s="12">
        <v>1285.0999999999999</v>
      </c>
      <c r="D116" s="12">
        <v>1439.15</v>
      </c>
      <c r="E116" s="9"/>
      <c r="F116" s="9"/>
      <c r="G116" s="9"/>
      <c r="H116" s="9">
        <f t="shared" si="5"/>
        <v>-10.86225239770215</v>
      </c>
      <c r="I116" s="9">
        <f t="shared" si="6"/>
        <v>-5.9861795910264846</v>
      </c>
      <c r="J116" s="9">
        <f t="shared" si="7"/>
        <v>-4.8760728066756656</v>
      </c>
      <c r="K116" s="9">
        <f t="shared" si="2"/>
        <v>-4.1177515556937578</v>
      </c>
      <c r="L116" s="9">
        <f t="shared" si="3"/>
        <v>-5.7562265996482438</v>
      </c>
      <c r="M116" s="9">
        <f t="shared" si="4"/>
        <v>1.638475043954486</v>
      </c>
    </row>
    <row r="117" spans="1:13">
      <c r="A117" s="9">
        <f t="shared" si="1"/>
        <v>80</v>
      </c>
      <c r="B117" s="11">
        <v>42619</v>
      </c>
      <c r="C117" s="12">
        <v>1300.4000000000001</v>
      </c>
      <c r="D117" s="12">
        <v>1458.05</v>
      </c>
      <c r="E117" s="9"/>
      <c r="F117" s="9"/>
      <c r="G117" s="9"/>
      <c r="H117" s="9">
        <f t="shared" si="5"/>
        <v>-5.2566131109242633</v>
      </c>
      <c r="I117" s="9">
        <f t="shared" si="6"/>
        <v>5.6056392867778868</v>
      </c>
      <c r="J117" s="9">
        <f t="shared" si="7"/>
        <v>-10.86225239770215</v>
      </c>
      <c r="K117" s="9">
        <f t="shared" si="2"/>
        <v>1.7897010322685674</v>
      </c>
      <c r="L117" s="9">
        <f t="shared" si="3"/>
        <v>5.9074525879623252</v>
      </c>
      <c r="M117" s="9">
        <f t="shared" si="4"/>
        <v>-4.1177515556937578</v>
      </c>
    </row>
    <row r="118" spans="1:13">
      <c r="A118" s="9">
        <f t="shared" si="1"/>
        <v>79</v>
      </c>
      <c r="B118" s="11">
        <v>42620</v>
      </c>
      <c r="C118" s="12">
        <v>1286.75</v>
      </c>
      <c r="D118" s="12">
        <v>1427.15</v>
      </c>
      <c r="E118" s="9"/>
      <c r="F118" s="9"/>
      <c r="G118" s="9"/>
      <c r="H118" s="9">
        <f t="shared" si="5"/>
        <v>-3.0571027385135494</v>
      </c>
      <c r="I118" s="9">
        <f t="shared" si="6"/>
        <v>2.1995103724107139</v>
      </c>
      <c r="J118" s="9">
        <f t="shared" si="7"/>
        <v>-5.2566131109242633</v>
      </c>
      <c r="K118" s="9">
        <f t="shared" si="2"/>
        <v>3.4957706106797559</v>
      </c>
      <c r="L118" s="9">
        <f t="shared" si="3"/>
        <v>1.7060695784111886</v>
      </c>
      <c r="M118" s="9">
        <f t="shared" si="4"/>
        <v>1.7897010322685674</v>
      </c>
    </row>
    <row r="119" spans="1:13">
      <c r="A119" s="9">
        <f t="shared" si="1"/>
        <v>78</v>
      </c>
      <c r="B119" s="11">
        <v>42621</v>
      </c>
      <c r="C119" s="12">
        <v>1289.4000000000001</v>
      </c>
      <c r="D119" s="12">
        <v>1437.8</v>
      </c>
      <c r="E119" s="9"/>
      <c r="F119" s="9"/>
      <c r="G119" s="9"/>
      <c r="H119" s="9">
        <f t="shared" si="5"/>
        <v>-5.8697980610431841</v>
      </c>
      <c r="I119" s="9">
        <f t="shared" si="6"/>
        <v>-2.8126953225296347</v>
      </c>
      <c r="J119" s="9">
        <f t="shared" si="7"/>
        <v>-3.0571027385135494</v>
      </c>
      <c r="K119" s="9">
        <f t="shared" si="2"/>
        <v>0.85314468802357624</v>
      </c>
      <c r="L119" s="9">
        <f t="shared" si="3"/>
        <v>-2.6426259226561797</v>
      </c>
      <c r="M119" s="9">
        <f t="shared" si="4"/>
        <v>3.4957706106797559</v>
      </c>
    </row>
    <row r="120" spans="1:13">
      <c r="A120" s="9">
        <f t="shared" si="1"/>
        <v>77</v>
      </c>
      <c r="B120" s="11">
        <v>42622</v>
      </c>
      <c r="C120" s="12">
        <v>1290.4000000000001</v>
      </c>
      <c r="D120" s="12">
        <v>1410.65</v>
      </c>
      <c r="E120" s="9"/>
      <c r="F120" s="9"/>
      <c r="G120" s="9"/>
      <c r="H120" s="9">
        <f t="shared" si="5"/>
        <v>9.0562280428712256</v>
      </c>
      <c r="I120" s="9">
        <f t="shared" si="6"/>
        <v>14.92602610391441</v>
      </c>
      <c r="J120" s="9">
        <f t="shared" si="7"/>
        <v>-5.8697980610431841</v>
      </c>
      <c r="K120" s="9">
        <f t="shared" si="2"/>
        <v>15.345613589443246</v>
      </c>
      <c r="L120" s="9">
        <f t="shared" si="3"/>
        <v>14.49246890141967</v>
      </c>
      <c r="M120" s="9">
        <f t="shared" si="4"/>
        <v>0.85314468802357624</v>
      </c>
    </row>
    <row r="121" spans="1:13">
      <c r="A121" s="9">
        <f t="shared" si="1"/>
        <v>76</v>
      </c>
      <c r="B121" s="11">
        <v>42625</v>
      </c>
      <c r="C121" s="12">
        <v>1279.9000000000001</v>
      </c>
      <c r="D121" s="12">
        <v>1399.05</v>
      </c>
      <c r="E121" s="9"/>
      <c r="F121" s="9"/>
      <c r="G121" s="9"/>
      <c r="H121" s="9">
        <f t="shared" si="5"/>
        <v>4.5062060467535048</v>
      </c>
      <c r="I121" s="9">
        <f t="shared" si="6"/>
        <v>-4.5500219961177208</v>
      </c>
      <c r="J121" s="9">
        <f t="shared" si="7"/>
        <v>9.0562280428712256</v>
      </c>
      <c r="K121" s="9">
        <f t="shared" si="2"/>
        <v>10.610351683604222</v>
      </c>
      <c r="L121" s="9">
        <f t="shared" si="3"/>
        <v>-4.7352619058390246</v>
      </c>
      <c r="M121" s="9">
        <f t="shared" si="4"/>
        <v>15.345613589443246</v>
      </c>
    </row>
    <row r="122" spans="1:13">
      <c r="A122" s="9">
        <f t="shared" si="1"/>
        <v>75</v>
      </c>
      <c r="B122" s="11">
        <v>42627</v>
      </c>
      <c r="C122" s="12">
        <v>1269.45</v>
      </c>
      <c r="D122" s="12">
        <v>1392.2</v>
      </c>
      <c r="E122" s="9"/>
      <c r="F122" s="9"/>
      <c r="G122" s="9"/>
      <c r="H122" s="9">
        <f t="shared" si="5"/>
        <v>-2.4302293561261195</v>
      </c>
      <c r="I122" s="9">
        <f t="shared" si="6"/>
        <v>-6.9364354028796242</v>
      </c>
      <c r="J122" s="9">
        <f t="shared" si="7"/>
        <v>4.5062060467535048</v>
      </c>
      <c r="K122" s="9">
        <f t="shared" si="2"/>
        <v>3.5645289202423101</v>
      </c>
      <c r="L122" s="9">
        <f t="shared" si="3"/>
        <v>-7.0458227633619117</v>
      </c>
      <c r="M122" s="9">
        <f t="shared" si="4"/>
        <v>10.610351683604222</v>
      </c>
    </row>
    <row r="123" spans="1:13">
      <c r="A123" s="9">
        <f t="shared" si="1"/>
        <v>74</v>
      </c>
      <c r="B123" s="11">
        <v>42628</v>
      </c>
      <c r="C123" s="12">
        <v>1279.5999999999999</v>
      </c>
      <c r="D123" s="12">
        <v>1410.05</v>
      </c>
      <c r="E123" s="9"/>
      <c r="F123" s="9"/>
      <c r="G123" s="9"/>
      <c r="H123" s="9">
        <f t="shared" si="5"/>
        <v>-1.4360144741694967</v>
      </c>
      <c r="I123" s="9">
        <f t="shared" si="6"/>
        <v>0.99421488195662278</v>
      </c>
      <c r="J123" s="9">
        <f t="shared" si="7"/>
        <v>-2.4302293561261195</v>
      </c>
      <c r="K123" s="9">
        <f t="shared" si="2"/>
        <v>4.8437896977616219</v>
      </c>
      <c r="L123" s="9">
        <f t="shared" si="3"/>
        <v>1.2792607775193119</v>
      </c>
      <c r="M123" s="9">
        <f t="shared" si="4"/>
        <v>3.5645289202423101</v>
      </c>
    </row>
    <row r="124" spans="1:13">
      <c r="A124" s="9">
        <f t="shared" si="1"/>
        <v>73</v>
      </c>
      <c r="B124" s="11">
        <v>42629</v>
      </c>
      <c r="C124" s="12">
        <v>1297.8499999999999</v>
      </c>
      <c r="D124" s="12">
        <v>1397.35</v>
      </c>
      <c r="E124" s="9"/>
      <c r="F124" s="9"/>
      <c r="G124" s="9"/>
      <c r="H124" s="9">
        <f t="shared" si="5"/>
        <v>23.328185581805201</v>
      </c>
      <c r="I124" s="9">
        <f t="shared" si="6"/>
        <v>24.764200055974698</v>
      </c>
      <c r="J124" s="9">
        <f t="shared" si="7"/>
        <v>-1.4360144741694967</v>
      </c>
      <c r="K124" s="9">
        <f t="shared" si="2"/>
        <v>29.405183990506885</v>
      </c>
      <c r="L124" s="9">
        <f t="shared" si="3"/>
        <v>24.561394292745263</v>
      </c>
      <c r="M124" s="9">
        <f t="shared" si="4"/>
        <v>4.8437896977616219</v>
      </c>
    </row>
    <row r="125" spans="1:13">
      <c r="A125" s="9">
        <f t="shared" si="1"/>
        <v>72</v>
      </c>
      <c r="B125" s="11">
        <v>42632</v>
      </c>
      <c r="C125" s="12">
        <v>1290.1500000000001</v>
      </c>
      <c r="D125" s="12">
        <v>1392.8</v>
      </c>
      <c r="E125" s="9"/>
      <c r="F125" s="9"/>
      <c r="G125" s="9"/>
      <c r="H125" s="9">
        <f t="shared" si="5"/>
        <v>17.962013160914466</v>
      </c>
      <c r="I125" s="9">
        <f t="shared" si="6"/>
        <v>-5.3661724208907344</v>
      </c>
      <c r="J125" s="9">
        <f t="shared" si="7"/>
        <v>23.328185581805201</v>
      </c>
      <c r="K125" s="9">
        <f t="shared" si="2"/>
        <v>23.966352811923571</v>
      </c>
      <c r="L125" s="9">
        <f t="shared" si="3"/>
        <v>-5.4388311785833139</v>
      </c>
      <c r="M125" s="9">
        <f t="shared" si="4"/>
        <v>29.405183990506885</v>
      </c>
    </row>
    <row r="126" spans="1:13">
      <c r="A126" s="9">
        <f t="shared" si="1"/>
        <v>71</v>
      </c>
      <c r="B126" s="11">
        <v>42633</v>
      </c>
      <c r="C126" s="12">
        <v>1288.45</v>
      </c>
      <c r="D126" s="12">
        <v>1393.1</v>
      </c>
      <c r="E126" s="9"/>
      <c r="F126" s="9"/>
      <c r="G126" s="9"/>
      <c r="H126" s="9">
        <f t="shared" si="5"/>
        <v>16.108134419434691</v>
      </c>
      <c r="I126" s="9">
        <f t="shared" si="6"/>
        <v>-1.8538787414797753</v>
      </c>
      <c r="J126" s="9">
        <f t="shared" si="7"/>
        <v>17.962013160914466</v>
      </c>
      <c r="K126" s="9">
        <f t="shared" si="2"/>
        <v>22.11726475776436</v>
      </c>
      <c r="L126" s="9">
        <f t="shared" si="3"/>
        <v>-1.8490880541592105</v>
      </c>
      <c r="M126" s="9">
        <f t="shared" si="4"/>
        <v>23.966352811923571</v>
      </c>
    </row>
    <row r="127" spans="1:13">
      <c r="A127" s="9">
        <f t="shared" si="1"/>
        <v>70</v>
      </c>
      <c r="B127" s="11">
        <v>42634</v>
      </c>
      <c r="C127" s="12">
        <v>1293</v>
      </c>
      <c r="D127" s="12">
        <v>1392.35</v>
      </c>
      <c r="E127" s="9"/>
      <c r="F127" s="9"/>
      <c r="G127" s="9"/>
      <c r="H127" s="9">
        <f t="shared" si="5"/>
        <v>21.04283127313397</v>
      </c>
      <c r="I127" s="9">
        <f t="shared" si="6"/>
        <v>4.934696853699279</v>
      </c>
      <c r="J127" s="9">
        <f t="shared" si="7"/>
        <v>16.108134419434691</v>
      </c>
      <c r="K127" s="9">
        <f t="shared" si="2"/>
        <v>27.039984893162455</v>
      </c>
      <c r="L127" s="9">
        <f t="shared" si="3"/>
        <v>4.9227201353980945</v>
      </c>
      <c r="M127" s="9">
        <f t="shared" si="4"/>
        <v>22.11726475776436</v>
      </c>
    </row>
    <row r="128" spans="1:13">
      <c r="A128" s="9">
        <f t="shared" si="1"/>
        <v>69</v>
      </c>
      <c r="B128" s="11">
        <v>42635</v>
      </c>
      <c r="C128" s="12">
        <v>1306.9000000000001</v>
      </c>
      <c r="D128" s="12">
        <v>1413.25</v>
      </c>
      <c r="E128" s="9"/>
      <c r="F128" s="9"/>
      <c r="G128" s="9"/>
      <c r="H128" s="9">
        <f t="shared" si="5"/>
        <v>24.222612283380386</v>
      </c>
      <c r="I128" s="9">
        <f t="shared" si="6"/>
        <v>3.1797810102464155</v>
      </c>
      <c r="J128" s="9">
        <f t="shared" si="7"/>
        <v>21.04283127313397</v>
      </c>
      <c r="K128" s="9">
        <f t="shared" si="2"/>
        <v>30.553517120062224</v>
      </c>
      <c r="L128" s="9">
        <f t="shared" si="3"/>
        <v>3.5135322268997697</v>
      </c>
      <c r="M128" s="9">
        <f t="shared" si="4"/>
        <v>27.039984893162455</v>
      </c>
    </row>
    <row r="129" spans="1:13">
      <c r="A129" s="9">
        <f t="shared" si="1"/>
        <v>68</v>
      </c>
      <c r="B129" s="11">
        <v>42636</v>
      </c>
      <c r="C129" s="12">
        <v>1312.7</v>
      </c>
      <c r="D129" s="12">
        <v>1425.1</v>
      </c>
      <c r="E129" s="9"/>
      <c r="F129" s="9"/>
      <c r="G129" s="9"/>
      <c r="H129" s="9">
        <f t="shared" si="5"/>
        <v>23.944401994931468</v>
      </c>
      <c r="I129" s="9">
        <f t="shared" si="6"/>
        <v>-0.27821028844891771</v>
      </c>
      <c r="J129" s="9">
        <f t="shared" si="7"/>
        <v>24.222612283380386</v>
      </c>
      <c r="K129" s="9">
        <f t="shared" si="2"/>
        <v>30.464538980768566</v>
      </c>
      <c r="L129" s="9">
        <f t="shared" si="3"/>
        <v>-8.8978139293658387E-2</v>
      </c>
      <c r="M129" s="9">
        <f t="shared" si="4"/>
        <v>30.553517120062224</v>
      </c>
    </row>
    <row r="130" spans="1:13">
      <c r="A130" s="9">
        <f t="shared" si="1"/>
        <v>67</v>
      </c>
      <c r="B130" s="11">
        <v>42639</v>
      </c>
      <c r="C130" s="12">
        <v>1296.1500000000001</v>
      </c>
      <c r="D130" s="12">
        <v>1412.45</v>
      </c>
      <c r="E130" s="9"/>
      <c r="F130" s="9"/>
      <c r="G130" s="9"/>
      <c r="H130" s="9">
        <f t="shared" si="5"/>
        <v>13.882955593992847</v>
      </c>
      <c r="I130" s="9">
        <f t="shared" si="6"/>
        <v>-10.061446400938621</v>
      </c>
      <c r="J130" s="9">
        <f t="shared" si="7"/>
        <v>23.944401994931468</v>
      </c>
      <c r="K130" s="9">
        <f t="shared" si="2"/>
        <v>20.201085264487119</v>
      </c>
      <c r="L130" s="9">
        <f t="shared" si="3"/>
        <v>-10.263453716281447</v>
      </c>
      <c r="M130" s="9">
        <f t="shared" si="4"/>
        <v>30.464538980768566</v>
      </c>
    </row>
    <row r="131" spans="1:13">
      <c r="A131" s="9">
        <f t="shared" si="1"/>
        <v>66</v>
      </c>
      <c r="B131" s="11">
        <v>42640</v>
      </c>
      <c r="C131" s="12">
        <v>1298.05</v>
      </c>
      <c r="D131" s="12">
        <v>1418.9</v>
      </c>
      <c r="E131" s="9"/>
      <c r="F131" s="9"/>
      <c r="G131" s="9"/>
      <c r="H131" s="9">
        <f t="shared" si="5"/>
        <v>12.474562652178747</v>
      </c>
      <c r="I131" s="9">
        <f t="shared" si="6"/>
        <v>-1.4083929418140997</v>
      </c>
      <c r="J131" s="9">
        <f t="shared" si="7"/>
        <v>13.882955593992847</v>
      </c>
      <c r="K131" s="9">
        <f t="shared" si="2"/>
        <v>18.895692100061524</v>
      </c>
      <c r="L131" s="9">
        <f t="shared" si="3"/>
        <v>-1.3053931644255954</v>
      </c>
      <c r="M131" s="9">
        <f t="shared" si="4"/>
        <v>20.201085264487119</v>
      </c>
    </row>
    <row r="132" spans="1:13">
      <c r="A132" s="9">
        <f t="shared" si="1"/>
        <v>65</v>
      </c>
      <c r="B132" s="11">
        <v>42641</v>
      </c>
      <c r="C132" s="12">
        <v>1295.25</v>
      </c>
      <c r="D132" s="12">
        <v>1423.55</v>
      </c>
      <c r="E132" s="9"/>
      <c r="F132" s="9"/>
      <c r="G132" s="9"/>
      <c r="H132" s="9">
        <f t="shared" si="5"/>
        <v>7.2894421592432082</v>
      </c>
      <c r="I132" s="9">
        <f t="shared" si="6"/>
        <v>-5.185120492935539</v>
      </c>
      <c r="J132" s="9">
        <f t="shared" si="7"/>
        <v>12.474562652178747</v>
      </c>
      <c r="K132" s="9">
        <f t="shared" ref="K132:K195" si="8">C132-($P$9+$P$10*D132)</f>
        <v>13.784827260591783</v>
      </c>
      <c r="L132" s="9">
        <f t="shared" si="3"/>
        <v>-5.1108648394697411</v>
      </c>
      <c r="M132" s="9">
        <f t="shared" si="4"/>
        <v>18.895692100061524</v>
      </c>
    </row>
    <row r="133" spans="1:13">
      <c r="A133" s="9">
        <f t="shared" si="1"/>
        <v>64</v>
      </c>
      <c r="B133" s="11">
        <v>42642</v>
      </c>
      <c r="C133" s="12">
        <v>1277.5</v>
      </c>
      <c r="D133" s="12">
        <v>1401.4</v>
      </c>
      <c r="E133" s="9"/>
      <c r="F133" s="9"/>
      <c r="G133" s="9"/>
      <c r="H133" s="9">
        <f t="shared" si="5"/>
        <v>0.90082257182893954</v>
      </c>
      <c r="I133" s="9">
        <f t="shared" si="6"/>
        <v>-6.3886195874142686</v>
      </c>
      <c r="J133" s="9">
        <f t="shared" si="7"/>
        <v>7.2894421592432082</v>
      </c>
      <c r="K133" s="9">
        <f t="shared" si="8"/>
        <v>7.0424952593559738</v>
      </c>
      <c r="L133" s="9">
        <f t="shared" ref="L133:L196" si="9">K133-K132</f>
        <v>-6.742332001235809</v>
      </c>
      <c r="M133" s="9">
        <f t="shared" ref="M133:M196" si="10">K132</f>
        <v>13.784827260591783</v>
      </c>
    </row>
    <row r="134" spans="1:13">
      <c r="A134" s="9">
        <f t="shared" si="1"/>
        <v>63</v>
      </c>
      <c r="B134" s="11">
        <v>42643</v>
      </c>
      <c r="C134" s="12">
        <v>1272.8499999999999</v>
      </c>
      <c r="D134" s="12">
        <v>1393.45</v>
      </c>
      <c r="E134" s="9"/>
      <c r="F134" s="9"/>
      <c r="G134" s="9"/>
      <c r="H134" s="9">
        <f t="shared" si="5"/>
        <v>0.32860922104146084</v>
      </c>
      <c r="I134" s="9">
        <f t="shared" si="6"/>
        <v>-0.5722133507874787</v>
      </c>
      <c r="J134" s="9">
        <f t="shared" si="7"/>
        <v>0.90082257182893954</v>
      </c>
      <c r="K134" s="9">
        <f t="shared" si="8"/>
        <v>6.3433286945783038</v>
      </c>
      <c r="L134" s="9">
        <f t="shared" si="9"/>
        <v>-0.69916656477766992</v>
      </c>
      <c r="M134" s="9">
        <f t="shared" si="10"/>
        <v>7.0424952593559738</v>
      </c>
    </row>
    <row r="135" spans="1:13">
      <c r="A135" s="9">
        <f t="shared" si="1"/>
        <v>62</v>
      </c>
      <c r="B135" s="11">
        <v>42646</v>
      </c>
      <c r="C135" s="12">
        <v>1287.2</v>
      </c>
      <c r="D135" s="12">
        <v>1425.5</v>
      </c>
      <c r="E135" s="9"/>
      <c r="F135" s="9"/>
      <c r="G135" s="9"/>
      <c r="H135" s="9">
        <f t="shared" si="5"/>
        <v>-1.7607696603747627</v>
      </c>
      <c r="I135" s="9">
        <f t="shared" si="6"/>
        <v>-2.0893788814162235</v>
      </c>
      <c r="J135" s="9">
        <f t="shared" si="7"/>
        <v>0.32860922104146084</v>
      </c>
      <c r="K135" s="9">
        <f t="shared" si="8"/>
        <v>4.765754908556346</v>
      </c>
      <c r="L135" s="9">
        <f t="shared" si="9"/>
        <v>-1.5775737860219579</v>
      </c>
      <c r="M135" s="9">
        <f t="shared" si="10"/>
        <v>6.3433286945783038</v>
      </c>
    </row>
    <row r="136" spans="1:13">
      <c r="A136" s="9">
        <f t="shared" si="1"/>
        <v>61</v>
      </c>
      <c r="B136" s="11">
        <v>42647</v>
      </c>
      <c r="C136" s="12">
        <v>1289.55</v>
      </c>
      <c r="D136" s="12">
        <v>1432.4</v>
      </c>
      <c r="E136" s="9"/>
      <c r="F136" s="9"/>
      <c r="G136" s="9"/>
      <c r="H136" s="9">
        <f t="shared" si="5"/>
        <v>-2.949980714408639</v>
      </c>
      <c r="I136" s="9">
        <f t="shared" si="6"/>
        <v>-1.1892110540338763</v>
      </c>
      <c r="J136" s="9">
        <f t="shared" si="7"/>
        <v>-1.7607696603747627</v>
      </c>
      <c r="K136" s="9">
        <f t="shared" si="8"/>
        <v>3.6867296628913664</v>
      </c>
      <c r="L136" s="9">
        <f t="shared" si="9"/>
        <v>-1.0790252456649796</v>
      </c>
      <c r="M136" s="9">
        <f t="shared" si="10"/>
        <v>4.765754908556346</v>
      </c>
    </row>
    <row r="137" spans="1:13">
      <c r="A137" s="9">
        <f t="shared" si="1"/>
        <v>60</v>
      </c>
      <c r="B137" s="11">
        <v>42648</v>
      </c>
      <c r="C137" s="12">
        <v>1286.0999999999999</v>
      </c>
      <c r="D137" s="12">
        <v>1423.15</v>
      </c>
      <c r="E137" s="9">
        <f t="shared" ref="E137:E191" si="11">C137-($P$3+D137*$P$4)</f>
        <v>5.0379870362571637</v>
      </c>
      <c r="F137" s="9"/>
      <c r="G137" s="9"/>
      <c r="H137" s="9">
        <f t="shared" si="5"/>
        <v>-1.6553861854504248</v>
      </c>
      <c r="I137" s="9">
        <f t="shared" si="6"/>
        <v>1.2945945289582141</v>
      </c>
      <c r="J137" s="9">
        <f t="shared" si="7"/>
        <v>-2.949980714408639</v>
      </c>
      <c r="K137" s="9">
        <f t="shared" si="8"/>
        <v>4.8336113328041392</v>
      </c>
      <c r="L137" s="9">
        <f t="shared" si="9"/>
        <v>1.1468816699127728</v>
      </c>
      <c r="M137" s="9">
        <f t="shared" si="10"/>
        <v>3.6867296628913664</v>
      </c>
    </row>
    <row r="138" spans="1:13">
      <c r="A138" s="9">
        <f t="shared" si="1"/>
        <v>59</v>
      </c>
      <c r="B138" s="11">
        <v>42649</v>
      </c>
      <c r="C138" s="12">
        <v>1281.95</v>
      </c>
      <c r="D138" s="12">
        <v>1426</v>
      </c>
      <c r="E138" s="9">
        <f t="shared" si="11"/>
        <v>-0.45639276110728133</v>
      </c>
      <c r="F138" s="9">
        <f t="shared" ref="F138:F192" si="12">E138-E137</f>
        <v>-5.494379797364445</v>
      </c>
      <c r="G138" s="9">
        <f t="shared" ref="G138:G192" si="13">E137</f>
        <v>5.0379870362571637</v>
      </c>
      <c r="H138" s="9">
        <f t="shared" si="5"/>
        <v>-7.2672342295077215</v>
      </c>
      <c r="I138" s="9">
        <f t="shared" si="6"/>
        <v>-5.6118480440572966</v>
      </c>
      <c r="J138" s="9">
        <f t="shared" si="7"/>
        <v>-1.6553861854504248</v>
      </c>
      <c r="K138" s="9">
        <f t="shared" si="8"/>
        <v>-0.73272518170938383</v>
      </c>
      <c r="L138" s="9">
        <f t="shared" si="9"/>
        <v>-5.5663365145135231</v>
      </c>
      <c r="M138" s="9">
        <f t="shared" si="10"/>
        <v>4.8336113328041392</v>
      </c>
    </row>
    <row r="139" spans="1:13">
      <c r="A139" s="9">
        <f t="shared" ref="A139:A194" si="14">A140+1</f>
        <v>58</v>
      </c>
      <c r="B139" s="11">
        <v>42650</v>
      </c>
      <c r="C139" s="12">
        <v>1280.5999999999999</v>
      </c>
      <c r="D139" s="12">
        <v>1403.7</v>
      </c>
      <c r="E139" s="9">
        <f t="shared" si="11"/>
        <v>8.7127895130067827</v>
      </c>
      <c r="F139" s="9">
        <f t="shared" si="12"/>
        <v>9.1691822741140641</v>
      </c>
      <c r="G139" s="9">
        <f t="shared" si="13"/>
        <v>-0.45639276110728133</v>
      </c>
      <c r="H139" s="9">
        <f t="shared" si="5"/>
        <v>2.8210855538177384</v>
      </c>
      <c r="I139" s="9">
        <f t="shared" si="6"/>
        <v>10.08831978332546</v>
      </c>
      <c r="J139" s="9">
        <f t="shared" si="7"/>
        <v>-7.2672342295077215</v>
      </c>
      <c r="K139" s="9">
        <f t="shared" si="8"/>
        <v>8.9994868441342533</v>
      </c>
      <c r="L139" s="9">
        <f t="shared" si="9"/>
        <v>9.7322120258436371</v>
      </c>
      <c r="M139" s="9">
        <f t="shared" si="10"/>
        <v>-0.73272518170938383</v>
      </c>
    </row>
    <row r="140" spans="1:13">
      <c r="A140" s="9">
        <f t="shared" si="14"/>
        <v>57</v>
      </c>
      <c r="B140" s="11">
        <v>42653</v>
      </c>
      <c r="C140" s="12">
        <v>1284.3499999999999</v>
      </c>
      <c r="D140" s="12">
        <v>1391.45</v>
      </c>
      <c r="E140" s="9">
        <f t="shared" si="11"/>
        <v>18.241264080625569</v>
      </c>
      <c r="F140" s="9">
        <f t="shared" si="12"/>
        <v>9.5284745676187868</v>
      </c>
      <c r="G140" s="9">
        <f t="shared" si="13"/>
        <v>8.7127895130067827</v>
      </c>
      <c r="H140" s="9">
        <f t="shared" si="5"/>
        <v>12.854467497572841</v>
      </c>
      <c r="I140" s="9">
        <f t="shared" si="6"/>
        <v>10.033381943755103</v>
      </c>
      <c r="J140" s="9">
        <f t="shared" si="7"/>
        <v>2.8210855538177384</v>
      </c>
      <c r="K140" s="9">
        <f t="shared" si="8"/>
        <v>18.837249055640314</v>
      </c>
      <c r="L140" s="9">
        <f t="shared" si="9"/>
        <v>9.8377622115060603</v>
      </c>
      <c r="M140" s="9">
        <f t="shared" si="10"/>
        <v>8.9994868441342533</v>
      </c>
    </row>
    <row r="141" spans="1:13">
      <c r="A141" s="9">
        <f t="shared" si="14"/>
        <v>56</v>
      </c>
      <c r="B141" s="11">
        <v>42656</v>
      </c>
      <c r="C141" s="12">
        <v>1262.75</v>
      </c>
      <c r="D141" s="12">
        <v>1338.9</v>
      </c>
      <c r="E141" s="9">
        <f t="shared" si="11"/>
        <v>21.429740695185956</v>
      </c>
      <c r="F141" s="9">
        <f t="shared" si="12"/>
        <v>3.1884766145603862</v>
      </c>
      <c r="G141" s="9">
        <f t="shared" si="13"/>
        <v>18.241264080625569</v>
      </c>
      <c r="H141" s="9">
        <f t="shared" si="5"/>
        <v>18.208893713436737</v>
      </c>
      <c r="I141" s="9">
        <f t="shared" si="6"/>
        <v>5.3544262158638958</v>
      </c>
      <c r="J141" s="9">
        <f t="shared" si="7"/>
        <v>12.854467497572841</v>
      </c>
      <c r="K141" s="9">
        <f t="shared" si="8"/>
        <v>23.3525065425506</v>
      </c>
      <c r="L141" s="9">
        <f t="shared" si="9"/>
        <v>4.5152574869102864</v>
      </c>
      <c r="M141" s="9">
        <f t="shared" si="10"/>
        <v>18.837249055640314</v>
      </c>
    </row>
    <row r="142" spans="1:13">
      <c r="A142" s="9">
        <f t="shared" si="14"/>
        <v>55</v>
      </c>
      <c r="B142" s="11">
        <v>42657</v>
      </c>
      <c r="C142" s="12">
        <v>1261.8</v>
      </c>
      <c r="D142" s="12">
        <v>1316.05</v>
      </c>
      <c r="E142" s="9">
        <f t="shared" si="11"/>
        <v>31.258364684581238</v>
      </c>
      <c r="F142" s="9">
        <f t="shared" si="12"/>
        <v>9.8286239893952825</v>
      </c>
      <c r="G142" s="9">
        <f t="shared" si="13"/>
        <v>21.429740695185956</v>
      </c>
      <c r="H142" s="9">
        <f t="shared" si="5"/>
        <v>28.979324522808611</v>
      </c>
      <c r="I142" s="9">
        <f t="shared" si="6"/>
        <v>10.770430809371874</v>
      </c>
      <c r="J142" s="9">
        <f t="shared" si="7"/>
        <v>18.208893713436737</v>
      </c>
      <c r="K142" s="9">
        <f t="shared" si="8"/>
        <v>33.758046667686585</v>
      </c>
      <c r="L142" s="9">
        <f t="shared" si="9"/>
        <v>10.405540125135985</v>
      </c>
      <c r="M142" s="9">
        <f t="shared" si="10"/>
        <v>23.3525065425506</v>
      </c>
    </row>
    <row r="143" spans="1:13">
      <c r="A143" s="9">
        <f t="shared" si="14"/>
        <v>54</v>
      </c>
      <c r="B143" s="11">
        <v>42660</v>
      </c>
      <c r="C143" s="12">
        <v>1237.7</v>
      </c>
      <c r="D143" s="12">
        <v>1301.95</v>
      </c>
      <c r="E143" s="9">
        <f t="shared" si="11"/>
        <v>13.809506839962751</v>
      </c>
      <c r="F143" s="9">
        <f t="shared" si="12"/>
        <v>-17.448857844618487</v>
      </c>
      <c r="G143" s="9">
        <f t="shared" si="13"/>
        <v>31.258364684581238</v>
      </c>
      <c r="H143" s="9">
        <f t="shared" si="5"/>
        <v>12.111625372355547</v>
      </c>
      <c r="I143" s="9">
        <f t="shared" si="6"/>
        <v>-16.867699150453063</v>
      </c>
      <c r="J143" s="9">
        <f t="shared" si="7"/>
        <v>28.979324522808611</v>
      </c>
      <c r="K143" s="9">
        <f t="shared" si="8"/>
        <v>16.665185213175164</v>
      </c>
      <c r="L143" s="9">
        <f t="shared" si="9"/>
        <v>-17.092861454511421</v>
      </c>
      <c r="M143" s="9">
        <f t="shared" si="10"/>
        <v>33.758046667686585</v>
      </c>
    </row>
    <row r="144" spans="1:13">
      <c r="A144" s="9">
        <f t="shared" si="14"/>
        <v>53</v>
      </c>
      <c r="B144" s="11">
        <v>42661</v>
      </c>
      <c r="C144" s="12">
        <v>1257.8499999999999</v>
      </c>
      <c r="D144" s="12">
        <v>1355.25</v>
      </c>
      <c r="E144" s="9">
        <f t="shared" si="11"/>
        <v>8.8172460682010296</v>
      </c>
      <c r="F144" s="9">
        <f t="shared" si="12"/>
        <v>-4.9922607717617211</v>
      </c>
      <c r="G144" s="9">
        <f t="shared" si="13"/>
        <v>13.809506839962751</v>
      </c>
      <c r="H144" s="9">
        <f t="shared" si="5"/>
        <v>4.9225023027920543</v>
      </c>
      <c r="I144" s="9">
        <f t="shared" si="6"/>
        <v>-7.1891230695634931</v>
      </c>
      <c r="J144" s="9">
        <f t="shared" si="7"/>
        <v>12.111625372355547</v>
      </c>
      <c r="K144" s="9">
        <f t="shared" si="8"/>
        <v>10.327207590866692</v>
      </c>
      <c r="L144" s="9">
        <f t="shared" si="9"/>
        <v>-6.3379776223084718</v>
      </c>
      <c r="M144" s="9">
        <f t="shared" si="10"/>
        <v>16.665185213175164</v>
      </c>
    </row>
    <row r="145" spans="1:13">
      <c r="A145" s="9">
        <f t="shared" si="14"/>
        <v>52</v>
      </c>
      <c r="B145" s="11">
        <v>42662</v>
      </c>
      <c r="C145" s="12">
        <v>1258.3499999999999</v>
      </c>
      <c r="D145" s="12">
        <v>1342.15</v>
      </c>
      <c r="E145" s="9">
        <f t="shared" si="11"/>
        <v>15.496676013980959</v>
      </c>
      <c r="F145" s="9">
        <f t="shared" si="12"/>
        <v>6.6794299457799298</v>
      </c>
      <c r="G145" s="9">
        <f t="shared" si="13"/>
        <v>8.8172460682010296</v>
      </c>
      <c r="H145" s="9">
        <f t="shared" si="5"/>
        <v>12.141874014072982</v>
      </c>
      <c r="I145" s="9">
        <f t="shared" si="6"/>
        <v>7.2193717112809281</v>
      </c>
      <c r="J145" s="9">
        <f t="shared" si="7"/>
        <v>4.9225023027920543</v>
      </c>
      <c r="K145" s="9">
        <f t="shared" si="8"/>
        <v>17.337385955824175</v>
      </c>
      <c r="L145" s="9">
        <f t="shared" si="9"/>
        <v>7.0101783649574827</v>
      </c>
      <c r="M145" s="9">
        <f t="shared" si="10"/>
        <v>10.327207590866692</v>
      </c>
    </row>
    <row r="146" spans="1:13">
      <c r="A146" s="9">
        <f t="shared" si="14"/>
        <v>51</v>
      </c>
      <c r="B146" s="11">
        <v>42663</v>
      </c>
      <c r="C146" s="12">
        <v>1255.5</v>
      </c>
      <c r="D146" s="12">
        <v>1359.95</v>
      </c>
      <c r="E146" s="9">
        <f t="shared" si="11"/>
        <v>4.2501986830739042</v>
      </c>
      <c r="F146" s="9">
        <f t="shared" si="12"/>
        <v>-11.246477330907055</v>
      </c>
      <c r="G146" s="9">
        <f t="shared" si="13"/>
        <v>15.496676013980959</v>
      </c>
      <c r="H146" s="9">
        <f t="shared" si="5"/>
        <v>0.16173535294319663</v>
      </c>
      <c r="I146" s="9">
        <f t="shared" si="6"/>
        <v>-11.980138661129786</v>
      </c>
      <c r="J146" s="9">
        <f t="shared" si="7"/>
        <v>12.141874014072982</v>
      </c>
      <c r="K146" s="9">
        <f t="shared" si="8"/>
        <v>5.6414947423704689</v>
      </c>
      <c r="L146" s="9">
        <f t="shared" si="9"/>
        <v>-11.695891213453706</v>
      </c>
      <c r="M146" s="9">
        <f t="shared" si="10"/>
        <v>17.337385955824175</v>
      </c>
    </row>
    <row r="147" spans="1:13">
      <c r="A147" s="9">
        <f t="shared" si="14"/>
        <v>50</v>
      </c>
      <c r="B147" s="11">
        <v>42664</v>
      </c>
      <c r="C147" s="12">
        <v>1270.7</v>
      </c>
      <c r="D147" s="12">
        <v>1336.55</v>
      </c>
      <c r="E147" s="9">
        <f t="shared" si="11"/>
        <v>30.488264387749723</v>
      </c>
      <c r="F147" s="9">
        <f t="shared" si="12"/>
        <v>26.238065704675819</v>
      </c>
      <c r="G147" s="9">
        <f t="shared" si="13"/>
        <v>4.2501986830739042</v>
      </c>
      <c r="H147" s="9">
        <f t="shared" si="5"/>
        <v>27.364277188361257</v>
      </c>
      <c r="I147" s="9">
        <f t="shared" si="6"/>
        <v>27.20254183541806</v>
      </c>
      <c r="J147" s="9">
        <f t="shared" si="7"/>
        <v>0.16173535294319663</v>
      </c>
      <c r="K147" s="9">
        <f t="shared" si="8"/>
        <v>32.470362966798575</v>
      </c>
      <c r="L147" s="9">
        <f t="shared" si="9"/>
        <v>26.828868224428106</v>
      </c>
      <c r="M147" s="9">
        <f t="shared" si="10"/>
        <v>5.6414947423704689</v>
      </c>
    </row>
    <row r="148" spans="1:13">
      <c r="A148" s="9">
        <f t="shared" si="14"/>
        <v>49</v>
      </c>
      <c r="B148" s="11">
        <v>42667</v>
      </c>
      <c r="C148" s="12">
        <v>1263.55</v>
      </c>
      <c r="D148" s="12">
        <v>1344</v>
      </c>
      <c r="E148" s="9">
        <f t="shared" si="11"/>
        <v>19.824008426218143</v>
      </c>
      <c r="F148" s="9">
        <f t="shared" si="12"/>
        <v>-10.66425596153158</v>
      </c>
      <c r="G148" s="9">
        <f t="shared" si="13"/>
        <v>30.488264387749723</v>
      </c>
      <c r="H148" s="9">
        <f t="shared" si="5"/>
        <v>16.39295510828174</v>
      </c>
      <c r="I148" s="9">
        <f t="shared" si="6"/>
        <v>-10.971322080079517</v>
      </c>
      <c r="J148" s="9">
        <f t="shared" si="7"/>
        <v>27.364277188361257</v>
      </c>
      <c r="K148" s="9">
        <f t="shared" si="8"/>
        <v>21.618009621841793</v>
      </c>
      <c r="L148" s="9">
        <f t="shared" si="9"/>
        <v>-10.852353344956782</v>
      </c>
      <c r="M148" s="9">
        <f t="shared" si="10"/>
        <v>32.470362966798575</v>
      </c>
    </row>
    <row r="149" spans="1:13">
      <c r="A149" s="9">
        <f t="shared" si="14"/>
        <v>48</v>
      </c>
      <c r="B149" s="11">
        <v>42668</v>
      </c>
      <c r="C149" s="12">
        <v>1250.3</v>
      </c>
      <c r="D149" s="12">
        <v>1340.1</v>
      </c>
      <c r="E149" s="9">
        <f t="shared" si="11"/>
        <v>8.4136860436644838</v>
      </c>
      <c r="F149" s="9">
        <f t="shared" si="12"/>
        <v>-11.410322382553659</v>
      </c>
      <c r="G149" s="9">
        <f t="shared" si="13"/>
        <v>19.824008426218143</v>
      </c>
      <c r="H149" s="9">
        <f t="shared" si="5"/>
        <v>5.1433787475179997</v>
      </c>
      <c r="I149" s="9">
        <f t="shared" si="6"/>
        <v>-11.24957636076374</v>
      </c>
      <c r="J149" s="9">
        <f t="shared" si="7"/>
        <v>16.39295510828174</v>
      </c>
      <c r="K149" s="9">
        <f t="shared" si="8"/>
        <v>10.306154325913212</v>
      </c>
      <c r="L149" s="9">
        <f t="shared" si="9"/>
        <v>-11.311855295928581</v>
      </c>
      <c r="M149" s="9">
        <f t="shared" si="10"/>
        <v>21.618009621841793</v>
      </c>
    </row>
    <row r="150" spans="1:13">
      <c r="A150" s="9">
        <f t="shared" si="14"/>
        <v>47</v>
      </c>
      <c r="B150" s="11">
        <v>42669</v>
      </c>
      <c r="C150" s="12">
        <v>1239.3</v>
      </c>
      <c r="D150" s="12">
        <v>1334.65</v>
      </c>
      <c r="E150" s="9">
        <f t="shared" si="11"/>
        <v>-1.5482414007465195E-2</v>
      </c>
      <c r="F150" s="9">
        <f t="shared" si="12"/>
        <v>-8.429168457671949</v>
      </c>
      <c r="G150" s="9">
        <f t="shared" si="13"/>
        <v>8.4136860436644838</v>
      </c>
      <c r="H150" s="9">
        <f t="shared" si="5"/>
        <v>-3.0611574489337272</v>
      </c>
      <c r="I150" s="9">
        <f t="shared" si="6"/>
        <v>-8.2045361964517269</v>
      </c>
      <c r="J150" s="9">
        <f t="shared" si="7"/>
        <v>5.1433787475179997</v>
      </c>
      <c r="K150" s="9">
        <f t="shared" si="8"/>
        <v>2.0145873098076663</v>
      </c>
      <c r="L150" s="9">
        <f t="shared" si="9"/>
        <v>-8.2915670161055459</v>
      </c>
      <c r="M150" s="9">
        <f t="shared" si="10"/>
        <v>10.306154325913212</v>
      </c>
    </row>
    <row r="151" spans="1:13">
      <c r="A151" s="9">
        <f t="shared" si="14"/>
        <v>46</v>
      </c>
      <c r="B151" s="11">
        <v>42670</v>
      </c>
      <c r="C151" s="12">
        <v>1252.0999999999999</v>
      </c>
      <c r="D151" s="12">
        <v>1378.55</v>
      </c>
      <c r="E151" s="9">
        <f t="shared" si="11"/>
        <v>-7.9236484155146627</v>
      </c>
      <c r="F151" s="9">
        <f t="shared" si="12"/>
        <v>-7.9081660015071975</v>
      </c>
      <c r="G151" s="9">
        <f t="shared" si="13"/>
        <v>-1.5482414007465195E-2</v>
      </c>
      <c r="H151" s="9">
        <f t="shared" si="5"/>
        <v>-12.778746618799232</v>
      </c>
      <c r="I151" s="9">
        <f t="shared" si="6"/>
        <v>-9.717589169865505</v>
      </c>
      <c r="J151" s="9">
        <f t="shared" si="7"/>
        <v>-3.0611574489337272</v>
      </c>
      <c r="K151" s="9">
        <f t="shared" si="8"/>
        <v>-7.0019646155083137</v>
      </c>
      <c r="L151" s="9">
        <f t="shared" si="9"/>
        <v>-9.01655192531598</v>
      </c>
      <c r="M151" s="9">
        <f t="shared" si="10"/>
        <v>2.0145873098076663</v>
      </c>
    </row>
    <row r="152" spans="1:13">
      <c r="A152" s="9">
        <f t="shared" si="14"/>
        <v>45</v>
      </c>
      <c r="B152" s="11">
        <v>42671</v>
      </c>
      <c r="C152" s="12">
        <v>1259.05</v>
      </c>
      <c r="D152" s="12">
        <v>1391.7</v>
      </c>
      <c r="E152" s="9">
        <f t="shared" si="11"/>
        <v>-7.1766639717748149</v>
      </c>
      <c r="F152" s="9">
        <f t="shared" si="12"/>
        <v>0.74698444373984785</v>
      </c>
      <c r="G152" s="9">
        <f t="shared" si="13"/>
        <v>-7.9236484155146627</v>
      </c>
      <c r="H152" s="9">
        <f t="shared" si="5"/>
        <v>-12.573764786993479</v>
      </c>
      <c r="I152" s="9">
        <f t="shared" si="6"/>
        <v>0.20498183180575325</v>
      </c>
      <c r="J152" s="9">
        <f t="shared" si="7"/>
        <v>-12.778746618799232</v>
      </c>
      <c r="K152" s="9">
        <f t="shared" si="8"/>
        <v>-6.5869909894922785</v>
      </c>
      <c r="L152" s="9">
        <f t="shared" si="9"/>
        <v>0.41497362601603527</v>
      </c>
      <c r="M152" s="9">
        <f t="shared" si="10"/>
        <v>-7.0019646155083137</v>
      </c>
    </row>
    <row r="153" spans="1:13">
      <c r="A153" s="9">
        <f t="shared" si="14"/>
        <v>44</v>
      </c>
      <c r="B153" s="11">
        <v>42673</v>
      </c>
      <c r="C153" s="12">
        <v>1253.3</v>
      </c>
      <c r="D153" s="12">
        <v>1377.5</v>
      </c>
      <c r="E153" s="9">
        <f t="shared" si="11"/>
        <v>-6.2283505954330849</v>
      </c>
      <c r="F153" s="9">
        <f t="shared" si="12"/>
        <v>0.94831337634172996</v>
      </c>
      <c r="G153" s="9">
        <f t="shared" si="13"/>
        <v>-7.1766639717748149</v>
      </c>
      <c r="H153" s="9">
        <f t="shared" si="5"/>
        <v>-11.040171023620132</v>
      </c>
      <c r="I153" s="9">
        <f t="shared" si="6"/>
        <v>1.5335937633733465</v>
      </c>
      <c r="J153" s="9">
        <f t="shared" si="7"/>
        <v>-12.573764786993479</v>
      </c>
      <c r="K153" s="9">
        <f t="shared" si="8"/>
        <v>-5.2801564259505085</v>
      </c>
      <c r="L153" s="9">
        <f t="shared" si="9"/>
        <v>1.30683456354177</v>
      </c>
      <c r="M153" s="9">
        <f t="shared" si="10"/>
        <v>-6.5869909894922785</v>
      </c>
    </row>
    <row r="154" spans="1:13">
      <c r="A154" s="9">
        <f t="shared" si="14"/>
        <v>43</v>
      </c>
      <c r="B154" s="11">
        <v>42675</v>
      </c>
      <c r="C154" s="12">
        <v>1259.8</v>
      </c>
      <c r="D154" s="12">
        <v>1417.2</v>
      </c>
      <c r="E154" s="9">
        <f t="shared" si="11"/>
        <v>-18.45532531661388</v>
      </c>
      <c r="F154" s="9">
        <f t="shared" si="12"/>
        <v>-12.226974721180795</v>
      </c>
      <c r="G154" s="9">
        <f t="shared" si="13"/>
        <v>-6.2283505954330849</v>
      </c>
      <c r="H154" s="9">
        <f t="shared" si="5"/>
        <v>-24.903457812769602</v>
      </c>
      <c r="I154" s="9">
        <f t="shared" si="6"/>
        <v>-13.86328678914947</v>
      </c>
      <c r="J154" s="9">
        <f t="shared" si="7"/>
        <v>-11.040171023620132</v>
      </c>
      <c r="K154" s="9">
        <f t="shared" si="8"/>
        <v>-18.509475593035631</v>
      </c>
      <c r="L154" s="9">
        <f t="shared" si="9"/>
        <v>-13.229319167085123</v>
      </c>
      <c r="M154" s="9">
        <f t="shared" si="10"/>
        <v>-5.2801564259505085</v>
      </c>
    </row>
    <row r="155" spans="1:13">
      <c r="A155" s="9">
        <f t="shared" si="14"/>
        <v>42</v>
      </c>
      <c r="B155" s="11">
        <v>42676</v>
      </c>
      <c r="C155" s="12">
        <v>1246.1500000000001</v>
      </c>
      <c r="D155" s="12">
        <v>1404.35</v>
      </c>
      <c r="E155" s="9">
        <f t="shared" si="11"/>
        <v>-26.043823423233789</v>
      </c>
      <c r="F155" s="9">
        <f t="shared" si="12"/>
        <v>-7.5884981066199089</v>
      </c>
      <c r="G155" s="9">
        <f t="shared" si="13"/>
        <v>-18.45532531661388</v>
      </c>
      <c r="H155" s="9">
        <f t="shared" si="5"/>
        <v>-31.962318386054676</v>
      </c>
      <c r="I155" s="9">
        <f t="shared" si="6"/>
        <v>-7.0588605732850738</v>
      </c>
      <c r="J155" s="9">
        <f t="shared" si="7"/>
        <v>-24.903457812769602</v>
      </c>
      <c r="K155" s="9">
        <f t="shared" si="8"/>
        <v>-25.77353727321065</v>
      </c>
      <c r="L155" s="9">
        <f t="shared" si="9"/>
        <v>-7.2640616801750184</v>
      </c>
      <c r="M155" s="9">
        <f t="shared" si="10"/>
        <v>-18.509475593035631</v>
      </c>
    </row>
    <row r="156" spans="1:13">
      <c r="A156" s="9">
        <f t="shared" si="14"/>
        <v>41</v>
      </c>
      <c r="B156" s="11">
        <v>42677</v>
      </c>
      <c r="C156" s="12">
        <v>1254.95</v>
      </c>
      <c r="D156" s="12">
        <v>1401.6</v>
      </c>
      <c r="E156" s="9">
        <f t="shared" si="11"/>
        <v>-15.946614846829789</v>
      </c>
      <c r="F156" s="9">
        <f t="shared" si="12"/>
        <v>10.097208576404</v>
      </c>
      <c r="G156" s="9">
        <f t="shared" si="13"/>
        <v>-26.043823423233789</v>
      </c>
      <c r="H156" s="9">
        <f t="shared" si="5"/>
        <v>-21.751763255824017</v>
      </c>
      <c r="I156" s="9">
        <f t="shared" si="6"/>
        <v>10.210555130230659</v>
      </c>
      <c r="J156" s="9">
        <f t="shared" si="7"/>
        <v>-31.962318386054676</v>
      </c>
      <c r="K156" s="9">
        <f t="shared" si="8"/>
        <v>-15.606896776750318</v>
      </c>
      <c r="L156" s="9">
        <f t="shared" si="9"/>
        <v>10.166640496460332</v>
      </c>
      <c r="M156" s="9">
        <f t="shared" si="10"/>
        <v>-25.77353727321065</v>
      </c>
    </row>
    <row r="157" spans="1:13">
      <c r="A157" s="9">
        <f t="shared" si="14"/>
        <v>40</v>
      </c>
      <c r="B157" s="11">
        <v>42678</v>
      </c>
      <c r="C157" s="12">
        <v>1243.7</v>
      </c>
      <c r="D157" s="12">
        <v>1386.15</v>
      </c>
      <c r="E157" s="9">
        <f t="shared" si="11"/>
        <v>-19.908661208486365</v>
      </c>
      <c r="F157" s="9">
        <f t="shared" si="12"/>
        <v>-3.9620463616565758</v>
      </c>
      <c r="G157" s="9">
        <f t="shared" si="13"/>
        <v>-15.946614846829789</v>
      </c>
      <c r="H157" s="9">
        <f t="shared" si="5"/>
        <v>-25.077008069618614</v>
      </c>
      <c r="I157" s="9">
        <f t="shared" si="6"/>
        <v>-3.3252448137945976</v>
      </c>
      <c r="J157" s="9">
        <f t="shared" si="7"/>
        <v>-21.751763255824017</v>
      </c>
      <c r="K157" s="9">
        <f t="shared" si="8"/>
        <v>-19.178861987544451</v>
      </c>
      <c r="L157" s="9">
        <f t="shared" si="9"/>
        <v>-3.5719652107941329</v>
      </c>
      <c r="M157" s="9">
        <f t="shared" si="10"/>
        <v>-15.606896776750318</v>
      </c>
    </row>
    <row r="158" spans="1:13">
      <c r="A158" s="9">
        <f t="shared" si="14"/>
        <v>39</v>
      </c>
      <c r="B158" s="11">
        <v>42681</v>
      </c>
      <c r="C158" s="12">
        <v>1249.45</v>
      </c>
      <c r="D158" s="12">
        <v>1381.4</v>
      </c>
      <c r="E158" s="9">
        <f t="shared" si="11"/>
        <v>-11.91802821287888</v>
      </c>
      <c r="F158" s="9">
        <f t="shared" si="12"/>
        <v>7.9906329956074842</v>
      </c>
      <c r="G158" s="9">
        <f t="shared" si="13"/>
        <v>-19.908661208486365</v>
      </c>
      <c r="H158" s="9">
        <f t="shared" si="5"/>
        <v>-16.890594662856302</v>
      </c>
      <c r="I158" s="9">
        <f t="shared" si="6"/>
        <v>8.1864134067623127</v>
      </c>
      <c r="J158" s="9">
        <f t="shared" si="7"/>
        <v>-25.077008069618614</v>
      </c>
      <c r="K158" s="9">
        <f t="shared" si="8"/>
        <v>-11.068301130021837</v>
      </c>
      <c r="L158" s="9">
        <f t="shared" si="9"/>
        <v>8.1105608575226142</v>
      </c>
      <c r="M158" s="9">
        <f t="shared" si="10"/>
        <v>-19.178861987544451</v>
      </c>
    </row>
    <row r="159" spans="1:13">
      <c r="A159" s="9">
        <f t="shared" si="14"/>
        <v>38</v>
      </c>
      <c r="B159" s="11">
        <v>42682</v>
      </c>
      <c r="C159" s="12">
        <v>1254.3</v>
      </c>
      <c r="D159" s="12">
        <v>1391.35</v>
      </c>
      <c r="E159" s="9">
        <f t="shared" si="11"/>
        <v>-11.761564698414304</v>
      </c>
      <c r="F159" s="9">
        <f t="shared" si="12"/>
        <v>0.15646351446457629</v>
      </c>
      <c r="G159" s="9">
        <f t="shared" si="13"/>
        <v>-11.91802821287888</v>
      </c>
      <c r="H159" s="9">
        <f t="shared" si="5"/>
        <v>-17.144239588600385</v>
      </c>
      <c r="I159" s="9">
        <f t="shared" si="6"/>
        <v>-0.25364492574408359</v>
      </c>
      <c r="J159" s="9">
        <f t="shared" si="7"/>
        <v>-16.890594662856302</v>
      </c>
      <c r="K159" s="9">
        <f t="shared" si="8"/>
        <v>-11.163054926306359</v>
      </c>
      <c r="L159" s="9">
        <f t="shared" si="9"/>
        <v>-9.4753796284521741E-2</v>
      </c>
      <c r="M159" s="9">
        <f t="shared" si="10"/>
        <v>-11.068301130021837</v>
      </c>
    </row>
    <row r="160" spans="1:13">
      <c r="A160" s="9">
        <f t="shared" si="14"/>
        <v>37</v>
      </c>
      <c r="B160" s="11">
        <v>42683</v>
      </c>
      <c r="C160" s="12">
        <v>1251.25</v>
      </c>
      <c r="D160" s="12">
        <v>1350.8</v>
      </c>
      <c r="E160" s="9">
        <f t="shared" si="11"/>
        <v>4.3163654009279071</v>
      </c>
      <c r="F160" s="9">
        <f t="shared" si="12"/>
        <v>16.077930099342211</v>
      </c>
      <c r="G160" s="9">
        <f t="shared" si="13"/>
        <v>-11.761564698414304</v>
      </c>
      <c r="H160" s="9">
        <f t="shared" si="5"/>
        <v>0.60503696807472807</v>
      </c>
      <c r="I160" s="9">
        <f t="shared" si="6"/>
        <v>17.749276556675113</v>
      </c>
      <c r="J160" s="9">
        <f t="shared" si="7"/>
        <v>-17.144239588600385</v>
      </c>
      <c r="K160" s="9">
        <f t="shared" si="8"/>
        <v>5.9386803942302322</v>
      </c>
      <c r="L160" s="9">
        <f t="shared" si="9"/>
        <v>17.101735320536591</v>
      </c>
      <c r="M160" s="9">
        <f t="shared" si="10"/>
        <v>-11.163054926306359</v>
      </c>
    </row>
    <row r="161" spans="1:13">
      <c r="A161" s="9">
        <f t="shared" si="14"/>
        <v>36</v>
      </c>
      <c r="B161" s="11">
        <v>42684</v>
      </c>
      <c r="C161" s="12">
        <v>1278.55</v>
      </c>
      <c r="D161" s="12">
        <v>1324.55</v>
      </c>
      <c r="E161" s="9">
        <f t="shared" si="11"/>
        <v>43.998810902967989</v>
      </c>
      <c r="F161" s="9">
        <f t="shared" si="12"/>
        <v>39.682445502040082</v>
      </c>
      <c r="G161" s="9">
        <f t="shared" si="13"/>
        <v>4.3163654009279071</v>
      </c>
      <c r="H161" s="9">
        <f t="shared" si="5"/>
        <v>41.369426847549903</v>
      </c>
      <c r="I161" s="9">
        <f t="shared" si="6"/>
        <v>40.764389879475175</v>
      </c>
      <c r="J161" s="9">
        <f t="shared" si="7"/>
        <v>0.60503696807472807</v>
      </c>
      <c r="K161" s="9">
        <f t="shared" si="8"/>
        <v>46.283885133171907</v>
      </c>
      <c r="L161" s="9">
        <f t="shared" si="9"/>
        <v>40.345204738941675</v>
      </c>
      <c r="M161" s="9">
        <f t="shared" si="10"/>
        <v>5.9386803942302322</v>
      </c>
    </row>
    <row r="162" spans="1:13">
      <c r="A162" s="9">
        <f t="shared" si="14"/>
        <v>35</v>
      </c>
      <c r="B162" s="11">
        <v>42685</v>
      </c>
      <c r="C162" s="12">
        <v>1275.8</v>
      </c>
      <c r="D162" s="12">
        <v>1268.3499999999999</v>
      </c>
      <c r="E162" s="9">
        <f t="shared" si="11"/>
        <v>67.759037082574196</v>
      </c>
      <c r="F162" s="9">
        <f t="shared" si="12"/>
        <v>23.760226179606207</v>
      </c>
      <c r="G162" s="9">
        <f t="shared" si="13"/>
        <v>43.998810902967989</v>
      </c>
      <c r="H162" s="9">
        <f t="shared" ref="H162:H196" si="15">C162-($P$6+D162*$P$7)</f>
        <v>67.446044418083829</v>
      </c>
      <c r="I162" s="9">
        <f t="shared" si="6"/>
        <v>26.076617570533926</v>
      </c>
      <c r="J162" s="9">
        <f t="shared" si="7"/>
        <v>41.369426847549903</v>
      </c>
      <c r="K162" s="9">
        <f t="shared" si="8"/>
        <v>71.463047279020657</v>
      </c>
      <c r="L162" s="9">
        <f t="shared" si="9"/>
        <v>25.17916214584875</v>
      </c>
      <c r="M162" s="9">
        <f t="shared" si="10"/>
        <v>46.283885133171907</v>
      </c>
    </row>
    <row r="163" spans="1:13">
      <c r="A163" s="9">
        <f t="shared" si="14"/>
        <v>34</v>
      </c>
      <c r="B163" s="11">
        <v>42689</v>
      </c>
      <c r="C163" s="12">
        <v>1254.75</v>
      </c>
      <c r="D163" s="12">
        <v>1225.75</v>
      </c>
      <c r="E163" s="9">
        <f t="shared" si="11"/>
        <v>66.803977211599431</v>
      </c>
      <c r="F163" s="9">
        <f t="shared" si="12"/>
        <v>-0.95505987097476464</v>
      </c>
      <c r="G163" s="9">
        <f t="shared" si="13"/>
        <v>67.759037082574196</v>
      </c>
      <c r="H163" s="9">
        <f t="shared" si="15"/>
        <v>68.246825708203687</v>
      </c>
      <c r="I163" s="9">
        <f t="shared" ref="I163:I196" si="16">H163-H162</f>
        <v>0.80078129011985766</v>
      </c>
      <c r="J163" s="9">
        <f t="shared" ref="J163:J196" si="17">H162</f>
        <v>67.446044418083829</v>
      </c>
      <c r="K163" s="9">
        <f t="shared" si="8"/>
        <v>71.583550969646012</v>
      </c>
      <c r="L163" s="9">
        <f t="shared" si="9"/>
        <v>0.12050369062535538</v>
      </c>
      <c r="M163" s="9">
        <f t="shared" si="10"/>
        <v>71.463047279020657</v>
      </c>
    </row>
    <row r="164" spans="1:13">
      <c r="A164" s="9">
        <f t="shared" si="14"/>
        <v>33</v>
      </c>
      <c r="B164" s="11">
        <v>42690</v>
      </c>
      <c r="C164" s="12">
        <v>1244.3499999999999</v>
      </c>
      <c r="D164" s="12">
        <v>1255.4000000000001</v>
      </c>
      <c r="E164" s="9">
        <f t="shared" si="11"/>
        <v>42.417710196913958</v>
      </c>
      <c r="F164" s="9">
        <f t="shared" si="12"/>
        <v>-24.386267014685473</v>
      </c>
      <c r="G164" s="9">
        <f t="shared" si="13"/>
        <v>66.803977211599431</v>
      </c>
      <c r="H164" s="9">
        <f t="shared" si="15"/>
        <v>42.63847675862462</v>
      </c>
      <c r="I164" s="9">
        <f t="shared" si="16"/>
        <v>-25.608348949579067</v>
      </c>
      <c r="J164" s="9">
        <f t="shared" si="17"/>
        <v>68.246825708203687</v>
      </c>
      <c r="K164" s="9">
        <f t="shared" si="8"/>
        <v>46.448681616898284</v>
      </c>
      <c r="L164" s="9">
        <f t="shared" si="9"/>
        <v>-25.134869352747728</v>
      </c>
      <c r="M164" s="9">
        <f t="shared" si="10"/>
        <v>71.583550969646012</v>
      </c>
    </row>
    <row r="165" spans="1:13">
      <c r="A165" s="9">
        <f t="shared" si="14"/>
        <v>32</v>
      </c>
      <c r="B165" s="11">
        <v>42691</v>
      </c>
      <c r="C165" s="12">
        <v>1230.2</v>
      </c>
      <c r="D165" s="12">
        <v>1250.2</v>
      </c>
      <c r="E165" s="9">
        <f t="shared" si="11"/>
        <v>30.720613686841943</v>
      </c>
      <c r="F165" s="9">
        <f t="shared" si="12"/>
        <v>-11.697096510072015</v>
      </c>
      <c r="G165" s="9">
        <f t="shared" si="13"/>
        <v>42.417710196913958</v>
      </c>
      <c r="H165" s="9">
        <f t="shared" si="15"/>
        <v>31.155708277606664</v>
      </c>
      <c r="I165" s="9">
        <f t="shared" si="16"/>
        <v>-11.482768481017956</v>
      </c>
      <c r="J165" s="9">
        <f t="shared" si="17"/>
        <v>42.63847675862462</v>
      </c>
      <c r="K165" s="9">
        <f t="shared" si="8"/>
        <v>34.882874555660464</v>
      </c>
      <c r="L165" s="9">
        <f t="shared" si="9"/>
        <v>-11.56580706123782</v>
      </c>
      <c r="M165" s="9">
        <f t="shared" si="10"/>
        <v>46.448681616898284</v>
      </c>
    </row>
    <row r="166" spans="1:13">
      <c r="A166" s="9">
        <f t="shared" si="14"/>
        <v>31</v>
      </c>
      <c r="B166" s="11">
        <v>42692</v>
      </c>
      <c r="C166" s="12">
        <v>1211.4000000000001</v>
      </c>
      <c r="D166" s="12">
        <v>1249.8</v>
      </c>
      <c r="E166" s="9">
        <f t="shared" si="11"/>
        <v>12.109298570682768</v>
      </c>
      <c r="F166" s="9">
        <f t="shared" si="12"/>
        <v>-18.611315116159176</v>
      </c>
      <c r="G166" s="9">
        <f t="shared" si="13"/>
        <v>30.720613686841943</v>
      </c>
      <c r="H166" s="9">
        <f t="shared" si="15"/>
        <v>12.56087993291294</v>
      </c>
      <c r="I166" s="9">
        <f t="shared" si="16"/>
        <v>-18.594828344693724</v>
      </c>
      <c r="J166" s="9">
        <f t="shared" si="17"/>
        <v>31.155708277606664</v>
      </c>
      <c r="K166" s="9">
        <f t="shared" si="8"/>
        <v>16.28165862787273</v>
      </c>
      <c r="L166" s="9">
        <f t="shared" si="9"/>
        <v>-18.601215927787734</v>
      </c>
      <c r="M166" s="9">
        <f t="shared" si="10"/>
        <v>34.882874555660464</v>
      </c>
    </row>
    <row r="167" spans="1:13">
      <c r="A167" s="9">
        <f t="shared" si="14"/>
        <v>30</v>
      </c>
      <c r="B167" s="11">
        <v>42695</v>
      </c>
      <c r="C167" s="12">
        <v>1198.7</v>
      </c>
      <c r="D167" s="12">
        <v>1221.95</v>
      </c>
      <c r="E167" s="9">
        <f t="shared" si="11"/>
        <v>12.546483608085282</v>
      </c>
      <c r="F167" s="9">
        <f t="shared" si="12"/>
        <v>0.43718503740251435</v>
      </c>
      <c r="G167" s="9">
        <f t="shared" si="13"/>
        <v>12.109298570682768</v>
      </c>
      <c r="H167" s="9">
        <f t="shared" si="15"/>
        <v>14.145956433613492</v>
      </c>
      <c r="I167" s="9">
        <f t="shared" si="16"/>
        <v>1.5850765007005521</v>
      </c>
      <c r="J167" s="9">
        <f t="shared" si="17"/>
        <v>12.56087993291294</v>
      </c>
      <c r="K167" s="9">
        <f t="shared" si="8"/>
        <v>17.421999655664195</v>
      </c>
      <c r="L167" s="9">
        <f t="shared" si="9"/>
        <v>1.1403410277914645</v>
      </c>
      <c r="M167" s="9">
        <f t="shared" si="10"/>
        <v>16.28165862787273</v>
      </c>
    </row>
    <row r="168" spans="1:13">
      <c r="A168" s="9">
        <f t="shared" si="14"/>
        <v>29</v>
      </c>
      <c r="B168" s="11">
        <v>42696</v>
      </c>
      <c r="C168" s="12">
        <v>1198.05</v>
      </c>
      <c r="D168" s="12">
        <v>1249.7</v>
      </c>
      <c r="E168" s="9">
        <f t="shared" si="11"/>
        <v>-1.1935302083572878</v>
      </c>
      <c r="F168" s="9">
        <f t="shared" si="12"/>
        <v>-13.74001381644257</v>
      </c>
      <c r="G168" s="9">
        <f t="shared" si="13"/>
        <v>12.546483608085282</v>
      </c>
      <c r="H168" s="9">
        <f t="shared" si="15"/>
        <v>-0.73782715326046855</v>
      </c>
      <c r="I168" s="9">
        <f t="shared" si="16"/>
        <v>-14.88378358687396</v>
      </c>
      <c r="J168" s="9">
        <f t="shared" si="17"/>
        <v>14.145956433613492</v>
      </c>
      <c r="K168" s="9">
        <f t="shared" si="8"/>
        <v>2.9813546459256486</v>
      </c>
      <c r="L168" s="9">
        <f t="shared" si="9"/>
        <v>-14.440645009738546</v>
      </c>
      <c r="M168" s="9">
        <f t="shared" si="10"/>
        <v>17.421999655664195</v>
      </c>
    </row>
    <row r="169" spans="1:13">
      <c r="A169" s="9">
        <f t="shared" si="14"/>
        <v>28</v>
      </c>
      <c r="B169" s="11">
        <v>42697</v>
      </c>
      <c r="C169" s="12">
        <v>1184.75</v>
      </c>
      <c r="D169" s="12">
        <v>1226.9000000000001</v>
      </c>
      <c r="E169" s="9">
        <f t="shared" si="11"/>
        <v>-3.7384918294424097</v>
      </c>
      <c r="F169" s="9">
        <f t="shared" si="12"/>
        <v>-2.5449616210851218</v>
      </c>
      <c r="G169" s="9">
        <f t="shared" si="13"/>
        <v>-1.1935302083572878</v>
      </c>
      <c r="H169" s="9">
        <f t="shared" si="15"/>
        <v>-2.343042800801868</v>
      </c>
      <c r="I169" s="9">
        <f t="shared" si="16"/>
        <v>-1.6052156475413994</v>
      </c>
      <c r="J169" s="9">
        <f t="shared" si="17"/>
        <v>-0.73782715326046855</v>
      </c>
      <c r="K169" s="9">
        <f t="shared" si="8"/>
        <v>1.0120467620351974</v>
      </c>
      <c r="L169" s="9">
        <f t="shared" si="9"/>
        <v>-1.9693078838904512</v>
      </c>
      <c r="M169" s="9">
        <f t="shared" si="10"/>
        <v>2.9813546459256486</v>
      </c>
    </row>
    <row r="170" spans="1:13">
      <c r="A170" s="9">
        <f t="shared" si="14"/>
        <v>27</v>
      </c>
      <c r="B170" s="11">
        <v>42698</v>
      </c>
      <c r="C170" s="12">
        <v>1165.5</v>
      </c>
      <c r="D170" s="12">
        <v>1217.6500000000001</v>
      </c>
      <c r="E170" s="9">
        <f t="shared" si="11"/>
        <v>-18.625153890628098</v>
      </c>
      <c r="F170" s="9">
        <f t="shared" si="12"/>
        <v>-14.886662061185689</v>
      </c>
      <c r="G170" s="9">
        <f t="shared" si="13"/>
        <v>-3.7384918294424097</v>
      </c>
      <c r="H170" s="9">
        <f t="shared" si="15"/>
        <v>-16.848448271844063</v>
      </c>
      <c r="I170" s="9">
        <f t="shared" si="16"/>
        <v>-14.505405471042195</v>
      </c>
      <c r="J170" s="9">
        <f t="shared" si="17"/>
        <v>-2.343042800801868</v>
      </c>
      <c r="K170" s="9">
        <f t="shared" si="8"/>
        <v>-13.641071568051984</v>
      </c>
      <c r="L170" s="9">
        <f t="shared" si="9"/>
        <v>-14.653118330087182</v>
      </c>
      <c r="M170" s="9">
        <f t="shared" si="10"/>
        <v>1.0120467620351974</v>
      </c>
    </row>
    <row r="171" spans="1:13">
      <c r="A171" s="9">
        <f t="shared" si="14"/>
        <v>26</v>
      </c>
      <c r="B171" s="11">
        <v>42699</v>
      </c>
      <c r="C171" s="12">
        <v>1189.3</v>
      </c>
      <c r="D171" s="12">
        <v>1244.05</v>
      </c>
      <c r="E171" s="9">
        <f t="shared" si="11"/>
        <v>-7.2783562241086202</v>
      </c>
      <c r="F171" s="9">
        <f t="shared" si="12"/>
        <v>11.346797666519478</v>
      </c>
      <c r="G171" s="9">
        <f t="shared" si="13"/>
        <v>-18.625153890628098</v>
      </c>
      <c r="H171" s="9">
        <f t="shared" si="15"/>
        <v>-6.5897775220589665</v>
      </c>
      <c r="I171" s="9">
        <f t="shared" si="16"/>
        <v>10.258670749785097</v>
      </c>
      <c r="J171" s="9">
        <f t="shared" si="17"/>
        <v>-16.848448271844063</v>
      </c>
      <c r="K171" s="9">
        <f t="shared" si="8"/>
        <v>-2.9608203340733326</v>
      </c>
      <c r="L171" s="9">
        <f t="shared" si="9"/>
        <v>10.680251233978652</v>
      </c>
      <c r="M171" s="9">
        <f t="shared" si="10"/>
        <v>-13.641071568051984</v>
      </c>
    </row>
    <row r="172" spans="1:13">
      <c r="A172" s="9">
        <f t="shared" si="14"/>
        <v>25</v>
      </c>
      <c r="B172" s="11">
        <v>42702</v>
      </c>
      <c r="C172" s="12">
        <v>1184.45</v>
      </c>
      <c r="D172" s="12">
        <v>1246.7</v>
      </c>
      <c r="E172" s="9">
        <f t="shared" si="11"/>
        <v>-13.378393579552494</v>
      </c>
      <c r="F172" s="9">
        <f t="shared" si="12"/>
        <v>-6.1000373554438738</v>
      </c>
      <c r="G172" s="9">
        <f t="shared" si="13"/>
        <v>-7.2783562241086202</v>
      </c>
      <c r="H172" s="9">
        <f t="shared" si="15"/>
        <v>-12.79903973846308</v>
      </c>
      <c r="I172" s="9">
        <f t="shared" si="16"/>
        <v>-6.2092622164041131</v>
      </c>
      <c r="J172" s="9">
        <f t="shared" si="17"/>
        <v>-6.5897775220589665</v>
      </c>
      <c r="K172" s="9">
        <f t="shared" si="8"/>
        <v>-9.1277648124807911</v>
      </c>
      <c r="L172" s="9">
        <f t="shared" si="9"/>
        <v>-6.1669444784074585</v>
      </c>
      <c r="M172" s="9">
        <f t="shared" si="10"/>
        <v>-2.9608203340733326</v>
      </c>
    </row>
    <row r="173" spans="1:13">
      <c r="A173" s="9">
        <f t="shared" si="14"/>
        <v>24</v>
      </c>
      <c r="B173" s="11">
        <v>42703</v>
      </c>
      <c r="C173" s="12">
        <v>1178.75</v>
      </c>
      <c r="D173" s="12">
        <v>1255.8</v>
      </c>
      <c r="E173" s="9">
        <f t="shared" si="11"/>
        <v>-23.370974686926502</v>
      </c>
      <c r="F173" s="9">
        <f t="shared" si="12"/>
        <v>-9.9925811073740078</v>
      </c>
      <c r="G173" s="9">
        <f t="shared" si="13"/>
        <v>-13.378393579552494</v>
      </c>
      <c r="H173" s="9">
        <f t="shared" si="15"/>
        <v>-23.166694896681292</v>
      </c>
      <c r="I173" s="9">
        <f t="shared" si="16"/>
        <v>-10.367655158218213</v>
      </c>
      <c r="J173" s="9">
        <f t="shared" si="17"/>
        <v>-12.79903973846308</v>
      </c>
      <c r="K173" s="9">
        <f t="shared" si="8"/>
        <v>-19.350102455313845</v>
      </c>
      <c r="L173" s="9">
        <f t="shared" si="9"/>
        <v>-10.222337642833054</v>
      </c>
      <c r="M173" s="9">
        <f t="shared" si="10"/>
        <v>-9.1277648124807911</v>
      </c>
    </row>
    <row r="174" spans="1:13">
      <c r="A174" s="9">
        <f t="shared" si="14"/>
        <v>23</v>
      </c>
      <c r="B174" s="11">
        <v>42704</v>
      </c>
      <c r="C174" s="12">
        <v>1199.5999999999999</v>
      </c>
      <c r="D174" s="12">
        <v>1263.0999999999999</v>
      </c>
      <c r="E174" s="9">
        <f t="shared" si="11"/>
        <v>-5.9644738170177334</v>
      </c>
      <c r="F174" s="9">
        <f t="shared" si="12"/>
        <v>17.406500869908768</v>
      </c>
      <c r="G174" s="9">
        <f t="shared" si="13"/>
        <v>-23.370974686926502</v>
      </c>
      <c r="H174" s="9">
        <f t="shared" si="15"/>
        <v>-6.061077606021172</v>
      </c>
      <c r="I174" s="9">
        <f t="shared" si="16"/>
        <v>17.10561729066012</v>
      </c>
      <c r="J174" s="9">
        <f t="shared" si="17"/>
        <v>-23.166694896681292</v>
      </c>
      <c r="K174" s="9">
        <f t="shared" si="8"/>
        <v>-2.1279117731910446</v>
      </c>
      <c r="L174" s="9">
        <f t="shared" si="9"/>
        <v>17.2221906821228</v>
      </c>
      <c r="M174" s="9">
        <f t="shared" si="10"/>
        <v>-19.350102455313845</v>
      </c>
    </row>
    <row r="175" spans="1:13">
      <c r="A175" s="9">
        <f t="shared" si="14"/>
        <v>22</v>
      </c>
      <c r="B175" s="11">
        <v>42705</v>
      </c>
      <c r="C175" s="12">
        <v>1197.25</v>
      </c>
      <c r="D175" s="12">
        <v>1270</v>
      </c>
      <c r="E175" s="9">
        <f t="shared" si="11"/>
        <v>-11.569288063268232</v>
      </c>
      <c r="F175" s="9">
        <f t="shared" si="12"/>
        <v>-5.6048142462504984</v>
      </c>
      <c r="G175" s="9">
        <f t="shared" si="13"/>
        <v>-5.9644738170177334</v>
      </c>
      <c r="H175" s="9">
        <f t="shared" si="15"/>
        <v>-11.950288660054639</v>
      </c>
      <c r="I175" s="9">
        <f t="shared" si="16"/>
        <v>-5.889211054033467</v>
      </c>
      <c r="J175" s="9">
        <f t="shared" si="17"/>
        <v>-6.061077606021172</v>
      </c>
      <c r="K175" s="9">
        <f t="shared" si="8"/>
        <v>-7.9069370188558423</v>
      </c>
      <c r="L175" s="9">
        <f t="shared" si="9"/>
        <v>-5.7790252456647977</v>
      </c>
      <c r="M175" s="9">
        <f t="shared" si="10"/>
        <v>-2.1279117731910446</v>
      </c>
    </row>
    <row r="176" spans="1:13">
      <c r="A176" s="9">
        <f t="shared" si="14"/>
        <v>21</v>
      </c>
      <c r="B176" s="11">
        <v>42706</v>
      </c>
      <c r="C176" s="12">
        <v>1189.0999999999999</v>
      </c>
      <c r="D176" s="12">
        <v>1236.8</v>
      </c>
      <c r="E176" s="9">
        <f t="shared" si="11"/>
        <v>-4.0584427044975655</v>
      </c>
      <c r="F176" s="9">
        <f t="shared" si="12"/>
        <v>7.5108453587706663</v>
      </c>
      <c r="G176" s="9">
        <f t="shared" si="13"/>
        <v>-11.569288063268232</v>
      </c>
      <c r="H176" s="9">
        <f t="shared" si="15"/>
        <v>-3.0710412696325875</v>
      </c>
      <c r="I176" s="9">
        <f t="shared" si="16"/>
        <v>8.8792473904220515</v>
      </c>
      <c r="J176" s="9">
        <f t="shared" si="17"/>
        <v>-11.950288660054639</v>
      </c>
      <c r="K176" s="9">
        <f t="shared" si="8"/>
        <v>0.44214097477720316</v>
      </c>
      <c r="L176" s="9">
        <f t="shared" si="9"/>
        <v>8.3490779936330455</v>
      </c>
      <c r="M176" s="9">
        <f t="shared" si="10"/>
        <v>-7.9069370188558423</v>
      </c>
    </row>
    <row r="177" spans="1:13">
      <c r="A177" s="9">
        <f t="shared" si="14"/>
        <v>20</v>
      </c>
      <c r="B177" s="11">
        <v>42709</v>
      </c>
      <c r="C177" s="12">
        <v>1196.3499999999999</v>
      </c>
      <c r="D177" s="12">
        <v>1215.55</v>
      </c>
      <c r="E177" s="9">
        <f t="shared" si="11"/>
        <v>13.215441749534875</v>
      </c>
      <c r="F177" s="9">
        <f t="shared" si="12"/>
        <v>17.273884454032441</v>
      </c>
      <c r="G177" s="9">
        <f t="shared" si="13"/>
        <v>-4.0584427044975655</v>
      </c>
      <c r="H177" s="9">
        <f t="shared" si="15"/>
        <v>15.078702918513955</v>
      </c>
      <c r="I177" s="9">
        <f t="shared" si="16"/>
        <v>18.149744188146542</v>
      </c>
      <c r="J177" s="9">
        <f t="shared" si="17"/>
        <v>-3.0710412696325875</v>
      </c>
      <c r="K177" s="9">
        <f t="shared" si="8"/>
        <v>18.252544811063217</v>
      </c>
      <c r="L177" s="9">
        <f t="shared" si="9"/>
        <v>17.810403836286014</v>
      </c>
      <c r="M177" s="9">
        <f t="shared" si="10"/>
        <v>0.44214097477720316</v>
      </c>
    </row>
    <row r="178" spans="1:13">
      <c r="A178" s="9">
        <f t="shared" si="14"/>
        <v>19</v>
      </c>
      <c r="B178" s="11">
        <v>42710</v>
      </c>
      <c r="C178" s="12">
        <v>1194.45</v>
      </c>
      <c r="D178" s="12">
        <v>1243.4000000000001</v>
      </c>
      <c r="E178" s="9">
        <f t="shared" si="11"/>
        <v>-1.8217432878675481</v>
      </c>
      <c r="F178" s="9">
        <f t="shared" si="12"/>
        <v>-15.037185037402423</v>
      </c>
      <c r="G178" s="9">
        <f t="shared" si="13"/>
        <v>13.215441749534875</v>
      </c>
      <c r="H178" s="9">
        <f t="shared" si="15"/>
        <v>-1.1063735821865066</v>
      </c>
      <c r="I178" s="9">
        <f t="shared" si="16"/>
        <v>-16.185076500700461</v>
      </c>
      <c r="J178" s="9">
        <f t="shared" si="17"/>
        <v>15.078702918513955</v>
      </c>
      <c r="K178" s="9">
        <f t="shared" si="8"/>
        <v>2.5122037832718433</v>
      </c>
      <c r="L178" s="9">
        <f t="shared" si="9"/>
        <v>-15.740341027791374</v>
      </c>
      <c r="M178" s="9">
        <f t="shared" si="10"/>
        <v>18.252544811063217</v>
      </c>
    </row>
    <row r="179" spans="1:13">
      <c r="A179" s="9">
        <f t="shared" si="14"/>
        <v>18</v>
      </c>
      <c r="B179" s="11">
        <v>42711</v>
      </c>
      <c r="C179" s="12">
        <v>1181.5999999999999</v>
      </c>
      <c r="D179" s="12">
        <v>1264.95</v>
      </c>
      <c r="E179" s="9">
        <f t="shared" si="11"/>
        <v>-24.837141404780596</v>
      </c>
      <c r="F179" s="9">
        <f t="shared" si="12"/>
        <v>-23.015398116913047</v>
      </c>
      <c r="G179" s="9">
        <f t="shared" si="13"/>
        <v>-1.8217432878675481</v>
      </c>
      <c r="H179" s="9">
        <f t="shared" si="15"/>
        <v>-25.009996511812915</v>
      </c>
      <c r="I179" s="9">
        <f t="shared" si="16"/>
        <v>-23.903622929626408</v>
      </c>
      <c r="J179" s="9">
        <f t="shared" si="17"/>
        <v>-1.1063735821865066</v>
      </c>
      <c r="K179" s="9">
        <f t="shared" si="8"/>
        <v>-21.047288107173699</v>
      </c>
      <c r="L179" s="9">
        <f t="shared" si="9"/>
        <v>-23.559491890445543</v>
      </c>
      <c r="M179" s="9">
        <f t="shared" si="10"/>
        <v>2.5122037832718433</v>
      </c>
    </row>
    <row r="180" spans="1:13">
      <c r="A180" s="9">
        <f t="shared" si="14"/>
        <v>17</v>
      </c>
      <c r="B180" s="11">
        <v>42712</v>
      </c>
      <c r="C180" s="12">
        <v>1199.5</v>
      </c>
      <c r="D180" s="12">
        <v>1289.8499999999999</v>
      </c>
      <c r="E180" s="9">
        <f t="shared" si="11"/>
        <v>-18.682775423858629</v>
      </c>
      <c r="F180" s="9">
        <f t="shared" si="12"/>
        <v>6.1543659809219662</v>
      </c>
      <c r="G180" s="9">
        <f t="shared" si="13"/>
        <v>-24.837141404780596</v>
      </c>
      <c r="H180" s="9">
        <f t="shared" si="15"/>
        <v>-19.88193205462926</v>
      </c>
      <c r="I180" s="9">
        <f t="shared" si="16"/>
        <v>5.1280644571836547</v>
      </c>
      <c r="J180" s="9">
        <f t="shared" si="17"/>
        <v>-25.009996511812915</v>
      </c>
      <c r="K180" s="9">
        <f t="shared" si="8"/>
        <v>-15.521596602398404</v>
      </c>
      <c r="L180" s="9">
        <f t="shared" si="9"/>
        <v>5.5256915047752955</v>
      </c>
      <c r="M180" s="9">
        <f t="shared" si="10"/>
        <v>-21.047288107173699</v>
      </c>
    </row>
    <row r="181" spans="1:13">
      <c r="A181" s="9">
        <f t="shared" si="14"/>
        <v>16</v>
      </c>
      <c r="B181" s="11">
        <v>42713</v>
      </c>
      <c r="C181" s="12">
        <v>1198.3</v>
      </c>
      <c r="D181" s="12">
        <v>1268.25</v>
      </c>
      <c r="E181" s="9">
        <f t="shared" si="11"/>
        <v>-9.6937916964657234</v>
      </c>
      <c r="F181" s="9">
        <f t="shared" si="12"/>
        <v>8.9889837273929061</v>
      </c>
      <c r="G181" s="9">
        <f t="shared" si="13"/>
        <v>-18.682775423858629</v>
      </c>
      <c r="H181" s="9">
        <f t="shared" si="15"/>
        <v>-10.00266266808967</v>
      </c>
      <c r="I181" s="9">
        <f t="shared" si="16"/>
        <v>9.8792693865395904</v>
      </c>
      <c r="J181" s="9">
        <f t="shared" si="17"/>
        <v>-19.88193205462926</v>
      </c>
      <c r="K181" s="9">
        <f t="shared" si="8"/>
        <v>-5.9872567029262882</v>
      </c>
      <c r="L181" s="9">
        <f t="shared" si="9"/>
        <v>9.5343398994721156</v>
      </c>
      <c r="M181" s="9">
        <f t="shared" si="10"/>
        <v>-15.521596602398404</v>
      </c>
    </row>
    <row r="182" spans="1:13">
      <c r="A182" s="9">
        <f t="shared" si="14"/>
        <v>15</v>
      </c>
      <c r="B182" s="11">
        <v>42716</v>
      </c>
      <c r="C182" s="12">
        <v>1184.45</v>
      </c>
      <c r="D182" s="12">
        <v>1264.5</v>
      </c>
      <c r="E182" s="9">
        <f t="shared" si="11"/>
        <v>-21.774870910459867</v>
      </c>
      <c r="F182" s="9">
        <f t="shared" si="12"/>
        <v>-12.081079213994144</v>
      </c>
      <c r="G182" s="9">
        <f t="shared" si="13"/>
        <v>-9.6937916964657234</v>
      </c>
      <c r="H182" s="9">
        <f t="shared" si="15"/>
        <v>-21.929178399593184</v>
      </c>
      <c r="I182" s="9">
        <f t="shared" si="16"/>
        <v>-11.926515731503514</v>
      </c>
      <c r="J182" s="9">
        <f t="shared" si="17"/>
        <v>-10.00266266808967</v>
      </c>
      <c r="K182" s="9">
        <f t="shared" si="8"/>
        <v>-17.973656025934588</v>
      </c>
      <c r="L182" s="9">
        <f t="shared" si="9"/>
        <v>-11.9863993230083</v>
      </c>
      <c r="M182" s="9">
        <f t="shared" si="10"/>
        <v>-5.9872567029262882</v>
      </c>
    </row>
    <row r="183" spans="1:13">
      <c r="A183" s="9">
        <f t="shared" si="14"/>
        <v>14</v>
      </c>
      <c r="B183" s="11">
        <v>42717</v>
      </c>
      <c r="C183" s="12">
        <v>1186.25</v>
      </c>
      <c r="D183" s="12">
        <v>1278.55</v>
      </c>
      <c r="E183" s="9">
        <f t="shared" si="11"/>
        <v>-26.602427455361521</v>
      </c>
      <c r="F183" s="9">
        <f t="shared" si="12"/>
        <v>-4.827556544901654</v>
      </c>
      <c r="G183" s="9">
        <f t="shared" si="13"/>
        <v>-21.774870910459867</v>
      </c>
      <c r="H183" s="9">
        <f t="shared" si="15"/>
        <v>-27.335832792226483</v>
      </c>
      <c r="I183" s="9">
        <f t="shared" si="16"/>
        <v>-5.4066543926332997</v>
      </c>
      <c r="J183" s="9">
        <f t="shared" si="17"/>
        <v>-21.929178399593184</v>
      </c>
      <c r="K183" s="9">
        <f t="shared" si="8"/>
        <v>-23.155946562396821</v>
      </c>
      <c r="L183" s="9">
        <f t="shared" si="9"/>
        <v>-5.1822905364622329</v>
      </c>
      <c r="M183" s="9">
        <f t="shared" si="10"/>
        <v>-17.973656025934588</v>
      </c>
    </row>
    <row r="184" spans="1:13">
      <c r="A184" s="9">
        <f t="shared" si="14"/>
        <v>13</v>
      </c>
      <c r="B184" s="11">
        <v>42718</v>
      </c>
      <c r="C184" s="12">
        <v>1175.7</v>
      </c>
      <c r="D184" s="12">
        <v>1266.55</v>
      </c>
      <c r="E184" s="9">
        <f t="shared" si="11"/>
        <v>-31.491880940143119</v>
      </c>
      <c r="F184" s="9">
        <f t="shared" si="12"/>
        <v>-4.8894534847815976</v>
      </c>
      <c r="G184" s="9">
        <f t="shared" si="13"/>
        <v>-26.602427455361521</v>
      </c>
      <c r="H184" s="9">
        <f t="shared" si="15"/>
        <v>-31.730683133037701</v>
      </c>
      <c r="I184" s="9">
        <f t="shared" si="16"/>
        <v>-4.3948503408112174</v>
      </c>
      <c r="J184" s="9">
        <f t="shared" si="17"/>
        <v>-27.335832792226483</v>
      </c>
      <c r="K184" s="9">
        <f t="shared" si="8"/>
        <v>-27.742424396023353</v>
      </c>
      <c r="L184" s="9">
        <f t="shared" si="9"/>
        <v>-4.5864778336265317</v>
      </c>
      <c r="M184" s="9">
        <f t="shared" si="10"/>
        <v>-23.155946562396821</v>
      </c>
    </row>
    <row r="185" spans="1:13">
      <c r="A185" s="9">
        <f t="shared" si="14"/>
        <v>12</v>
      </c>
      <c r="B185" s="11">
        <v>42719</v>
      </c>
      <c r="C185" s="12">
        <v>1176.5999999999999</v>
      </c>
      <c r="D185" s="12">
        <v>1259.2</v>
      </c>
      <c r="E185" s="9">
        <f t="shared" si="11"/>
        <v>-27.124796199571847</v>
      </c>
      <c r="F185" s="9">
        <f t="shared" si="12"/>
        <v>4.3670847405712721</v>
      </c>
      <c r="G185" s="9">
        <f t="shared" si="13"/>
        <v>-31.491880940143119</v>
      </c>
      <c r="H185" s="9">
        <f t="shared" si="15"/>
        <v>-27.060653966784912</v>
      </c>
      <c r="I185" s="9">
        <f t="shared" si="16"/>
        <v>4.6700291662527889</v>
      </c>
      <c r="J185" s="9">
        <f t="shared" si="17"/>
        <v>-31.730683133037701</v>
      </c>
      <c r="K185" s="9">
        <f t="shared" si="8"/>
        <v>-23.189767069119853</v>
      </c>
      <c r="L185" s="9">
        <f t="shared" si="9"/>
        <v>4.5526573269034998</v>
      </c>
      <c r="M185" s="9">
        <f t="shared" si="10"/>
        <v>-27.742424396023353</v>
      </c>
    </row>
    <row r="186" spans="1:13">
      <c r="A186" s="9">
        <f t="shared" si="14"/>
        <v>11</v>
      </c>
      <c r="B186" s="11">
        <v>42720</v>
      </c>
      <c r="C186" s="12">
        <v>1182.3</v>
      </c>
      <c r="D186" s="12">
        <v>1269.1500000000001</v>
      </c>
      <c r="E186" s="9">
        <f t="shared" si="11"/>
        <v>-26.118332685107134</v>
      </c>
      <c r="F186" s="9">
        <f t="shared" si="12"/>
        <v>1.0064635144647127</v>
      </c>
      <c r="G186" s="9">
        <f t="shared" si="13"/>
        <v>-27.124796199571847</v>
      </c>
      <c r="H186" s="9">
        <f t="shared" si="15"/>
        <v>-26.464298892528859</v>
      </c>
      <c r="I186" s="9">
        <f t="shared" si="16"/>
        <v>0.59635507425605283</v>
      </c>
      <c r="J186" s="9">
        <f t="shared" si="17"/>
        <v>-27.060653966784912</v>
      </c>
      <c r="K186" s="9">
        <f t="shared" si="8"/>
        <v>-22.434520865404238</v>
      </c>
      <c r="L186" s="9">
        <f t="shared" si="9"/>
        <v>0.75524620371561468</v>
      </c>
      <c r="M186" s="9">
        <f t="shared" si="10"/>
        <v>-23.189767069119853</v>
      </c>
    </row>
    <row r="187" spans="1:13">
      <c r="A187" s="9">
        <f t="shared" si="14"/>
        <v>10</v>
      </c>
      <c r="B187" s="11">
        <v>42723</v>
      </c>
      <c r="C187" s="12">
        <v>1176.75</v>
      </c>
      <c r="D187" s="12">
        <v>1247.9000000000001</v>
      </c>
      <c r="E187" s="9">
        <f t="shared" si="11"/>
        <v>-21.644448231074421</v>
      </c>
      <c r="F187" s="9">
        <f t="shared" si="12"/>
        <v>4.4738844540327136</v>
      </c>
      <c r="G187" s="9">
        <f t="shared" si="13"/>
        <v>-26.118332685107134</v>
      </c>
      <c r="H187" s="9">
        <f t="shared" si="15"/>
        <v>-21.114554704382044</v>
      </c>
      <c r="I187" s="9">
        <f t="shared" si="16"/>
        <v>5.3497441881468148</v>
      </c>
      <c r="J187" s="9">
        <f t="shared" si="17"/>
        <v>-26.464298892528859</v>
      </c>
      <c r="K187" s="9">
        <f t="shared" si="8"/>
        <v>-17.424117029118179</v>
      </c>
      <c r="L187" s="9">
        <f t="shared" si="9"/>
        <v>5.0104038362860592</v>
      </c>
      <c r="M187" s="9">
        <f t="shared" si="10"/>
        <v>-22.434520865404238</v>
      </c>
    </row>
    <row r="188" spans="1:13">
      <c r="A188" s="9">
        <f t="shared" si="14"/>
        <v>9</v>
      </c>
      <c r="B188" s="11">
        <v>42724</v>
      </c>
      <c r="C188" s="12">
        <v>1181.9000000000001</v>
      </c>
      <c r="D188" s="12">
        <v>1235.55</v>
      </c>
      <c r="E188" s="9">
        <f t="shared" si="11"/>
        <v>-10.668802442495462</v>
      </c>
      <c r="F188" s="9">
        <f t="shared" si="12"/>
        <v>10.975645788578959</v>
      </c>
      <c r="G188" s="9">
        <f t="shared" si="13"/>
        <v>-21.644448231074421</v>
      </c>
      <c r="H188" s="9">
        <f t="shared" si="15"/>
        <v>-9.6298798468003497</v>
      </c>
      <c r="I188" s="9">
        <f t="shared" si="16"/>
        <v>11.484674857581695</v>
      </c>
      <c r="J188" s="9">
        <f t="shared" si="17"/>
        <v>-21.114554704382044</v>
      </c>
      <c r="K188" s="9">
        <f t="shared" si="8"/>
        <v>-6.1366587995587452</v>
      </c>
      <c r="L188" s="9">
        <f t="shared" si="9"/>
        <v>11.287458229559434</v>
      </c>
      <c r="M188" s="9">
        <f t="shared" si="10"/>
        <v>-17.424117029118179</v>
      </c>
    </row>
    <row r="189" spans="1:13">
      <c r="A189" s="9">
        <f t="shared" si="14"/>
        <v>8</v>
      </c>
      <c r="B189" s="11">
        <v>42725</v>
      </c>
      <c r="C189" s="12">
        <v>1180</v>
      </c>
      <c r="D189" s="12">
        <v>1235.5999999999999</v>
      </c>
      <c r="E189" s="9">
        <f t="shared" si="11"/>
        <v>-12.592388052975593</v>
      </c>
      <c r="F189" s="9">
        <f t="shared" si="12"/>
        <v>-1.9235856104801314</v>
      </c>
      <c r="G189" s="9">
        <f t="shared" si="13"/>
        <v>-10.668802442495462</v>
      </c>
      <c r="H189" s="9">
        <f t="shared" si="15"/>
        <v>-11.555526303713577</v>
      </c>
      <c r="I189" s="9">
        <f t="shared" si="16"/>
        <v>-1.9256464569132277</v>
      </c>
      <c r="J189" s="9">
        <f t="shared" si="17"/>
        <v>-9.6298798468003497</v>
      </c>
      <c r="K189" s="9">
        <f t="shared" si="8"/>
        <v>-8.0615068085853636</v>
      </c>
      <c r="L189" s="9">
        <f t="shared" si="9"/>
        <v>-1.9248480090266185</v>
      </c>
      <c r="M189" s="9">
        <f t="shared" si="10"/>
        <v>-6.1366587995587452</v>
      </c>
    </row>
    <row r="190" spans="1:13">
      <c r="A190" s="9">
        <f t="shared" si="14"/>
        <v>7</v>
      </c>
      <c r="B190" s="11">
        <v>42726</v>
      </c>
      <c r="C190" s="12">
        <v>1173.0999999999999</v>
      </c>
      <c r="D190" s="12">
        <v>1217.4000000000001</v>
      </c>
      <c r="E190" s="9">
        <f t="shared" si="11"/>
        <v>-10.907225838227987</v>
      </c>
      <c r="F190" s="9">
        <f t="shared" si="12"/>
        <v>1.6851622147476064</v>
      </c>
      <c r="G190" s="9">
        <f t="shared" si="13"/>
        <v>-12.592388052975593</v>
      </c>
      <c r="H190" s="9">
        <f t="shared" si="15"/>
        <v>-9.1202159872777884</v>
      </c>
      <c r="I190" s="9">
        <f t="shared" si="16"/>
        <v>2.435310316435789</v>
      </c>
      <c r="J190" s="9">
        <f t="shared" si="17"/>
        <v>-11.555526303713577</v>
      </c>
      <c r="K190" s="9">
        <f t="shared" si="8"/>
        <v>-5.9168315229194377</v>
      </c>
      <c r="L190" s="9">
        <f t="shared" si="9"/>
        <v>2.1446752856659259</v>
      </c>
      <c r="M190" s="9">
        <f t="shared" si="10"/>
        <v>-8.0615068085853636</v>
      </c>
    </row>
    <row r="191" spans="1:13">
      <c r="A191" s="9">
        <f t="shared" si="14"/>
        <v>6</v>
      </c>
      <c r="B191" s="11">
        <v>42727</v>
      </c>
      <c r="C191" s="12">
        <v>1186.25</v>
      </c>
      <c r="D191" s="12">
        <v>1224.8499999999999</v>
      </c>
      <c r="E191" s="9">
        <f t="shared" si="11"/>
        <v>-1.2714817997591581</v>
      </c>
      <c r="F191" s="9">
        <f t="shared" si="12"/>
        <v>9.6357440384688289</v>
      </c>
      <c r="G191" s="9">
        <f t="shared" si="13"/>
        <v>-10.907225838227987</v>
      </c>
      <c r="H191" s="9">
        <f t="shared" si="15"/>
        <v>0.20846193264287649</v>
      </c>
      <c r="I191" s="9">
        <f t="shared" si="16"/>
        <v>9.3286779199206649</v>
      </c>
      <c r="J191" s="9">
        <f t="shared" si="17"/>
        <v>-9.1202159872777884</v>
      </c>
      <c r="K191" s="9">
        <f t="shared" si="8"/>
        <v>3.5308151321241894</v>
      </c>
      <c r="L191" s="9">
        <f t="shared" si="9"/>
        <v>9.4476466550436271</v>
      </c>
      <c r="M191" s="9">
        <f t="shared" si="10"/>
        <v>-5.9168315229194377</v>
      </c>
    </row>
    <row r="192" spans="1:13">
      <c r="A192" s="9">
        <f t="shared" si="14"/>
        <v>5</v>
      </c>
      <c r="B192" s="11">
        <v>42730</v>
      </c>
      <c r="C192" s="12">
        <v>1175</v>
      </c>
      <c r="D192" s="12">
        <v>1219.5</v>
      </c>
      <c r="E192" s="9">
        <f t="shared" ref="E192:E196" si="18">C192-($P$3+D192*$P$4)</f>
        <v>-9.9978214783909607</v>
      </c>
      <c r="F192" s="9">
        <f t="shared" si="12"/>
        <v>-8.7263396786318026</v>
      </c>
      <c r="G192" s="9">
        <f t="shared" si="13"/>
        <v>-1.2714817997591581</v>
      </c>
      <c r="H192" s="9">
        <f t="shared" si="15"/>
        <v>-8.2973671776355786</v>
      </c>
      <c r="I192" s="9">
        <f t="shared" si="16"/>
        <v>-8.5058291102784551</v>
      </c>
      <c r="J192" s="9">
        <f t="shared" si="17"/>
        <v>0.20846193264287649</v>
      </c>
      <c r="K192" s="9">
        <f t="shared" si="8"/>
        <v>-5.0604479020344115</v>
      </c>
      <c r="L192" s="9">
        <f t="shared" si="9"/>
        <v>-8.5912630341586009</v>
      </c>
      <c r="M192" s="9">
        <f t="shared" si="10"/>
        <v>3.5308151321241894</v>
      </c>
    </row>
    <row r="193" spans="1:13">
      <c r="A193" s="9">
        <f t="shared" si="14"/>
        <v>4</v>
      </c>
      <c r="B193" s="11">
        <v>42731</v>
      </c>
      <c r="C193" s="12">
        <v>1185.2</v>
      </c>
      <c r="D193" s="12">
        <v>1232.1500000000001</v>
      </c>
      <c r="E193" s="9">
        <f t="shared" si="18"/>
        <v>-5.7649809298502532</v>
      </c>
      <c r="F193" s="9">
        <f t="shared" ref="F193:F196" si="19">E193-E192</f>
        <v>4.2328405485407075</v>
      </c>
      <c r="G193" s="9">
        <f t="shared" ref="G193:G196" si="20">E192</f>
        <v>-9.9978214783909607</v>
      </c>
      <c r="H193" s="9">
        <f t="shared" si="15"/>
        <v>-4.5859207766968666</v>
      </c>
      <c r="I193" s="9">
        <f t="shared" si="16"/>
        <v>3.711446400938712</v>
      </c>
      <c r="J193" s="9">
        <f t="shared" si="17"/>
        <v>-8.2973671776355786</v>
      </c>
      <c r="K193" s="9">
        <f t="shared" si="8"/>
        <v>-1.1469941857531012</v>
      </c>
      <c r="L193" s="9">
        <f t="shared" si="9"/>
        <v>3.9134537162813103</v>
      </c>
      <c r="M193" s="9">
        <f t="shared" si="10"/>
        <v>-5.0604479020344115</v>
      </c>
    </row>
    <row r="194" spans="1:13">
      <c r="A194" s="9">
        <f t="shared" si="14"/>
        <v>3</v>
      </c>
      <c r="B194" s="11">
        <v>42732</v>
      </c>
      <c r="C194" s="12">
        <v>1186.75</v>
      </c>
      <c r="D194" s="12">
        <v>1237.95</v>
      </c>
      <c r="E194" s="9">
        <f t="shared" si="18"/>
        <v>-6.9509117455390879</v>
      </c>
      <c r="F194" s="9">
        <f t="shared" si="19"/>
        <v>-1.1859308156888346</v>
      </c>
      <c r="G194" s="9">
        <f t="shared" si="20"/>
        <v>-5.7649809298502532</v>
      </c>
      <c r="H194" s="9">
        <f t="shared" si="15"/>
        <v>-6.0109097786380516</v>
      </c>
      <c r="I194" s="9">
        <f t="shared" si="16"/>
        <v>-1.4249890019411851</v>
      </c>
      <c r="J194" s="9">
        <f t="shared" si="17"/>
        <v>-4.5859207766968666</v>
      </c>
      <c r="K194" s="9">
        <f t="shared" si="8"/>
        <v>-2.4793632328335207</v>
      </c>
      <c r="L194" s="9">
        <f t="shared" si="9"/>
        <v>-1.3323690470804195</v>
      </c>
      <c r="M194" s="9">
        <f t="shared" si="10"/>
        <v>-1.1469941857531012</v>
      </c>
    </row>
    <row r="195" spans="1:13">
      <c r="A195">
        <f>A196+1</f>
        <v>2</v>
      </c>
      <c r="B195" s="11">
        <v>42733</v>
      </c>
      <c r="C195" s="12">
        <v>1205.2</v>
      </c>
      <c r="D195" s="12">
        <v>1257.2</v>
      </c>
      <c r="E195" s="9">
        <f t="shared" si="18"/>
        <v>2.4186282196312732</v>
      </c>
      <c r="F195" s="9">
        <f t="shared" si="19"/>
        <v>9.369539965170361</v>
      </c>
      <c r="G195" s="9">
        <f t="shared" si="20"/>
        <v>-6.9509117455390879</v>
      </c>
      <c r="H195" s="9">
        <f t="shared" si="15"/>
        <v>2.5652043097466048</v>
      </c>
      <c r="I195" s="9">
        <f t="shared" si="16"/>
        <v>8.5761140883846565</v>
      </c>
      <c r="J195" s="9">
        <f t="shared" si="17"/>
        <v>-6.0109097786380516</v>
      </c>
      <c r="K195" s="9">
        <f t="shared" si="8"/>
        <v>6.4041532919425208</v>
      </c>
      <c r="L195" s="9">
        <f t="shared" si="9"/>
        <v>8.8835165247760415</v>
      </c>
      <c r="M195" s="9">
        <f t="shared" si="10"/>
        <v>-2.4793632328335207</v>
      </c>
    </row>
    <row r="196" spans="1:13">
      <c r="A196">
        <v>1</v>
      </c>
      <c r="B196" s="11">
        <v>42734</v>
      </c>
      <c r="C196" s="12">
        <v>1206.2</v>
      </c>
      <c r="D196" s="12">
        <v>1262.5999999999999</v>
      </c>
      <c r="E196" s="9">
        <f t="shared" si="18"/>
        <v>0.87138228778326265</v>
      </c>
      <c r="F196" s="9">
        <f t="shared" si="19"/>
        <v>-1.5472459318480105</v>
      </c>
      <c r="G196" s="9">
        <f t="shared" si="20"/>
        <v>2.4186282196312732</v>
      </c>
      <c r="H196" s="9">
        <f t="shared" si="15"/>
        <v>0.79538696311169588</v>
      </c>
      <c r="I196" s="9">
        <f t="shared" si="16"/>
        <v>-1.769817346634909</v>
      </c>
      <c r="J196" s="9">
        <f t="shared" si="17"/>
        <v>2.5652043097466048</v>
      </c>
      <c r="K196" s="9">
        <f t="shared" ref="K196" si="21">C196-($P$9+$P$10*D196)</f>
        <v>4.7205683170745942</v>
      </c>
      <c r="L196" s="9">
        <f t="shared" si="9"/>
        <v>-1.6835849748679266</v>
      </c>
      <c r="M196" s="9">
        <f t="shared" si="10"/>
        <v>6.4041532919425208</v>
      </c>
    </row>
    <row r="197" spans="1:13">
      <c r="B197" s="10"/>
      <c r="C197" s="9"/>
      <c r="D197" s="9"/>
    </row>
    <row r="198" spans="1:13">
      <c r="B198" s="10"/>
      <c r="C198" s="9"/>
      <c r="D198" s="9"/>
    </row>
    <row r="199" spans="1:13">
      <c r="B199" s="10"/>
      <c r="C199" s="9"/>
      <c r="D199" s="9"/>
    </row>
    <row r="200" spans="1:13">
      <c r="B200" s="10"/>
      <c r="C200" s="9"/>
      <c r="D200" s="9"/>
    </row>
    <row r="201" spans="1:13">
      <c r="B201" s="10"/>
      <c r="C201" s="9"/>
      <c r="D201" s="9"/>
    </row>
    <row r="202" spans="1:13">
      <c r="B202" s="10"/>
      <c r="C202" s="9"/>
      <c r="D202" s="9"/>
    </row>
    <row r="203" spans="1:13">
      <c r="B203" s="10"/>
      <c r="C203" s="9"/>
      <c r="D203" s="9"/>
    </row>
    <row r="204" spans="1:13">
      <c r="B204" s="10"/>
      <c r="C204" s="9"/>
      <c r="D204" s="9"/>
    </row>
    <row r="205" spans="1:13">
      <c r="B205" s="10"/>
      <c r="C205" s="9"/>
      <c r="D205" s="9"/>
    </row>
    <row r="206" spans="1:13">
      <c r="B206" s="10"/>
      <c r="C206" s="9"/>
      <c r="D206" s="9"/>
    </row>
    <row r="207" spans="1:13">
      <c r="B207" s="10"/>
      <c r="C207" s="9"/>
      <c r="D207" s="9"/>
    </row>
    <row r="208" spans="1:13">
      <c r="B208" s="10"/>
      <c r="C208" s="9"/>
      <c r="D208" s="9"/>
    </row>
    <row r="209" spans="2:4">
      <c r="B209" s="10"/>
      <c r="C209" s="9"/>
      <c r="D209" s="9"/>
    </row>
    <row r="210" spans="2:4">
      <c r="B210" s="10"/>
      <c r="C210" s="9"/>
      <c r="D210" s="9"/>
    </row>
    <row r="211" spans="2:4">
      <c r="B211" s="10"/>
      <c r="C211" s="9"/>
      <c r="D211" s="9"/>
    </row>
    <row r="212" spans="2:4">
      <c r="B212" s="10"/>
      <c r="C212" s="9"/>
      <c r="D212" s="9"/>
    </row>
    <row r="213" spans="2:4">
      <c r="B213" s="10"/>
      <c r="C213" s="9"/>
      <c r="D213" s="9"/>
    </row>
    <row r="214" spans="2:4">
      <c r="B214" s="10"/>
      <c r="C214" s="9"/>
      <c r="D214" s="9"/>
    </row>
    <row r="215" spans="2:4">
      <c r="B215" s="10"/>
      <c r="C215" s="9"/>
      <c r="D215" s="9"/>
    </row>
    <row r="216" spans="2:4">
      <c r="B216" s="10"/>
      <c r="C216" s="9"/>
      <c r="D216" s="9"/>
    </row>
    <row r="217" spans="2:4">
      <c r="B217" s="10"/>
      <c r="C217" s="9"/>
      <c r="D217" s="9"/>
    </row>
    <row r="218" spans="2:4">
      <c r="B218" s="10"/>
      <c r="C218" s="9"/>
      <c r="D218" s="9"/>
    </row>
    <row r="219" spans="2:4">
      <c r="B219" s="10"/>
      <c r="C219" s="9"/>
      <c r="D219" s="9"/>
    </row>
    <row r="220" spans="2:4">
      <c r="B220" s="10"/>
      <c r="C220" s="9"/>
      <c r="D220" s="9"/>
    </row>
    <row r="221" spans="2:4">
      <c r="B221" s="10"/>
      <c r="C221" s="9"/>
      <c r="D221" s="9"/>
    </row>
    <row r="222" spans="2:4">
      <c r="B222" s="10"/>
      <c r="C222" s="9"/>
      <c r="D222" s="9"/>
    </row>
    <row r="223" spans="2:4">
      <c r="B223" s="10"/>
      <c r="C223" s="9"/>
      <c r="D223" s="9"/>
    </row>
    <row r="224" spans="2:4">
      <c r="B224" s="10"/>
      <c r="C224" s="9"/>
      <c r="D224" s="9"/>
    </row>
    <row r="225" spans="2:4">
      <c r="B225" s="10"/>
      <c r="C225" s="9"/>
      <c r="D225" s="9"/>
    </row>
    <row r="226" spans="2:4">
      <c r="B226" s="10"/>
      <c r="C226" s="9"/>
      <c r="D226" s="9"/>
    </row>
    <row r="227" spans="2:4">
      <c r="B227" s="10"/>
      <c r="C227" s="9"/>
      <c r="D227" s="9"/>
    </row>
    <row r="228" spans="2:4">
      <c r="B228" s="10"/>
      <c r="C228" s="9"/>
      <c r="D228" s="9"/>
    </row>
    <row r="229" spans="2:4">
      <c r="B229" s="10"/>
      <c r="C229" s="9"/>
      <c r="D229" s="9"/>
    </row>
    <row r="230" spans="2:4">
      <c r="B230" s="10"/>
      <c r="C230" s="9"/>
      <c r="D230" s="9"/>
    </row>
    <row r="231" spans="2:4">
      <c r="B231" s="10"/>
      <c r="C231" s="9"/>
      <c r="D231" s="9"/>
    </row>
    <row r="232" spans="2:4">
      <c r="B232" s="10"/>
      <c r="C232" s="9"/>
      <c r="D232" s="9"/>
    </row>
    <row r="233" spans="2:4">
      <c r="B233" s="10"/>
      <c r="C233" s="9"/>
      <c r="D233" s="9"/>
    </row>
    <row r="234" spans="2:4">
      <c r="B234" s="10"/>
      <c r="C234" s="9"/>
      <c r="D234" s="9"/>
    </row>
    <row r="235" spans="2:4">
      <c r="B235" s="10"/>
      <c r="C235" s="9"/>
      <c r="D235" s="9"/>
    </row>
    <row r="236" spans="2:4">
      <c r="B236" s="10"/>
      <c r="C236" s="9"/>
      <c r="D236" s="9"/>
    </row>
    <row r="237" spans="2:4">
      <c r="B237" s="10"/>
      <c r="C237" s="9"/>
      <c r="D237" s="9"/>
    </row>
    <row r="238" spans="2:4">
      <c r="B238" s="10"/>
      <c r="C238" s="9"/>
      <c r="D238" s="9"/>
    </row>
    <row r="239" spans="2:4">
      <c r="B239" s="10"/>
      <c r="C239" s="9"/>
      <c r="D239" s="9"/>
    </row>
    <row r="240" spans="2:4">
      <c r="B240" s="10"/>
      <c r="C240" s="9"/>
      <c r="D240" s="9"/>
    </row>
    <row r="241" spans="2:4">
      <c r="B241" s="10"/>
      <c r="C241" s="9"/>
      <c r="D241" s="9"/>
    </row>
    <row r="242" spans="2:4">
      <c r="B242" s="10"/>
      <c r="C242" s="9"/>
      <c r="D242" s="9"/>
    </row>
    <row r="243" spans="2:4">
      <c r="B243" s="10"/>
      <c r="C243" s="9"/>
      <c r="D243" s="9"/>
    </row>
    <row r="244" spans="2:4">
      <c r="B244" s="10"/>
      <c r="C244" s="9"/>
      <c r="D244" s="9"/>
    </row>
    <row r="245" spans="2:4">
      <c r="B245" s="10"/>
      <c r="C245" s="9"/>
      <c r="D245" s="9"/>
    </row>
    <row r="246" spans="2:4">
      <c r="B246" s="10"/>
      <c r="C246" s="9"/>
      <c r="D246" s="9"/>
    </row>
    <row r="247" spans="2:4">
      <c r="B247" s="10"/>
      <c r="C247" s="9"/>
      <c r="D247" s="9"/>
    </row>
    <row r="248" spans="2:4">
      <c r="B248" s="10"/>
      <c r="C248" s="9"/>
      <c r="D248" s="9"/>
    </row>
    <row r="249" spans="2:4">
      <c r="B249" s="10"/>
      <c r="C249" s="9"/>
      <c r="D249" s="9"/>
    </row>
    <row r="250" spans="2:4">
      <c r="B250" s="10"/>
      <c r="C250" s="9"/>
      <c r="D250" s="9"/>
    </row>
    <row r="251" spans="2:4">
      <c r="B251" s="10"/>
      <c r="C251" s="9"/>
      <c r="D251" s="9"/>
    </row>
    <row r="252" spans="2:4">
      <c r="B252" s="10"/>
      <c r="C252" s="9"/>
      <c r="D252" s="9"/>
    </row>
    <row r="253" spans="2:4">
      <c r="B253" s="10"/>
      <c r="C253" s="9"/>
      <c r="D253" s="9"/>
    </row>
    <row r="254" spans="2:4">
      <c r="B254" s="10"/>
      <c r="C254" s="9"/>
      <c r="D254" s="9"/>
    </row>
    <row r="255" spans="2:4">
      <c r="B255" s="10"/>
      <c r="C255" s="9"/>
      <c r="D255" s="9"/>
    </row>
    <row r="256" spans="2:4">
      <c r="B256" s="10"/>
      <c r="C256" s="9"/>
      <c r="D256" s="9"/>
    </row>
    <row r="257" spans="2:4">
      <c r="B257" s="10"/>
      <c r="C257" s="9"/>
      <c r="D257" s="9"/>
    </row>
    <row r="258" spans="2:4">
      <c r="B258" s="10"/>
      <c r="C258" s="9"/>
      <c r="D258" s="9"/>
    </row>
    <row r="259" spans="2:4">
      <c r="B259" s="10"/>
      <c r="C259" s="9"/>
      <c r="D259" s="9"/>
    </row>
    <row r="260" spans="2:4">
      <c r="B260" s="10"/>
      <c r="C260" s="9"/>
      <c r="D260" s="9"/>
    </row>
    <row r="261" spans="2:4">
      <c r="B261" s="10"/>
      <c r="C261" s="9"/>
      <c r="D261" s="9"/>
    </row>
    <row r="262" spans="2:4">
      <c r="B262" s="10"/>
      <c r="C262" s="9"/>
      <c r="D262" s="9"/>
    </row>
    <row r="263" spans="2:4">
      <c r="B263" s="10"/>
      <c r="C263" s="9"/>
      <c r="D263" s="9"/>
    </row>
    <row r="264" spans="2:4">
      <c r="B264" s="10"/>
      <c r="C264" s="9"/>
      <c r="D264" s="9"/>
    </row>
    <row r="265" spans="2:4">
      <c r="B265" s="10"/>
      <c r="C265" s="9"/>
      <c r="D265" s="9"/>
    </row>
    <row r="266" spans="2:4">
      <c r="B266" s="10"/>
      <c r="C266" s="9"/>
      <c r="D266" s="9"/>
    </row>
    <row r="267" spans="2:4">
      <c r="B267" s="10"/>
      <c r="C267" s="9"/>
      <c r="D267" s="9"/>
    </row>
    <row r="268" spans="2:4">
      <c r="B268" s="10"/>
      <c r="C268" s="9"/>
      <c r="D268" s="9"/>
    </row>
    <row r="269" spans="2:4">
      <c r="B269" s="10"/>
      <c r="C269" s="9"/>
      <c r="D269" s="9"/>
    </row>
    <row r="270" spans="2:4">
      <c r="B270" s="10"/>
      <c r="C270" s="9"/>
      <c r="D270" s="9"/>
    </row>
    <row r="271" spans="2:4">
      <c r="B271" s="10"/>
      <c r="C271" s="9"/>
      <c r="D271" s="9"/>
    </row>
    <row r="272" spans="2:4">
      <c r="B272" s="10"/>
      <c r="C272" s="9"/>
      <c r="D272" s="9"/>
    </row>
    <row r="273" spans="2:4">
      <c r="B273" s="10"/>
      <c r="C273" s="9"/>
      <c r="D273" s="9"/>
    </row>
    <row r="274" spans="2:4">
      <c r="B274" s="10"/>
      <c r="C274" s="9"/>
      <c r="D274" s="9"/>
    </row>
    <row r="275" spans="2:4">
      <c r="B275" s="10"/>
      <c r="C275" s="9"/>
      <c r="D275" s="9"/>
    </row>
    <row r="276" spans="2:4">
      <c r="B276" s="10"/>
      <c r="C276" s="9"/>
      <c r="D276" s="9"/>
    </row>
    <row r="277" spans="2:4">
      <c r="B277" s="10"/>
      <c r="C277" s="9"/>
      <c r="D277" s="9"/>
    </row>
    <row r="278" spans="2:4">
      <c r="B278" s="10"/>
      <c r="C278" s="9"/>
      <c r="D278" s="9"/>
    </row>
    <row r="279" spans="2:4">
      <c r="B279" s="10"/>
      <c r="C279" s="9"/>
      <c r="D279" s="9"/>
    </row>
    <row r="280" spans="2:4">
      <c r="B280" s="10"/>
      <c r="C280" s="9"/>
      <c r="D280" s="9"/>
    </row>
    <row r="281" spans="2:4">
      <c r="B281" s="10"/>
      <c r="C281" s="9"/>
      <c r="D281" s="9"/>
    </row>
    <row r="282" spans="2:4">
      <c r="B282" s="10"/>
      <c r="C282" s="9"/>
      <c r="D282" s="9"/>
    </row>
    <row r="283" spans="2:4">
      <c r="B283" s="10"/>
      <c r="C283" s="9"/>
      <c r="D283" s="9"/>
    </row>
    <row r="284" spans="2:4">
      <c r="B284" s="10"/>
      <c r="C284" s="9"/>
      <c r="D284" s="9"/>
    </row>
    <row r="285" spans="2:4">
      <c r="B285" s="10"/>
      <c r="C285" s="9"/>
      <c r="D285" s="9"/>
    </row>
    <row r="286" spans="2:4">
      <c r="B286" s="10"/>
      <c r="C286" s="9"/>
      <c r="D286" s="9"/>
    </row>
    <row r="287" spans="2:4">
      <c r="B287" s="10"/>
      <c r="C287" s="9"/>
      <c r="D287" s="9"/>
    </row>
    <row r="288" spans="2:4">
      <c r="B288" s="10"/>
      <c r="C288" s="9"/>
      <c r="D288" s="9"/>
    </row>
    <row r="289" spans="2:4">
      <c r="B289" s="10"/>
      <c r="C289" s="9"/>
      <c r="D289" s="9"/>
    </row>
    <row r="290" spans="2:4">
      <c r="B290" s="10"/>
      <c r="C290" s="9"/>
      <c r="D290" s="9"/>
    </row>
    <row r="291" spans="2:4">
      <c r="B291" s="10"/>
      <c r="C291" s="9"/>
      <c r="D291" s="9"/>
    </row>
    <row r="292" spans="2:4">
      <c r="B292" s="10"/>
      <c r="C292" s="9"/>
      <c r="D292" s="9"/>
    </row>
    <row r="293" spans="2:4">
      <c r="B293" s="10"/>
      <c r="C293" s="9"/>
      <c r="D293" s="9"/>
    </row>
    <row r="294" spans="2:4">
      <c r="B294" s="10"/>
      <c r="C294" s="9"/>
      <c r="D294" s="9"/>
    </row>
    <row r="295" spans="2:4">
      <c r="B295" s="10"/>
      <c r="C295" s="9"/>
      <c r="D295" s="9"/>
    </row>
    <row r="296" spans="2:4">
      <c r="B296" s="10"/>
      <c r="C296" s="9"/>
      <c r="D296" s="9"/>
    </row>
    <row r="297" spans="2:4">
      <c r="B297" s="10"/>
      <c r="C297" s="9"/>
      <c r="D297" s="9"/>
    </row>
    <row r="298" spans="2:4">
      <c r="B298" s="10"/>
      <c r="C298" s="9"/>
      <c r="D298" s="9"/>
    </row>
    <row r="299" spans="2:4">
      <c r="B299" s="10"/>
      <c r="C299" s="9"/>
      <c r="D299" s="9"/>
    </row>
    <row r="300" spans="2:4">
      <c r="B300" s="10"/>
      <c r="C300" s="9"/>
      <c r="D300" s="9"/>
    </row>
    <row r="301" spans="2:4">
      <c r="B301" s="10"/>
      <c r="C301" s="9"/>
      <c r="D301" s="9"/>
    </row>
    <row r="302" spans="2:4">
      <c r="B302" s="10"/>
      <c r="C302" s="9"/>
      <c r="D302" s="9"/>
    </row>
    <row r="303" spans="2:4">
      <c r="B303" s="10"/>
      <c r="C303" s="9"/>
      <c r="D303" s="9"/>
    </row>
    <row r="304" spans="2:4">
      <c r="B304" s="10"/>
      <c r="C304" s="9"/>
      <c r="D304" s="9"/>
    </row>
    <row r="305" spans="2:4">
      <c r="B305" s="10"/>
      <c r="C305" s="9"/>
      <c r="D305" s="9"/>
    </row>
    <row r="306" spans="2:4">
      <c r="B306" s="10"/>
      <c r="C306" s="9"/>
      <c r="D306" s="9"/>
    </row>
    <row r="307" spans="2:4">
      <c r="B307" s="10"/>
      <c r="C307" s="9"/>
      <c r="D307" s="9"/>
    </row>
    <row r="308" spans="2:4">
      <c r="B308" s="10"/>
      <c r="C308" s="9"/>
      <c r="D308" s="9"/>
    </row>
    <row r="309" spans="2:4">
      <c r="B309" s="10"/>
      <c r="C309" s="9"/>
      <c r="D309" s="9"/>
    </row>
    <row r="310" spans="2:4">
      <c r="B310" s="10"/>
      <c r="C310" s="9"/>
      <c r="D310" s="9"/>
    </row>
    <row r="311" spans="2:4">
      <c r="B311" s="10"/>
      <c r="C311" s="9"/>
      <c r="D311" s="9"/>
    </row>
    <row r="312" spans="2:4">
      <c r="B312" s="10"/>
      <c r="C312" s="9"/>
      <c r="D312" s="9"/>
    </row>
    <row r="313" spans="2:4">
      <c r="B313" s="10"/>
      <c r="C313" s="9"/>
      <c r="D313" s="9"/>
    </row>
    <row r="314" spans="2:4">
      <c r="B314" s="10"/>
      <c r="C314" s="9"/>
      <c r="D314" s="9"/>
    </row>
    <row r="315" spans="2:4">
      <c r="B315" s="10"/>
      <c r="C315" s="9"/>
      <c r="D315" s="9"/>
    </row>
    <row r="316" spans="2:4">
      <c r="B316" s="10"/>
      <c r="C316" s="9"/>
      <c r="D316" s="9"/>
    </row>
    <row r="317" spans="2:4">
      <c r="B317" s="10"/>
      <c r="C317" s="9"/>
      <c r="D317" s="9"/>
    </row>
    <row r="318" spans="2:4">
      <c r="B318" s="10"/>
      <c r="C318" s="9"/>
      <c r="D318" s="9"/>
    </row>
    <row r="319" spans="2:4">
      <c r="B319" s="10"/>
      <c r="C319" s="9"/>
      <c r="D319" s="9"/>
    </row>
    <row r="320" spans="2:4">
      <c r="B320" s="10"/>
      <c r="C320" s="9"/>
      <c r="D320" s="9"/>
    </row>
    <row r="321" spans="2:4">
      <c r="B321" s="10"/>
      <c r="C321" s="9"/>
      <c r="D321" s="9"/>
    </row>
    <row r="322" spans="2:4">
      <c r="B322" s="10"/>
      <c r="C322" s="9"/>
      <c r="D322" s="9"/>
    </row>
    <row r="323" spans="2:4">
      <c r="B323" s="10"/>
      <c r="C323" s="9"/>
      <c r="D323" s="9"/>
    </row>
    <row r="324" spans="2:4">
      <c r="B324" s="10"/>
      <c r="C324" s="9"/>
      <c r="D324" s="9"/>
    </row>
    <row r="325" spans="2:4">
      <c r="B325" s="10"/>
      <c r="C325" s="9"/>
      <c r="D325" s="9"/>
    </row>
    <row r="326" spans="2:4">
      <c r="B326" s="10"/>
      <c r="C326" s="9"/>
      <c r="D326" s="9"/>
    </row>
    <row r="327" spans="2:4">
      <c r="B327" s="10"/>
      <c r="C327" s="9"/>
      <c r="D327" s="9"/>
    </row>
    <row r="328" spans="2:4">
      <c r="B328" s="10"/>
      <c r="C328" s="9"/>
      <c r="D328" s="9"/>
    </row>
    <row r="329" spans="2:4">
      <c r="B329" s="10"/>
      <c r="C329" s="9"/>
      <c r="D329" s="9"/>
    </row>
    <row r="330" spans="2:4">
      <c r="B330" s="10"/>
      <c r="C330" s="9"/>
      <c r="D330" s="9"/>
    </row>
    <row r="331" spans="2:4">
      <c r="B331" s="10"/>
      <c r="C331" s="9"/>
      <c r="D331" s="9"/>
    </row>
    <row r="332" spans="2:4">
      <c r="B332" s="10"/>
      <c r="C332" s="9"/>
      <c r="D332" s="9"/>
    </row>
    <row r="333" spans="2:4">
      <c r="B333" s="10"/>
      <c r="C333" s="9"/>
      <c r="D333" s="9"/>
    </row>
  </sheetData>
  <mergeCells count="5">
    <mergeCell ref="T2:U2"/>
    <mergeCell ref="T5:U5"/>
    <mergeCell ref="T8:U8"/>
    <mergeCell ref="O1:P1"/>
    <mergeCell ref="Q1:R1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C496"/>
  <sheetViews>
    <sheetView workbookViewId="0">
      <pane ySplit="1" topLeftCell="A60" activePane="bottomLeft" state="frozen"/>
      <selection pane="bottomLeft" activeCell="L79" sqref="L79"/>
    </sheetView>
  </sheetViews>
  <sheetFormatPr defaultRowHeight="15"/>
  <cols>
    <col min="1" max="1" width="10.42578125" style="9" bestFit="1" customWidth="1"/>
    <col min="2" max="2" width="17.28515625" style="9" bestFit="1" customWidth="1"/>
    <col min="3" max="3" width="11" style="9" bestFit="1" customWidth="1"/>
    <col min="7" max="7" width="10.42578125" bestFit="1" customWidth="1"/>
    <col min="10" max="10" width="14.85546875" bestFit="1" customWidth="1"/>
    <col min="12" max="12" width="11.140625" style="15" bestFit="1" customWidth="1"/>
    <col min="13" max="13" width="11" style="9" bestFit="1" customWidth="1"/>
    <col min="14" max="14" width="19.28515625" bestFit="1" customWidth="1"/>
    <col min="15" max="15" width="19.28515625" style="9" customWidth="1"/>
    <col min="16" max="16" width="28" bestFit="1" customWidth="1"/>
    <col min="17" max="17" width="20.42578125" bestFit="1" customWidth="1"/>
    <col min="18" max="18" width="20.42578125" style="9" bestFit="1" customWidth="1"/>
    <col min="19" max="19" width="10.5703125" bestFit="1" customWidth="1"/>
    <col min="20" max="20" width="10.42578125" style="3" bestFit="1" customWidth="1"/>
    <col min="21" max="21" width="11.140625" style="3" bestFit="1" customWidth="1"/>
    <col min="22" max="22" width="6.85546875" style="3" bestFit="1" customWidth="1"/>
    <col min="23" max="23" width="9.140625" style="3"/>
    <col min="24" max="24" width="18.5703125" style="3" bestFit="1" customWidth="1"/>
    <col min="25" max="25" width="13.5703125" style="3" bestFit="1" customWidth="1"/>
    <col min="26" max="26" width="12.28515625" style="3" bestFit="1" customWidth="1"/>
    <col min="27" max="27" width="32" style="3" bestFit="1" customWidth="1"/>
    <col min="28" max="28" width="15" bestFit="1" customWidth="1"/>
  </cols>
  <sheetData>
    <row r="1" spans="1:27" s="14" customFormat="1">
      <c r="A1" s="13" t="s">
        <v>32</v>
      </c>
      <c r="B1" s="13" t="s">
        <v>35</v>
      </c>
      <c r="C1" s="13" t="s">
        <v>36</v>
      </c>
      <c r="D1" s="13" t="s">
        <v>37</v>
      </c>
      <c r="E1" s="13" t="s">
        <v>30</v>
      </c>
      <c r="F1" s="13" t="s">
        <v>38</v>
      </c>
      <c r="G1" s="13" t="s">
        <v>39</v>
      </c>
      <c r="H1" s="13" t="s">
        <v>31</v>
      </c>
      <c r="I1" s="13" t="s">
        <v>40</v>
      </c>
      <c r="J1" s="13" t="s">
        <v>41</v>
      </c>
      <c r="K1" s="13" t="s">
        <v>42</v>
      </c>
      <c r="L1" s="13" t="s">
        <v>43</v>
      </c>
      <c r="M1" s="13" t="s">
        <v>44</v>
      </c>
      <c r="N1" s="14" t="s">
        <v>45</v>
      </c>
      <c r="P1" s="14" t="s">
        <v>46</v>
      </c>
      <c r="Q1" s="14" t="s">
        <v>48</v>
      </c>
      <c r="R1" s="14" t="s">
        <v>47</v>
      </c>
      <c r="S1" s="14" t="s">
        <v>49</v>
      </c>
      <c r="T1" s="19" t="s">
        <v>51</v>
      </c>
      <c r="U1" s="19" t="s">
        <v>50</v>
      </c>
      <c r="V1" s="19" t="s">
        <v>34</v>
      </c>
      <c r="W1" s="19" t="s">
        <v>34</v>
      </c>
      <c r="X1" s="19" t="s">
        <v>52</v>
      </c>
      <c r="Y1" s="19" t="s">
        <v>53</v>
      </c>
      <c r="Z1" s="19" t="s">
        <v>54</v>
      </c>
      <c r="AA1" s="19" t="s">
        <v>55</v>
      </c>
    </row>
    <row r="2" spans="1:27">
      <c r="A2" s="11">
        <v>42005</v>
      </c>
      <c r="B2" s="12">
        <v>952.05</v>
      </c>
      <c r="C2" s="12">
        <v>1124</v>
      </c>
      <c r="D2">
        <f>LOG(B2/C2)</f>
        <v>-7.2106553863404574E-2</v>
      </c>
      <c r="M2" s="12"/>
    </row>
    <row r="3" spans="1:27">
      <c r="A3" s="11">
        <v>42006</v>
      </c>
      <c r="B3" s="12">
        <v>965.3</v>
      </c>
      <c r="C3" s="12">
        <v>1171.9000000000001</v>
      </c>
      <c r="D3" s="9">
        <f t="shared" ref="D3:D66" si="0">LOG(B3/C3)</f>
        <v>-8.4228248067828901E-2</v>
      </c>
      <c r="M3" s="12"/>
    </row>
    <row r="4" spans="1:27">
      <c r="A4" s="11">
        <v>42009</v>
      </c>
      <c r="B4" s="12">
        <v>957.15</v>
      </c>
      <c r="C4" s="12">
        <v>1156.4000000000001</v>
      </c>
      <c r="D4" s="9">
        <f t="shared" si="0"/>
        <v>-8.2128079320547623E-2</v>
      </c>
      <c r="M4" s="12"/>
    </row>
    <row r="5" spans="1:27">
      <c r="A5" s="11">
        <v>42010</v>
      </c>
      <c r="B5" s="12">
        <v>942.25</v>
      </c>
      <c r="C5" s="12">
        <v>1101.95</v>
      </c>
      <c r="D5" s="9">
        <f t="shared" si="0"/>
        <v>-6.7995743115783547E-2</v>
      </c>
      <c r="M5" s="12"/>
    </row>
    <row r="6" spans="1:27">
      <c r="A6" s="11">
        <v>42011</v>
      </c>
      <c r="B6" s="12">
        <v>945</v>
      </c>
      <c r="C6" s="12">
        <v>1099.25</v>
      </c>
      <c r="D6" s="9">
        <f t="shared" si="0"/>
        <v>-6.5664665782480938E-2</v>
      </c>
      <c r="M6" s="12"/>
    </row>
    <row r="7" spans="1:27">
      <c r="A7" s="11">
        <v>42012</v>
      </c>
      <c r="B7" s="12">
        <v>964.85</v>
      </c>
      <c r="C7" s="12">
        <v>1123.3499999999999</v>
      </c>
      <c r="D7" s="9">
        <f t="shared" si="0"/>
        <v>-6.6055288459871075E-2</v>
      </c>
      <c r="M7" s="12"/>
    </row>
    <row r="8" spans="1:27">
      <c r="A8" s="11">
        <v>42013</v>
      </c>
      <c r="B8" s="12">
        <v>975.65</v>
      </c>
      <c r="C8" s="12">
        <v>1113.3</v>
      </c>
      <c r="D8" s="9">
        <f t="shared" si="0"/>
        <v>-5.7318160182319541E-2</v>
      </c>
      <c r="M8" s="12"/>
    </row>
    <row r="9" spans="1:27">
      <c r="A9" s="11">
        <v>42016</v>
      </c>
      <c r="B9" s="12">
        <v>967.05</v>
      </c>
      <c r="C9" s="12">
        <v>1128.55</v>
      </c>
      <c r="D9" s="9">
        <f t="shared" si="0"/>
        <v>-6.7071875833353223E-2</v>
      </c>
      <c r="M9" s="12"/>
    </row>
    <row r="10" spans="1:27">
      <c r="A10" s="11">
        <v>42017</v>
      </c>
      <c r="B10" s="12">
        <v>963.35</v>
      </c>
      <c r="C10" s="12">
        <v>1122.2</v>
      </c>
      <c r="D10" s="9">
        <f t="shared" si="0"/>
        <v>-6.6286162650188385E-2</v>
      </c>
      <c r="M10" s="12"/>
    </row>
    <row r="11" spans="1:27">
      <c r="A11" s="11">
        <v>42018</v>
      </c>
      <c r="B11" s="12">
        <v>963.9</v>
      </c>
      <c r="C11" s="12">
        <v>1120.3</v>
      </c>
      <c r="D11" s="9">
        <f t="shared" si="0"/>
        <v>-6.5302355701103265E-2</v>
      </c>
      <c r="M11" s="12"/>
    </row>
    <row r="12" spans="1:27">
      <c r="A12" s="11">
        <v>42019</v>
      </c>
      <c r="B12" s="12">
        <v>993.15</v>
      </c>
      <c r="C12" s="12">
        <v>1202.55</v>
      </c>
      <c r="D12" s="9">
        <f t="shared" si="0"/>
        <v>-8.3088295716070751E-2</v>
      </c>
      <c r="M12" s="12"/>
    </row>
    <row r="13" spans="1:27">
      <c r="A13" s="11">
        <v>42020</v>
      </c>
      <c r="B13" s="12">
        <v>1001.35</v>
      </c>
      <c r="C13" s="12">
        <v>1194.55</v>
      </c>
      <c r="D13" s="9">
        <f t="shared" si="0"/>
        <v>-7.6618430473376159E-2</v>
      </c>
      <c r="M13" s="12"/>
    </row>
    <row r="14" spans="1:27">
      <c r="A14" s="11">
        <v>42023</v>
      </c>
      <c r="B14" s="12">
        <v>1004.55</v>
      </c>
      <c r="C14" s="12">
        <v>1181.7</v>
      </c>
      <c r="D14" s="9">
        <f t="shared" si="0"/>
        <v>-7.0535677536943481E-2</v>
      </c>
      <c r="M14" s="12"/>
    </row>
    <row r="15" spans="1:27">
      <c r="A15" s="11">
        <v>42024</v>
      </c>
      <c r="B15" s="12">
        <v>1020.95</v>
      </c>
      <c r="C15" s="12">
        <v>1251.55</v>
      </c>
      <c r="D15" s="9">
        <f t="shared" si="0"/>
        <v>-8.8443731083766075E-2</v>
      </c>
      <c r="M15" s="12"/>
    </row>
    <row r="16" spans="1:27">
      <c r="A16" s="11">
        <v>42025</v>
      </c>
      <c r="B16" s="12">
        <v>1019.95</v>
      </c>
      <c r="C16" s="12">
        <v>1287.2</v>
      </c>
      <c r="D16" s="9">
        <f t="shared" si="0"/>
        <v>-0.10106714879605186</v>
      </c>
      <c r="M16" s="12"/>
    </row>
    <row r="17" spans="1:13">
      <c r="A17" s="11">
        <v>42026</v>
      </c>
      <c r="B17" s="12">
        <v>1021.25</v>
      </c>
      <c r="C17" s="12">
        <v>1279.6500000000001</v>
      </c>
      <c r="D17" s="9">
        <f t="shared" si="0"/>
        <v>-9.7959131471361496E-2</v>
      </c>
      <c r="M17" s="12"/>
    </row>
    <row r="18" spans="1:13">
      <c r="A18" s="11">
        <v>42027</v>
      </c>
      <c r="B18" s="12">
        <v>1042.8</v>
      </c>
      <c r="C18" s="12">
        <v>1290.0999999999999</v>
      </c>
      <c r="D18" s="9">
        <f t="shared" si="0"/>
        <v>-9.2422352737039346E-2</v>
      </c>
      <c r="M18" s="12"/>
    </row>
    <row r="19" spans="1:13">
      <c r="A19" s="11">
        <v>42031</v>
      </c>
      <c r="B19" s="12">
        <v>1074.05</v>
      </c>
      <c r="C19" s="12">
        <v>1315.85</v>
      </c>
      <c r="D19" s="9">
        <f t="shared" si="0"/>
        <v>-8.8181885361692955E-2</v>
      </c>
      <c r="M19" s="12"/>
    </row>
    <row r="20" spans="1:13">
      <c r="A20" s="11">
        <v>42032</v>
      </c>
      <c r="B20" s="12">
        <v>1058.3499999999999</v>
      </c>
      <c r="C20" s="12">
        <v>1344.6</v>
      </c>
      <c r="D20" s="9">
        <f t="shared" si="0"/>
        <v>-0.10396379278104527</v>
      </c>
      <c r="M20" s="12"/>
    </row>
    <row r="21" spans="1:13">
      <c r="A21" s="11">
        <v>42033</v>
      </c>
      <c r="B21" s="12">
        <v>1095</v>
      </c>
      <c r="C21" s="12">
        <v>1315.55</v>
      </c>
      <c r="D21" s="9">
        <f t="shared" si="0"/>
        <v>-7.9693239753707054E-2</v>
      </c>
      <c r="M21" s="12"/>
    </row>
    <row r="22" spans="1:13">
      <c r="A22" s="11">
        <v>42034</v>
      </c>
      <c r="B22" s="12">
        <v>1077.3499999999999</v>
      </c>
      <c r="C22" s="12">
        <v>1262.5</v>
      </c>
      <c r="D22" s="9">
        <f t="shared" si="0"/>
        <v>-6.8874570795148818E-2</v>
      </c>
      <c r="M22" s="12"/>
    </row>
    <row r="23" spans="1:13">
      <c r="A23" s="11">
        <v>42037</v>
      </c>
      <c r="B23" s="12">
        <v>1081.5999999999999</v>
      </c>
      <c r="C23" s="12">
        <v>1269.3</v>
      </c>
      <c r="D23" s="9">
        <f t="shared" si="0"/>
        <v>-6.949760145339641E-2</v>
      </c>
      <c r="M23" s="12"/>
    </row>
    <row r="24" spans="1:13">
      <c r="A24" s="11">
        <v>42038</v>
      </c>
      <c r="B24" s="12">
        <v>1064.0999999999999</v>
      </c>
      <c r="C24" s="12">
        <v>1230.1500000000001</v>
      </c>
      <c r="D24" s="9">
        <f t="shared" si="0"/>
        <v>-6.2975627760315372E-2</v>
      </c>
      <c r="M24" s="12"/>
    </row>
    <row r="25" spans="1:13">
      <c r="A25" s="11">
        <v>42039</v>
      </c>
      <c r="B25" s="12">
        <v>1067.7</v>
      </c>
      <c r="C25" s="12">
        <v>1232.45</v>
      </c>
      <c r="D25" s="9">
        <f t="shared" si="0"/>
        <v>-6.2320066430977941E-2</v>
      </c>
      <c r="M25" s="12"/>
    </row>
    <row r="26" spans="1:13">
      <c r="A26" s="11">
        <v>42040</v>
      </c>
      <c r="B26" s="12">
        <v>1076.5</v>
      </c>
      <c r="C26" s="12">
        <v>1246.45</v>
      </c>
      <c r="D26" s="9">
        <f t="shared" si="0"/>
        <v>-6.3660827774052228E-2</v>
      </c>
      <c r="M26" s="12"/>
    </row>
    <row r="27" spans="1:13">
      <c r="A27" s="11">
        <v>42041</v>
      </c>
      <c r="B27" s="12">
        <v>1053.5</v>
      </c>
      <c r="C27" s="12">
        <v>1280.55</v>
      </c>
      <c r="D27" s="9">
        <f t="shared" si="0"/>
        <v>-8.476200053323546E-2</v>
      </c>
      <c r="M27" s="12"/>
    </row>
    <row r="28" spans="1:13">
      <c r="A28" s="11">
        <v>42044</v>
      </c>
      <c r="B28" s="12">
        <v>1040.0999999999999</v>
      </c>
      <c r="C28" s="12">
        <v>1271.95</v>
      </c>
      <c r="D28" s="9">
        <f t="shared" si="0"/>
        <v>-8.7394943276831713E-2</v>
      </c>
      <c r="M28" s="12"/>
    </row>
    <row r="29" spans="1:13">
      <c r="A29" s="11">
        <v>42045</v>
      </c>
      <c r="B29" s="12">
        <v>1054.45</v>
      </c>
      <c r="C29" s="12">
        <v>1246.1500000000001</v>
      </c>
      <c r="D29" s="9">
        <f t="shared" si="0"/>
        <v>-7.254433066768802E-2</v>
      </c>
      <c r="M29" s="12"/>
    </row>
    <row r="30" spans="1:13">
      <c r="A30" s="11">
        <v>42046</v>
      </c>
      <c r="B30" s="12">
        <v>1058.4000000000001</v>
      </c>
      <c r="C30" s="12">
        <v>1245.8</v>
      </c>
      <c r="D30" s="9">
        <f t="shared" si="0"/>
        <v>-7.0798495358677563E-2</v>
      </c>
      <c r="M30" s="12"/>
    </row>
    <row r="31" spans="1:13">
      <c r="A31" s="11">
        <v>42047</v>
      </c>
      <c r="B31" s="12">
        <v>1076</v>
      </c>
      <c r="C31" s="12">
        <v>1253.25</v>
      </c>
      <c r="D31" s="9">
        <f t="shared" si="0"/>
        <v>-6.622544195472102E-2</v>
      </c>
      <c r="E31">
        <f>AVERAGE(D2:D31)</f>
        <v>-7.6172824156432659E-2</v>
      </c>
      <c r="F31">
        <f>STDEV(D2:D31)</f>
        <v>1.2497817782946169E-2</v>
      </c>
      <c r="G31">
        <f>E31+2.25*F31</f>
        <v>-4.805273414480378E-2</v>
      </c>
      <c r="H31">
        <f>E31-2.25*F31</f>
        <v>-0.10429291416806154</v>
      </c>
      <c r="I31">
        <f>(D31-E31)/F31</f>
        <v>0.79592952741600098</v>
      </c>
      <c r="J31" s="3">
        <f>(B31-B30)/B30</f>
        <v>1.6628873771730827E-2</v>
      </c>
      <c r="K31" s="3">
        <f>(C31-C30)/C30</f>
        <v>5.9800931128592433E-3</v>
      </c>
      <c r="M31" s="12"/>
    </row>
    <row r="32" spans="1:13">
      <c r="A32" s="11">
        <v>42048</v>
      </c>
      <c r="B32" s="12">
        <v>1065.8</v>
      </c>
      <c r="C32" s="12">
        <v>1268.6500000000001</v>
      </c>
      <c r="D32" s="9">
        <f t="shared" si="0"/>
        <v>-7.5666107896406529E-2</v>
      </c>
      <c r="E32" s="9">
        <f t="shared" ref="E32:E95" si="1">AVERAGE(D3:D32)</f>
        <v>-7.6291475957532731E-2</v>
      </c>
      <c r="F32" s="9">
        <f t="shared" ref="F32:F95" si="2">STDEV(D3:D32)</f>
        <v>1.2474757810531584E-2</v>
      </c>
      <c r="G32" s="9">
        <f t="shared" ref="G32:G95" si="3">E32+2.25*F32</f>
        <v>-4.8223270883836669E-2</v>
      </c>
      <c r="H32" s="9">
        <f t="shared" ref="H32:H95" si="4">E32-2.25*F32</f>
        <v>-0.10435968103122879</v>
      </c>
      <c r="I32" s="9">
        <f t="shared" ref="I32:I95" si="5">(D32-E32)/F32</f>
        <v>5.0130677534937551E-2</v>
      </c>
      <c r="J32" s="3">
        <f t="shared" ref="J32:J95" si="6">(B32-B31)/B31</f>
        <v>-9.4795539033457679E-3</v>
      </c>
      <c r="K32" s="3">
        <f t="shared" ref="K32:K95" si="7">(C32-C31)/C31</f>
        <v>1.2288051067225287E-2</v>
      </c>
      <c r="M32" s="12"/>
    </row>
    <row r="33" spans="1:13">
      <c r="A33" s="11">
        <v>42051</v>
      </c>
      <c r="B33" s="12">
        <v>1067.55</v>
      </c>
      <c r="C33" s="12">
        <v>1288</v>
      </c>
      <c r="D33" s="9">
        <f t="shared" si="0"/>
        <v>-8.1527638141186659E-2</v>
      </c>
      <c r="E33" s="9">
        <f t="shared" si="1"/>
        <v>-7.6201455626644654E-2</v>
      </c>
      <c r="F33" s="9">
        <f t="shared" si="2"/>
        <v>1.2425154996042407E-2</v>
      </c>
      <c r="G33" s="9">
        <f t="shared" si="3"/>
        <v>-4.8244856885549234E-2</v>
      </c>
      <c r="H33" s="9">
        <f t="shared" si="4"/>
        <v>-0.10415805436774007</v>
      </c>
      <c r="I33" s="9">
        <f t="shared" si="5"/>
        <v>-0.42866125342005568</v>
      </c>
      <c r="J33" s="3">
        <f t="shared" si="6"/>
        <v>1.6419590917620568E-3</v>
      </c>
      <c r="K33" s="3">
        <f t="shared" si="7"/>
        <v>1.5252433689354753E-2</v>
      </c>
      <c r="M33" s="12"/>
    </row>
    <row r="34" spans="1:13">
      <c r="A34" s="11">
        <v>42053</v>
      </c>
      <c r="B34" s="12">
        <v>1074.8</v>
      </c>
      <c r="C34" s="12">
        <v>1328.6</v>
      </c>
      <c r="D34" s="9">
        <f t="shared" si="0"/>
        <v>-9.2066590344399818E-2</v>
      </c>
      <c r="E34" s="9">
        <f t="shared" si="1"/>
        <v>-7.6532739327439717E-2</v>
      </c>
      <c r="F34" s="9">
        <f t="shared" si="2"/>
        <v>1.2717670286660137E-2</v>
      </c>
      <c r="G34" s="9">
        <f t="shared" si="3"/>
        <v>-4.7917981182454411E-2</v>
      </c>
      <c r="H34" s="9">
        <f t="shared" si="4"/>
        <v>-0.10514749747242502</v>
      </c>
      <c r="I34" s="9">
        <f t="shared" si="5"/>
        <v>-1.2214384133903773</v>
      </c>
      <c r="J34" s="3">
        <f t="shared" si="6"/>
        <v>6.7912509952695425E-3</v>
      </c>
      <c r="K34" s="3">
        <f t="shared" si="7"/>
        <v>3.1521739130434712E-2</v>
      </c>
      <c r="M34" s="12"/>
    </row>
    <row r="35" spans="1:13">
      <c r="A35" s="11">
        <v>42054</v>
      </c>
      <c r="B35" s="12">
        <v>1079.8</v>
      </c>
      <c r="C35" s="12">
        <v>1353.45</v>
      </c>
      <c r="D35" s="9">
        <f t="shared" si="0"/>
        <v>-9.8098893288117453E-2</v>
      </c>
      <c r="E35" s="9">
        <f t="shared" si="1"/>
        <v>-7.7536177666517533E-2</v>
      </c>
      <c r="F35" s="9">
        <f t="shared" si="2"/>
        <v>1.3199329953492215E-2</v>
      </c>
      <c r="G35" s="9">
        <f t="shared" si="3"/>
        <v>-4.7837685271160051E-2</v>
      </c>
      <c r="H35" s="9">
        <f t="shared" si="4"/>
        <v>-0.10723467006187501</v>
      </c>
      <c r="I35" s="9">
        <f t="shared" si="5"/>
        <v>-1.5578605651993369</v>
      </c>
      <c r="J35" s="3">
        <f t="shared" si="6"/>
        <v>4.6520282843319693E-3</v>
      </c>
      <c r="K35" s="3">
        <f t="shared" si="7"/>
        <v>1.8703898840885247E-2</v>
      </c>
      <c r="M35" s="12"/>
    </row>
    <row r="36" spans="1:13">
      <c r="A36" s="11">
        <v>42055</v>
      </c>
      <c r="B36" s="12">
        <v>1073.05</v>
      </c>
      <c r="C36" s="12">
        <v>1333.15</v>
      </c>
      <c r="D36" s="9">
        <f t="shared" si="0"/>
        <v>-9.4259058122460021E-2</v>
      </c>
      <c r="E36" s="9">
        <f t="shared" si="1"/>
        <v>-7.8489324077850156E-2</v>
      </c>
      <c r="F36" s="9">
        <f t="shared" si="2"/>
        <v>1.3344137702017072E-2</v>
      </c>
      <c r="G36" s="9">
        <f t="shared" si="3"/>
        <v>-4.8465014248311747E-2</v>
      </c>
      <c r="H36" s="9">
        <f t="shared" si="4"/>
        <v>-0.10851363390738857</v>
      </c>
      <c r="I36" s="9">
        <f t="shared" si="5"/>
        <v>-1.181772430467811</v>
      </c>
      <c r="J36" s="3">
        <f t="shared" si="6"/>
        <v>-6.251157621781812E-3</v>
      </c>
      <c r="K36" s="3">
        <f t="shared" si="7"/>
        <v>-1.4998707008016516E-2</v>
      </c>
      <c r="M36" s="12"/>
    </row>
    <row r="37" spans="1:13">
      <c r="A37" s="11">
        <v>42058</v>
      </c>
      <c r="B37" s="12">
        <v>1067.5</v>
      </c>
      <c r="C37" s="12">
        <v>1311.25</v>
      </c>
      <c r="D37" s="9">
        <f t="shared" si="0"/>
        <v>-8.931761750455279E-2</v>
      </c>
      <c r="E37" s="9">
        <f t="shared" si="1"/>
        <v>-7.9264735046006216E-2</v>
      </c>
      <c r="F37" s="9">
        <f t="shared" si="2"/>
        <v>1.3272376227494843E-2</v>
      </c>
      <c r="G37" s="9">
        <f t="shared" si="3"/>
        <v>-4.9401888534142818E-2</v>
      </c>
      <c r="H37" s="9">
        <f t="shared" si="4"/>
        <v>-0.10912758155786961</v>
      </c>
      <c r="I37" s="9">
        <f t="shared" si="5"/>
        <v>-0.75742898530266067</v>
      </c>
      <c r="J37" s="3">
        <f t="shared" si="6"/>
        <v>-5.172172778528451E-3</v>
      </c>
      <c r="K37" s="3">
        <f t="shared" si="7"/>
        <v>-1.6427258748077926E-2</v>
      </c>
      <c r="M37" s="12"/>
    </row>
    <row r="38" spans="1:13">
      <c r="A38" s="11">
        <v>42059</v>
      </c>
      <c r="B38" s="12">
        <v>1067.6500000000001</v>
      </c>
      <c r="C38" s="12">
        <v>1310.4000000000001</v>
      </c>
      <c r="D38" s="9">
        <f t="shared" si="0"/>
        <v>-8.897498002060239E-2</v>
      </c>
      <c r="E38" s="9">
        <f t="shared" si="1"/>
        <v>-8.0319962373948978E-2</v>
      </c>
      <c r="F38" s="9">
        <f t="shared" si="2"/>
        <v>1.2714036119256601E-2</v>
      </c>
      <c r="G38" s="9">
        <f t="shared" si="3"/>
        <v>-5.1713381105621625E-2</v>
      </c>
      <c r="H38" s="9">
        <f t="shared" si="4"/>
        <v>-0.10892654364227633</v>
      </c>
      <c r="I38" s="9">
        <f t="shared" si="5"/>
        <v>-0.68074508877197348</v>
      </c>
      <c r="J38" s="3">
        <f t="shared" si="6"/>
        <v>1.4051522248252079E-4</v>
      </c>
      <c r="K38" s="3">
        <f t="shared" si="7"/>
        <v>-6.4823641563386777E-4</v>
      </c>
      <c r="M38" s="12"/>
    </row>
    <row r="39" spans="1:13">
      <c r="A39" s="11">
        <v>42060</v>
      </c>
      <c r="B39" s="12">
        <v>1052.45</v>
      </c>
      <c r="C39" s="12">
        <v>1340.55</v>
      </c>
      <c r="D39" s="9">
        <f t="shared" si="0"/>
        <v>-0.1050815445395941</v>
      </c>
      <c r="E39" s="9">
        <f t="shared" si="1"/>
        <v>-8.1586951330823651E-2</v>
      </c>
      <c r="F39" s="9">
        <f t="shared" si="2"/>
        <v>1.323165098081475E-2</v>
      </c>
      <c r="G39" s="9">
        <f t="shared" si="3"/>
        <v>-5.1815736623990465E-2</v>
      </c>
      <c r="H39" s="9">
        <f t="shared" si="4"/>
        <v>-0.11135816603765683</v>
      </c>
      <c r="I39" s="9">
        <f t="shared" si="5"/>
        <v>-1.7756358025794718</v>
      </c>
      <c r="J39" s="3">
        <f t="shared" si="6"/>
        <v>-1.4236875380508635E-2</v>
      </c>
      <c r="K39" s="3">
        <f t="shared" si="7"/>
        <v>2.3008241758241652E-2</v>
      </c>
      <c r="M39" s="12"/>
    </row>
    <row r="40" spans="1:13">
      <c r="A40" s="11">
        <v>42061</v>
      </c>
      <c r="B40" s="12">
        <v>1038.1500000000001</v>
      </c>
      <c r="C40" s="12">
        <v>1345.7</v>
      </c>
      <c r="D40" s="9">
        <f t="shared" si="0"/>
        <v>-0.11268814411289363</v>
      </c>
      <c r="E40" s="9">
        <f t="shared" si="1"/>
        <v>-8.3133684046247158E-2</v>
      </c>
      <c r="F40" s="9">
        <f t="shared" si="2"/>
        <v>1.4067104741073862E-2</v>
      </c>
      <c r="G40" s="9">
        <f t="shared" si="3"/>
        <v>-5.1482698378830967E-2</v>
      </c>
      <c r="H40" s="9">
        <f t="shared" si="4"/>
        <v>-0.11478466971366336</v>
      </c>
      <c r="I40" s="9">
        <f t="shared" si="5"/>
        <v>-2.1009625371133995</v>
      </c>
      <c r="J40" s="3">
        <f t="shared" si="6"/>
        <v>-1.3587343816808355E-2</v>
      </c>
      <c r="K40" s="3">
        <f t="shared" si="7"/>
        <v>3.841706762149932E-3</v>
      </c>
      <c r="M40" s="12"/>
    </row>
    <row r="41" spans="1:13">
      <c r="A41" s="11">
        <v>42062</v>
      </c>
      <c r="B41" s="12">
        <v>1054</v>
      </c>
      <c r="C41" s="12">
        <v>1347.4</v>
      </c>
      <c r="D41" s="9">
        <f t="shared" si="0"/>
        <v>-0.10665593214013175</v>
      </c>
      <c r="E41" s="9">
        <f t="shared" si="1"/>
        <v>-8.451213659421479E-2</v>
      </c>
      <c r="F41" s="9">
        <f t="shared" si="2"/>
        <v>1.4284010327589525E-2</v>
      </c>
      <c r="G41" s="9">
        <f t="shared" si="3"/>
        <v>-5.2373113357138359E-2</v>
      </c>
      <c r="H41" s="9">
        <f t="shared" si="4"/>
        <v>-0.11665115983129122</v>
      </c>
      <c r="I41" s="9">
        <f t="shared" si="5"/>
        <v>-1.5502505975612662</v>
      </c>
      <c r="J41" s="3">
        <f t="shared" si="6"/>
        <v>1.5267543225930652E-2</v>
      </c>
      <c r="K41" s="3">
        <f t="shared" si="7"/>
        <v>1.2632830497139372E-3</v>
      </c>
      <c r="M41" s="12"/>
    </row>
    <row r="42" spans="1:13">
      <c r="A42" s="11">
        <v>42063</v>
      </c>
      <c r="B42" s="12">
        <v>1071.2</v>
      </c>
      <c r="C42" s="12">
        <v>1335.15</v>
      </c>
      <c r="D42" s="9">
        <f t="shared" si="0"/>
        <v>-9.5659496088233001E-2</v>
      </c>
      <c r="E42" s="9">
        <f t="shared" si="1"/>
        <v>-8.493117660662021E-2</v>
      </c>
      <c r="F42" s="9">
        <f t="shared" si="2"/>
        <v>1.4424505065320833E-2</v>
      </c>
      <c r="G42" s="9">
        <f t="shared" si="3"/>
        <v>-5.2476040209648335E-2</v>
      </c>
      <c r="H42" s="9">
        <f t="shared" si="4"/>
        <v>-0.11738631300359209</v>
      </c>
      <c r="I42" s="9">
        <f t="shared" si="5"/>
        <v>-0.74375650554594397</v>
      </c>
      <c r="J42" s="3">
        <f t="shared" si="6"/>
        <v>1.631878557874767E-2</v>
      </c>
      <c r="K42" s="3">
        <f t="shared" si="7"/>
        <v>-9.0915837910048973E-3</v>
      </c>
      <c r="M42" s="12"/>
    </row>
    <row r="43" spans="1:13">
      <c r="A43" s="11">
        <v>42065</v>
      </c>
      <c r="B43" s="12">
        <v>1082.55</v>
      </c>
      <c r="C43" s="12">
        <v>1339.95</v>
      </c>
      <c r="D43" s="9">
        <f t="shared" si="0"/>
        <v>-9.2640628691031623E-2</v>
      </c>
      <c r="E43" s="9">
        <f t="shared" si="1"/>
        <v>-8.5465249880542063E-2</v>
      </c>
      <c r="F43" s="9">
        <f t="shared" si="2"/>
        <v>1.4402706786205706E-2</v>
      </c>
      <c r="G43" s="9">
        <f t="shared" si="3"/>
        <v>-5.3059159611579226E-2</v>
      </c>
      <c r="H43" s="9">
        <f t="shared" si="4"/>
        <v>-0.1178713401495049</v>
      </c>
      <c r="I43" s="9">
        <f t="shared" si="5"/>
        <v>-0.49819654853779499</v>
      </c>
      <c r="J43" s="3">
        <f t="shared" si="6"/>
        <v>1.0595593726661603E-2</v>
      </c>
      <c r="K43" s="3">
        <f t="shared" si="7"/>
        <v>3.5951016739691828E-3</v>
      </c>
      <c r="M43" s="12"/>
    </row>
    <row r="44" spans="1:13">
      <c r="A44" s="11">
        <v>42066</v>
      </c>
      <c r="B44" s="12">
        <v>1083.3499999999999</v>
      </c>
      <c r="C44" s="12">
        <v>1368.05</v>
      </c>
      <c r="D44" s="9">
        <f t="shared" si="0"/>
        <v>-0.10133318276896409</v>
      </c>
      <c r="E44" s="9">
        <f t="shared" si="1"/>
        <v>-8.6491833388276082E-2</v>
      </c>
      <c r="F44" s="9">
        <f t="shared" si="2"/>
        <v>1.4399453860753577E-2</v>
      </c>
      <c r="G44" s="9">
        <f t="shared" si="3"/>
        <v>-5.4093062201580534E-2</v>
      </c>
      <c r="H44" s="9">
        <f t="shared" si="4"/>
        <v>-0.11889060457497164</v>
      </c>
      <c r="I44" s="9">
        <f t="shared" si="5"/>
        <v>-1.0306883527811317</v>
      </c>
      <c r="J44" s="3">
        <f t="shared" si="6"/>
        <v>7.3899588933532359E-4</v>
      </c>
      <c r="K44" s="3">
        <f t="shared" si="7"/>
        <v>2.0970931751184679E-2</v>
      </c>
      <c r="M44" s="12"/>
    </row>
    <row r="45" spans="1:13">
      <c r="A45" s="11">
        <v>42067</v>
      </c>
      <c r="B45" s="12">
        <v>1065.3</v>
      </c>
      <c r="C45" s="12">
        <v>1367.7</v>
      </c>
      <c r="D45" s="9">
        <f t="shared" si="0"/>
        <v>-0.10851891990034687</v>
      </c>
      <c r="E45" s="9">
        <f t="shared" si="1"/>
        <v>-8.7161006348828771E-2</v>
      </c>
      <c r="F45" s="9">
        <f t="shared" si="2"/>
        <v>1.4949262160565035E-2</v>
      </c>
      <c r="G45" s="9">
        <f t="shared" si="3"/>
        <v>-5.3525166487557445E-2</v>
      </c>
      <c r="H45" s="9">
        <f t="shared" si="4"/>
        <v>-0.12079684621010009</v>
      </c>
      <c r="I45" s="9">
        <f t="shared" si="5"/>
        <v>-1.4286934914994387</v>
      </c>
      <c r="J45" s="3">
        <f t="shared" si="6"/>
        <v>-1.6661282134120974E-2</v>
      </c>
      <c r="K45" s="3">
        <f t="shared" si="7"/>
        <v>-2.5583860239019706E-4</v>
      </c>
      <c r="M45" s="12"/>
    </row>
    <row r="46" spans="1:13">
      <c r="A46" s="11">
        <v>42068</v>
      </c>
      <c r="B46" s="12">
        <v>1085.0999999999999</v>
      </c>
      <c r="C46" s="12">
        <v>1394.8</v>
      </c>
      <c r="D46" s="9">
        <f t="shared" si="0"/>
        <v>-0.10904217522265677</v>
      </c>
      <c r="E46" s="9">
        <f t="shared" si="1"/>
        <v>-8.7426840563048946E-2</v>
      </c>
      <c r="F46" s="9">
        <f t="shared" si="2"/>
        <v>1.5272487607428574E-2</v>
      </c>
      <c r="G46" s="9">
        <f t="shared" si="3"/>
        <v>-5.3063743446334653E-2</v>
      </c>
      <c r="H46" s="9">
        <f t="shared" si="4"/>
        <v>-0.12178993767976323</v>
      </c>
      <c r="I46" s="9">
        <f t="shared" si="5"/>
        <v>-1.4153119789793822</v>
      </c>
      <c r="J46" s="3">
        <f t="shared" si="6"/>
        <v>1.8586313714446592E-2</v>
      </c>
      <c r="K46" s="3">
        <f t="shared" si="7"/>
        <v>1.9814286758792064E-2</v>
      </c>
      <c r="M46" s="12"/>
    </row>
    <row r="47" spans="1:13">
      <c r="A47" s="11">
        <v>42072</v>
      </c>
      <c r="B47" s="12">
        <v>1059</v>
      </c>
      <c r="C47" s="12">
        <v>1368.35</v>
      </c>
      <c r="D47" s="9">
        <f t="shared" si="0"/>
        <v>-0.1113012364192623</v>
      </c>
      <c r="E47" s="9">
        <f t="shared" si="1"/>
        <v>-8.7871577394645642E-2</v>
      </c>
      <c r="F47" s="9">
        <f t="shared" si="2"/>
        <v>1.5775735792549195E-2</v>
      </c>
      <c r="G47" s="9">
        <f t="shared" si="3"/>
        <v>-5.2376171861409949E-2</v>
      </c>
      <c r="H47" s="9">
        <f t="shared" si="4"/>
        <v>-0.12336698292788134</v>
      </c>
      <c r="I47" s="9">
        <f t="shared" si="5"/>
        <v>-1.4851706020382502</v>
      </c>
      <c r="J47" s="3">
        <f t="shared" si="6"/>
        <v>-2.4053082665192068E-2</v>
      </c>
      <c r="K47" s="3">
        <f t="shared" si="7"/>
        <v>-1.8963292228276488E-2</v>
      </c>
      <c r="M47" s="12"/>
    </row>
    <row r="48" spans="1:13">
      <c r="A48" s="11">
        <v>42073</v>
      </c>
      <c r="B48" s="12">
        <v>1052.55</v>
      </c>
      <c r="C48" s="12">
        <v>1312.4</v>
      </c>
      <c r="D48" s="9">
        <f t="shared" si="0"/>
        <v>-9.5823486129513372E-2</v>
      </c>
      <c r="E48" s="9">
        <f t="shared" si="1"/>
        <v>-8.7984948507728117E-2</v>
      </c>
      <c r="F48" s="9">
        <f t="shared" si="2"/>
        <v>1.5821721276215735E-2</v>
      </c>
      <c r="G48" s="9">
        <f t="shared" si="3"/>
        <v>-5.2386075636242715E-2</v>
      </c>
      <c r="H48" s="9">
        <f t="shared" si="4"/>
        <v>-0.12358382137921352</v>
      </c>
      <c r="I48" s="9">
        <f t="shared" si="5"/>
        <v>-0.49542887811888497</v>
      </c>
      <c r="J48" s="3">
        <f t="shared" si="6"/>
        <v>-6.0906515580736974E-3</v>
      </c>
      <c r="K48" s="3">
        <f t="shared" si="7"/>
        <v>-4.0888661526656059E-2</v>
      </c>
      <c r="M48" s="12"/>
    </row>
    <row r="49" spans="1:13">
      <c r="A49" s="11">
        <v>42074</v>
      </c>
      <c r="B49" s="12">
        <v>1056.45</v>
      </c>
      <c r="C49" s="12">
        <v>1322.75</v>
      </c>
      <c r="D49" s="9">
        <f t="shared" si="0"/>
        <v>-9.7628822756081896E-2</v>
      </c>
      <c r="E49" s="9">
        <f t="shared" si="1"/>
        <v>-8.8299846420874392E-2</v>
      </c>
      <c r="F49" s="9">
        <f t="shared" si="2"/>
        <v>1.5919484662478809E-2</v>
      </c>
      <c r="G49" s="9">
        <f t="shared" si="3"/>
        <v>-5.2481005930297073E-2</v>
      </c>
      <c r="H49" s="9">
        <f t="shared" si="4"/>
        <v>-0.12411868691145171</v>
      </c>
      <c r="I49" s="9">
        <f t="shared" si="5"/>
        <v>-0.586009945233673</v>
      </c>
      <c r="J49" s="3">
        <f t="shared" si="6"/>
        <v>3.7052871597549678E-3</v>
      </c>
      <c r="K49" s="3">
        <f t="shared" si="7"/>
        <v>7.8863151478207171E-3</v>
      </c>
      <c r="M49" s="12"/>
    </row>
    <row r="50" spans="1:13">
      <c r="A50" s="11">
        <v>42075</v>
      </c>
      <c r="B50" s="12">
        <v>1054.5999999999999</v>
      </c>
      <c r="C50" s="12">
        <v>1332.85</v>
      </c>
      <c r="D50" s="9">
        <f t="shared" si="0"/>
        <v>-0.10169350932176235</v>
      </c>
      <c r="E50" s="9">
        <f t="shared" si="1"/>
        <v>-8.8224170305564981E-2</v>
      </c>
      <c r="F50" s="9">
        <f t="shared" si="2"/>
        <v>1.5847689867267208E-2</v>
      </c>
      <c r="G50" s="9">
        <f t="shared" si="3"/>
        <v>-5.2566868104213765E-2</v>
      </c>
      <c r="H50" s="9">
        <f t="shared" si="4"/>
        <v>-0.1238814725069162</v>
      </c>
      <c r="I50" s="9">
        <f t="shared" si="5"/>
        <v>-0.84992444507749831</v>
      </c>
      <c r="J50" s="3">
        <f t="shared" si="6"/>
        <v>-1.7511477116760247E-3</v>
      </c>
      <c r="K50" s="3">
        <f t="shared" si="7"/>
        <v>7.6356076356075666E-3</v>
      </c>
      <c r="M50" s="12"/>
    </row>
    <row r="51" spans="1:13">
      <c r="A51" s="11">
        <v>42076</v>
      </c>
      <c r="B51" s="12">
        <v>1042.6500000000001</v>
      </c>
      <c r="C51" s="12">
        <v>1328.05</v>
      </c>
      <c r="D51" s="9">
        <f t="shared" si="0"/>
        <v>-0.10507587860773303</v>
      </c>
      <c r="E51" s="9">
        <f t="shared" si="1"/>
        <v>-8.9070258267365837E-2</v>
      </c>
      <c r="F51" s="9">
        <f t="shared" si="2"/>
        <v>1.6052775354834931E-2</v>
      </c>
      <c r="G51" s="9">
        <f t="shared" si="3"/>
        <v>-5.2951513718987243E-2</v>
      </c>
      <c r="H51" s="9">
        <f t="shared" si="4"/>
        <v>-0.12518900281574444</v>
      </c>
      <c r="I51" s="9">
        <f t="shared" si="5"/>
        <v>-0.99706250081836867</v>
      </c>
      <c r="J51" s="3">
        <f t="shared" si="6"/>
        <v>-1.1331310449459338E-2</v>
      </c>
      <c r="K51" s="3">
        <f t="shared" si="7"/>
        <v>-3.6013054732340136E-3</v>
      </c>
      <c r="M51" s="12"/>
    </row>
    <row r="52" spans="1:13">
      <c r="A52" s="11">
        <v>42079</v>
      </c>
      <c r="B52" s="12">
        <v>1051.55</v>
      </c>
      <c r="C52" s="12">
        <v>1305.7</v>
      </c>
      <c r="D52" s="9">
        <f t="shared" si="0"/>
        <v>-9.4013476393536924E-2</v>
      </c>
      <c r="E52" s="9">
        <f t="shared" si="1"/>
        <v>-8.9908221787312101E-2</v>
      </c>
      <c r="F52" s="9">
        <f t="shared" si="2"/>
        <v>1.5612285644519179E-2</v>
      </c>
      <c r="G52" s="9">
        <f t="shared" si="3"/>
        <v>-5.4780579087143948E-2</v>
      </c>
      <c r="H52" s="9">
        <f t="shared" si="4"/>
        <v>-0.12503586448748025</v>
      </c>
      <c r="I52" s="9">
        <f t="shared" si="5"/>
        <v>-0.26295026235738944</v>
      </c>
      <c r="J52" s="3">
        <f t="shared" si="6"/>
        <v>8.5359420706851413E-3</v>
      </c>
      <c r="K52" s="3">
        <f t="shared" si="7"/>
        <v>-1.682918564813065E-2</v>
      </c>
      <c r="M52" s="12"/>
    </row>
    <row r="53" spans="1:13">
      <c r="A53" s="11">
        <v>42080</v>
      </c>
      <c r="B53" s="12">
        <v>1058.05</v>
      </c>
      <c r="C53" s="12">
        <v>1339.45</v>
      </c>
      <c r="D53" s="9">
        <f t="shared" si="0"/>
        <v>-0.10242031504668223</v>
      </c>
      <c r="E53" s="9">
        <f t="shared" si="1"/>
        <v>-9.1005645573754942E-2</v>
      </c>
      <c r="F53" s="9">
        <f t="shared" si="2"/>
        <v>1.5281710179887508E-2</v>
      </c>
      <c r="G53" s="9">
        <f t="shared" si="3"/>
        <v>-5.6621797669008052E-2</v>
      </c>
      <c r="H53" s="9">
        <f t="shared" si="4"/>
        <v>-0.12538949347850184</v>
      </c>
      <c r="I53" s="9">
        <f t="shared" si="5"/>
        <v>-0.74694974178677354</v>
      </c>
      <c r="J53" s="3">
        <f t="shared" si="6"/>
        <v>6.1813513385003092E-3</v>
      </c>
      <c r="K53" s="3">
        <f t="shared" si="7"/>
        <v>2.5848204028490463E-2</v>
      </c>
      <c r="M53" s="12"/>
    </row>
    <row r="54" spans="1:13">
      <c r="A54" s="11">
        <v>42081</v>
      </c>
      <c r="B54" s="12">
        <v>1063.55</v>
      </c>
      <c r="C54" s="12">
        <v>1322.05</v>
      </c>
      <c r="D54" s="9">
        <f t="shared" si="0"/>
        <v>-9.448996857113004E-2</v>
      </c>
      <c r="E54" s="9">
        <f t="shared" si="1"/>
        <v>-9.2056123600782108E-2</v>
      </c>
      <c r="F54" s="9">
        <f t="shared" si="2"/>
        <v>1.4342777589183207E-2</v>
      </c>
      <c r="G54" s="9">
        <f t="shared" si="3"/>
        <v>-5.9784874025119894E-2</v>
      </c>
      <c r="H54" s="9">
        <f t="shared" si="4"/>
        <v>-0.12432737317644432</v>
      </c>
      <c r="I54" s="9">
        <f t="shared" si="5"/>
        <v>-0.16969132758381802</v>
      </c>
      <c r="J54" s="3">
        <f t="shared" si="6"/>
        <v>5.1982420490525021E-3</v>
      </c>
      <c r="K54" s="3">
        <f t="shared" si="7"/>
        <v>-1.2990406510134824E-2</v>
      </c>
      <c r="M54" s="12"/>
    </row>
    <row r="55" spans="1:13">
      <c r="A55" s="11">
        <v>42082</v>
      </c>
      <c r="B55" s="12">
        <v>1052.2</v>
      </c>
      <c r="C55" s="12">
        <v>1327.7</v>
      </c>
      <c r="D55" s="9">
        <f t="shared" si="0"/>
        <v>-0.10100165779443399</v>
      </c>
      <c r="E55" s="9">
        <f t="shared" si="1"/>
        <v>-9.3345509979563979E-2</v>
      </c>
      <c r="F55" s="9">
        <f t="shared" si="2"/>
        <v>1.3276446306303686E-2</v>
      </c>
      <c r="G55" s="9">
        <f t="shared" si="3"/>
        <v>-6.3473505790380691E-2</v>
      </c>
      <c r="H55" s="9">
        <f t="shared" si="4"/>
        <v>-0.12321751416874727</v>
      </c>
      <c r="I55" s="9">
        <f t="shared" si="5"/>
        <v>-0.57667147053009593</v>
      </c>
      <c r="J55" s="3">
        <f t="shared" si="6"/>
        <v>-1.0671806685158111E-2</v>
      </c>
      <c r="K55" s="3">
        <f t="shared" si="7"/>
        <v>4.2736658976590073E-3</v>
      </c>
      <c r="M55" s="12"/>
    </row>
    <row r="56" spans="1:13">
      <c r="A56" s="11">
        <v>42083</v>
      </c>
      <c r="B56" s="12">
        <v>1055.9000000000001</v>
      </c>
      <c r="C56" s="12">
        <v>1338.45</v>
      </c>
      <c r="D56" s="9">
        <f t="shared" si="0"/>
        <v>-0.10297936216267105</v>
      </c>
      <c r="E56" s="9">
        <f t="shared" si="1"/>
        <v>-9.4656127792517933E-2</v>
      </c>
      <c r="F56" s="9">
        <f t="shared" si="2"/>
        <v>1.2136800617863864E-2</v>
      </c>
      <c r="G56" s="9">
        <f t="shared" si="3"/>
        <v>-6.7348326402324243E-2</v>
      </c>
      <c r="H56" s="9">
        <f t="shared" si="4"/>
        <v>-0.12196392918271162</v>
      </c>
      <c r="I56" s="9">
        <f t="shared" si="5"/>
        <v>-0.6857848812233388</v>
      </c>
      <c r="J56" s="3">
        <f t="shared" si="6"/>
        <v>3.5164417411138998E-3</v>
      </c>
      <c r="K56" s="3">
        <f t="shared" si="7"/>
        <v>8.0967085938088417E-3</v>
      </c>
      <c r="M56" s="12"/>
    </row>
    <row r="57" spans="1:13">
      <c r="A57" s="11">
        <v>42086</v>
      </c>
      <c r="B57" s="12">
        <v>1047.75</v>
      </c>
      <c r="C57" s="12">
        <v>1345.7</v>
      </c>
      <c r="D57" s="9">
        <f t="shared" si="0"/>
        <v>-0.10869058290344887</v>
      </c>
      <c r="E57" s="9">
        <f t="shared" si="1"/>
        <v>-9.5453747204858386E-2</v>
      </c>
      <c r="F57" s="9">
        <f t="shared" si="2"/>
        <v>1.2249901086335552E-2</v>
      </c>
      <c r="G57" s="9">
        <f t="shared" si="3"/>
        <v>-6.7891469760603396E-2</v>
      </c>
      <c r="H57" s="9">
        <f t="shared" si="4"/>
        <v>-0.12301602464911338</v>
      </c>
      <c r="I57" s="9">
        <f t="shared" si="5"/>
        <v>-1.0805667413393099</v>
      </c>
      <c r="J57" s="3">
        <f t="shared" si="6"/>
        <v>-7.7185339520788807E-3</v>
      </c>
      <c r="K57" s="3">
        <f t="shared" si="7"/>
        <v>5.4167133624715156E-3</v>
      </c>
      <c r="M57" s="12"/>
    </row>
    <row r="58" spans="1:13">
      <c r="A58" s="11">
        <v>42087</v>
      </c>
      <c r="B58" s="12">
        <v>1037.95</v>
      </c>
      <c r="C58" s="12">
        <v>1358.85</v>
      </c>
      <c r="D58" s="9">
        <f t="shared" si="0"/>
        <v>-0.11699508547773763</v>
      </c>
      <c r="E58" s="9">
        <f t="shared" si="1"/>
        <v>-9.6440418611555251E-2</v>
      </c>
      <c r="F58" s="9">
        <f t="shared" si="2"/>
        <v>1.2759879934060421E-2</v>
      </c>
      <c r="G58" s="9">
        <f t="shared" si="3"/>
        <v>-6.7730688759919305E-2</v>
      </c>
      <c r="H58" s="9">
        <f t="shared" si="4"/>
        <v>-0.1251501484631912</v>
      </c>
      <c r="I58" s="9">
        <f t="shared" si="5"/>
        <v>-1.6108824669513575</v>
      </c>
      <c r="J58" s="3">
        <f t="shared" si="6"/>
        <v>-9.353376282510097E-3</v>
      </c>
      <c r="K58" s="3">
        <f t="shared" si="7"/>
        <v>9.7718659433750927E-3</v>
      </c>
      <c r="M58" s="12"/>
    </row>
    <row r="59" spans="1:13">
      <c r="A59" s="11">
        <v>42088</v>
      </c>
      <c r="B59" s="12">
        <v>1034.25</v>
      </c>
      <c r="C59" s="12">
        <v>1354.55</v>
      </c>
      <c r="D59" s="9">
        <f t="shared" si="0"/>
        <v>-0.11716951104808715</v>
      </c>
      <c r="E59" s="9">
        <f t="shared" si="1"/>
        <v>-9.7927924624235219E-2</v>
      </c>
      <c r="F59" s="9">
        <f t="shared" si="2"/>
        <v>1.2476064769853929E-2</v>
      </c>
      <c r="G59" s="9">
        <f t="shared" si="3"/>
        <v>-6.9856778892063875E-2</v>
      </c>
      <c r="H59" s="9">
        <f t="shared" si="4"/>
        <v>-0.12599907035640656</v>
      </c>
      <c r="I59" s="9">
        <f t="shared" si="5"/>
        <v>-1.5422801002400706</v>
      </c>
      <c r="J59" s="3">
        <f t="shared" si="6"/>
        <v>-3.5647189170962428E-3</v>
      </c>
      <c r="K59" s="3">
        <f t="shared" si="7"/>
        <v>-3.1644405195569449E-3</v>
      </c>
      <c r="M59" s="12"/>
    </row>
    <row r="60" spans="1:13">
      <c r="A60" s="11">
        <v>42089</v>
      </c>
      <c r="B60" s="12">
        <v>1006.95</v>
      </c>
      <c r="C60" s="12">
        <v>1283.7</v>
      </c>
      <c r="D60" s="9">
        <f t="shared" si="0"/>
        <v>-0.10545563496299354</v>
      </c>
      <c r="E60" s="9">
        <f t="shared" si="1"/>
        <v>-9.9083162611045758E-2</v>
      </c>
      <c r="F60" s="9">
        <f t="shared" si="2"/>
        <v>1.1438797891070888E-2</v>
      </c>
      <c r="G60" s="9">
        <f t="shared" si="3"/>
        <v>-7.3345867356136268E-2</v>
      </c>
      <c r="H60" s="9">
        <f t="shared" si="4"/>
        <v>-0.12482045786595525</v>
      </c>
      <c r="I60" s="9">
        <f t="shared" si="5"/>
        <v>-0.55709283550871413</v>
      </c>
      <c r="J60" s="3">
        <f t="shared" si="6"/>
        <v>-2.6395939086294371E-2</v>
      </c>
      <c r="K60" s="3">
        <f t="shared" si="7"/>
        <v>-5.2305193606732796E-2</v>
      </c>
      <c r="M60" s="12"/>
    </row>
    <row r="61" spans="1:13">
      <c r="A61" s="11">
        <v>42090</v>
      </c>
      <c r="B61" s="12">
        <v>1014.65</v>
      </c>
      <c r="C61" s="12">
        <v>1262.7</v>
      </c>
      <c r="D61" s="9">
        <f t="shared" si="0"/>
        <v>-9.4983920762411717E-2</v>
      </c>
      <c r="E61" s="9">
        <f t="shared" si="1"/>
        <v>-0.10004177857130211</v>
      </c>
      <c r="F61" s="9">
        <f t="shared" si="2"/>
        <v>9.6564119466469017E-3</v>
      </c>
      <c r="G61" s="9">
        <f t="shared" si="3"/>
        <v>-7.8314851691346582E-2</v>
      </c>
      <c r="H61" s="9">
        <f t="shared" si="4"/>
        <v>-0.12176870545125765</v>
      </c>
      <c r="I61" s="9">
        <f t="shared" si="5"/>
        <v>0.52378231550557364</v>
      </c>
      <c r="J61" s="3">
        <f t="shared" si="6"/>
        <v>7.646854362182761E-3</v>
      </c>
      <c r="K61" s="3">
        <f t="shared" si="7"/>
        <v>-1.6358962374386537E-2</v>
      </c>
      <c r="M61" s="12"/>
    </row>
    <row r="62" spans="1:13">
      <c r="A62" s="11">
        <v>42093</v>
      </c>
      <c r="B62" s="12">
        <v>1036.9000000000001</v>
      </c>
      <c r="C62" s="12">
        <v>1306.2</v>
      </c>
      <c r="D62" s="9">
        <f t="shared" si="0"/>
        <v>-0.10027280494728771</v>
      </c>
      <c r="E62" s="9">
        <f t="shared" si="1"/>
        <v>-0.10086200180633148</v>
      </c>
      <c r="F62" s="9">
        <f t="shared" si="2"/>
        <v>8.4890183147445439E-3</v>
      </c>
      <c r="G62" s="9">
        <f t="shared" si="3"/>
        <v>-8.1761710598156262E-2</v>
      </c>
      <c r="H62" s="9">
        <f t="shared" si="4"/>
        <v>-0.1199622930145067</v>
      </c>
      <c r="I62" s="9">
        <f t="shared" si="5"/>
        <v>6.9406948742281899E-2</v>
      </c>
      <c r="J62" s="3">
        <f t="shared" si="6"/>
        <v>2.1928743901838185E-2</v>
      </c>
      <c r="K62" s="3">
        <f t="shared" si="7"/>
        <v>3.4449988120693747E-2</v>
      </c>
      <c r="M62" s="12"/>
    </row>
    <row r="63" spans="1:13">
      <c r="A63" s="11">
        <v>42094</v>
      </c>
      <c r="B63" s="12">
        <v>1022.7</v>
      </c>
      <c r="C63" s="12">
        <v>1315.7</v>
      </c>
      <c r="D63" s="9">
        <f t="shared" si="0"/>
        <v>-0.10940861874175128</v>
      </c>
      <c r="E63" s="9">
        <f t="shared" si="1"/>
        <v>-0.1017913678263503</v>
      </c>
      <c r="F63" s="9">
        <f t="shared" si="2"/>
        <v>7.797335825346534E-3</v>
      </c>
      <c r="G63" s="9">
        <f t="shared" si="3"/>
        <v>-8.4247362219320596E-2</v>
      </c>
      <c r="H63" s="9">
        <f t="shared" si="4"/>
        <v>-0.11933537343338001</v>
      </c>
      <c r="I63" s="9">
        <f t="shared" si="5"/>
        <v>-0.97690430244646442</v>
      </c>
      <c r="J63" s="3">
        <f t="shared" si="6"/>
        <v>-1.369466679525513E-2</v>
      </c>
      <c r="K63" s="3">
        <f t="shared" si="7"/>
        <v>7.2730056652886236E-3</v>
      </c>
      <c r="M63" s="12"/>
    </row>
    <row r="64" spans="1:13">
      <c r="A64" s="11">
        <v>42095</v>
      </c>
      <c r="B64" s="12">
        <v>1033.25</v>
      </c>
      <c r="C64" s="12">
        <v>1337.05</v>
      </c>
      <c r="D64" s="9">
        <f t="shared" si="0"/>
        <v>-0.11194223438383376</v>
      </c>
      <c r="E64" s="9">
        <f t="shared" si="1"/>
        <v>-0.10245388929433143</v>
      </c>
      <c r="F64" s="9">
        <f t="shared" si="2"/>
        <v>7.7869379736352816E-3</v>
      </c>
      <c r="G64" s="9">
        <f t="shared" si="3"/>
        <v>-8.4933278853652039E-2</v>
      </c>
      <c r="H64" s="9">
        <f t="shared" si="4"/>
        <v>-0.11997449973501081</v>
      </c>
      <c r="I64" s="9">
        <f t="shared" si="5"/>
        <v>-1.2184950132680663</v>
      </c>
      <c r="J64" s="3">
        <f t="shared" si="6"/>
        <v>1.0315830644372694E-2</v>
      </c>
      <c r="K64" s="3">
        <f t="shared" si="7"/>
        <v>1.6227103443034057E-2</v>
      </c>
      <c r="M64" s="12"/>
    </row>
    <row r="65" spans="1:29">
      <c r="A65" s="11">
        <v>42100</v>
      </c>
      <c r="B65" s="12">
        <v>1031.95</v>
      </c>
      <c r="C65" s="12">
        <v>1330.6</v>
      </c>
      <c r="D65" s="9">
        <f t="shared" si="0"/>
        <v>-0.11038886372789516</v>
      </c>
      <c r="E65" s="9">
        <f t="shared" si="1"/>
        <v>-0.10286355497565736</v>
      </c>
      <c r="F65" s="9">
        <f t="shared" si="2"/>
        <v>7.8727350045092546E-3</v>
      </c>
      <c r="G65" s="9">
        <f t="shared" si="3"/>
        <v>-8.5149901215511525E-2</v>
      </c>
      <c r="H65" s="9">
        <f t="shared" si="4"/>
        <v>-0.12057720873580319</v>
      </c>
      <c r="I65" s="9">
        <f t="shared" si="5"/>
        <v>-0.95586968797089555</v>
      </c>
      <c r="J65" s="3">
        <f t="shared" si="6"/>
        <v>-1.2581659811274663E-3</v>
      </c>
      <c r="K65" s="3">
        <f t="shared" si="7"/>
        <v>-4.8240529523952327E-3</v>
      </c>
      <c r="M65" s="12"/>
    </row>
    <row r="66" spans="1:29">
      <c r="A66" s="11">
        <v>42101</v>
      </c>
      <c r="B66" s="12">
        <v>1032.75</v>
      </c>
      <c r="C66" s="12">
        <v>1328.7</v>
      </c>
      <c r="D66" s="9">
        <f t="shared" si="0"/>
        <v>-0.10943173135579744</v>
      </c>
      <c r="E66" s="9">
        <f t="shared" si="1"/>
        <v>-0.10336931075010194</v>
      </c>
      <c r="F66" s="9">
        <f t="shared" si="2"/>
        <v>7.7878079888129819E-3</v>
      </c>
      <c r="G66" s="9">
        <f t="shared" si="3"/>
        <v>-8.5846742775272739E-2</v>
      </c>
      <c r="H66" s="9">
        <f t="shared" si="4"/>
        <v>-0.12089187872493115</v>
      </c>
      <c r="I66" s="9">
        <f t="shared" si="5"/>
        <v>-0.77845018963025658</v>
      </c>
      <c r="J66" s="3">
        <f t="shared" si="6"/>
        <v>7.7523135810839139E-4</v>
      </c>
      <c r="K66" s="3">
        <f t="shared" si="7"/>
        <v>-1.4279272508641693E-3</v>
      </c>
      <c r="M66" s="12"/>
    </row>
    <row r="67" spans="1:29">
      <c r="A67" s="11">
        <v>42102</v>
      </c>
      <c r="B67" s="12">
        <v>1035.55</v>
      </c>
      <c r="C67" s="12">
        <v>1299.7</v>
      </c>
      <c r="D67" s="9">
        <f t="shared" ref="D67:D130" si="8">LOG(B67/C67)</f>
        <v>-9.8672045935099123E-2</v>
      </c>
      <c r="E67" s="9">
        <f t="shared" si="1"/>
        <v>-0.10368112503112016</v>
      </c>
      <c r="F67" s="9">
        <f t="shared" si="2"/>
        <v>7.3825189938632645E-3</v>
      </c>
      <c r="G67" s="9">
        <f t="shared" si="3"/>
        <v>-8.7070457294927822E-2</v>
      </c>
      <c r="H67" s="9">
        <f t="shared" si="4"/>
        <v>-0.1202917927673125</v>
      </c>
      <c r="I67" s="9">
        <f t="shared" si="5"/>
        <v>0.67850541260846686</v>
      </c>
      <c r="J67" s="3">
        <f t="shared" si="6"/>
        <v>2.7112079399660657E-3</v>
      </c>
      <c r="K67" s="3">
        <f t="shared" si="7"/>
        <v>-2.182584481071724E-2</v>
      </c>
      <c r="M67" s="12"/>
      <c r="AB67" s="9" t="s">
        <v>56</v>
      </c>
      <c r="AC67" s="3">
        <f>SUM(AA88:AA410)</f>
        <v>4.7346010622799417E-2</v>
      </c>
    </row>
    <row r="68" spans="1:29">
      <c r="A68" s="11">
        <v>42103</v>
      </c>
      <c r="B68" s="12">
        <v>1056.0999999999999</v>
      </c>
      <c r="C68" s="12">
        <v>1303.05</v>
      </c>
      <c r="D68" s="9">
        <f t="shared" si="8"/>
        <v>-9.1256037946630564E-2</v>
      </c>
      <c r="E68" s="9">
        <f t="shared" si="1"/>
        <v>-0.1037571602953211</v>
      </c>
      <c r="F68" s="9">
        <f t="shared" si="2"/>
        <v>7.2361274204210567E-3</v>
      </c>
      <c r="G68" s="9">
        <f t="shared" si="3"/>
        <v>-8.7475873599373727E-2</v>
      </c>
      <c r="H68" s="9">
        <f t="shared" si="4"/>
        <v>-0.12003844699126848</v>
      </c>
      <c r="I68" s="9">
        <f t="shared" si="5"/>
        <v>1.72759842694466</v>
      </c>
      <c r="J68" s="3">
        <f t="shared" si="6"/>
        <v>1.9844527062913384E-2</v>
      </c>
      <c r="K68" s="3">
        <f t="shared" si="7"/>
        <v>2.577517888743486E-3</v>
      </c>
      <c r="M68" s="12"/>
      <c r="AB68" s="9" t="s">
        <v>60</v>
      </c>
      <c r="AC68">
        <f>COUNTIF(AA:AA,"&gt;0")</f>
        <v>6</v>
      </c>
    </row>
    <row r="69" spans="1:29">
      <c r="A69" s="11">
        <v>42104</v>
      </c>
      <c r="B69" s="12">
        <v>1042.6500000000001</v>
      </c>
      <c r="C69" s="12">
        <v>1290.3499999999999</v>
      </c>
      <c r="D69" s="9">
        <f t="shared" si="8"/>
        <v>-9.2568978588056655E-2</v>
      </c>
      <c r="E69" s="9">
        <f t="shared" si="1"/>
        <v>-0.1033400747636032</v>
      </c>
      <c r="F69" s="9">
        <f t="shared" si="2"/>
        <v>7.5124890667376994E-3</v>
      </c>
      <c r="G69" s="9">
        <f t="shared" si="3"/>
        <v>-8.6436974363443372E-2</v>
      </c>
      <c r="H69" s="9">
        <f t="shared" si="4"/>
        <v>-0.12024317516376302</v>
      </c>
      <c r="I69" s="9">
        <f t="shared" si="5"/>
        <v>1.4337586490789922</v>
      </c>
      <c r="J69" s="3">
        <f t="shared" si="6"/>
        <v>-1.2735536407536994E-2</v>
      </c>
      <c r="K69" s="3">
        <f t="shared" si="7"/>
        <v>-9.7463642991443503E-3</v>
      </c>
      <c r="M69" s="12"/>
      <c r="AB69" s="9" t="s">
        <v>61</v>
      </c>
      <c r="AC69">
        <f>COUNTIF(AA:AA,"&lt;0")</f>
        <v>0</v>
      </c>
    </row>
    <row r="70" spans="1:29">
      <c r="A70" s="11">
        <v>42107</v>
      </c>
      <c r="B70" s="12">
        <v>1038.8</v>
      </c>
      <c r="C70" s="12">
        <v>1305.25</v>
      </c>
      <c r="D70" s="9">
        <f t="shared" si="8"/>
        <v>-9.9161760925488118E-2</v>
      </c>
      <c r="E70" s="9">
        <f t="shared" si="1"/>
        <v>-0.10288919532402299</v>
      </c>
      <c r="F70" s="9">
        <f t="shared" si="2"/>
        <v>7.3359304824511121E-3</v>
      </c>
      <c r="G70" s="9">
        <f t="shared" si="3"/>
        <v>-8.6383351738507988E-2</v>
      </c>
      <c r="H70" s="9">
        <f t="shared" si="4"/>
        <v>-0.119395038909538</v>
      </c>
      <c r="I70" s="9">
        <f t="shared" si="5"/>
        <v>0.50810655954981832</v>
      </c>
      <c r="J70" s="3">
        <f t="shared" si="6"/>
        <v>-3.692514266532524E-3</v>
      </c>
      <c r="K70" s="3">
        <f t="shared" si="7"/>
        <v>1.1547254620839378E-2</v>
      </c>
      <c r="M70" s="12"/>
      <c r="AB70" s="9" t="s">
        <v>57</v>
      </c>
      <c r="AC70">
        <f>AC68+AC69</f>
        <v>6</v>
      </c>
    </row>
    <row r="71" spans="1:29">
      <c r="A71" s="11">
        <v>42109</v>
      </c>
      <c r="B71" s="12">
        <v>1031.6500000000001</v>
      </c>
      <c r="C71" s="12">
        <v>1290.45</v>
      </c>
      <c r="D71" s="9">
        <f t="shared" si="8"/>
        <v>-9.7208799442534521E-2</v>
      </c>
      <c r="E71" s="9">
        <f t="shared" si="1"/>
        <v>-0.10257429090076978</v>
      </c>
      <c r="F71" s="9">
        <f t="shared" si="2"/>
        <v>7.3713425823213486E-3</v>
      </c>
      <c r="G71" s="9">
        <f t="shared" si="3"/>
        <v>-8.5988770090546743E-2</v>
      </c>
      <c r="H71" s="9">
        <f t="shared" si="4"/>
        <v>-0.11915981171099281</v>
      </c>
      <c r="I71" s="9">
        <f t="shared" si="5"/>
        <v>0.72788523912906788</v>
      </c>
      <c r="J71" s="3">
        <f t="shared" si="6"/>
        <v>-6.8829418559875474E-3</v>
      </c>
      <c r="K71" s="3">
        <f t="shared" si="7"/>
        <v>-1.1338823980080409E-2</v>
      </c>
      <c r="M71" s="12"/>
    </row>
    <row r="72" spans="1:29">
      <c r="A72" s="11">
        <v>42110</v>
      </c>
      <c r="B72" s="12">
        <v>1029.6500000000001</v>
      </c>
      <c r="C72" s="12">
        <v>1306.8</v>
      </c>
      <c r="D72" s="9">
        <f t="shared" si="8"/>
        <v>-0.10351950197228794</v>
      </c>
      <c r="E72" s="9">
        <f t="shared" si="1"/>
        <v>-0.10283629109690494</v>
      </c>
      <c r="F72" s="9">
        <f t="shared" si="2"/>
        <v>7.2558745904537153E-3</v>
      </c>
      <c r="G72" s="9">
        <f t="shared" si="3"/>
        <v>-8.6510573268384072E-2</v>
      </c>
      <c r="H72" s="9">
        <f t="shared" si="4"/>
        <v>-0.11916200892542581</v>
      </c>
      <c r="I72" s="9">
        <f t="shared" si="5"/>
        <v>-9.4159686315675978E-2</v>
      </c>
      <c r="J72" s="3">
        <f t="shared" si="6"/>
        <v>-1.9386419812921047E-3</v>
      </c>
      <c r="K72" s="3">
        <f t="shared" si="7"/>
        <v>1.2669998837614715E-2</v>
      </c>
      <c r="M72" s="12"/>
    </row>
    <row r="73" spans="1:29">
      <c r="A73" s="11">
        <v>42111</v>
      </c>
      <c r="B73" s="12">
        <v>1018.25</v>
      </c>
      <c r="C73" s="12">
        <v>1306.7</v>
      </c>
      <c r="D73" s="9">
        <f t="shared" si="8"/>
        <v>-0.10832147234231376</v>
      </c>
      <c r="E73" s="9">
        <f t="shared" si="1"/>
        <v>-0.103358985885281</v>
      </c>
      <c r="F73" s="9">
        <f t="shared" si="2"/>
        <v>7.0581895506297383E-3</v>
      </c>
      <c r="G73" s="9">
        <f t="shared" si="3"/>
        <v>-8.7478059396364091E-2</v>
      </c>
      <c r="H73" s="9">
        <f t="shared" si="4"/>
        <v>-0.11923991237419791</v>
      </c>
      <c r="I73" s="9">
        <f t="shared" si="5"/>
        <v>-0.70308206112005067</v>
      </c>
      <c r="J73" s="3">
        <f t="shared" si="6"/>
        <v>-1.1071723401155821E-2</v>
      </c>
      <c r="K73" s="3">
        <f t="shared" si="7"/>
        <v>-7.6522803795461475E-5</v>
      </c>
      <c r="M73" s="12"/>
    </row>
    <row r="74" spans="1:29">
      <c r="A74" s="11">
        <v>42114</v>
      </c>
      <c r="B74" s="12">
        <v>1005.1</v>
      </c>
      <c r="C74" s="12">
        <v>1268.6500000000001</v>
      </c>
      <c r="D74" s="9">
        <f t="shared" si="8"/>
        <v>-0.10113255081328479</v>
      </c>
      <c r="E74" s="9">
        <f t="shared" si="1"/>
        <v>-0.10335229815342503</v>
      </c>
      <c r="F74" s="9">
        <f t="shared" si="2"/>
        <v>7.0602699600065605E-3</v>
      </c>
      <c r="G74" s="9">
        <f t="shared" si="3"/>
        <v>-8.7466690743410264E-2</v>
      </c>
      <c r="H74" s="9">
        <f t="shared" si="4"/>
        <v>-0.1192379055634398</v>
      </c>
      <c r="I74" s="9">
        <f t="shared" si="5"/>
        <v>0.31439978254573436</v>
      </c>
      <c r="J74" s="3">
        <f t="shared" si="6"/>
        <v>-1.2914313773631208E-2</v>
      </c>
      <c r="K74" s="3">
        <f t="shared" si="7"/>
        <v>-2.9119155123593751E-2</v>
      </c>
      <c r="M74" s="12"/>
    </row>
    <row r="75" spans="1:29">
      <c r="A75" s="11">
        <v>42115</v>
      </c>
      <c r="B75" s="12">
        <v>1003</v>
      </c>
      <c r="C75" s="12">
        <v>1258.1500000000001</v>
      </c>
      <c r="D75" s="9">
        <f t="shared" si="8"/>
        <v>-9.8431488922536448E-2</v>
      </c>
      <c r="E75" s="9">
        <f t="shared" si="1"/>
        <v>-0.10301605045416469</v>
      </c>
      <c r="F75" s="9">
        <f t="shared" si="2"/>
        <v>7.0459170203944843E-3</v>
      </c>
      <c r="G75" s="9">
        <f t="shared" si="3"/>
        <v>-8.7162737158277104E-2</v>
      </c>
      <c r="H75" s="9">
        <f t="shared" si="4"/>
        <v>-0.11886936375005228</v>
      </c>
      <c r="I75" s="9">
        <f t="shared" si="5"/>
        <v>0.65066924835449791</v>
      </c>
      <c r="J75" s="3">
        <f t="shared" si="6"/>
        <v>-2.0893443438464061E-3</v>
      </c>
      <c r="K75" s="3">
        <f t="shared" si="7"/>
        <v>-8.2765144050762612E-3</v>
      </c>
      <c r="M75" s="12"/>
    </row>
    <row r="76" spans="1:29">
      <c r="A76" s="11">
        <v>42116</v>
      </c>
      <c r="B76" s="12">
        <v>1013.1</v>
      </c>
      <c r="C76" s="12">
        <v>1277.2</v>
      </c>
      <c r="D76" s="9">
        <f t="shared" si="8"/>
        <v>-0.10060659451233329</v>
      </c>
      <c r="E76" s="9">
        <f t="shared" si="1"/>
        <v>-0.10273486443048722</v>
      </c>
      <c r="F76" s="9">
        <f t="shared" si="2"/>
        <v>6.9649932145995188E-3</v>
      </c>
      <c r="G76" s="9">
        <f t="shared" si="3"/>
        <v>-8.7063629697638312E-2</v>
      </c>
      <c r="H76" s="9">
        <f t="shared" si="4"/>
        <v>-0.11840609916333614</v>
      </c>
      <c r="I76" s="9">
        <f t="shared" si="5"/>
        <v>0.30556668938209491</v>
      </c>
      <c r="J76" s="3">
        <f t="shared" si="6"/>
        <v>1.0069790628115676E-2</v>
      </c>
      <c r="K76" s="3">
        <f t="shared" si="7"/>
        <v>1.514127886182089E-2</v>
      </c>
      <c r="M76" s="12"/>
    </row>
    <row r="77" spans="1:29">
      <c r="A77" s="11">
        <v>42117</v>
      </c>
      <c r="B77" s="12">
        <v>1013.5</v>
      </c>
      <c r="C77" s="12">
        <v>1276.05</v>
      </c>
      <c r="D77" s="9">
        <f t="shared" si="8"/>
        <v>-0.1000439388315557</v>
      </c>
      <c r="E77" s="9">
        <f t="shared" si="1"/>
        <v>-0.10235962117756367</v>
      </c>
      <c r="F77" s="9">
        <f t="shared" si="2"/>
        <v>6.7885728286992989E-3</v>
      </c>
      <c r="G77" s="9">
        <f t="shared" si="3"/>
        <v>-8.7085332312990246E-2</v>
      </c>
      <c r="H77" s="9">
        <f t="shared" si="4"/>
        <v>-0.11763391004213709</v>
      </c>
      <c r="I77" s="9">
        <f t="shared" si="5"/>
        <v>0.34111475334229568</v>
      </c>
      <c r="J77" s="3">
        <f t="shared" si="6"/>
        <v>3.9482775639125187E-4</v>
      </c>
      <c r="K77" s="3">
        <f t="shared" si="7"/>
        <v>-9.0040714062017771E-4</v>
      </c>
      <c r="M77" s="12"/>
    </row>
    <row r="78" spans="1:29">
      <c r="A78" s="11">
        <v>42118</v>
      </c>
      <c r="B78" s="12">
        <v>1006.45</v>
      </c>
      <c r="C78" s="12">
        <v>1245.1500000000001</v>
      </c>
      <c r="D78" s="9">
        <f t="shared" si="8"/>
        <v>-9.2429468717429866E-2</v>
      </c>
      <c r="E78" s="9">
        <f t="shared" si="1"/>
        <v>-0.10224648726382755</v>
      </c>
      <c r="F78" s="9">
        <f t="shared" si="2"/>
        <v>6.9281031849748728E-3</v>
      </c>
      <c r="G78" s="9">
        <f t="shared" si="3"/>
        <v>-8.6658255097634085E-2</v>
      </c>
      <c r="H78" s="9">
        <f t="shared" si="4"/>
        <v>-0.11783471943002102</v>
      </c>
      <c r="I78" s="9">
        <f t="shared" si="5"/>
        <v>1.4169850367829493</v>
      </c>
      <c r="J78" s="3">
        <f t="shared" si="6"/>
        <v>-6.9560927479032607E-3</v>
      </c>
      <c r="K78" s="3">
        <f t="shared" si="7"/>
        <v>-2.4215352063006828E-2</v>
      </c>
      <c r="M78" s="12"/>
    </row>
    <row r="79" spans="1:29" s="15" customFormat="1">
      <c r="A79" s="16">
        <v>42121</v>
      </c>
      <c r="B79" s="17">
        <v>1005.45</v>
      </c>
      <c r="C79" s="17">
        <v>1211.75</v>
      </c>
      <c r="D79" s="15">
        <f t="shared" si="8"/>
        <v>-8.1052549945389393E-2</v>
      </c>
      <c r="E79" s="15">
        <f t="shared" si="1"/>
        <v>-0.10169394483680445</v>
      </c>
      <c r="F79" s="15">
        <f t="shared" si="2"/>
        <v>7.9016821824262149E-3</v>
      </c>
      <c r="G79" s="15">
        <f t="shared" si="3"/>
        <v>-8.3915159926345462E-2</v>
      </c>
      <c r="H79" s="15">
        <f t="shared" si="4"/>
        <v>-0.11947272974726345</v>
      </c>
      <c r="I79" s="15">
        <f t="shared" si="5"/>
        <v>2.6122785521952125</v>
      </c>
      <c r="J79" s="18">
        <f t="shared" si="6"/>
        <v>-9.9359133588355106E-4</v>
      </c>
      <c r="K79" s="18">
        <f t="shared" si="7"/>
        <v>-2.6824077420391189E-2</v>
      </c>
      <c r="L79" s="15" t="str">
        <f>IF(ABS(I79)&gt;2.5,"Enter Trade",IF(ABS(I79)&lt;0.5,"Exit Trade",""))</f>
        <v>Enter Trade</v>
      </c>
      <c r="M79" s="17">
        <v>2.6122785521952125</v>
      </c>
      <c r="N79" s="15" t="str">
        <f>IF(M79&lt;&gt;M78,L79,"")</f>
        <v>Enter Trade</v>
      </c>
      <c r="O79" s="15" t="str">
        <f>IF(M79&lt;&gt;M78,N79,O78)</f>
        <v>Enter Trade</v>
      </c>
      <c r="P79" s="15">
        <f>IF(OR(N79="Enter Trade",N79="Exit Trade"),B79,"")</f>
        <v>1005.45</v>
      </c>
      <c r="Q79" s="15">
        <f>IF(M79&lt;&gt;M78,P79,Q78)</f>
        <v>1005.45</v>
      </c>
      <c r="R79" s="15">
        <f>IF(OR(N79="Enter Trade",N79="Exit Trade"),C79,"")</f>
        <v>1211.75</v>
      </c>
      <c r="S79" s="15">
        <f>IF(M79&lt;&gt;M78,R79,S78)</f>
        <v>1211.75</v>
      </c>
      <c r="T79" s="18">
        <f>IF(OR(N79="Enter Trade",N79="Exit Trade"),J79,"")</f>
        <v>-9.9359133588355106E-4</v>
      </c>
      <c r="U79" s="18">
        <f>IF(M79&lt;&gt;M78,T79,U78)</f>
        <v>-9.9359133588355106E-4</v>
      </c>
      <c r="V79" s="18">
        <f>IF(OR(N79="Enter Trade",N79="Exit Trade"),K79,"")</f>
        <v>-2.6824077420391189E-2</v>
      </c>
      <c r="W79" s="18">
        <f>IF(M79&lt;&gt;M78,V79,W78)</f>
        <v>-2.6824077420391189E-2</v>
      </c>
      <c r="X79" s="18"/>
      <c r="Y79" s="18"/>
      <c r="Z79" s="18"/>
      <c r="AA79" s="18"/>
    </row>
    <row r="80" spans="1:29">
      <c r="A80" s="11">
        <v>42122</v>
      </c>
      <c r="B80" s="12">
        <v>1004.55</v>
      </c>
      <c r="C80" s="12">
        <v>1228.25</v>
      </c>
      <c r="D80" s="9">
        <f t="shared" si="8"/>
        <v>-8.7315214814998668E-2</v>
      </c>
      <c r="E80" s="9">
        <f t="shared" si="1"/>
        <v>-0.10121466835324568</v>
      </c>
      <c r="F80" s="9">
        <f t="shared" si="2"/>
        <v>8.3263552411844983E-3</v>
      </c>
      <c r="G80" s="9">
        <f t="shared" si="3"/>
        <v>-8.2480369060580552E-2</v>
      </c>
      <c r="H80" s="9">
        <f t="shared" si="4"/>
        <v>-0.1199489676459108</v>
      </c>
      <c r="I80" s="9">
        <f t="shared" si="5"/>
        <v>1.6693322751227808</v>
      </c>
      <c r="J80" s="3">
        <f t="shared" si="6"/>
        <v>-8.9512158734903868E-4</v>
      </c>
      <c r="K80" s="3">
        <f t="shared" si="7"/>
        <v>1.3616670105219723E-2</v>
      </c>
      <c r="L80" s="15" t="str">
        <f t="shared" ref="L80:L143" si="9">IF(ABS(I80)&gt;2.5,"Enter Trade",IF(ABS(I80)&lt;0.5,"Exit Trade",""))</f>
        <v/>
      </c>
      <c r="M80" s="12">
        <v>2.6122785521952125</v>
      </c>
      <c r="N80" s="15" t="str">
        <f t="shared" ref="N80:N143" si="10">IF(M80&lt;&gt;M79,L80,"")</f>
        <v/>
      </c>
      <c r="O80" s="15" t="str">
        <f t="shared" ref="O80:O143" si="11">IF(M80&lt;&gt;M79,N80,O79)</f>
        <v>Enter Trade</v>
      </c>
      <c r="P80" s="15" t="str">
        <f t="shared" ref="P80:P143" si="12">IF(OR(N80="Enter Trade",N80="Exit Trade"),B80,"")</f>
        <v/>
      </c>
      <c r="Q80" s="15">
        <f t="shared" ref="Q80:Q143" si="13">IF(M80&lt;&gt;M79,P80,Q79)</f>
        <v>1005.45</v>
      </c>
      <c r="R80" s="15" t="str">
        <f t="shared" ref="R80:R143" si="14">IF(OR(N80="Enter Trade",N80="Exit Trade"),C80,"")</f>
        <v/>
      </c>
      <c r="S80" s="15">
        <f t="shared" ref="S80:S143" si="15">IF(M80&lt;&gt;M79,R80,S79)</f>
        <v>1211.75</v>
      </c>
      <c r="T80" s="18" t="str">
        <f t="shared" ref="T80:T143" si="16">IF(OR(N80="Enter Trade",N80="Exit Trade"),J80,"")</f>
        <v/>
      </c>
      <c r="U80" s="18">
        <f t="shared" ref="U80:U143" si="17">IF(M80&lt;&gt;M79,T80,U79)</f>
        <v>-9.9359133588355106E-4</v>
      </c>
      <c r="V80" s="18" t="str">
        <f t="shared" ref="V80:V143" si="18">IF(OR(N80="Enter Trade",N80="Exit Trade"),K80,"")</f>
        <v/>
      </c>
      <c r="W80" s="18">
        <f t="shared" ref="W80:W143" si="19">IF(M80&lt;&gt;M79,V80,W79)</f>
        <v>-2.6824077420391189E-2</v>
      </c>
    </row>
    <row r="81" spans="1:27">
      <c r="A81" s="11">
        <v>42123</v>
      </c>
      <c r="B81" s="12">
        <v>993.15</v>
      </c>
      <c r="C81" s="12">
        <v>1201.1500000000001</v>
      </c>
      <c r="D81" s="9">
        <f t="shared" si="8"/>
        <v>-8.2582398687808714E-2</v>
      </c>
      <c r="E81" s="9">
        <f t="shared" si="1"/>
        <v>-0.1004648856892482</v>
      </c>
      <c r="F81" s="9">
        <f t="shared" si="2"/>
        <v>8.9556471558624069E-3</v>
      </c>
      <c r="G81" s="9">
        <f t="shared" si="3"/>
        <v>-8.0314679588557786E-2</v>
      </c>
      <c r="H81" s="9">
        <f t="shared" si="4"/>
        <v>-0.12061509178993862</v>
      </c>
      <c r="I81" s="9">
        <f t="shared" si="5"/>
        <v>1.9967833357228164</v>
      </c>
      <c r="J81" s="3">
        <f t="shared" si="6"/>
        <v>-1.1348364939525138E-2</v>
      </c>
      <c r="K81" s="3">
        <f t="shared" si="7"/>
        <v>-2.2063912070018246E-2</v>
      </c>
      <c r="L81" s="15" t="str">
        <f t="shared" si="9"/>
        <v/>
      </c>
      <c r="M81" s="12">
        <v>2.6122785521952125</v>
      </c>
      <c r="N81" s="15" t="str">
        <f t="shared" si="10"/>
        <v/>
      </c>
      <c r="O81" s="15" t="str">
        <f t="shared" si="11"/>
        <v>Enter Trade</v>
      </c>
      <c r="P81" s="15" t="str">
        <f t="shared" si="12"/>
        <v/>
      </c>
      <c r="Q81" s="15">
        <f t="shared" si="13"/>
        <v>1005.45</v>
      </c>
      <c r="R81" s="15" t="str">
        <f t="shared" si="14"/>
        <v/>
      </c>
      <c r="S81" s="15">
        <f t="shared" si="15"/>
        <v>1211.75</v>
      </c>
      <c r="T81" s="18" t="str">
        <f t="shared" si="16"/>
        <v/>
      </c>
      <c r="U81" s="18">
        <f t="shared" si="17"/>
        <v>-9.9359133588355106E-4</v>
      </c>
      <c r="V81" s="18" t="str">
        <f t="shared" si="18"/>
        <v/>
      </c>
      <c r="W81" s="18">
        <f t="shared" si="19"/>
        <v>-2.6824077420391189E-2</v>
      </c>
    </row>
    <row r="82" spans="1:27">
      <c r="A82" s="11">
        <v>42124</v>
      </c>
      <c r="B82" s="12">
        <v>988.8</v>
      </c>
      <c r="C82" s="12">
        <v>1170</v>
      </c>
      <c r="D82" s="9">
        <f t="shared" si="8"/>
        <v>-7.3077404001421056E-2</v>
      </c>
      <c r="E82" s="9">
        <f t="shared" si="1"/>
        <v>-9.9767016609511011E-2</v>
      </c>
      <c r="F82" s="9">
        <f t="shared" si="2"/>
        <v>1.0204373128046482E-2</v>
      </c>
      <c r="G82" s="9">
        <f t="shared" si="3"/>
        <v>-7.6807177071406427E-2</v>
      </c>
      <c r="H82" s="9">
        <f t="shared" si="4"/>
        <v>-0.1227268561476156</v>
      </c>
      <c r="I82" s="9">
        <f t="shared" si="5"/>
        <v>2.6155073195759742</v>
      </c>
      <c r="J82" s="3">
        <f t="shared" si="6"/>
        <v>-4.3800030206917612E-3</v>
      </c>
      <c r="K82" s="3">
        <f t="shared" si="7"/>
        <v>-2.5933480414602746E-2</v>
      </c>
      <c r="L82" s="15" t="str">
        <f t="shared" si="9"/>
        <v>Enter Trade</v>
      </c>
      <c r="M82" s="12">
        <v>2.6122785521952125</v>
      </c>
      <c r="N82" s="15" t="str">
        <f t="shared" si="10"/>
        <v/>
      </c>
      <c r="O82" s="15" t="str">
        <f t="shared" si="11"/>
        <v>Enter Trade</v>
      </c>
      <c r="P82" s="15" t="str">
        <f t="shared" si="12"/>
        <v/>
      </c>
      <c r="Q82" s="15">
        <f t="shared" si="13"/>
        <v>1005.45</v>
      </c>
      <c r="R82" s="15" t="str">
        <f t="shared" si="14"/>
        <v/>
      </c>
      <c r="S82" s="15">
        <f t="shared" si="15"/>
        <v>1211.75</v>
      </c>
      <c r="T82" s="18" t="str">
        <f t="shared" si="16"/>
        <v/>
      </c>
      <c r="U82" s="18">
        <f t="shared" si="17"/>
        <v>-9.9359133588355106E-4</v>
      </c>
      <c r="V82" s="18" t="str">
        <f t="shared" si="18"/>
        <v/>
      </c>
      <c r="W82" s="18">
        <f t="shared" si="19"/>
        <v>-2.6824077420391189E-2</v>
      </c>
    </row>
    <row r="83" spans="1:27">
      <c r="A83" s="11">
        <v>42128</v>
      </c>
      <c r="B83" s="12">
        <v>1000.95</v>
      </c>
      <c r="C83" s="12">
        <v>1202.2</v>
      </c>
      <c r="D83" s="9">
        <f t="shared" si="8"/>
        <v>-7.9564339726145406E-2</v>
      </c>
      <c r="E83" s="9">
        <f t="shared" si="1"/>
        <v>-9.9005150765493086E-2</v>
      </c>
      <c r="F83" s="9">
        <f t="shared" si="2"/>
        <v>1.0833286301924072E-2</v>
      </c>
      <c r="G83" s="9">
        <f t="shared" si="3"/>
        <v>-7.4630256586163929E-2</v>
      </c>
      <c r="H83" s="9">
        <f t="shared" si="4"/>
        <v>-0.12338004494482224</v>
      </c>
      <c r="I83" s="9">
        <f t="shared" si="5"/>
        <v>1.7945441943960114</v>
      </c>
      <c r="J83" s="3">
        <f t="shared" si="6"/>
        <v>1.2287621359223393E-2</v>
      </c>
      <c r="K83" s="3">
        <f t="shared" si="7"/>
        <v>2.7521367521367562E-2</v>
      </c>
      <c r="L83" s="15" t="str">
        <f t="shared" si="9"/>
        <v/>
      </c>
      <c r="M83" s="12">
        <v>2.6122785521952125</v>
      </c>
      <c r="N83" s="15" t="str">
        <f t="shared" si="10"/>
        <v/>
      </c>
      <c r="O83" s="15" t="str">
        <f t="shared" si="11"/>
        <v>Enter Trade</v>
      </c>
      <c r="P83" s="15" t="str">
        <f t="shared" si="12"/>
        <v/>
      </c>
      <c r="Q83" s="15">
        <f t="shared" si="13"/>
        <v>1005.45</v>
      </c>
      <c r="R83" s="15" t="str">
        <f t="shared" si="14"/>
        <v/>
      </c>
      <c r="S83" s="15">
        <f t="shared" si="15"/>
        <v>1211.75</v>
      </c>
      <c r="T83" s="18" t="str">
        <f t="shared" si="16"/>
        <v/>
      </c>
      <c r="U83" s="18">
        <f t="shared" si="17"/>
        <v>-9.9359133588355106E-4</v>
      </c>
      <c r="V83" s="18" t="str">
        <f t="shared" si="18"/>
        <v/>
      </c>
      <c r="W83" s="18">
        <f t="shared" si="19"/>
        <v>-2.6824077420391189E-2</v>
      </c>
    </row>
    <row r="84" spans="1:27">
      <c r="A84" s="11">
        <v>42129</v>
      </c>
      <c r="B84" s="12">
        <v>987.65</v>
      </c>
      <c r="C84" s="12">
        <v>1180.3499999999999</v>
      </c>
      <c r="D84" s="9">
        <f t="shared" si="8"/>
        <v>-7.7407736294918039E-2</v>
      </c>
      <c r="E84" s="9">
        <f t="shared" si="1"/>
        <v>-9.8435743022952701E-2</v>
      </c>
      <c r="F84" s="9">
        <f t="shared" si="2"/>
        <v>1.1506785639923958E-2</v>
      </c>
      <c r="G84" s="9">
        <f t="shared" si="3"/>
        <v>-7.2545475333123804E-2</v>
      </c>
      <c r="H84" s="9">
        <f t="shared" si="4"/>
        <v>-0.1243260107127816</v>
      </c>
      <c r="I84" s="9">
        <f t="shared" si="5"/>
        <v>1.827444030509777</v>
      </c>
      <c r="J84" s="3">
        <f t="shared" si="6"/>
        <v>-1.3287376991857803E-2</v>
      </c>
      <c r="K84" s="3">
        <f t="shared" si="7"/>
        <v>-1.8175012477125382E-2</v>
      </c>
      <c r="L84" s="15" t="str">
        <f t="shared" si="9"/>
        <v/>
      </c>
      <c r="M84" s="12">
        <v>2.6122785521952125</v>
      </c>
      <c r="N84" s="15" t="str">
        <f t="shared" si="10"/>
        <v/>
      </c>
      <c r="O84" s="15" t="str">
        <f t="shared" si="11"/>
        <v>Enter Trade</v>
      </c>
      <c r="P84" s="15" t="str">
        <f t="shared" si="12"/>
        <v/>
      </c>
      <c r="Q84" s="15">
        <f t="shared" si="13"/>
        <v>1005.45</v>
      </c>
      <c r="R84" s="15" t="str">
        <f t="shared" si="14"/>
        <v/>
      </c>
      <c r="S84" s="15">
        <f t="shared" si="15"/>
        <v>1211.75</v>
      </c>
      <c r="T84" s="18" t="str">
        <f t="shared" si="16"/>
        <v/>
      </c>
      <c r="U84" s="18">
        <f t="shared" si="17"/>
        <v>-9.9359133588355106E-4</v>
      </c>
      <c r="V84" s="18" t="str">
        <f t="shared" si="18"/>
        <v/>
      </c>
      <c r="W84" s="18">
        <f t="shared" si="19"/>
        <v>-2.6824077420391189E-2</v>
      </c>
    </row>
    <row r="85" spans="1:27">
      <c r="A85" s="11">
        <v>42130</v>
      </c>
      <c r="B85" s="12">
        <v>970.6</v>
      </c>
      <c r="C85" s="12">
        <v>1163.5999999999999</v>
      </c>
      <c r="D85" s="9">
        <f t="shared" si="8"/>
        <v>-7.8763425595754777E-2</v>
      </c>
      <c r="E85" s="9">
        <f t="shared" si="1"/>
        <v>-9.7694468616330063E-2</v>
      </c>
      <c r="F85" s="9">
        <f t="shared" si="2"/>
        <v>1.2039745785917766E-2</v>
      </c>
      <c r="G85" s="9">
        <f t="shared" si="3"/>
        <v>-7.060504059801509E-2</v>
      </c>
      <c r="H85" s="9">
        <f t="shared" si="4"/>
        <v>-0.12478389663464504</v>
      </c>
      <c r="I85" s="9">
        <f t="shared" si="5"/>
        <v>1.5723789652367823</v>
      </c>
      <c r="J85" s="3">
        <f t="shared" si="6"/>
        <v>-1.7263200526502258E-2</v>
      </c>
      <c r="K85" s="3">
        <f t="shared" si="7"/>
        <v>-1.4190706146481977E-2</v>
      </c>
      <c r="L85" s="15" t="str">
        <f t="shared" si="9"/>
        <v/>
      </c>
      <c r="M85" s="12">
        <v>2.6122785521952125</v>
      </c>
      <c r="N85" s="15" t="str">
        <f t="shared" si="10"/>
        <v/>
      </c>
      <c r="O85" s="15" t="str">
        <f t="shared" si="11"/>
        <v>Enter Trade</v>
      </c>
      <c r="P85" s="15" t="str">
        <f t="shared" si="12"/>
        <v/>
      </c>
      <c r="Q85" s="15">
        <f t="shared" si="13"/>
        <v>1005.45</v>
      </c>
      <c r="R85" s="15" t="str">
        <f t="shared" si="14"/>
        <v/>
      </c>
      <c r="S85" s="15">
        <f t="shared" si="15"/>
        <v>1211.75</v>
      </c>
      <c r="T85" s="18" t="str">
        <f t="shared" si="16"/>
        <v/>
      </c>
      <c r="U85" s="18">
        <f t="shared" si="17"/>
        <v>-9.9359133588355106E-4</v>
      </c>
      <c r="V85" s="18" t="str">
        <f t="shared" si="18"/>
        <v/>
      </c>
      <c r="W85" s="18">
        <f t="shared" si="19"/>
        <v>-2.6824077420391189E-2</v>
      </c>
    </row>
    <row r="86" spans="1:27">
      <c r="A86" s="11">
        <v>42131</v>
      </c>
      <c r="B86" s="12">
        <v>951.3</v>
      </c>
      <c r="C86" s="12">
        <v>1154.25</v>
      </c>
      <c r="D86" s="9">
        <f t="shared" si="8"/>
        <v>-8.3982386476427667E-2</v>
      </c>
      <c r="E86" s="9">
        <f t="shared" si="1"/>
        <v>-9.706123609345528E-2</v>
      </c>
      <c r="F86" s="9">
        <f t="shared" si="2"/>
        <v>1.2249940848654755E-2</v>
      </c>
      <c r="G86" s="9">
        <f t="shared" si="3"/>
        <v>-6.9498869183982084E-2</v>
      </c>
      <c r="H86" s="9">
        <f t="shared" si="4"/>
        <v>-0.12462360300292848</v>
      </c>
      <c r="I86" s="9">
        <f t="shared" si="5"/>
        <v>1.0676663486472171</v>
      </c>
      <c r="J86" s="3">
        <f t="shared" si="6"/>
        <v>-1.9884607459303594E-2</v>
      </c>
      <c r="K86" s="3">
        <f t="shared" si="7"/>
        <v>-8.0354073564798123E-3</v>
      </c>
      <c r="L86" s="15" t="str">
        <f t="shared" si="9"/>
        <v/>
      </c>
      <c r="M86" s="12">
        <v>2.6122785521952125</v>
      </c>
      <c r="N86" s="15" t="str">
        <f t="shared" si="10"/>
        <v/>
      </c>
      <c r="O86" s="15" t="str">
        <f t="shared" si="11"/>
        <v>Enter Trade</v>
      </c>
      <c r="P86" s="15" t="str">
        <f t="shared" si="12"/>
        <v/>
      </c>
      <c r="Q86" s="15">
        <f t="shared" si="13"/>
        <v>1005.45</v>
      </c>
      <c r="R86" s="15" t="str">
        <f t="shared" si="14"/>
        <v/>
      </c>
      <c r="S86" s="15">
        <f t="shared" si="15"/>
        <v>1211.75</v>
      </c>
      <c r="T86" s="18" t="str">
        <f t="shared" si="16"/>
        <v/>
      </c>
      <c r="U86" s="18">
        <f t="shared" si="17"/>
        <v>-9.9359133588355106E-4</v>
      </c>
      <c r="V86" s="18" t="str">
        <f t="shared" si="18"/>
        <v/>
      </c>
      <c r="W86" s="18">
        <f t="shared" si="19"/>
        <v>-2.6824077420391189E-2</v>
      </c>
    </row>
    <row r="87" spans="1:27">
      <c r="A87" s="11">
        <v>42132</v>
      </c>
      <c r="B87" s="12">
        <v>982</v>
      </c>
      <c r="C87" s="12">
        <v>1185.3499999999999</v>
      </c>
      <c r="D87" s="9">
        <f t="shared" si="8"/>
        <v>-8.1735116251472256E-2</v>
      </c>
      <c r="E87" s="9">
        <f t="shared" si="1"/>
        <v>-9.616272053838941E-2</v>
      </c>
      <c r="F87" s="9">
        <f t="shared" si="2"/>
        <v>1.2355647611620179E-2</v>
      </c>
      <c r="G87" s="9">
        <f t="shared" si="3"/>
        <v>-6.8362513412244003E-2</v>
      </c>
      <c r="H87" s="9">
        <f t="shared" si="4"/>
        <v>-0.12396292766453482</v>
      </c>
      <c r="I87" s="9">
        <f t="shared" si="5"/>
        <v>1.1676930858199899</v>
      </c>
      <c r="J87" s="3">
        <f t="shared" si="6"/>
        <v>3.2271628298118415E-2</v>
      </c>
      <c r="K87" s="3">
        <f t="shared" si="7"/>
        <v>2.6943902967294701E-2</v>
      </c>
      <c r="L87" s="15" t="str">
        <f t="shared" si="9"/>
        <v/>
      </c>
      <c r="M87" s="12">
        <v>2.6122785521952125</v>
      </c>
      <c r="N87" s="15" t="str">
        <f t="shared" si="10"/>
        <v/>
      </c>
      <c r="O87" s="15" t="str">
        <f t="shared" si="11"/>
        <v>Enter Trade</v>
      </c>
      <c r="P87" s="15" t="str">
        <f t="shared" si="12"/>
        <v/>
      </c>
      <c r="Q87" s="15">
        <f t="shared" si="13"/>
        <v>1005.45</v>
      </c>
      <c r="R87" s="15" t="str">
        <f t="shared" si="14"/>
        <v/>
      </c>
      <c r="S87" s="15">
        <f t="shared" si="15"/>
        <v>1211.75</v>
      </c>
      <c r="T87" s="18" t="str">
        <f t="shared" si="16"/>
        <v/>
      </c>
      <c r="U87" s="18">
        <f t="shared" si="17"/>
        <v>-9.9359133588355106E-4</v>
      </c>
      <c r="V87" s="18" t="str">
        <f t="shared" si="18"/>
        <v/>
      </c>
      <c r="W87" s="18">
        <f t="shared" si="19"/>
        <v>-2.6824077420391189E-2</v>
      </c>
    </row>
    <row r="88" spans="1:27" s="15" customFormat="1">
      <c r="A88" s="16">
        <v>42135</v>
      </c>
      <c r="B88" s="17">
        <v>990.3</v>
      </c>
      <c r="C88" s="17">
        <v>1226.0999999999999</v>
      </c>
      <c r="D88" s="15">
        <f t="shared" si="8"/>
        <v>-9.2759113381281913E-2</v>
      </c>
      <c r="E88" s="15">
        <f t="shared" si="1"/>
        <v>-9.535485480184086E-2</v>
      </c>
      <c r="F88" s="15">
        <f t="shared" si="2"/>
        <v>1.1722681390392089E-2</v>
      </c>
      <c r="G88" s="15">
        <f t="shared" si="3"/>
        <v>-6.897882167345866E-2</v>
      </c>
      <c r="H88" s="15">
        <f t="shared" si="4"/>
        <v>-0.12173088793022306</v>
      </c>
      <c r="I88" s="15">
        <f t="shared" si="5"/>
        <v>0.22142898319205515</v>
      </c>
      <c r="J88" s="18">
        <f t="shared" si="6"/>
        <v>8.4521384928716442E-3</v>
      </c>
      <c r="K88" s="18">
        <f t="shared" si="7"/>
        <v>3.4378031804952129E-2</v>
      </c>
      <c r="L88" s="15" t="str">
        <f t="shared" si="9"/>
        <v>Exit Trade</v>
      </c>
      <c r="M88" s="12">
        <v>0.22142898319205515</v>
      </c>
      <c r="N88" s="15" t="str">
        <f t="shared" si="10"/>
        <v>Exit Trade</v>
      </c>
      <c r="O88" s="15" t="str">
        <f t="shared" si="11"/>
        <v>Exit Trade</v>
      </c>
      <c r="P88" s="15">
        <f t="shared" si="12"/>
        <v>990.3</v>
      </c>
      <c r="Q88" s="15">
        <f t="shared" si="13"/>
        <v>990.3</v>
      </c>
      <c r="R88" s="15">
        <f t="shared" si="14"/>
        <v>1226.0999999999999</v>
      </c>
      <c r="S88" s="15">
        <f t="shared" si="15"/>
        <v>1226.0999999999999</v>
      </c>
      <c r="T88" s="18">
        <f t="shared" si="16"/>
        <v>8.4521384928716442E-3</v>
      </c>
      <c r="U88" s="18">
        <f t="shared" si="17"/>
        <v>8.4521384928716442E-3</v>
      </c>
      <c r="V88" s="18">
        <f t="shared" si="18"/>
        <v>3.4378031804952129E-2</v>
      </c>
      <c r="W88" s="18">
        <f t="shared" si="19"/>
        <v>3.4378031804952129E-2</v>
      </c>
      <c r="X88" s="18">
        <f>IF(AND(O87="Enter Trade",O88="Exit Trade",U87&gt;W87),1-Q88/Q87,IF(AND(O87="Enter Trade",O88="Exit Trade",U87&lt;W87),Q88/Q87-1,""))</f>
        <v>1.5067880053707405E-2</v>
      </c>
      <c r="Y88" s="18">
        <f>IF(AND(O87="Enter Trade",O88="Exit Trade",U87&gt;W87),S88/S87-1,IF(AND(O87="Enter Trade",O88="Exit Trade",U87&lt;W87),1-S88/S87,""))</f>
        <v>1.1842376727872805E-2</v>
      </c>
      <c r="Z88" s="18">
        <f>IF(AND(X88&lt;&gt;"",Y88&lt;&gt;""),(X88+Y88),"")</f>
        <v>2.6910256781580211E-2</v>
      </c>
      <c r="AA88" s="18">
        <f>IF(AND(X88&lt;&gt;"",Y88&lt;&gt;""),(X88+Y88)/2,"")</f>
        <v>1.3455128390790105E-2</v>
      </c>
    </row>
    <row r="89" spans="1:27">
      <c r="A89" s="11">
        <v>42136</v>
      </c>
      <c r="B89" s="12">
        <v>971.95</v>
      </c>
      <c r="C89" s="12">
        <v>1191.3499999999999</v>
      </c>
      <c r="D89" s="9">
        <f t="shared" si="8"/>
        <v>-8.8395445055138397E-2</v>
      </c>
      <c r="E89" s="9">
        <f t="shared" si="1"/>
        <v>-9.4395719268742573E-2</v>
      </c>
      <c r="F89" s="9">
        <f t="shared" si="2"/>
        <v>1.1033135731769318E-2</v>
      </c>
      <c r="G89" s="9">
        <f t="shared" si="3"/>
        <v>-6.9571163872261615E-2</v>
      </c>
      <c r="H89" s="9">
        <f t="shared" si="4"/>
        <v>-0.11922027466522353</v>
      </c>
      <c r="I89" s="9">
        <f t="shared" si="5"/>
        <v>0.54384123965109121</v>
      </c>
      <c r="J89" s="3">
        <f t="shared" si="6"/>
        <v>-1.8529738463091902E-2</v>
      </c>
      <c r="K89" s="3">
        <f t="shared" si="7"/>
        <v>-2.8341897072016967E-2</v>
      </c>
      <c r="L89" s="15" t="str">
        <f t="shared" si="9"/>
        <v/>
      </c>
      <c r="M89" s="12">
        <v>0.22142898319205515</v>
      </c>
      <c r="N89" s="15" t="str">
        <f t="shared" si="10"/>
        <v/>
      </c>
      <c r="O89" s="15" t="str">
        <f t="shared" si="11"/>
        <v>Exit Trade</v>
      </c>
      <c r="P89" s="15" t="str">
        <f t="shared" si="12"/>
        <v/>
      </c>
      <c r="Q89" s="15">
        <f t="shared" si="13"/>
        <v>990.3</v>
      </c>
      <c r="R89" s="15" t="str">
        <f t="shared" si="14"/>
        <v/>
      </c>
      <c r="S89" s="15">
        <f t="shared" si="15"/>
        <v>1226.0999999999999</v>
      </c>
      <c r="T89" s="18" t="str">
        <f t="shared" si="16"/>
        <v/>
      </c>
      <c r="U89" s="18">
        <f t="shared" si="17"/>
        <v>8.4521384928716442E-3</v>
      </c>
      <c r="V89" s="18" t="str">
        <f t="shared" si="18"/>
        <v/>
      </c>
      <c r="W89" s="18">
        <f t="shared" si="19"/>
        <v>3.4378031804952129E-2</v>
      </c>
      <c r="X89" s="18" t="str">
        <f t="shared" ref="X89:X152" si="20">IF(AND(O88="Enter Trade",O89="Exit Trade",U88&gt;W88),1-Q89/Q88,IF(AND(O88="Enter Trade",O89="Exit Trade",U88&lt;W88),Q89/Q88-1,""))</f>
        <v/>
      </c>
      <c r="Y89" s="18" t="str">
        <f t="shared" ref="Y89:Y152" si="21">IF(AND(O88="Enter Trade",O89="Exit Trade",U88&gt;W88),S89/S88-1,IF(AND(O88="Enter Trade",O89="Exit Trade",U88&lt;W88),1-S89/S88,""))</f>
        <v/>
      </c>
      <c r="Z89" s="18" t="str">
        <f t="shared" ref="Z89:Z152" si="22">IF(AND(X89&lt;&gt;"",Y89&lt;&gt;""),(X89+Y89),"")</f>
        <v/>
      </c>
      <c r="AA89" s="18" t="str">
        <f t="shared" ref="AA89:AA152" si="23">IF(AND(X89&lt;&gt;"",Y89&lt;&gt;""),(X89+Y89)/2,"")</f>
        <v/>
      </c>
    </row>
    <row r="90" spans="1:27">
      <c r="A90" s="11">
        <v>42137</v>
      </c>
      <c r="B90" s="12">
        <v>990.25</v>
      </c>
      <c r="C90" s="12">
        <v>1219.4000000000001</v>
      </c>
      <c r="D90" s="9">
        <f t="shared" si="8"/>
        <v>-9.0401339609570766E-2</v>
      </c>
      <c r="E90" s="9">
        <f t="shared" si="1"/>
        <v>-9.3893909423628477E-2</v>
      </c>
      <c r="F90" s="9">
        <f t="shared" si="2"/>
        <v>1.0853652457331608E-2</v>
      </c>
      <c r="G90" s="9">
        <f t="shared" si="3"/>
        <v>-6.9473191394632358E-2</v>
      </c>
      <c r="H90" s="9">
        <f t="shared" si="4"/>
        <v>-0.1183146274526246</v>
      </c>
      <c r="I90" s="9">
        <f t="shared" si="5"/>
        <v>0.32178751141957662</v>
      </c>
      <c r="J90" s="3">
        <f t="shared" si="6"/>
        <v>1.8828129018982412E-2</v>
      </c>
      <c r="K90" s="3">
        <f t="shared" si="7"/>
        <v>2.354471817685834E-2</v>
      </c>
      <c r="L90" s="15" t="str">
        <f t="shared" si="9"/>
        <v>Exit Trade</v>
      </c>
      <c r="M90" s="12">
        <v>0.22142898319205515</v>
      </c>
      <c r="N90" s="15" t="str">
        <f t="shared" si="10"/>
        <v/>
      </c>
      <c r="O90" s="15" t="str">
        <f t="shared" si="11"/>
        <v>Exit Trade</v>
      </c>
      <c r="P90" s="15" t="str">
        <f t="shared" si="12"/>
        <v/>
      </c>
      <c r="Q90" s="15">
        <f t="shared" si="13"/>
        <v>990.3</v>
      </c>
      <c r="R90" s="15" t="str">
        <f t="shared" si="14"/>
        <v/>
      </c>
      <c r="S90" s="15">
        <f t="shared" si="15"/>
        <v>1226.0999999999999</v>
      </c>
      <c r="T90" s="18" t="str">
        <f t="shared" si="16"/>
        <v/>
      </c>
      <c r="U90" s="18">
        <f t="shared" si="17"/>
        <v>8.4521384928716442E-3</v>
      </c>
      <c r="V90" s="18" t="str">
        <f t="shared" si="18"/>
        <v/>
      </c>
      <c r="W90" s="18">
        <f t="shared" si="19"/>
        <v>3.4378031804952129E-2</v>
      </c>
      <c r="X90" s="18" t="str">
        <f t="shared" si="20"/>
        <v/>
      </c>
      <c r="Y90" s="18" t="str">
        <f t="shared" si="21"/>
        <v/>
      </c>
      <c r="Z90" s="18" t="str">
        <f t="shared" si="22"/>
        <v/>
      </c>
      <c r="AA90" s="18" t="str">
        <f t="shared" si="23"/>
        <v/>
      </c>
    </row>
    <row r="91" spans="1:27">
      <c r="A91" s="11">
        <v>42138</v>
      </c>
      <c r="B91" s="12">
        <v>991.05</v>
      </c>
      <c r="C91" s="12">
        <v>1209.7</v>
      </c>
      <c r="D91" s="9">
        <f t="shared" si="8"/>
        <v>-8.6582114784113123E-2</v>
      </c>
      <c r="E91" s="9">
        <f t="shared" si="1"/>
        <v>-9.3613849224351856E-2</v>
      </c>
      <c r="F91" s="9">
        <f t="shared" si="2"/>
        <v>1.0932666304036462E-2</v>
      </c>
      <c r="G91" s="9">
        <f t="shared" si="3"/>
        <v>-6.9015350040269818E-2</v>
      </c>
      <c r="H91" s="9">
        <f t="shared" si="4"/>
        <v>-0.11821234840843389</v>
      </c>
      <c r="I91" s="9">
        <f t="shared" si="5"/>
        <v>0.64318568267674447</v>
      </c>
      <c r="J91" s="3">
        <f t="shared" si="6"/>
        <v>8.0787679878813884E-4</v>
      </c>
      <c r="K91" s="3">
        <f t="shared" si="7"/>
        <v>-7.9547318353288873E-3</v>
      </c>
      <c r="L91" s="15" t="str">
        <f t="shared" si="9"/>
        <v/>
      </c>
      <c r="M91" s="12">
        <v>0.22142898319205515</v>
      </c>
      <c r="N91" s="15" t="str">
        <f t="shared" si="10"/>
        <v/>
      </c>
      <c r="O91" s="15" t="str">
        <f t="shared" si="11"/>
        <v>Exit Trade</v>
      </c>
      <c r="P91" s="15" t="str">
        <f t="shared" si="12"/>
        <v/>
      </c>
      <c r="Q91" s="15">
        <f t="shared" si="13"/>
        <v>990.3</v>
      </c>
      <c r="R91" s="15" t="str">
        <f t="shared" si="14"/>
        <v/>
      </c>
      <c r="S91" s="15">
        <f t="shared" si="15"/>
        <v>1226.0999999999999</v>
      </c>
      <c r="T91" s="18" t="str">
        <f t="shared" si="16"/>
        <v/>
      </c>
      <c r="U91" s="18">
        <f t="shared" si="17"/>
        <v>8.4521384928716442E-3</v>
      </c>
      <c r="V91" s="18" t="str">
        <f t="shared" si="18"/>
        <v/>
      </c>
      <c r="W91" s="18">
        <f t="shared" si="19"/>
        <v>3.4378031804952129E-2</v>
      </c>
      <c r="X91" s="18" t="str">
        <f t="shared" si="20"/>
        <v/>
      </c>
      <c r="Y91" s="18" t="str">
        <f t="shared" si="21"/>
        <v/>
      </c>
      <c r="Z91" s="18" t="str">
        <f t="shared" si="22"/>
        <v/>
      </c>
      <c r="AA91" s="18" t="str">
        <f t="shared" si="23"/>
        <v/>
      </c>
    </row>
    <row r="92" spans="1:27">
      <c r="A92" s="11">
        <v>42139</v>
      </c>
      <c r="B92" s="12">
        <v>990.1</v>
      </c>
      <c r="C92" s="12">
        <v>1234.3</v>
      </c>
      <c r="D92" s="9">
        <f t="shared" si="8"/>
        <v>-9.5741668480429115E-2</v>
      </c>
      <c r="E92" s="9">
        <f t="shared" si="1"/>
        <v>-9.3462811342123225E-2</v>
      </c>
      <c r="F92" s="9">
        <f t="shared" si="2"/>
        <v>1.086861050212075E-2</v>
      </c>
      <c r="G92" s="9">
        <f t="shared" si="3"/>
        <v>-6.9008437712351545E-2</v>
      </c>
      <c r="H92" s="9">
        <f t="shared" si="4"/>
        <v>-0.11791718497189491</v>
      </c>
      <c r="I92" s="9">
        <f t="shared" si="5"/>
        <v>-0.20967327312550441</v>
      </c>
      <c r="J92" s="3">
        <f t="shared" si="6"/>
        <v>-9.5857928459707571E-4</v>
      </c>
      <c r="K92" s="3">
        <f t="shared" si="7"/>
        <v>2.0335620401752425E-2</v>
      </c>
      <c r="L92" s="15" t="str">
        <f t="shared" si="9"/>
        <v>Exit Trade</v>
      </c>
      <c r="M92" s="12">
        <v>0.22142898319205515</v>
      </c>
      <c r="N92" s="15" t="str">
        <f t="shared" si="10"/>
        <v/>
      </c>
      <c r="O92" s="15" t="str">
        <f t="shared" si="11"/>
        <v>Exit Trade</v>
      </c>
      <c r="P92" s="15" t="str">
        <f t="shared" si="12"/>
        <v/>
      </c>
      <c r="Q92" s="15">
        <f t="shared" si="13"/>
        <v>990.3</v>
      </c>
      <c r="R92" s="15" t="str">
        <f t="shared" si="14"/>
        <v/>
      </c>
      <c r="S92" s="15">
        <f t="shared" si="15"/>
        <v>1226.0999999999999</v>
      </c>
      <c r="T92" s="18" t="str">
        <f t="shared" si="16"/>
        <v/>
      </c>
      <c r="U92" s="18">
        <f t="shared" si="17"/>
        <v>8.4521384928716442E-3</v>
      </c>
      <c r="V92" s="18" t="str">
        <f t="shared" si="18"/>
        <v/>
      </c>
      <c r="W92" s="18">
        <f t="shared" si="19"/>
        <v>3.4378031804952129E-2</v>
      </c>
      <c r="X92" s="18" t="str">
        <f t="shared" si="20"/>
        <v/>
      </c>
      <c r="Y92" s="18" t="str">
        <f t="shared" si="21"/>
        <v/>
      </c>
      <c r="Z92" s="18" t="str">
        <f t="shared" si="22"/>
        <v/>
      </c>
      <c r="AA92" s="18" t="str">
        <f t="shared" si="23"/>
        <v/>
      </c>
    </row>
    <row r="93" spans="1:27">
      <c r="A93" s="11">
        <v>42142</v>
      </c>
      <c r="B93" s="12">
        <v>1009.85</v>
      </c>
      <c r="C93" s="12">
        <v>1264.3</v>
      </c>
      <c r="D93" s="9">
        <f t="shared" si="8"/>
        <v>-9.7593268125980889E-2</v>
      </c>
      <c r="E93" s="9">
        <f t="shared" si="1"/>
        <v>-9.3068966321597543E-2</v>
      </c>
      <c r="F93" s="9">
        <f t="shared" si="2"/>
        <v>1.0477912097506304E-2</v>
      </c>
      <c r="G93" s="9">
        <f t="shared" si="3"/>
        <v>-6.9493664102208363E-2</v>
      </c>
      <c r="H93" s="9">
        <f t="shared" si="4"/>
        <v>-0.11664426854098672</v>
      </c>
      <c r="I93" s="9">
        <f t="shared" si="5"/>
        <v>-0.43179421265235746</v>
      </c>
      <c r="J93" s="3">
        <f t="shared" si="6"/>
        <v>1.9947480052519947E-2</v>
      </c>
      <c r="K93" s="3">
        <f t="shared" si="7"/>
        <v>2.4305274244511059E-2</v>
      </c>
      <c r="L93" s="15" t="str">
        <f t="shared" si="9"/>
        <v>Exit Trade</v>
      </c>
      <c r="M93" s="12">
        <v>0.22142898319205515</v>
      </c>
      <c r="N93" s="15" t="str">
        <f t="shared" si="10"/>
        <v/>
      </c>
      <c r="O93" s="15" t="str">
        <f t="shared" si="11"/>
        <v>Exit Trade</v>
      </c>
      <c r="P93" s="15" t="str">
        <f t="shared" si="12"/>
        <v/>
      </c>
      <c r="Q93" s="15">
        <f t="shared" si="13"/>
        <v>990.3</v>
      </c>
      <c r="R93" s="15" t="str">
        <f t="shared" si="14"/>
        <v/>
      </c>
      <c r="S93" s="15">
        <f t="shared" si="15"/>
        <v>1226.0999999999999</v>
      </c>
      <c r="T93" s="18" t="str">
        <f t="shared" si="16"/>
        <v/>
      </c>
      <c r="U93" s="18">
        <f t="shared" si="17"/>
        <v>8.4521384928716442E-3</v>
      </c>
      <c r="V93" s="18" t="str">
        <f t="shared" si="18"/>
        <v/>
      </c>
      <c r="W93" s="18">
        <f t="shared" si="19"/>
        <v>3.4378031804952129E-2</v>
      </c>
      <c r="X93" s="18" t="str">
        <f t="shared" si="20"/>
        <v/>
      </c>
      <c r="Y93" s="18" t="str">
        <f t="shared" si="21"/>
        <v/>
      </c>
      <c r="Z93" s="18" t="str">
        <f t="shared" si="22"/>
        <v/>
      </c>
      <c r="AA93" s="18" t="str">
        <f t="shared" si="23"/>
        <v/>
      </c>
    </row>
    <row r="94" spans="1:27">
      <c r="A94" s="11">
        <v>42143</v>
      </c>
      <c r="B94" s="12">
        <v>1007.55</v>
      </c>
      <c r="C94" s="12">
        <v>1240.55</v>
      </c>
      <c r="D94" s="9">
        <f t="shared" si="8"/>
        <v>-9.0347665716962844E-2</v>
      </c>
      <c r="E94" s="9">
        <f t="shared" si="1"/>
        <v>-9.2349147366035195E-2</v>
      </c>
      <c r="F94" s="9">
        <f t="shared" si="2"/>
        <v>9.8601840675569801E-3</v>
      </c>
      <c r="G94" s="9">
        <f t="shared" si="3"/>
        <v>-7.0163733214031992E-2</v>
      </c>
      <c r="H94" s="9">
        <f t="shared" si="4"/>
        <v>-0.1145345615180384</v>
      </c>
      <c r="I94" s="9">
        <f t="shared" si="5"/>
        <v>0.20298623589166426</v>
      </c>
      <c r="J94" s="3">
        <f t="shared" si="6"/>
        <v>-2.2775659751448911E-3</v>
      </c>
      <c r="K94" s="3">
        <f t="shared" si="7"/>
        <v>-1.8785098473463577E-2</v>
      </c>
      <c r="L94" s="15" t="str">
        <f t="shared" si="9"/>
        <v>Exit Trade</v>
      </c>
      <c r="M94" s="12">
        <v>0.22142898319205515</v>
      </c>
      <c r="N94" s="15" t="str">
        <f t="shared" si="10"/>
        <v/>
      </c>
      <c r="O94" s="15" t="str">
        <f t="shared" si="11"/>
        <v>Exit Trade</v>
      </c>
      <c r="P94" s="15" t="str">
        <f t="shared" si="12"/>
        <v/>
      </c>
      <c r="Q94" s="15">
        <f t="shared" si="13"/>
        <v>990.3</v>
      </c>
      <c r="R94" s="15" t="str">
        <f t="shared" si="14"/>
        <v/>
      </c>
      <c r="S94" s="15">
        <f t="shared" si="15"/>
        <v>1226.0999999999999</v>
      </c>
      <c r="T94" s="18" t="str">
        <f t="shared" si="16"/>
        <v/>
      </c>
      <c r="U94" s="18">
        <f t="shared" si="17"/>
        <v>8.4521384928716442E-3</v>
      </c>
      <c r="V94" s="18" t="str">
        <f t="shared" si="18"/>
        <v/>
      </c>
      <c r="W94" s="18">
        <f t="shared" si="19"/>
        <v>3.4378031804952129E-2</v>
      </c>
      <c r="X94" s="18" t="str">
        <f t="shared" si="20"/>
        <v/>
      </c>
      <c r="Y94" s="18" t="str">
        <f t="shared" si="21"/>
        <v/>
      </c>
      <c r="Z94" s="18" t="str">
        <f t="shared" si="22"/>
        <v/>
      </c>
      <c r="AA94" s="18" t="str">
        <f t="shared" si="23"/>
        <v/>
      </c>
    </row>
    <row r="95" spans="1:27">
      <c r="A95" s="11">
        <v>42144</v>
      </c>
      <c r="B95" s="12">
        <v>1024.05</v>
      </c>
      <c r="C95" s="12">
        <v>1270.05</v>
      </c>
      <c r="D95" s="9">
        <f t="shared" si="8"/>
        <v>-9.349965691997715E-2</v>
      </c>
      <c r="E95" s="9">
        <f t="shared" si="1"/>
        <v>-9.1786173805771254E-2</v>
      </c>
      <c r="F95" s="9">
        <f t="shared" si="2"/>
        <v>9.2584682476093052E-3</v>
      </c>
      <c r="G95" s="9">
        <f t="shared" si="3"/>
        <v>-7.0954620248650319E-2</v>
      </c>
      <c r="H95" s="9">
        <f t="shared" si="4"/>
        <v>-0.11261772736289219</v>
      </c>
      <c r="I95" s="9">
        <f t="shared" si="5"/>
        <v>-0.18507198689679011</v>
      </c>
      <c r="J95" s="3">
        <f t="shared" si="6"/>
        <v>1.6376358493375019E-2</v>
      </c>
      <c r="K95" s="3">
        <f t="shared" si="7"/>
        <v>2.3779775099754142E-2</v>
      </c>
      <c r="L95" s="15" t="str">
        <f t="shared" si="9"/>
        <v>Exit Trade</v>
      </c>
      <c r="M95" s="12">
        <v>0.22142898319205515</v>
      </c>
      <c r="N95" s="15" t="str">
        <f t="shared" si="10"/>
        <v/>
      </c>
      <c r="O95" s="15" t="str">
        <f t="shared" si="11"/>
        <v>Exit Trade</v>
      </c>
      <c r="P95" s="15" t="str">
        <f t="shared" si="12"/>
        <v/>
      </c>
      <c r="Q95" s="15">
        <f t="shared" si="13"/>
        <v>990.3</v>
      </c>
      <c r="R95" s="15" t="str">
        <f t="shared" si="14"/>
        <v/>
      </c>
      <c r="S95" s="15">
        <f t="shared" si="15"/>
        <v>1226.0999999999999</v>
      </c>
      <c r="T95" s="18" t="str">
        <f t="shared" si="16"/>
        <v/>
      </c>
      <c r="U95" s="18">
        <f t="shared" si="17"/>
        <v>8.4521384928716442E-3</v>
      </c>
      <c r="V95" s="18" t="str">
        <f t="shared" si="18"/>
        <v/>
      </c>
      <c r="W95" s="18">
        <f t="shared" si="19"/>
        <v>3.4378031804952129E-2</v>
      </c>
      <c r="X95" s="18" t="str">
        <f t="shared" si="20"/>
        <v/>
      </c>
      <c r="Y95" s="18" t="str">
        <f t="shared" si="21"/>
        <v/>
      </c>
      <c r="Z95" s="18" t="str">
        <f t="shared" si="22"/>
        <v/>
      </c>
      <c r="AA95" s="18" t="str">
        <f t="shared" si="23"/>
        <v/>
      </c>
    </row>
    <row r="96" spans="1:27">
      <c r="A96" s="11">
        <v>42145</v>
      </c>
      <c r="B96" s="12">
        <v>1024.7</v>
      </c>
      <c r="C96" s="12">
        <v>1255.95</v>
      </c>
      <c r="D96" s="9">
        <f t="shared" si="8"/>
        <v>-8.8375614057449522E-2</v>
      </c>
      <c r="E96" s="9">
        <f t="shared" ref="E96:E159" si="24">AVERAGE(D67:D96)</f>
        <v>-9.1084303229159683E-2</v>
      </c>
      <c r="F96" s="9">
        <f t="shared" ref="F96:F159" si="25">STDEV(D67:D96)</f>
        <v>8.6529750551051672E-3</v>
      </c>
      <c r="G96" s="9">
        <f t="shared" ref="G96:G159" si="26">E96+2.25*F96</f>
        <v>-7.1615109355173054E-2</v>
      </c>
      <c r="H96" s="9">
        <f t="shared" ref="H96:H159" si="27">E96-2.25*F96</f>
        <v>-0.11055349710314631</v>
      </c>
      <c r="I96" s="9">
        <f t="shared" ref="I96:I159" si="28">(D96-E96)/F96</f>
        <v>0.3130355923205928</v>
      </c>
      <c r="J96" s="3">
        <f t="shared" ref="J96:J159" si="29">(B96-B95)/B95</f>
        <v>6.3473463209813097E-4</v>
      </c>
      <c r="K96" s="3">
        <f t="shared" ref="K96:K159" si="30">(C96-C95)/C95</f>
        <v>-1.1101925121058155E-2</v>
      </c>
      <c r="L96" s="15" t="str">
        <f t="shared" si="9"/>
        <v>Exit Trade</v>
      </c>
      <c r="M96" s="12">
        <v>0.22142898319205515</v>
      </c>
      <c r="N96" s="15" t="str">
        <f t="shared" si="10"/>
        <v/>
      </c>
      <c r="O96" s="15" t="str">
        <f t="shared" si="11"/>
        <v>Exit Trade</v>
      </c>
      <c r="P96" s="15" t="str">
        <f t="shared" si="12"/>
        <v/>
      </c>
      <c r="Q96" s="15">
        <f t="shared" si="13"/>
        <v>990.3</v>
      </c>
      <c r="R96" s="15" t="str">
        <f t="shared" si="14"/>
        <v/>
      </c>
      <c r="S96" s="15">
        <f t="shared" si="15"/>
        <v>1226.0999999999999</v>
      </c>
      <c r="T96" s="18" t="str">
        <f t="shared" si="16"/>
        <v/>
      </c>
      <c r="U96" s="18">
        <f t="shared" si="17"/>
        <v>8.4521384928716442E-3</v>
      </c>
      <c r="V96" s="18" t="str">
        <f t="shared" si="18"/>
        <v/>
      </c>
      <c r="W96" s="18">
        <f t="shared" si="19"/>
        <v>3.4378031804952129E-2</v>
      </c>
      <c r="X96" s="18" t="str">
        <f t="shared" si="20"/>
        <v/>
      </c>
      <c r="Y96" s="18" t="str">
        <f t="shared" si="21"/>
        <v/>
      </c>
      <c r="Z96" s="18" t="str">
        <f t="shared" si="22"/>
        <v/>
      </c>
      <c r="AA96" s="18" t="str">
        <f t="shared" si="23"/>
        <v/>
      </c>
    </row>
    <row r="97" spans="1:27">
      <c r="A97" s="11">
        <v>42146</v>
      </c>
      <c r="B97" s="12">
        <v>1024.3</v>
      </c>
      <c r="C97" s="12">
        <v>1288.05</v>
      </c>
      <c r="D97" s="9">
        <f t="shared" si="8"/>
        <v>-9.9505549237353219E-2</v>
      </c>
      <c r="E97" s="9">
        <f t="shared" si="24"/>
        <v>-9.1112086672568135E-2</v>
      </c>
      <c r="F97" s="9">
        <f t="shared" si="25"/>
        <v>8.6794758486090466E-3</v>
      </c>
      <c r="G97" s="9">
        <f t="shared" si="26"/>
        <v>-7.1583266013197783E-2</v>
      </c>
      <c r="H97" s="9">
        <f t="shared" si="27"/>
        <v>-0.11064090733193849</v>
      </c>
      <c r="I97" s="9">
        <f t="shared" si="28"/>
        <v>-0.96704717095678094</v>
      </c>
      <c r="J97" s="3">
        <f t="shared" si="29"/>
        <v>-3.9035815360602221E-4</v>
      </c>
      <c r="K97" s="3">
        <f t="shared" si="30"/>
        <v>2.5558342290696211E-2</v>
      </c>
      <c r="L97" s="15" t="str">
        <f t="shared" si="9"/>
        <v/>
      </c>
      <c r="M97" s="12">
        <v>0.22142898319205515</v>
      </c>
      <c r="N97" s="15" t="str">
        <f t="shared" si="10"/>
        <v/>
      </c>
      <c r="O97" s="15" t="str">
        <f t="shared" si="11"/>
        <v>Exit Trade</v>
      </c>
      <c r="P97" s="15" t="str">
        <f t="shared" si="12"/>
        <v/>
      </c>
      <c r="Q97" s="15">
        <f t="shared" si="13"/>
        <v>990.3</v>
      </c>
      <c r="R97" s="15" t="str">
        <f t="shared" si="14"/>
        <v/>
      </c>
      <c r="S97" s="15">
        <f t="shared" si="15"/>
        <v>1226.0999999999999</v>
      </c>
      <c r="T97" s="18" t="str">
        <f t="shared" si="16"/>
        <v/>
      </c>
      <c r="U97" s="18">
        <f t="shared" si="17"/>
        <v>8.4521384928716442E-3</v>
      </c>
      <c r="V97" s="18" t="str">
        <f t="shared" si="18"/>
        <v/>
      </c>
      <c r="W97" s="18">
        <f t="shared" si="19"/>
        <v>3.4378031804952129E-2</v>
      </c>
      <c r="X97" s="18" t="str">
        <f t="shared" si="20"/>
        <v/>
      </c>
      <c r="Y97" s="18" t="str">
        <f t="shared" si="21"/>
        <v/>
      </c>
      <c r="Z97" s="18" t="str">
        <f t="shared" si="22"/>
        <v/>
      </c>
      <c r="AA97" s="18" t="str">
        <f t="shared" si="23"/>
        <v/>
      </c>
    </row>
    <row r="98" spans="1:27">
      <c r="A98" s="11">
        <v>42149</v>
      </c>
      <c r="B98" s="12">
        <v>1023.55</v>
      </c>
      <c r="C98" s="12">
        <v>1252.6500000000001</v>
      </c>
      <c r="D98" s="9">
        <f t="shared" si="8"/>
        <v>-8.7720680115269137E-2</v>
      </c>
      <c r="E98" s="9">
        <f t="shared" si="24"/>
        <v>-9.0994241411522764E-2</v>
      </c>
      <c r="F98" s="9">
        <f t="shared" si="25"/>
        <v>8.7014267963840975E-3</v>
      </c>
      <c r="G98" s="9">
        <f t="shared" si="26"/>
        <v>-7.1416031119658552E-2</v>
      </c>
      <c r="H98" s="9">
        <f t="shared" si="27"/>
        <v>-0.11057245170338698</v>
      </c>
      <c r="I98" s="9">
        <f t="shared" si="28"/>
        <v>0.37620971512556595</v>
      </c>
      <c r="J98" s="3">
        <f t="shared" si="29"/>
        <v>-7.3220736112467055E-4</v>
      </c>
      <c r="K98" s="3">
        <f t="shared" si="30"/>
        <v>-2.7483405147315607E-2</v>
      </c>
      <c r="L98" s="15" t="str">
        <f t="shared" si="9"/>
        <v>Exit Trade</v>
      </c>
      <c r="M98" s="12">
        <v>0.22142898319205515</v>
      </c>
      <c r="N98" s="15" t="str">
        <f t="shared" si="10"/>
        <v/>
      </c>
      <c r="O98" s="15" t="str">
        <f t="shared" si="11"/>
        <v>Exit Trade</v>
      </c>
      <c r="P98" s="15" t="str">
        <f t="shared" si="12"/>
        <v/>
      </c>
      <c r="Q98" s="15">
        <f t="shared" si="13"/>
        <v>990.3</v>
      </c>
      <c r="R98" s="15" t="str">
        <f t="shared" si="14"/>
        <v/>
      </c>
      <c r="S98" s="15">
        <f t="shared" si="15"/>
        <v>1226.0999999999999</v>
      </c>
      <c r="T98" s="18" t="str">
        <f t="shared" si="16"/>
        <v/>
      </c>
      <c r="U98" s="18">
        <f t="shared" si="17"/>
        <v>8.4521384928716442E-3</v>
      </c>
      <c r="V98" s="18" t="str">
        <f t="shared" si="18"/>
        <v/>
      </c>
      <c r="W98" s="18">
        <f t="shared" si="19"/>
        <v>3.4378031804952129E-2</v>
      </c>
      <c r="X98" s="18" t="str">
        <f t="shared" si="20"/>
        <v/>
      </c>
      <c r="Y98" s="18" t="str">
        <f t="shared" si="21"/>
        <v/>
      </c>
      <c r="Z98" s="18" t="str">
        <f t="shared" si="22"/>
        <v/>
      </c>
      <c r="AA98" s="18" t="str">
        <f t="shared" si="23"/>
        <v/>
      </c>
    </row>
    <row r="99" spans="1:27">
      <c r="A99" s="11">
        <v>42150</v>
      </c>
      <c r="B99" s="12">
        <v>1027.4000000000001</v>
      </c>
      <c r="C99" s="12">
        <v>1240.45</v>
      </c>
      <c r="D99" s="9">
        <f t="shared" si="8"/>
        <v>-8.1839702051245772E-2</v>
      </c>
      <c r="E99" s="9">
        <f t="shared" si="24"/>
        <v>-9.0636598860295722E-2</v>
      </c>
      <c r="F99" s="9">
        <f t="shared" si="25"/>
        <v>8.8536346878329442E-3</v>
      </c>
      <c r="G99" s="9">
        <f t="shared" si="26"/>
        <v>-7.0715920812671598E-2</v>
      </c>
      <c r="H99" s="9">
        <f t="shared" si="27"/>
        <v>-0.11055727690791985</v>
      </c>
      <c r="I99" s="9">
        <f t="shared" si="28"/>
        <v>0.99359157218662231</v>
      </c>
      <c r="J99" s="3">
        <f t="shared" si="29"/>
        <v>3.7614185921548888E-3</v>
      </c>
      <c r="K99" s="3">
        <f t="shared" si="30"/>
        <v>-9.7393525725462376E-3</v>
      </c>
      <c r="L99" s="15" t="str">
        <f t="shared" si="9"/>
        <v/>
      </c>
      <c r="M99" s="12">
        <v>0.22142898319205515</v>
      </c>
      <c r="N99" s="15" t="str">
        <f t="shared" si="10"/>
        <v/>
      </c>
      <c r="O99" s="15" t="str">
        <f t="shared" si="11"/>
        <v>Exit Trade</v>
      </c>
      <c r="P99" s="15" t="str">
        <f t="shared" si="12"/>
        <v/>
      </c>
      <c r="Q99" s="15">
        <f t="shared" si="13"/>
        <v>990.3</v>
      </c>
      <c r="R99" s="15" t="str">
        <f t="shared" si="14"/>
        <v/>
      </c>
      <c r="S99" s="15">
        <f t="shared" si="15"/>
        <v>1226.0999999999999</v>
      </c>
      <c r="T99" s="18" t="str">
        <f t="shared" si="16"/>
        <v/>
      </c>
      <c r="U99" s="18">
        <f t="shared" si="17"/>
        <v>8.4521384928716442E-3</v>
      </c>
      <c r="V99" s="18" t="str">
        <f t="shared" si="18"/>
        <v/>
      </c>
      <c r="W99" s="18">
        <f t="shared" si="19"/>
        <v>3.4378031804952129E-2</v>
      </c>
      <c r="X99" s="18" t="str">
        <f t="shared" si="20"/>
        <v/>
      </c>
      <c r="Y99" s="18" t="str">
        <f t="shared" si="21"/>
        <v/>
      </c>
      <c r="Z99" s="18" t="str">
        <f t="shared" si="22"/>
        <v/>
      </c>
      <c r="AA99" s="18" t="str">
        <f t="shared" si="23"/>
        <v/>
      </c>
    </row>
    <row r="100" spans="1:27">
      <c r="A100" s="11">
        <v>42151</v>
      </c>
      <c r="B100" s="12">
        <v>1038.1500000000001</v>
      </c>
      <c r="C100" s="12">
        <v>1239.9000000000001</v>
      </c>
      <c r="D100" s="9">
        <f t="shared" si="8"/>
        <v>-7.7126551704933446E-2</v>
      </c>
      <c r="E100" s="9">
        <f t="shared" si="24"/>
        <v>-8.9902091886277236E-2</v>
      </c>
      <c r="F100" s="9">
        <f t="shared" si="25"/>
        <v>9.0341813350420224E-3</v>
      </c>
      <c r="G100" s="9">
        <f t="shared" si="26"/>
        <v>-6.9575183882432681E-2</v>
      </c>
      <c r="H100" s="9">
        <f t="shared" si="27"/>
        <v>-0.11022899989012179</v>
      </c>
      <c r="I100" s="9">
        <f t="shared" si="28"/>
        <v>1.4141336893238665</v>
      </c>
      <c r="J100" s="3">
        <f t="shared" si="29"/>
        <v>1.0463305431185515E-2</v>
      </c>
      <c r="K100" s="3">
        <f t="shared" si="30"/>
        <v>-4.4338748034983635E-4</v>
      </c>
      <c r="L100" s="15" t="str">
        <f t="shared" si="9"/>
        <v/>
      </c>
      <c r="M100" s="12">
        <v>0.22142898319205515</v>
      </c>
      <c r="N100" s="15" t="str">
        <f t="shared" si="10"/>
        <v/>
      </c>
      <c r="O100" s="15" t="str">
        <f t="shared" si="11"/>
        <v>Exit Trade</v>
      </c>
      <c r="P100" s="15" t="str">
        <f t="shared" si="12"/>
        <v/>
      </c>
      <c r="Q100" s="15">
        <f t="shared" si="13"/>
        <v>990.3</v>
      </c>
      <c r="R100" s="15" t="str">
        <f t="shared" si="14"/>
        <v/>
      </c>
      <c r="S100" s="15">
        <f t="shared" si="15"/>
        <v>1226.0999999999999</v>
      </c>
      <c r="T100" s="18" t="str">
        <f t="shared" si="16"/>
        <v/>
      </c>
      <c r="U100" s="18">
        <f t="shared" si="17"/>
        <v>8.4521384928716442E-3</v>
      </c>
      <c r="V100" s="18" t="str">
        <f t="shared" si="18"/>
        <v/>
      </c>
      <c r="W100" s="18">
        <f t="shared" si="19"/>
        <v>3.4378031804952129E-2</v>
      </c>
      <c r="X100" s="18" t="str">
        <f t="shared" si="20"/>
        <v/>
      </c>
      <c r="Y100" s="18" t="str">
        <f t="shared" si="21"/>
        <v/>
      </c>
      <c r="Z100" s="18" t="str">
        <f t="shared" si="22"/>
        <v/>
      </c>
      <c r="AA100" s="18" t="str">
        <f t="shared" si="23"/>
        <v/>
      </c>
    </row>
    <row r="101" spans="1:27">
      <c r="A101" s="11">
        <v>42152</v>
      </c>
      <c r="B101" s="12">
        <v>1029.4000000000001</v>
      </c>
      <c r="C101" s="12">
        <v>1229.25</v>
      </c>
      <c r="D101" s="9">
        <f t="shared" si="8"/>
        <v>-7.7056053048048342E-2</v>
      </c>
      <c r="E101" s="9">
        <f t="shared" si="24"/>
        <v>-8.9230333673127701E-2</v>
      </c>
      <c r="F101" s="9">
        <f t="shared" si="25"/>
        <v>9.2194911690150171E-3</v>
      </c>
      <c r="G101" s="9">
        <f t="shared" si="26"/>
        <v>-6.8486478542843912E-2</v>
      </c>
      <c r="H101" s="9">
        <f t="shared" si="27"/>
        <v>-0.10997418880341149</v>
      </c>
      <c r="I101" s="9">
        <f t="shared" si="28"/>
        <v>1.3204937671609076</v>
      </c>
      <c r="J101" s="3">
        <f t="shared" si="29"/>
        <v>-8.4284544622646052E-3</v>
      </c>
      <c r="K101" s="3">
        <f t="shared" si="30"/>
        <v>-8.589402371159037E-3</v>
      </c>
      <c r="L101" s="15" t="str">
        <f t="shared" si="9"/>
        <v/>
      </c>
      <c r="M101" s="12">
        <v>0.22142898319205515</v>
      </c>
      <c r="N101" s="15" t="str">
        <f t="shared" si="10"/>
        <v/>
      </c>
      <c r="O101" s="15" t="str">
        <f t="shared" si="11"/>
        <v>Exit Trade</v>
      </c>
      <c r="P101" s="15" t="str">
        <f t="shared" si="12"/>
        <v/>
      </c>
      <c r="Q101" s="15">
        <f t="shared" si="13"/>
        <v>990.3</v>
      </c>
      <c r="R101" s="15" t="str">
        <f t="shared" si="14"/>
        <v/>
      </c>
      <c r="S101" s="15">
        <f t="shared" si="15"/>
        <v>1226.0999999999999</v>
      </c>
      <c r="T101" s="18" t="str">
        <f t="shared" si="16"/>
        <v/>
      </c>
      <c r="U101" s="18">
        <f t="shared" si="17"/>
        <v>8.4521384928716442E-3</v>
      </c>
      <c r="V101" s="18" t="str">
        <f t="shared" si="18"/>
        <v/>
      </c>
      <c r="W101" s="18">
        <f t="shared" si="19"/>
        <v>3.4378031804952129E-2</v>
      </c>
      <c r="X101" s="18" t="str">
        <f t="shared" si="20"/>
        <v/>
      </c>
      <c r="Y101" s="18" t="str">
        <f t="shared" si="21"/>
        <v/>
      </c>
      <c r="Z101" s="18" t="str">
        <f t="shared" si="22"/>
        <v/>
      </c>
      <c r="AA101" s="18" t="str">
        <f t="shared" si="23"/>
        <v/>
      </c>
    </row>
    <row r="102" spans="1:27">
      <c r="A102" s="11">
        <v>42153</v>
      </c>
      <c r="B102" s="12">
        <v>1050.55</v>
      </c>
      <c r="C102" s="12">
        <v>1236.05</v>
      </c>
      <c r="D102" s="9">
        <f t="shared" si="8"/>
        <v>-7.0619311848045818E-2</v>
      </c>
      <c r="E102" s="9">
        <f t="shared" si="24"/>
        <v>-8.8133660668986286E-2</v>
      </c>
      <c r="F102" s="9">
        <f t="shared" si="25"/>
        <v>9.415835080079633E-3</v>
      </c>
      <c r="G102" s="9">
        <f t="shared" si="26"/>
        <v>-6.6948031738807118E-2</v>
      </c>
      <c r="H102" s="9">
        <f t="shared" si="27"/>
        <v>-0.10931928959916545</v>
      </c>
      <c r="I102" s="9">
        <f t="shared" si="28"/>
        <v>1.8600951133898092</v>
      </c>
      <c r="J102" s="3">
        <f t="shared" si="29"/>
        <v>2.0545949096560968E-2</v>
      </c>
      <c r="K102" s="3">
        <f t="shared" si="30"/>
        <v>5.5318283506202602E-3</v>
      </c>
      <c r="L102" s="15" t="str">
        <f t="shared" si="9"/>
        <v/>
      </c>
      <c r="M102" s="12">
        <v>0.22142898319205515</v>
      </c>
      <c r="N102" s="15" t="str">
        <f t="shared" si="10"/>
        <v/>
      </c>
      <c r="O102" s="15" t="str">
        <f t="shared" si="11"/>
        <v>Exit Trade</v>
      </c>
      <c r="P102" s="15" t="str">
        <f t="shared" si="12"/>
        <v/>
      </c>
      <c r="Q102" s="15">
        <f t="shared" si="13"/>
        <v>990.3</v>
      </c>
      <c r="R102" s="15" t="str">
        <f t="shared" si="14"/>
        <v/>
      </c>
      <c r="S102" s="15">
        <f t="shared" si="15"/>
        <v>1226.0999999999999</v>
      </c>
      <c r="T102" s="18" t="str">
        <f t="shared" si="16"/>
        <v/>
      </c>
      <c r="U102" s="18">
        <f t="shared" si="17"/>
        <v>8.4521384928716442E-3</v>
      </c>
      <c r="V102" s="18" t="str">
        <f t="shared" si="18"/>
        <v/>
      </c>
      <c r="W102" s="18">
        <f t="shared" si="19"/>
        <v>3.4378031804952129E-2</v>
      </c>
      <c r="X102" s="18" t="str">
        <f t="shared" si="20"/>
        <v/>
      </c>
      <c r="Y102" s="18" t="str">
        <f t="shared" si="21"/>
        <v/>
      </c>
      <c r="Z102" s="18" t="str">
        <f t="shared" si="22"/>
        <v/>
      </c>
      <c r="AA102" s="18" t="str">
        <f t="shared" si="23"/>
        <v/>
      </c>
    </row>
    <row r="103" spans="1:27">
      <c r="A103" s="11">
        <v>42156</v>
      </c>
      <c r="B103" s="12">
        <v>1036.2</v>
      </c>
      <c r="C103" s="12">
        <v>1247.75</v>
      </c>
      <c r="D103" s="9">
        <f t="shared" si="8"/>
        <v>-8.0683990587057539E-2</v>
      </c>
      <c r="E103" s="9">
        <f t="shared" si="24"/>
        <v>-8.7212411277144422E-2</v>
      </c>
      <c r="F103" s="9">
        <f t="shared" si="25"/>
        <v>8.6971445736521037E-3</v>
      </c>
      <c r="G103" s="9">
        <f t="shared" si="26"/>
        <v>-6.7643835986427189E-2</v>
      </c>
      <c r="H103" s="9">
        <f t="shared" si="27"/>
        <v>-0.10678098656786165</v>
      </c>
      <c r="I103" s="9">
        <f t="shared" si="28"/>
        <v>0.75063955011908812</v>
      </c>
      <c r="J103" s="3">
        <f t="shared" si="29"/>
        <v>-1.3659511684355728E-2</v>
      </c>
      <c r="K103" s="3">
        <f t="shared" si="30"/>
        <v>9.4656365033777314E-3</v>
      </c>
      <c r="L103" s="15" t="str">
        <f t="shared" si="9"/>
        <v/>
      </c>
      <c r="M103" s="12">
        <v>0.22142898319205515</v>
      </c>
      <c r="N103" s="15" t="str">
        <f t="shared" si="10"/>
        <v/>
      </c>
      <c r="O103" s="15" t="str">
        <f t="shared" si="11"/>
        <v>Exit Trade</v>
      </c>
      <c r="P103" s="15" t="str">
        <f t="shared" si="12"/>
        <v/>
      </c>
      <c r="Q103" s="15">
        <f t="shared" si="13"/>
        <v>990.3</v>
      </c>
      <c r="R103" s="15" t="str">
        <f t="shared" si="14"/>
        <v/>
      </c>
      <c r="S103" s="15">
        <f t="shared" si="15"/>
        <v>1226.0999999999999</v>
      </c>
      <c r="T103" s="18" t="str">
        <f t="shared" si="16"/>
        <v/>
      </c>
      <c r="U103" s="18">
        <f t="shared" si="17"/>
        <v>8.4521384928716442E-3</v>
      </c>
      <c r="V103" s="18" t="str">
        <f t="shared" si="18"/>
        <v/>
      </c>
      <c r="W103" s="18">
        <f t="shared" si="19"/>
        <v>3.4378031804952129E-2</v>
      </c>
      <c r="X103" s="18" t="str">
        <f t="shared" si="20"/>
        <v/>
      </c>
      <c r="Y103" s="18" t="str">
        <f t="shared" si="21"/>
        <v/>
      </c>
      <c r="Z103" s="18" t="str">
        <f t="shared" si="22"/>
        <v/>
      </c>
      <c r="AA103" s="18" t="str">
        <f t="shared" si="23"/>
        <v/>
      </c>
    </row>
    <row r="104" spans="1:27">
      <c r="A104" s="11">
        <v>42157</v>
      </c>
      <c r="B104" s="12">
        <v>1008.8</v>
      </c>
      <c r="C104" s="12">
        <v>1203.0999999999999</v>
      </c>
      <c r="D104" s="9">
        <f t="shared" si="8"/>
        <v>-7.649665322888656E-2</v>
      </c>
      <c r="E104" s="9">
        <f t="shared" si="24"/>
        <v>-8.6391214690997808E-2</v>
      </c>
      <c r="F104" s="9">
        <f t="shared" si="25"/>
        <v>8.4982668804421957E-3</v>
      </c>
      <c r="G104" s="9">
        <f t="shared" si="26"/>
        <v>-6.7270114210002868E-2</v>
      </c>
      <c r="H104" s="9">
        <f t="shared" si="27"/>
        <v>-0.10551231517199275</v>
      </c>
      <c r="I104" s="9">
        <f t="shared" si="28"/>
        <v>1.1643034516699478</v>
      </c>
      <c r="J104" s="3">
        <f t="shared" si="29"/>
        <v>-2.6442771665701689E-2</v>
      </c>
      <c r="K104" s="3">
        <f t="shared" si="30"/>
        <v>-3.5784411941494766E-2</v>
      </c>
      <c r="L104" s="15" t="str">
        <f t="shared" si="9"/>
        <v/>
      </c>
      <c r="M104" s="12">
        <v>0.22142898319205515</v>
      </c>
      <c r="N104" s="15" t="str">
        <f t="shared" si="10"/>
        <v/>
      </c>
      <c r="O104" s="15" t="str">
        <f t="shared" si="11"/>
        <v>Exit Trade</v>
      </c>
      <c r="P104" s="15" t="str">
        <f t="shared" si="12"/>
        <v/>
      </c>
      <c r="Q104" s="15">
        <f t="shared" si="13"/>
        <v>990.3</v>
      </c>
      <c r="R104" s="15" t="str">
        <f t="shared" si="14"/>
        <v/>
      </c>
      <c r="S104" s="15">
        <f t="shared" si="15"/>
        <v>1226.0999999999999</v>
      </c>
      <c r="T104" s="18" t="str">
        <f t="shared" si="16"/>
        <v/>
      </c>
      <c r="U104" s="18">
        <f t="shared" si="17"/>
        <v>8.4521384928716442E-3</v>
      </c>
      <c r="V104" s="18" t="str">
        <f t="shared" si="18"/>
        <v/>
      </c>
      <c r="W104" s="18">
        <f t="shared" si="19"/>
        <v>3.4378031804952129E-2</v>
      </c>
      <c r="X104" s="18" t="str">
        <f t="shared" si="20"/>
        <v/>
      </c>
      <c r="Y104" s="18" t="str">
        <f t="shared" si="21"/>
        <v/>
      </c>
      <c r="Z104" s="18" t="str">
        <f t="shared" si="22"/>
        <v/>
      </c>
      <c r="AA104" s="18" t="str">
        <f t="shared" si="23"/>
        <v/>
      </c>
    </row>
    <row r="105" spans="1:27">
      <c r="A105" s="11">
        <v>42158</v>
      </c>
      <c r="B105" s="12">
        <v>1005.55</v>
      </c>
      <c r="C105" s="12">
        <v>1202.8499999999999</v>
      </c>
      <c r="D105" s="9">
        <f t="shared" si="8"/>
        <v>-7.7807802189657785E-2</v>
      </c>
      <c r="E105" s="9">
        <f t="shared" si="24"/>
        <v>-8.5703758466568525E-2</v>
      </c>
      <c r="F105" s="9">
        <f t="shared" si="25"/>
        <v>8.3230559373422448E-3</v>
      </c>
      <c r="G105" s="9">
        <f t="shared" si="26"/>
        <v>-6.6976882607548471E-2</v>
      </c>
      <c r="H105" s="9">
        <f t="shared" si="27"/>
        <v>-0.10443063432558858</v>
      </c>
      <c r="I105" s="9">
        <f t="shared" si="28"/>
        <v>0.94868475429616206</v>
      </c>
      <c r="J105" s="3">
        <f t="shared" si="29"/>
        <v>-3.2216494845360827E-3</v>
      </c>
      <c r="K105" s="3">
        <f t="shared" si="30"/>
        <v>-2.0779652564209127E-4</v>
      </c>
      <c r="L105" s="15" t="str">
        <f t="shared" si="9"/>
        <v/>
      </c>
      <c r="M105" s="12">
        <v>0.22142898319205515</v>
      </c>
      <c r="N105" s="15" t="str">
        <f t="shared" si="10"/>
        <v/>
      </c>
      <c r="O105" s="15" t="str">
        <f t="shared" si="11"/>
        <v>Exit Trade</v>
      </c>
      <c r="P105" s="15" t="str">
        <f t="shared" si="12"/>
        <v/>
      </c>
      <c r="Q105" s="15">
        <f t="shared" si="13"/>
        <v>990.3</v>
      </c>
      <c r="R105" s="15" t="str">
        <f t="shared" si="14"/>
        <v/>
      </c>
      <c r="S105" s="15">
        <f t="shared" si="15"/>
        <v>1226.0999999999999</v>
      </c>
      <c r="T105" s="18" t="str">
        <f t="shared" si="16"/>
        <v/>
      </c>
      <c r="U105" s="18">
        <f t="shared" si="17"/>
        <v>8.4521384928716442E-3</v>
      </c>
      <c r="V105" s="18" t="str">
        <f t="shared" si="18"/>
        <v/>
      </c>
      <c r="W105" s="18">
        <f t="shared" si="19"/>
        <v>3.4378031804952129E-2</v>
      </c>
      <c r="X105" s="18" t="str">
        <f t="shared" si="20"/>
        <v/>
      </c>
      <c r="Y105" s="18" t="str">
        <f t="shared" si="21"/>
        <v/>
      </c>
      <c r="Z105" s="18" t="str">
        <f t="shared" si="22"/>
        <v/>
      </c>
      <c r="AA105" s="18" t="str">
        <f t="shared" si="23"/>
        <v/>
      </c>
    </row>
    <row r="106" spans="1:27">
      <c r="A106" s="11">
        <v>42159</v>
      </c>
      <c r="B106" s="12">
        <v>1014.95</v>
      </c>
      <c r="C106" s="12">
        <v>1216</v>
      </c>
      <c r="D106" s="9">
        <f t="shared" si="8"/>
        <v>-7.8488927031285544E-2</v>
      </c>
      <c r="E106" s="9">
        <f t="shared" si="24"/>
        <v>-8.4966502883866937E-2</v>
      </c>
      <c r="F106" s="9">
        <f t="shared" si="25"/>
        <v>7.9276413863218643E-3</v>
      </c>
      <c r="G106" s="9">
        <f t="shared" si="26"/>
        <v>-6.7129309764642736E-2</v>
      </c>
      <c r="H106" s="9">
        <f t="shared" si="27"/>
        <v>-0.10280369600309114</v>
      </c>
      <c r="I106" s="9">
        <f t="shared" si="28"/>
        <v>0.81708739547144826</v>
      </c>
      <c r="J106" s="3">
        <f t="shared" si="29"/>
        <v>9.3481179454031043E-3</v>
      </c>
      <c r="K106" s="3">
        <f t="shared" si="30"/>
        <v>1.0932368957060392E-2</v>
      </c>
      <c r="L106" s="15" t="str">
        <f t="shared" si="9"/>
        <v/>
      </c>
      <c r="M106" s="12">
        <v>0.22142898319205515</v>
      </c>
      <c r="N106" s="15" t="str">
        <f t="shared" si="10"/>
        <v/>
      </c>
      <c r="O106" s="15" t="str">
        <f t="shared" si="11"/>
        <v>Exit Trade</v>
      </c>
      <c r="P106" s="15" t="str">
        <f t="shared" si="12"/>
        <v/>
      </c>
      <c r="Q106" s="15">
        <f t="shared" si="13"/>
        <v>990.3</v>
      </c>
      <c r="R106" s="15" t="str">
        <f t="shared" si="14"/>
        <v/>
      </c>
      <c r="S106" s="15">
        <f t="shared" si="15"/>
        <v>1226.0999999999999</v>
      </c>
      <c r="T106" s="18" t="str">
        <f t="shared" si="16"/>
        <v/>
      </c>
      <c r="U106" s="18">
        <f t="shared" si="17"/>
        <v>8.4521384928716442E-3</v>
      </c>
      <c r="V106" s="18" t="str">
        <f t="shared" si="18"/>
        <v/>
      </c>
      <c r="W106" s="18">
        <f t="shared" si="19"/>
        <v>3.4378031804952129E-2</v>
      </c>
      <c r="X106" s="18" t="str">
        <f t="shared" si="20"/>
        <v/>
      </c>
      <c r="Y106" s="18" t="str">
        <f t="shared" si="21"/>
        <v/>
      </c>
      <c r="Z106" s="18" t="str">
        <f t="shared" si="22"/>
        <v/>
      </c>
      <c r="AA106" s="18" t="str">
        <f t="shared" si="23"/>
        <v/>
      </c>
    </row>
    <row r="107" spans="1:27">
      <c r="A107" s="11">
        <v>42160</v>
      </c>
      <c r="B107" s="12">
        <v>1011.75</v>
      </c>
      <c r="C107" s="12">
        <v>1201.3499999999999</v>
      </c>
      <c r="D107" s="9">
        <f t="shared" si="8"/>
        <v>-7.4596339655131322E-2</v>
      </c>
      <c r="E107" s="9">
        <f t="shared" si="24"/>
        <v>-8.4118249577986137E-2</v>
      </c>
      <c r="F107" s="9">
        <f t="shared" si="25"/>
        <v>7.6139677477723424E-3</v>
      </c>
      <c r="G107" s="9">
        <f t="shared" si="26"/>
        <v>-6.6986822145498365E-2</v>
      </c>
      <c r="H107" s="9">
        <f t="shared" si="27"/>
        <v>-0.10124967701047391</v>
      </c>
      <c r="I107" s="9">
        <f t="shared" si="28"/>
        <v>1.2505844834502602</v>
      </c>
      <c r="J107" s="3">
        <f t="shared" si="29"/>
        <v>-3.1528646731366523E-3</v>
      </c>
      <c r="K107" s="3">
        <f t="shared" si="30"/>
        <v>-1.2047697368421128E-2</v>
      </c>
      <c r="L107" s="15" t="str">
        <f t="shared" si="9"/>
        <v/>
      </c>
      <c r="M107" s="12">
        <v>0.22142898319205515</v>
      </c>
      <c r="N107" s="15" t="str">
        <f t="shared" si="10"/>
        <v/>
      </c>
      <c r="O107" s="15" t="str">
        <f t="shared" si="11"/>
        <v>Exit Trade</v>
      </c>
      <c r="P107" s="15" t="str">
        <f t="shared" si="12"/>
        <v/>
      </c>
      <c r="Q107" s="15">
        <f t="shared" si="13"/>
        <v>990.3</v>
      </c>
      <c r="R107" s="15" t="str">
        <f t="shared" si="14"/>
        <v/>
      </c>
      <c r="S107" s="15">
        <f t="shared" si="15"/>
        <v>1226.0999999999999</v>
      </c>
      <c r="T107" s="18" t="str">
        <f t="shared" si="16"/>
        <v/>
      </c>
      <c r="U107" s="18">
        <f t="shared" si="17"/>
        <v>8.4521384928716442E-3</v>
      </c>
      <c r="V107" s="18" t="str">
        <f t="shared" si="18"/>
        <v/>
      </c>
      <c r="W107" s="18">
        <f t="shared" si="19"/>
        <v>3.4378031804952129E-2</v>
      </c>
      <c r="X107" s="18" t="str">
        <f t="shared" si="20"/>
        <v/>
      </c>
      <c r="Y107" s="18" t="str">
        <f t="shared" si="21"/>
        <v/>
      </c>
      <c r="Z107" s="18" t="str">
        <f t="shared" si="22"/>
        <v/>
      </c>
      <c r="AA107" s="18" t="str">
        <f t="shared" si="23"/>
        <v/>
      </c>
    </row>
    <row r="108" spans="1:27">
      <c r="A108" s="11">
        <v>42163</v>
      </c>
      <c r="B108" s="12">
        <v>1003.45</v>
      </c>
      <c r="C108" s="12">
        <v>1176.75</v>
      </c>
      <c r="D108" s="9">
        <f t="shared" si="8"/>
        <v>-6.9188469681876572E-2</v>
      </c>
      <c r="E108" s="9">
        <f t="shared" si="24"/>
        <v>-8.3343549610134363E-2</v>
      </c>
      <c r="F108" s="9">
        <f t="shared" si="25"/>
        <v>7.9155451682686642E-3</v>
      </c>
      <c r="G108" s="9">
        <f t="shared" si="26"/>
        <v>-6.553357298152987E-2</v>
      </c>
      <c r="H108" s="9">
        <f t="shared" si="27"/>
        <v>-0.10115352623873886</v>
      </c>
      <c r="I108" s="9">
        <f t="shared" si="28"/>
        <v>1.7882634268833155</v>
      </c>
      <c r="J108" s="3">
        <f t="shared" si="29"/>
        <v>-8.2036076105756906E-3</v>
      </c>
      <c r="K108" s="3">
        <f t="shared" si="30"/>
        <v>-2.0476963416156749E-2</v>
      </c>
      <c r="L108" s="15" t="str">
        <f t="shared" si="9"/>
        <v/>
      </c>
      <c r="M108" s="12">
        <v>0.22142898319205515</v>
      </c>
      <c r="N108" s="15" t="str">
        <f t="shared" si="10"/>
        <v/>
      </c>
      <c r="O108" s="15" t="str">
        <f t="shared" si="11"/>
        <v>Exit Trade</v>
      </c>
      <c r="P108" s="15" t="str">
        <f t="shared" si="12"/>
        <v/>
      </c>
      <c r="Q108" s="15">
        <f t="shared" si="13"/>
        <v>990.3</v>
      </c>
      <c r="R108" s="15" t="str">
        <f t="shared" si="14"/>
        <v/>
      </c>
      <c r="S108" s="15">
        <f t="shared" si="15"/>
        <v>1226.0999999999999</v>
      </c>
      <c r="T108" s="18" t="str">
        <f t="shared" si="16"/>
        <v/>
      </c>
      <c r="U108" s="18">
        <f t="shared" si="17"/>
        <v>8.4521384928716442E-3</v>
      </c>
      <c r="V108" s="18" t="str">
        <f t="shared" si="18"/>
        <v/>
      </c>
      <c r="W108" s="18">
        <f t="shared" si="19"/>
        <v>3.4378031804952129E-2</v>
      </c>
      <c r="X108" s="18" t="str">
        <f t="shared" si="20"/>
        <v/>
      </c>
      <c r="Y108" s="18" t="str">
        <f t="shared" si="21"/>
        <v/>
      </c>
      <c r="Z108" s="18" t="str">
        <f t="shared" si="22"/>
        <v/>
      </c>
      <c r="AA108" s="18" t="str">
        <f t="shared" si="23"/>
        <v/>
      </c>
    </row>
    <row r="109" spans="1:27">
      <c r="A109" s="11">
        <v>42164</v>
      </c>
      <c r="B109" s="12">
        <v>1001.85</v>
      </c>
      <c r="C109" s="12">
        <v>1188.8</v>
      </c>
      <c r="D109" s="9">
        <f t="shared" si="8"/>
        <v>-7.4306093896084474E-2</v>
      </c>
      <c r="E109" s="9">
        <f t="shared" si="24"/>
        <v>-8.3118667741824206E-2</v>
      </c>
      <c r="F109" s="9">
        <f t="shared" si="25"/>
        <v>8.077063256626547E-3</v>
      </c>
      <c r="G109" s="9">
        <f t="shared" si="26"/>
        <v>-6.4945275414414472E-2</v>
      </c>
      <c r="H109" s="9">
        <f t="shared" si="27"/>
        <v>-0.10129206006923394</v>
      </c>
      <c r="I109" s="9">
        <f t="shared" si="28"/>
        <v>1.0910616353672558</v>
      </c>
      <c r="J109" s="3">
        <f t="shared" si="29"/>
        <v>-1.5944989785241146E-3</v>
      </c>
      <c r="K109" s="3">
        <f t="shared" si="30"/>
        <v>1.0240067983853796E-2</v>
      </c>
      <c r="L109" s="15" t="str">
        <f t="shared" si="9"/>
        <v/>
      </c>
      <c r="M109" s="12">
        <v>0.22142898319205515</v>
      </c>
      <c r="N109" s="15" t="str">
        <f t="shared" si="10"/>
        <v/>
      </c>
      <c r="O109" s="15" t="str">
        <f t="shared" si="11"/>
        <v>Exit Trade</v>
      </c>
      <c r="P109" s="15" t="str">
        <f t="shared" si="12"/>
        <v/>
      </c>
      <c r="Q109" s="15">
        <f t="shared" si="13"/>
        <v>990.3</v>
      </c>
      <c r="R109" s="15" t="str">
        <f t="shared" si="14"/>
        <v/>
      </c>
      <c r="S109" s="15">
        <f t="shared" si="15"/>
        <v>1226.0999999999999</v>
      </c>
      <c r="T109" s="18" t="str">
        <f t="shared" si="16"/>
        <v/>
      </c>
      <c r="U109" s="18">
        <f t="shared" si="17"/>
        <v>8.4521384928716442E-3</v>
      </c>
      <c r="V109" s="18" t="str">
        <f t="shared" si="18"/>
        <v/>
      </c>
      <c r="W109" s="18">
        <f t="shared" si="19"/>
        <v>3.4378031804952129E-2</v>
      </c>
      <c r="X109" s="18" t="str">
        <f t="shared" si="20"/>
        <v/>
      </c>
      <c r="Y109" s="18" t="str">
        <f t="shared" si="21"/>
        <v/>
      </c>
      <c r="Z109" s="18" t="str">
        <f t="shared" si="22"/>
        <v/>
      </c>
      <c r="AA109" s="18" t="str">
        <f t="shared" si="23"/>
        <v/>
      </c>
    </row>
    <row r="110" spans="1:27">
      <c r="A110" s="11">
        <v>42165</v>
      </c>
      <c r="B110" s="12">
        <v>1015.6</v>
      </c>
      <c r="C110" s="12">
        <v>1190.55</v>
      </c>
      <c r="D110" s="9">
        <f t="shared" si="8"/>
        <v>-6.9024947159632213E-2</v>
      </c>
      <c r="E110" s="9">
        <f t="shared" si="24"/>
        <v>-8.2508992153311977E-2</v>
      </c>
      <c r="F110" s="9">
        <f t="shared" si="25"/>
        <v>8.4318779302931038E-3</v>
      </c>
      <c r="G110" s="9">
        <f t="shared" si="26"/>
        <v>-6.3537266810152496E-2</v>
      </c>
      <c r="H110" s="9">
        <f t="shared" si="27"/>
        <v>-0.10148071749647146</v>
      </c>
      <c r="I110" s="9">
        <f t="shared" si="28"/>
        <v>1.5991745973024352</v>
      </c>
      <c r="J110" s="3">
        <f t="shared" si="29"/>
        <v>1.372460947247592E-2</v>
      </c>
      <c r="K110" s="3">
        <f t="shared" si="30"/>
        <v>1.4720726783310901E-3</v>
      </c>
      <c r="L110" s="15" t="str">
        <f t="shared" si="9"/>
        <v/>
      </c>
      <c r="M110" s="12">
        <v>0.22142898319205515</v>
      </c>
      <c r="N110" s="15" t="str">
        <f t="shared" si="10"/>
        <v/>
      </c>
      <c r="O110" s="15" t="str">
        <f t="shared" si="11"/>
        <v>Exit Trade</v>
      </c>
      <c r="P110" s="15" t="str">
        <f t="shared" si="12"/>
        <v/>
      </c>
      <c r="Q110" s="15">
        <f t="shared" si="13"/>
        <v>990.3</v>
      </c>
      <c r="R110" s="15" t="str">
        <f t="shared" si="14"/>
        <v/>
      </c>
      <c r="S110" s="15">
        <f t="shared" si="15"/>
        <v>1226.0999999999999</v>
      </c>
      <c r="T110" s="18" t="str">
        <f t="shared" si="16"/>
        <v/>
      </c>
      <c r="U110" s="18">
        <f t="shared" si="17"/>
        <v>8.4521384928716442E-3</v>
      </c>
      <c r="V110" s="18" t="str">
        <f t="shared" si="18"/>
        <v/>
      </c>
      <c r="W110" s="18">
        <f t="shared" si="19"/>
        <v>3.4378031804952129E-2</v>
      </c>
      <c r="X110" s="18" t="str">
        <f t="shared" si="20"/>
        <v/>
      </c>
      <c r="Y110" s="18" t="str">
        <f t="shared" si="21"/>
        <v/>
      </c>
      <c r="Z110" s="18" t="str">
        <f t="shared" si="22"/>
        <v/>
      </c>
      <c r="AA110" s="18" t="str">
        <f t="shared" si="23"/>
        <v/>
      </c>
    </row>
    <row r="111" spans="1:27">
      <c r="A111" s="11">
        <v>42166</v>
      </c>
      <c r="B111" s="12">
        <v>1000.2</v>
      </c>
      <c r="C111" s="12">
        <v>1164.3</v>
      </c>
      <c r="D111" s="9">
        <f t="shared" si="8"/>
        <v>-6.5978047248028332E-2</v>
      </c>
      <c r="E111" s="9">
        <f t="shared" si="24"/>
        <v>-8.1955513771985997E-2</v>
      </c>
      <c r="F111" s="9">
        <f t="shared" si="25"/>
        <v>8.9555935110004186E-3</v>
      </c>
      <c r="G111" s="9">
        <f t="shared" si="26"/>
        <v>-6.1805428372235058E-2</v>
      </c>
      <c r="H111" s="9">
        <f t="shared" si="27"/>
        <v>-0.10210559917173694</v>
      </c>
      <c r="I111" s="9">
        <f t="shared" si="28"/>
        <v>1.7840767900343035</v>
      </c>
      <c r="J111" s="3">
        <f t="shared" si="29"/>
        <v>-1.5163450177235109E-2</v>
      </c>
      <c r="K111" s="3">
        <f t="shared" si="30"/>
        <v>-2.2048632984754946E-2</v>
      </c>
      <c r="L111" s="15" t="str">
        <f t="shared" si="9"/>
        <v/>
      </c>
      <c r="M111" s="12">
        <v>0.22142898319205515</v>
      </c>
      <c r="N111" s="15" t="str">
        <f t="shared" si="10"/>
        <v/>
      </c>
      <c r="O111" s="15" t="str">
        <f t="shared" si="11"/>
        <v>Exit Trade</v>
      </c>
      <c r="P111" s="15" t="str">
        <f t="shared" si="12"/>
        <v/>
      </c>
      <c r="Q111" s="15">
        <f t="shared" si="13"/>
        <v>990.3</v>
      </c>
      <c r="R111" s="15" t="str">
        <f t="shared" si="14"/>
        <v/>
      </c>
      <c r="S111" s="15">
        <f t="shared" si="15"/>
        <v>1226.0999999999999</v>
      </c>
      <c r="T111" s="18" t="str">
        <f t="shared" si="16"/>
        <v/>
      </c>
      <c r="U111" s="18">
        <f t="shared" si="17"/>
        <v>8.4521384928716442E-3</v>
      </c>
      <c r="V111" s="18" t="str">
        <f t="shared" si="18"/>
        <v/>
      </c>
      <c r="W111" s="18">
        <f t="shared" si="19"/>
        <v>3.4378031804952129E-2</v>
      </c>
      <c r="X111" s="18" t="str">
        <f t="shared" si="20"/>
        <v/>
      </c>
      <c r="Y111" s="18" t="str">
        <f t="shared" si="21"/>
        <v/>
      </c>
      <c r="Z111" s="18" t="str">
        <f t="shared" si="22"/>
        <v/>
      </c>
      <c r="AA111" s="18" t="str">
        <f t="shared" si="23"/>
        <v/>
      </c>
    </row>
    <row r="112" spans="1:27">
      <c r="A112" s="11">
        <v>42167</v>
      </c>
      <c r="B112" s="12">
        <v>1009.15</v>
      </c>
      <c r="C112" s="12">
        <v>1190.4000000000001</v>
      </c>
      <c r="D112" s="9">
        <f t="shared" si="8"/>
        <v>-7.1737193659112519E-2</v>
      </c>
      <c r="E112" s="9">
        <f t="shared" si="24"/>
        <v>-8.1910840093909018E-2</v>
      </c>
      <c r="F112" s="9">
        <f t="shared" si="25"/>
        <v>9.0046163631915966E-3</v>
      </c>
      <c r="G112" s="9">
        <f t="shared" si="26"/>
        <v>-6.1650453276727926E-2</v>
      </c>
      <c r="H112" s="9">
        <f t="shared" si="27"/>
        <v>-0.10217122691109011</v>
      </c>
      <c r="I112" s="9">
        <f t="shared" si="28"/>
        <v>1.1298256388116186</v>
      </c>
      <c r="J112" s="3">
        <f t="shared" si="29"/>
        <v>8.9482103579283465E-3</v>
      </c>
      <c r="K112" s="3">
        <f t="shared" si="30"/>
        <v>2.2416902860087726E-2</v>
      </c>
      <c r="L112" s="15" t="str">
        <f t="shared" si="9"/>
        <v/>
      </c>
      <c r="M112" s="12">
        <v>0.22142898319205515</v>
      </c>
      <c r="N112" s="15" t="str">
        <f t="shared" si="10"/>
        <v/>
      </c>
      <c r="O112" s="15" t="str">
        <f t="shared" si="11"/>
        <v>Exit Trade</v>
      </c>
      <c r="P112" s="15" t="str">
        <f t="shared" si="12"/>
        <v/>
      </c>
      <c r="Q112" s="15">
        <f t="shared" si="13"/>
        <v>990.3</v>
      </c>
      <c r="R112" s="15" t="str">
        <f t="shared" si="14"/>
        <v/>
      </c>
      <c r="S112" s="15">
        <f t="shared" si="15"/>
        <v>1226.0999999999999</v>
      </c>
      <c r="T112" s="18" t="str">
        <f t="shared" si="16"/>
        <v/>
      </c>
      <c r="U112" s="18">
        <f t="shared" si="17"/>
        <v>8.4521384928716442E-3</v>
      </c>
      <c r="V112" s="18" t="str">
        <f t="shared" si="18"/>
        <v/>
      </c>
      <c r="W112" s="18">
        <f t="shared" si="19"/>
        <v>3.4378031804952129E-2</v>
      </c>
      <c r="X112" s="18" t="str">
        <f t="shared" si="20"/>
        <v/>
      </c>
      <c r="Y112" s="18" t="str">
        <f t="shared" si="21"/>
        <v/>
      </c>
      <c r="Z112" s="18" t="str">
        <f t="shared" si="22"/>
        <v/>
      </c>
      <c r="AA112" s="18" t="str">
        <f t="shared" si="23"/>
        <v/>
      </c>
    </row>
    <row r="113" spans="1:27">
      <c r="A113" s="11">
        <v>42170</v>
      </c>
      <c r="B113" s="12">
        <v>1005.2</v>
      </c>
      <c r="C113" s="12">
        <v>1214.55</v>
      </c>
      <c r="D113" s="9">
        <f t="shared" si="8"/>
        <v>-8.2162918411321881E-2</v>
      </c>
      <c r="E113" s="9">
        <f t="shared" si="24"/>
        <v>-8.1997459383414933E-2</v>
      </c>
      <c r="F113" s="9">
        <f t="shared" si="25"/>
        <v>8.9937578967634237E-3</v>
      </c>
      <c r="G113" s="9">
        <f t="shared" si="26"/>
        <v>-6.1761504115697231E-2</v>
      </c>
      <c r="H113" s="9">
        <f t="shared" si="27"/>
        <v>-0.10223341465113264</v>
      </c>
      <c r="I113" s="9">
        <f t="shared" si="28"/>
        <v>-1.8397096053307253E-2</v>
      </c>
      <c r="J113" s="3">
        <f t="shared" si="29"/>
        <v>-3.9141852053707895E-3</v>
      </c>
      <c r="K113" s="3">
        <f t="shared" si="30"/>
        <v>2.0287298387096659E-2</v>
      </c>
      <c r="L113" s="15" t="str">
        <f t="shared" si="9"/>
        <v>Exit Trade</v>
      </c>
      <c r="M113" s="12">
        <v>0.22142898319205515</v>
      </c>
      <c r="N113" s="15" t="str">
        <f t="shared" si="10"/>
        <v/>
      </c>
      <c r="O113" s="15" t="str">
        <f t="shared" si="11"/>
        <v>Exit Trade</v>
      </c>
      <c r="P113" s="15" t="str">
        <f t="shared" si="12"/>
        <v/>
      </c>
      <c r="Q113" s="15">
        <f t="shared" si="13"/>
        <v>990.3</v>
      </c>
      <c r="R113" s="15" t="str">
        <f t="shared" si="14"/>
        <v/>
      </c>
      <c r="S113" s="15">
        <f t="shared" si="15"/>
        <v>1226.0999999999999</v>
      </c>
      <c r="T113" s="18" t="str">
        <f t="shared" si="16"/>
        <v/>
      </c>
      <c r="U113" s="18">
        <f t="shared" si="17"/>
        <v>8.4521384928716442E-3</v>
      </c>
      <c r="V113" s="18" t="str">
        <f t="shared" si="18"/>
        <v/>
      </c>
      <c r="W113" s="18">
        <f t="shared" si="19"/>
        <v>3.4378031804952129E-2</v>
      </c>
      <c r="X113" s="18" t="str">
        <f t="shared" si="20"/>
        <v/>
      </c>
      <c r="Y113" s="18" t="str">
        <f t="shared" si="21"/>
        <v/>
      </c>
      <c r="Z113" s="18" t="str">
        <f t="shared" si="22"/>
        <v/>
      </c>
      <c r="AA113" s="18" t="str">
        <f t="shared" si="23"/>
        <v/>
      </c>
    </row>
    <row r="114" spans="1:27">
      <c r="A114" s="11">
        <v>42171</v>
      </c>
      <c r="B114" s="12">
        <v>1008.4</v>
      </c>
      <c r="C114" s="12">
        <v>1199.05</v>
      </c>
      <c r="D114" s="9">
        <f t="shared" si="8"/>
        <v>-7.5204456412489046E-2</v>
      </c>
      <c r="E114" s="9">
        <f t="shared" si="24"/>
        <v>-8.1924016720667306E-2</v>
      </c>
      <c r="F114" s="9">
        <f t="shared" si="25"/>
        <v>9.0413995496097539E-3</v>
      </c>
      <c r="G114" s="9">
        <f t="shared" si="26"/>
        <v>-6.1580867734045364E-2</v>
      </c>
      <c r="H114" s="9">
        <f t="shared" si="27"/>
        <v>-0.10226716570728925</v>
      </c>
      <c r="I114" s="9">
        <f t="shared" si="28"/>
        <v>0.74319913319927233</v>
      </c>
      <c r="J114" s="3">
        <f t="shared" si="29"/>
        <v>3.1834460803819454E-3</v>
      </c>
      <c r="K114" s="3">
        <f t="shared" si="30"/>
        <v>-1.2761928286196534E-2</v>
      </c>
      <c r="L114" s="15" t="str">
        <f t="shared" si="9"/>
        <v/>
      </c>
      <c r="M114" s="12">
        <v>0.22142898319205515</v>
      </c>
      <c r="N114" s="15" t="str">
        <f t="shared" si="10"/>
        <v/>
      </c>
      <c r="O114" s="15" t="str">
        <f t="shared" si="11"/>
        <v>Exit Trade</v>
      </c>
      <c r="P114" s="15" t="str">
        <f t="shared" si="12"/>
        <v/>
      </c>
      <c r="Q114" s="15">
        <f t="shared" si="13"/>
        <v>990.3</v>
      </c>
      <c r="R114" s="15" t="str">
        <f t="shared" si="14"/>
        <v/>
      </c>
      <c r="S114" s="15">
        <f t="shared" si="15"/>
        <v>1226.0999999999999</v>
      </c>
      <c r="T114" s="18" t="str">
        <f t="shared" si="16"/>
        <v/>
      </c>
      <c r="U114" s="18">
        <f t="shared" si="17"/>
        <v>8.4521384928716442E-3</v>
      </c>
      <c r="V114" s="18" t="str">
        <f t="shared" si="18"/>
        <v/>
      </c>
      <c r="W114" s="18">
        <f t="shared" si="19"/>
        <v>3.4378031804952129E-2</v>
      </c>
      <c r="X114" s="18" t="str">
        <f t="shared" si="20"/>
        <v/>
      </c>
      <c r="Y114" s="18" t="str">
        <f t="shared" si="21"/>
        <v/>
      </c>
      <c r="Z114" s="18" t="str">
        <f t="shared" si="22"/>
        <v/>
      </c>
      <c r="AA114" s="18" t="str">
        <f t="shared" si="23"/>
        <v/>
      </c>
    </row>
    <row r="115" spans="1:27">
      <c r="A115" s="11">
        <v>42172</v>
      </c>
      <c r="B115" s="12">
        <v>1004.7</v>
      </c>
      <c r="C115" s="12">
        <v>1200.9000000000001</v>
      </c>
      <c r="D115" s="9">
        <f t="shared" si="8"/>
        <v>-7.7470442565238259E-2</v>
      </c>
      <c r="E115" s="9">
        <f t="shared" si="24"/>
        <v>-8.1880917286316718E-2</v>
      </c>
      <c r="F115" s="9">
        <f t="shared" si="25"/>
        <v>9.0600478196130197E-3</v>
      </c>
      <c r="G115" s="9">
        <f t="shared" si="26"/>
        <v>-6.1495809692187424E-2</v>
      </c>
      <c r="H115" s="9">
        <f t="shared" si="27"/>
        <v>-0.102266024880446</v>
      </c>
      <c r="I115" s="9">
        <f t="shared" si="28"/>
        <v>0.48680479495160572</v>
      </c>
      <c r="J115" s="3">
        <f t="shared" si="29"/>
        <v>-3.6691788972629232E-3</v>
      </c>
      <c r="K115" s="3">
        <f t="shared" si="30"/>
        <v>1.5428881197615918E-3</v>
      </c>
      <c r="L115" s="15" t="str">
        <f t="shared" si="9"/>
        <v>Exit Trade</v>
      </c>
      <c r="M115" s="12">
        <v>0.22142898319205515</v>
      </c>
      <c r="N115" s="15" t="str">
        <f t="shared" si="10"/>
        <v/>
      </c>
      <c r="O115" s="15" t="str">
        <f t="shared" si="11"/>
        <v>Exit Trade</v>
      </c>
      <c r="P115" s="15" t="str">
        <f t="shared" si="12"/>
        <v/>
      </c>
      <c r="Q115" s="15">
        <f t="shared" si="13"/>
        <v>990.3</v>
      </c>
      <c r="R115" s="15" t="str">
        <f t="shared" si="14"/>
        <v/>
      </c>
      <c r="S115" s="15">
        <f t="shared" si="15"/>
        <v>1226.0999999999999</v>
      </c>
      <c r="T115" s="18" t="str">
        <f t="shared" si="16"/>
        <v/>
      </c>
      <c r="U115" s="18">
        <f t="shared" si="17"/>
        <v>8.4521384928716442E-3</v>
      </c>
      <c r="V115" s="18" t="str">
        <f t="shared" si="18"/>
        <v/>
      </c>
      <c r="W115" s="18">
        <f t="shared" si="19"/>
        <v>3.4378031804952129E-2</v>
      </c>
      <c r="X115" s="18" t="str">
        <f t="shared" si="20"/>
        <v/>
      </c>
      <c r="Y115" s="18" t="str">
        <f t="shared" si="21"/>
        <v/>
      </c>
      <c r="Z115" s="18" t="str">
        <f t="shared" si="22"/>
        <v/>
      </c>
      <c r="AA115" s="18" t="str">
        <f t="shared" si="23"/>
        <v/>
      </c>
    </row>
    <row r="116" spans="1:27">
      <c r="A116" s="11">
        <v>42173</v>
      </c>
      <c r="B116" s="12">
        <v>1019.6</v>
      </c>
      <c r="C116" s="12">
        <v>1213.3</v>
      </c>
      <c r="D116" s="9">
        <f t="shared" si="8"/>
        <v>-7.5538370801185709E-2</v>
      </c>
      <c r="E116" s="9">
        <f t="shared" si="24"/>
        <v>-8.1599450097141993E-2</v>
      </c>
      <c r="F116" s="9">
        <f t="shared" si="25"/>
        <v>9.123453176628998E-3</v>
      </c>
      <c r="G116" s="9">
        <f t="shared" si="26"/>
        <v>-6.1071680449726745E-2</v>
      </c>
      <c r="H116" s="9">
        <f t="shared" si="27"/>
        <v>-0.10212721974455724</v>
      </c>
      <c r="I116" s="9">
        <f t="shared" si="28"/>
        <v>0.6643404836539949</v>
      </c>
      <c r="J116" s="3">
        <f t="shared" si="29"/>
        <v>1.4830297601273988E-2</v>
      </c>
      <c r="K116" s="3">
        <f t="shared" si="30"/>
        <v>1.0325589141477111E-2</v>
      </c>
      <c r="L116" s="15" t="str">
        <f t="shared" si="9"/>
        <v/>
      </c>
      <c r="M116" s="12">
        <v>0.22142898319205515</v>
      </c>
      <c r="N116" s="15" t="str">
        <f t="shared" si="10"/>
        <v/>
      </c>
      <c r="O116" s="15" t="str">
        <f t="shared" si="11"/>
        <v>Exit Trade</v>
      </c>
      <c r="P116" s="15" t="str">
        <f t="shared" si="12"/>
        <v/>
      </c>
      <c r="Q116" s="15">
        <f t="shared" si="13"/>
        <v>990.3</v>
      </c>
      <c r="R116" s="15" t="str">
        <f t="shared" si="14"/>
        <v/>
      </c>
      <c r="S116" s="15">
        <f t="shared" si="15"/>
        <v>1226.0999999999999</v>
      </c>
      <c r="T116" s="18" t="str">
        <f t="shared" si="16"/>
        <v/>
      </c>
      <c r="U116" s="18">
        <f t="shared" si="17"/>
        <v>8.4521384928716442E-3</v>
      </c>
      <c r="V116" s="18" t="str">
        <f t="shared" si="18"/>
        <v/>
      </c>
      <c r="W116" s="18">
        <f t="shared" si="19"/>
        <v>3.4378031804952129E-2</v>
      </c>
      <c r="X116" s="18" t="str">
        <f t="shared" si="20"/>
        <v/>
      </c>
      <c r="Y116" s="18" t="str">
        <f t="shared" si="21"/>
        <v/>
      </c>
      <c r="Z116" s="18" t="str">
        <f t="shared" si="22"/>
        <v/>
      </c>
      <c r="AA116" s="18" t="str">
        <f t="shared" si="23"/>
        <v/>
      </c>
    </row>
    <row r="117" spans="1:27">
      <c r="A117" s="11">
        <v>42174</v>
      </c>
      <c r="B117" s="12">
        <v>1030.5</v>
      </c>
      <c r="C117" s="12">
        <v>1236.8499999999999</v>
      </c>
      <c r="D117" s="9">
        <f t="shared" si="8"/>
        <v>-7.9269037287266225E-2</v>
      </c>
      <c r="E117" s="9">
        <f t="shared" si="24"/>
        <v>-8.1517247465001788E-2</v>
      </c>
      <c r="F117" s="9">
        <f t="shared" si="25"/>
        <v>9.1332930921291019E-3</v>
      </c>
      <c r="G117" s="9">
        <f t="shared" si="26"/>
        <v>-6.0967338007711314E-2</v>
      </c>
      <c r="H117" s="9">
        <f t="shared" si="27"/>
        <v>-0.10206715692229226</v>
      </c>
      <c r="I117" s="9">
        <f t="shared" si="28"/>
        <v>0.24615548357612957</v>
      </c>
      <c r="J117" s="3">
        <f t="shared" si="29"/>
        <v>1.0690466849744975E-2</v>
      </c>
      <c r="K117" s="3">
        <f t="shared" si="30"/>
        <v>1.9409873897634513E-2</v>
      </c>
      <c r="L117" s="15" t="str">
        <f t="shared" si="9"/>
        <v>Exit Trade</v>
      </c>
      <c r="M117" s="12">
        <v>0.22142898319205515</v>
      </c>
      <c r="N117" s="15" t="str">
        <f t="shared" si="10"/>
        <v/>
      </c>
      <c r="O117" s="15" t="str">
        <f t="shared" si="11"/>
        <v>Exit Trade</v>
      </c>
      <c r="P117" s="15" t="str">
        <f t="shared" si="12"/>
        <v/>
      </c>
      <c r="Q117" s="15">
        <f t="shared" si="13"/>
        <v>990.3</v>
      </c>
      <c r="R117" s="15" t="str">
        <f t="shared" si="14"/>
        <v/>
      </c>
      <c r="S117" s="15">
        <f t="shared" si="15"/>
        <v>1226.0999999999999</v>
      </c>
      <c r="T117" s="18" t="str">
        <f t="shared" si="16"/>
        <v/>
      </c>
      <c r="U117" s="18">
        <f t="shared" si="17"/>
        <v>8.4521384928716442E-3</v>
      </c>
      <c r="V117" s="18" t="str">
        <f t="shared" si="18"/>
        <v/>
      </c>
      <c r="W117" s="18">
        <f t="shared" si="19"/>
        <v>3.4378031804952129E-2</v>
      </c>
      <c r="X117" s="18" t="str">
        <f t="shared" si="20"/>
        <v/>
      </c>
      <c r="Y117" s="18" t="str">
        <f t="shared" si="21"/>
        <v/>
      </c>
      <c r="Z117" s="18" t="str">
        <f t="shared" si="22"/>
        <v/>
      </c>
      <c r="AA117" s="18" t="str">
        <f t="shared" si="23"/>
        <v/>
      </c>
    </row>
    <row r="118" spans="1:27">
      <c r="A118" s="11">
        <v>42177</v>
      </c>
      <c r="B118" s="12">
        <v>1047.1500000000001</v>
      </c>
      <c r="C118" s="12">
        <v>1271.55</v>
      </c>
      <c r="D118" s="9">
        <f t="shared" si="8"/>
        <v>-8.4324545150916641E-2</v>
      </c>
      <c r="E118" s="9">
        <f t="shared" si="24"/>
        <v>-8.1236095190656263E-2</v>
      </c>
      <c r="F118" s="9">
        <f t="shared" si="25"/>
        <v>8.9021969614478443E-3</v>
      </c>
      <c r="G118" s="9">
        <f t="shared" si="26"/>
        <v>-6.1206152027398611E-2</v>
      </c>
      <c r="H118" s="9">
        <f t="shared" si="27"/>
        <v>-0.10126603835391391</v>
      </c>
      <c r="I118" s="9">
        <f t="shared" si="28"/>
        <v>-0.34693120963682605</v>
      </c>
      <c r="J118" s="3">
        <f t="shared" si="29"/>
        <v>1.6157205240174759E-2</v>
      </c>
      <c r="K118" s="3">
        <f t="shared" si="30"/>
        <v>2.8055140073574038E-2</v>
      </c>
      <c r="L118" s="15" t="str">
        <f t="shared" si="9"/>
        <v>Exit Trade</v>
      </c>
      <c r="M118" s="12">
        <v>0.22142898319205515</v>
      </c>
      <c r="N118" s="15" t="str">
        <f t="shared" si="10"/>
        <v/>
      </c>
      <c r="O118" s="15" t="str">
        <f t="shared" si="11"/>
        <v>Exit Trade</v>
      </c>
      <c r="P118" s="15" t="str">
        <f t="shared" si="12"/>
        <v/>
      </c>
      <c r="Q118" s="15">
        <f t="shared" si="13"/>
        <v>990.3</v>
      </c>
      <c r="R118" s="15" t="str">
        <f t="shared" si="14"/>
        <v/>
      </c>
      <c r="S118" s="15">
        <f t="shared" si="15"/>
        <v>1226.0999999999999</v>
      </c>
      <c r="T118" s="18" t="str">
        <f t="shared" si="16"/>
        <v/>
      </c>
      <c r="U118" s="18">
        <f t="shared" si="17"/>
        <v>8.4521384928716442E-3</v>
      </c>
      <c r="V118" s="18" t="str">
        <f t="shared" si="18"/>
        <v/>
      </c>
      <c r="W118" s="18">
        <f t="shared" si="19"/>
        <v>3.4378031804952129E-2</v>
      </c>
      <c r="X118" s="18" t="str">
        <f t="shared" si="20"/>
        <v/>
      </c>
      <c r="Y118" s="18" t="str">
        <f t="shared" si="21"/>
        <v/>
      </c>
      <c r="Z118" s="18" t="str">
        <f t="shared" si="22"/>
        <v/>
      </c>
      <c r="AA118" s="18" t="str">
        <f t="shared" si="23"/>
        <v/>
      </c>
    </row>
    <row r="119" spans="1:27">
      <c r="A119" s="11">
        <v>42178</v>
      </c>
      <c r="B119" s="12">
        <v>1052.0999999999999</v>
      </c>
      <c r="C119" s="12">
        <v>1285.2</v>
      </c>
      <c r="D119" s="9">
        <f t="shared" si="8"/>
        <v>-8.691369627831555E-2</v>
      </c>
      <c r="E119" s="9">
        <f t="shared" si="24"/>
        <v>-8.1186703564762167E-2</v>
      </c>
      <c r="F119" s="9">
        <f t="shared" si="25"/>
        <v>8.8651387937074399E-3</v>
      </c>
      <c r="G119" s="9">
        <f t="shared" si="26"/>
        <v>-6.1240141278920426E-2</v>
      </c>
      <c r="H119" s="9">
        <f t="shared" si="27"/>
        <v>-0.10113326585060391</v>
      </c>
      <c r="I119" s="9">
        <f t="shared" si="28"/>
        <v>-0.64601275251533086</v>
      </c>
      <c r="J119" s="3">
        <f t="shared" si="29"/>
        <v>4.7271164589598605E-3</v>
      </c>
      <c r="K119" s="3">
        <f t="shared" si="30"/>
        <v>1.073492981007439E-2</v>
      </c>
      <c r="L119" s="15" t="str">
        <f t="shared" si="9"/>
        <v/>
      </c>
      <c r="M119" s="12">
        <v>0.22142898319205515</v>
      </c>
      <c r="N119" s="15" t="str">
        <f t="shared" si="10"/>
        <v/>
      </c>
      <c r="O119" s="15" t="str">
        <f t="shared" si="11"/>
        <v>Exit Trade</v>
      </c>
      <c r="P119" s="15" t="str">
        <f t="shared" si="12"/>
        <v/>
      </c>
      <c r="Q119" s="15">
        <f t="shared" si="13"/>
        <v>990.3</v>
      </c>
      <c r="R119" s="15" t="str">
        <f t="shared" si="14"/>
        <v/>
      </c>
      <c r="S119" s="15">
        <f t="shared" si="15"/>
        <v>1226.0999999999999</v>
      </c>
      <c r="T119" s="18" t="str">
        <f t="shared" si="16"/>
        <v/>
      </c>
      <c r="U119" s="18">
        <f t="shared" si="17"/>
        <v>8.4521384928716442E-3</v>
      </c>
      <c r="V119" s="18" t="str">
        <f t="shared" si="18"/>
        <v/>
      </c>
      <c r="W119" s="18">
        <f t="shared" si="19"/>
        <v>3.4378031804952129E-2</v>
      </c>
      <c r="X119" s="18" t="str">
        <f t="shared" si="20"/>
        <v/>
      </c>
      <c r="Y119" s="18" t="str">
        <f t="shared" si="21"/>
        <v/>
      </c>
      <c r="Z119" s="18" t="str">
        <f t="shared" si="22"/>
        <v/>
      </c>
      <c r="AA119" s="18" t="str">
        <f t="shared" si="23"/>
        <v/>
      </c>
    </row>
    <row r="120" spans="1:27">
      <c r="A120" s="11">
        <v>42179</v>
      </c>
      <c r="B120" s="12">
        <v>1045.8</v>
      </c>
      <c r="C120" s="12">
        <v>1283.9000000000001</v>
      </c>
      <c r="D120" s="9">
        <f t="shared" si="8"/>
        <v>-8.9082561364231941E-2</v>
      </c>
      <c r="E120" s="9">
        <f t="shared" si="24"/>
        <v>-8.1142744289917537E-2</v>
      </c>
      <c r="F120" s="9">
        <f t="shared" si="25"/>
        <v>8.8210308443163205E-3</v>
      </c>
      <c r="G120" s="9">
        <f t="shared" si="26"/>
        <v>-6.1295424890205813E-2</v>
      </c>
      <c r="H120" s="9">
        <f t="shared" si="27"/>
        <v>-0.10099006368962926</v>
      </c>
      <c r="I120" s="9">
        <f t="shared" si="28"/>
        <v>-0.90010081751729598</v>
      </c>
      <c r="J120" s="3">
        <f t="shared" si="29"/>
        <v>-5.9880239520957654E-3</v>
      </c>
      <c r="K120" s="3">
        <f t="shared" si="30"/>
        <v>-1.011515717398035E-3</v>
      </c>
      <c r="L120" s="15" t="str">
        <f t="shared" si="9"/>
        <v/>
      </c>
      <c r="M120" s="12">
        <v>0.22142898319205515</v>
      </c>
      <c r="N120" s="15" t="str">
        <f t="shared" si="10"/>
        <v/>
      </c>
      <c r="O120" s="15" t="str">
        <f t="shared" si="11"/>
        <v>Exit Trade</v>
      </c>
      <c r="P120" s="15" t="str">
        <f t="shared" si="12"/>
        <v/>
      </c>
      <c r="Q120" s="15">
        <f t="shared" si="13"/>
        <v>990.3</v>
      </c>
      <c r="R120" s="15" t="str">
        <f t="shared" si="14"/>
        <v/>
      </c>
      <c r="S120" s="15">
        <f t="shared" si="15"/>
        <v>1226.0999999999999</v>
      </c>
      <c r="T120" s="18" t="str">
        <f t="shared" si="16"/>
        <v/>
      </c>
      <c r="U120" s="18">
        <f t="shared" si="17"/>
        <v>8.4521384928716442E-3</v>
      </c>
      <c r="V120" s="18" t="str">
        <f t="shared" si="18"/>
        <v/>
      </c>
      <c r="W120" s="18">
        <f t="shared" si="19"/>
        <v>3.4378031804952129E-2</v>
      </c>
      <c r="X120" s="18" t="str">
        <f t="shared" si="20"/>
        <v/>
      </c>
      <c r="Y120" s="18" t="str">
        <f t="shared" si="21"/>
        <v/>
      </c>
      <c r="Z120" s="18" t="str">
        <f t="shared" si="22"/>
        <v/>
      </c>
      <c r="AA120" s="18" t="str">
        <f t="shared" si="23"/>
        <v/>
      </c>
    </row>
    <row r="121" spans="1:27">
      <c r="A121" s="11">
        <v>42180</v>
      </c>
      <c r="B121" s="12">
        <v>1065</v>
      </c>
      <c r="C121" s="12">
        <v>1308.8499999999999</v>
      </c>
      <c r="D121" s="9">
        <f t="shared" si="8"/>
        <v>-8.9540269559003002E-2</v>
      </c>
      <c r="E121" s="9">
        <f t="shared" si="24"/>
        <v>-8.1241349449080527E-2</v>
      </c>
      <c r="F121" s="9">
        <f t="shared" si="25"/>
        <v>8.9001103431447515E-3</v>
      </c>
      <c r="G121" s="9">
        <f t="shared" si="26"/>
        <v>-6.1216101177004836E-2</v>
      </c>
      <c r="H121" s="9">
        <f t="shared" si="27"/>
        <v>-0.10126659772115622</v>
      </c>
      <c r="I121" s="9">
        <f t="shared" si="28"/>
        <v>-0.93245137306804982</v>
      </c>
      <c r="J121" s="3">
        <f t="shared" si="29"/>
        <v>1.8359150889271415E-2</v>
      </c>
      <c r="K121" s="3">
        <f t="shared" si="30"/>
        <v>1.9432977646233987E-2</v>
      </c>
      <c r="L121" s="15" t="str">
        <f t="shared" si="9"/>
        <v/>
      </c>
      <c r="M121" s="12">
        <v>0.22142898319205515</v>
      </c>
      <c r="N121" s="15" t="str">
        <f t="shared" si="10"/>
        <v/>
      </c>
      <c r="O121" s="15" t="str">
        <f t="shared" si="11"/>
        <v>Exit Trade</v>
      </c>
      <c r="P121" s="15" t="str">
        <f t="shared" si="12"/>
        <v/>
      </c>
      <c r="Q121" s="15">
        <f t="shared" si="13"/>
        <v>990.3</v>
      </c>
      <c r="R121" s="15" t="str">
        <f t="shared" si="14"/>
        <v/>
      </c>
      <c r="S121" s="15">
        <f t="shared" si="15"/>
        <v>1226.0999999999999</v>
      </c>
      <c r="T121" s="18" t="str">
        <f t="shared" si="16"/>
        <v/>
      </c>
      <c r="U121" s="18">
        <f t="shared" si="17"/>
        <v>8.4521384928716442E-3</v>
      </c>
      <c r="V121" s="18" t="str">
        <f t="shared" si="18"/>
        <v/>
      </c>
      <c r="W121" s="18">
        <f t="shared" si="19"/>
        <v>3.4378031804952129E-2</v>
      </c>
      <c r="X121" s="18" t="str">
        <f t="shared" si="20"/>
        <v/>
      </c>
      <c r="Y121" s="18" t="str">
        <f t="shared" si="21"/>
        <v/>
      </c>
      <c r="Z121" s="18" t="str">
        <f t="shared" si="22"/>
        <v/>
      </c>
      <c r="AA121" s="18" t="str">
        <f t="shared" si="23"/>
        <v/>
      </c>
    </row>
    <row r="122" spans="1:27">
      <c r="A122" s="11">
        <v>42181</v>
      </c>
      <c r="B122" s="12">
        <v>1062.8499999999999</v>
      </c>
      <c r="C122" s="12">
        <v>1287.8499999999999</v>
      </c>
      <c r="D122" s="9">
        <f t="shared" si="8"/>
        <v>-8.339330542881386E-2</v>
      </c>
      <c r="E122" s="9">
        <f t="shared" si="24"/>
        <v>-8.0829737347360028E-2</v>
      </c>
      <c r="F122" s="9">
        <f t="shared" si="25"/>
        <v>8.482102631207444E-3</v>
      </c>
      <c r="G122" s="9">
        <f t="shared" si="26"/>
        <v>-6.1745006427143284E-2</v>
      </c>
      <c r="H122" s="9">
        <f t="shared" si="27"/>
        <v>-9.9914468267576773E-2</v>
      </c>
      <c r="I122" s="9">
        <f t="shared" si="28"/>
        <v>-0.30223261765566528</v>
      </c>
      <c r="J122" s="3">
        <f t="shared" si="29"/>
        <v>-2.01877934272309E-3</v>
      </c>
      <c r="K122" s="3">
        <f t="shared" si="30"/>
        <v>-1.6044619322305841E-2</v>
      </c>
      <c r="L122" s="15" t="str">
        <f t="shared" si="9"/>
        <v>Exit Trade</v>
      </c>
      <c r="M122" s="12">
        <v>0.22142898319205515</v>
      </c>
      <c r="N122" s="15" t="str">
        <f t="shared" si="10"/>
        <v/>
      </c>
      <c r="O122" s="15" t="str">
        <f t="shared" si="11"/>
        <v>Exit Trade</v>
      </c>
      <c r="P122" s="15" t="str">
        <f t="shared" si="12"/>
        <v/>
      </c>
      <c r="Q122" s="15">
        <f t="shared" si="13"/>
        <v>990.3</v>
      </c>
      <c r="R122" s="15" t="str">
        <f t="shared" si="14"/>
        <v/>
      </c>
      <c r="S122" s="15">
        <f t="shared" si="15"/>
        <v>1226.0999999999999</v>
      </c>
      <c r="T122" s="18" t="str">
        <f t="shared" si="16"/>
        <v/>
      </c>
      <c r="U122" s="18">
        <f t="shared" si="17"/>
        <v>8.4521384928716442E-3</v>
      </c>
      <c r="V122" s="18" t="str">
        <f t="shared" si="18"/>
        <v/>
      </c>
      <c r="W122" s="18">
        <f t="shared" si="19"/>
        <v>3.4378031804952129E-2</v>
      </c>
      <c r="X122" s="18" t="str">
        <f t="shared" si="20"/>
        <v/>
      </c>
      <c r="Y122" s="18" t="str">
        <f t="shared" si="21"/>
        <v/>
      </c>
      <c r="Z122" s="18" t="str">
        <f t="shared" si="22"/>
        <v/>
      </c>
      <c r="AA122" s="18" t="str">
        <f t="shared" si="23"/>
        <v/>
      </c>
    </row>
    <row r="123" spans="1:27">
      <c r="A123" s="11">
        <v>42184</v>
      </c>
      <c r="B123" s="12">
        <v>1056.6500000000001</v>
      </c>
      <c r="C123" s="12">
        <v>1285.5</v>
      </c>
      <c r="D123" s="9">
        <f t="shared" si="8"/>
        <v>-8.5140923605506028E-2</v>
      </c>
      <c r="E123" s="9">
        <f t="shared" si="24"/>
        <v>-8.0414659196677521E-2</v>
      </c>
      <c r="F123" s="9">
        <f t="shared" si="25"/>
        <v>7.9195035393753634E-3</v>
      </c>
      <c r="G123" s="9">
        <f t="shared" si="26"/>
        <v>-6.2595776233082961E-2</v>
      </c>
      <c r="H123" s="9">
        <f t="shared" si="27"/>
        <v>-9.823354216027208E-2</v>
      </c>
      <c r="I123" s="9">
        <f t="shared" si="28"/>
        <v>-0.59678796597915051</v>
      </c>
      <c r="J123" s="3">
        <f t="shared" si="29"/>
        <v>-5.8333725361055825E-3</v>
      </c>
      <c r="K123" s="3">
        <f t="shared" si="30"/>
        <v>-1.8247466708078651E-3</v>
      </c>
      <c r="L123" s="15" t="str">
        <f t="shared" si="9"/>
        <v/>
      </c>
      <c r="M123" s="12">
        <v>0.22142898319205515</v>
      </c>
      <c r="N123" s="15" t="str">
        <f t="shared" si="10"/>
        <v/>
      </c>
      <c r="O123" s="15" t="str">
        <f t="shared" si="11"/>
        <v>Exit Trade</v>
      </c>
      <c r="P123" s="15" t="str">
        <f t="shared" si="12"/>
        <v/>
      </c>
      <c r="Q123" s="15">
        <f t="shared" si="13"/>
        <v>990.3</v>
      </c>
      <c r="R123" s="15" t="str">
        <f t="shared" si="14"/>
        <v/>
      </c>
      <c r="S123" s="15">
        <f t="shared" si="15"/>
        <v>1226.0999999999999</v>
      </c>
      <c r="T123" s="18" t="str">
        <f t="shared" si="16"/>
        <v/>
      </c>
      <c r="U123" s="18">
        <f t="shared" si="17"/>
        <v>8.4521384928716442E-3</v>
      </c>
      <c r="V123" s="18" t="str">
        <f t="shared" si="18"/>
        <v/>
      </c>
      <c r="W123" s="18">
        <f t="shared" si="19"/>
        <v>3.4378031804952129E-2</v>
      </c>
      <c r="X123" s="18" t="str">
        <f t="shared" si="20"/>
        <v/>
      </c>
      <c r="Y123" s="18" t="str">
        <f t="shared" si="21"/>
        <v/>
      </c>
      <c r="Z123" s="18" t="str">
        <f t="shared" si="22"/>
        <v/>
      </c>
      <c r="AA123" s="18" t="str">
        <f t="shared" si="23"/>
        <v/>
      </c>
    </row>
    <row r="124" spans="1:27">
      <c r="A124" s="11">
        <v>42185</v>
      </c>
      <c r="B124" s="12">
        <v>1067.1500000000001</v>
      </c>
      <c r="C124" s="12">
        <v>1296.45</v>
      </c>
      <c r="D124" s="9">
        <f t="shared" si="8"/>
        <v>-8.453030334010031E-2</v>
      </c>
      <c r="E124" s="9">
        <f t="shared" si="24"/>
        <v>-8.0220747117448768E-2</v>
      </c>
      <c r="F124" s="9">
        <f t="shared" si="25"/>
        <v>7.737021177528754E-3</v>
      </c>
      <c r="G124" s="9">
        <f t="shared" si="26"/>
        <v>-6.2812449468009068E-2</v>
      </c>
      <c r="H124" s="9">
        <f t="shared" si="27"/>
        <v>-9.7629044766888468E-2</v>
      </c>
      <c r="I124" s="9">
        <f t="shared" si="28"/>
        <v>-0.55700457886403731</v>
      </c>
      <c r="J124" s="3">
        <f t="shared" si="29"/>
        <v>9.9370652533951626E-3</v>
      </c>
      <c r="K124" s="3">
        <f t="shared" si="30"/>
        <v>8.5180863477246557E-3</v>
      </c>
      <c r="L124" s="15" t="str">
        <f t="shared" si="9"/>
        <v/>
      </c>
      <c r="M124" s="12">
        <v>0.22142898319205515</v>
      </c>
      <c r="N124" s="15" t="str">
        <f t="shared" si="10"/>
        <v/>
      </c>
      <c r="O124" s="15" t="str">
        <f t="shared" si="11"/>
        <v>Exit Trade</v>
      </c>
      <c r="P124" s="15" t="str">
        <f t="shared" si="12"/>
        <v/>
      </c>
      <c r="Q124" s="15">
        <f t="shared" si="13"/>
        <v>990.3</v>
      </c>
      <c r="R124" s="15" t="str">
        <f t="shared" si="14"/>
        <v/>
      </c>
      <c r="S124" s="15">
        <f t="shared" si="15"/>
        <v>1226.0999999999999</v>
      </c>
      <c r="T124" s="18" t="str">
        <f t="shared" si="16"/>
        <v/>
      </c>
      <c r="U124" s="18">
        <f t="shared" si="17"/>
        <v>8.4521384928716442E-3</v>
      </c>
      <c r="V124" s="18" t="str">
        <f t="shared" si="18"/>
        <v/>
      </c>
      <c r="W124" s="18">
        <f t="shared" si="19"/>
        <v>3.4378031804952129E-2</v>
      </c>
      <c r="X124" s="18" t="str">
        <f t="shared" si="20"/>
        <v/>
      </c>
      <c r="Y124" s="18" t="str">
        <f t="shared" si="21"/>
        <v/>
      </c>
      <c r="Z124" s="18" t="str">
        <f t="shared" si="22"/>
        <v/>
      </c>
      <c r="AA124" s="18" t="str">
        <f t="shared" si="23"/>
        <v/>
      </c>
    </row>
    <row r="125" spans="1:27">
      <c r="A125" s="11">
        <v>42186</v>
      </c>
      <c r="B125" s="12">
        <v>1072.3499999999999</v>
      </c>
      <c r="C125" s="12">
        <v>1292.7</v>
      </c>
      <c r="D125" s="9">
        <f t="shared" si="8"/>
        <v>-8.1161192686230454E-2</v>
      </c>
      <c r="E125" s="9">
        <f t="shared" si="24"/>
        <v>-7.9809464976323866E-2</v>
      </c>
      <c r="F125" s="9">
        <f t="shared" si="25"/>
        <v>7.3237069158298227E-3</v>
      </c>
      <c r="G125" s="9">
        <f t="shared" si="26"/>
        <v>-6.3331124415706763E-2</v>
      </c>
      <c r="H125" s="9">
        <f t="shared" si="27"/>
        <v>-9.6287805536940968E-2</v>
      </c>
      <c r="I125" s="9">
        <f t="shared" si="28"/>
        <v>-0.18456878810713981</v>
      </c>
      <c r="J125" s="3">
        <f t="shared" si="29"/>
        <v>4.8727920161175256E-3</v>
      </c>
      <c r="K125" s="3">
        <f t="shared" si="30"/>
        <v>-2.8925141733194492E-3</v>
      </c>
      <c r="L125" s="15" t="str">
        <f t="shared" si="9"/>
        <v>Exit Trade</v>
      </c>
      <c r="M125" s="12">
        <v>0.22142898319205515</v>
      </c>
      <c r="N125" s="15" t="str">
        <f t="shared" si="10"/>
        <v/>
      </c>
      <c r="O125" s="15" t="str">
        <f t="shared" si="11"/>
        <v>Exit Trade</v>
      </c>
      <c r="P125" s="15" t="str">
        <f t="shared" si="12"/>
        <v/>
      </c>
      <c r="Q125" s="15">
        <f t="shared" si="13"/>
        <v>990.3</v>
      </c>
      <c r="R125" s="15" t="str">
        <f t="shared" si="14"/>
        <v/>
      </c>
      <c r="S125" s="15">
        <f t="shared" si="15"/>
        <v>1226.0999999999999</v>
      </c>
      <c r="T125" s="18" t="str">
        <f t="shared" si="16"/>
        <v/>
      </c>
      <c r="U125" s="18">
        <f t="shared" si="17"/>
        <v>8.4521384928716442E-3</v>
      </c>
      <c r="V125" s="18" t="str">
        <f t="shared" si="18"/>
        <v/>
      </c>
      <c r="W125" s="18">
        <f t="shared" si="19"/>
        <v>3.4378031804952129E-2</v>
      </c>
      <c r="X125" s="18" t="str">
        <f t="shared" si="20"/>
        <v/>
      </c>
      <c r="Y125" s="18" t="str">
        <f t="shared" si="21"/>
        <v/>
      </c>
      <c r="Z125" s="18" t="str">
        <f t="shared" si="22"/>
        <v/>
      </c>
      <c r="AA125" s="18" t="str">
        <f t="shared" si="23"/>
        <v/>
      </c>
    </row>
    <row r="126" spans="1:27">
      <c r="A126" s="11">
        <v>42187</v>
      </c>
      <c r="B126" s="12">
        <v>1058.2</v>
      </c>
      <c r="C126" s="12">
        <v>1285.2</v>
      </c>
      <c r="D126" s="9">
        <f t="shared" si="8"/>
        <v>-8.4402959683442455E-2</v>
      </c>
      <c r="E126" s="9">
        <f t="shared" si="24"/>
        <v>-7.9677043163856973E-2</v>
      </c>
      <c r="F126" s="9">
        <f t="shared" si="25"/>
        <v>7.1983212222256465E-3</v>
      </c>
      <c r="G126" s="9">
        <f t="shared" si="26"/>
        <v>-6.3480820413849268E-2</v>
      </c>
      <c r="H126" s="9">
        <f t="shared" si="27"/>
        <v>-9.5873265913864678E-2</v>
      </c>
      <c r="I126" s="9">
        <f t="shared" si="28"/>
        <v>-0.65653037335895359</v>
      </c>
      <c r="J126" s="3">
        <f t="shared" si="29"/>
        <v>-1.3195318692590913E-2</v>
      </c>
      <c r="K126" s="3">
        <f t="shared" si="30"/>
        <v>-5.8018101647714084E-3</v>
      </c>
      <c r="L126" s="15" t="str">
        <f t="shared" si="9"/>
        <v/>
      </c>
      <c r="M126" s="12">
        <v>0.22142898319205515</v>
      </c>
      <c r="N126" s="15" t="str">
        <f t="shared" si="10"/>
        <v/>
      </c>
      <c r="O126" s="15" t="str">
        <f t="shared" si="11"/>
        <v>Exit Trade</v>
      </c>
      <c r="P126" s="15" t="str">
        <f t="shared" si="12"/>
        <v/>
      </c>
      <c r="Q126" s="15">
        <f t="shared" si="13"/>
        <v>990.3</v>
      </c>
      <c r="R126" s="15" t="str">
        <f t="shared" si="14"/>
        <v/>
      </c>
      <c r="S126" s="15">
        <f t="shared" si="15"/>
        <v>1226.0999999999999</v>
      </c>
      <c r="T126" s="18" t="str">
        <f t="shared" si="16"/>
        <v/>
      </c>
      <c r="U126" s="18">
        <f t="shared" si="17"/>
        <v>8.4521384928716442E-3</v>
      </c>
      <c r="V126" s="18" t="str">
        <f t="shared" si="18"/>
        <v/>
      </c>
      <c r="W126" s="18">
        <f t="shared" si="19"/>
        <v>3.4378031804952129E-2</v>
      </c>
      <c r="X126" s="18" t="str">
        <f t="shared" si="20"/>
        <v/>
      </c>
      <c r="Y126" s="18" t="str">
        <f t="shared" si="21"/>
        <v/>
      </c>
      <c r="Z126" s="18" t="str">
        <f t="shared" si="22"/>
        <v/>
      </c>
      <c r="AA126" s="18" t="str">
        <f t="shared" si="23"/>
        <v/>
      </c>
    </row>
    <row r="127" spans="1:27">
      <c r="A127" s="11">
        <v>42188</v>
      </c>
      <c r="B127" s="12">
        <v>1074.25</v>
      </c>
      <c r="C127" s="12">
        <v>1316.05</v>
      </c>
      <c r="D127" s="9">
        <f t="shared" si="8"/>
        <v>-8.8167027158767786E-2</v>
      </c>
      <c r="E127" s="9">
        <f t="shared" si="24"/>
        <v>-7.9299092427904144E-2</v>
      </c>
      <c r="F127" s="9">
        <f t="shared" si="25"/>
        <v>6.3714984879997922E-3</v>
      </c>
      <c r="G127" s="9">
        <f t="shared" si="26"/>
        <v>-6.4963220829904605E-2</v>
      </c>
      <c r="H127" s="9">
        <f t="shared" si="27"/>
        <v>-9.3634964025903683E-2</v>
      </c>
      <c r="I127" s="9">
        <f t="shared" si="28"/>
        <v>-1.391813047992664</v>
      </c>
      <c r="J127" s="3">
        <f t="shared" si="29"/>
        <v>1.5167265167265123E-2</v>
      </c>
      <c r="K127" s="3">
        <f t="shared" si="30"/>
        <v>2.400404606286952E-2</v>
      </c>
      <c r="L127" s="15" t="str">
        <f t="shared" si="9"/>
        <v/>
      </c>
      <c r="M127" s="12">
        <v>0.22142898319205515</v>
      </c>
      <c r="N127" s="15" t="str">
        <f t="shared" si="10"/>
        <v/>
      </c>
      <c r="O127" s="15" t="str">
        <f t="shared" si="11"/>
        <v>Exit Trade</v>
      </c>
      <c r="P127" s="15" t="str">
        <f t="shared" si="12"/>
        <v/>
      </c>
      <c r="Q127" s="15">
        <f t="shared" si="13"/>
        <v>990.3</v>
      </c>
      <c r="R127" s="15" t="str">
        <f t="shared" si="14"/>
        <v/>
      </c>
      <c r="S127" s="15">
        <f t="shared" si="15"/>
        <v>1226.0999999999999</v>
      </c>
      <c r="T127" s="18" t="str">
        <f t="shared" si="16"/>
        <v/>
      </c>
      <c r="U127" s="18">
        <f t="shared" si="17"/>
        <v>8.4521384928716442E-3</v>
      </c>
      <c r="V127" s="18" t="str">
        <f t="shared" si="18"/>
        <v/>
      </c>
      <c r="W127" s="18">
        <f t="shared" si="19"/>
        <v>3.4378031804952129E-2</v>
      </c>
      <c r="X127" s="18" t="str">
        <f t="shared" si="20"/>
        <v/>
      </c>
      <c r="Y127" s="18" t="str">
        <f t="shared" si="21"/>
        <v/>
      </c>
      <c r="Z127" s="18" t="str">
        <f t="shared" si="22"/>
        <v/>
      </c>
      <c r="AA127" s="18" t="str">
        <f t="shared" si="23"/>
        <v/>
      </c>
    </row>
    <row r="128" spans="1:27">
      <c r="A128" s="11">
        <v>42191</v>
      </c>
      <c r="B128" s="12">
        <v>1083.5</v>
      </c>
      <c r="C128" s="12">
        <v>1317.6</v>
      </c>
      <c r="D128" s="9">
        <f t="shared" si="8"/>
        <v>-8.4954670505861141E-2</v>
      </c>
      <c r="E128" s="9">
        <f t="shared" si="24"/>
        <v>-7.9206892107590549E-2</v>
      </c>
      <c r="F128" s="9">
        <f t="shared" si="25"/>
        <v>6.2645449892363954E-3</v>
      </c>
      <c r="G128" s="9">
        <f t="shared" si="26"/>
        <v>-6.5111665881808653E-2</v>
      </c>
      <c r="H128" s="9">
        <f t="shared" si="27"/>
        <v>-9.3302118333372444E-2</v>
      </c>
      <c r="I128" s="9">
        <f t="shared" si="28"/>
        <v>-0.91750931761944399</v>
      </c>
      <c r="J128" s="3">
        <f t="shared" si="29"/>
        <v>8.6106585990225731E-3</v>
      </c>
      <c r="K128" s="3">
        <f t="shared" si="30"/>
        <v>1.1777668021731352E-3</v>
      </c>
      <c r="L128" s="15" t="str">
        <f t="shared" si="9"/>
        <v/>
      </c>
      <c r="M128" s="12">
        <v>0.22142898319205515</v>
      </c>
      <c r="N128" s="15" t="str">
        <f t="shared" si="10"/>
        <v/>
      </c>
      <c r="O128" s="15" t="str">
        <f t="shared" si="11"/>
        <v>Exit Trade</v>
      </c>
      <c r="P128" s="15" t="str">
        <f t="shared" si="12"/>
        <v/>
      </c>
      <c r="Q128" s="15">
        <f t="shared" si="13"/>
        <v>990.3</v>
      </c>
      <c r="R128" s="15" t="str">
        <f t="shared" si="14"/>
        <v/>
      </c>
      <c r="S128" s="15">
        <f t="shared" si="15"/>
        <v>1226.0999999999999</v>
      </c>
      <c r="T128" s="18" t="str">
        <f t="shared" si="16"/>
        <v/>
      </c>
      <c r="U128" s="18">
        <f t="shared" si="17"/>
        <v>8.4521384928716442E-3</v>
      </c>
      <c r="V128" s="18" t="str">
        <f t="shared" si="18"/>
        <v/>
      </c>
      <c r="W128" s="18">
        <f t="shared" si="19"/>
        <v>3.4378031804952129E-2</v>
      </c>
      <c r="X128" s="18" t="str">
        <f t="shared" si="20"/>
        <v/>
      </c>
      <c r="Y128" s="18" t="str">
        <f t="shared" si="21"/>
        <v/>
      </c>
      <c r="Z128" s="18" t="str">
        <f t="shared" si="22"/>
        <v/>
      </c>
      <c r="AA128" s="18" t="str">
        <f t="shared" si="23"/>
        <v/>
      </c>
    </row>
    <row r="129" spans="1:27">
      <c r="A129" s="11">
        <v>42192</v>
      </c>
      <c r="B129" s="12">
        <v>1086.8499999999999</v>
      </c>
      <c r="C129" s="12">
        <v>1337.3</v>
      </c>
      <c r="D129" s="9">
        <f t="shared" si="8"/>
        <v>-9.0059234896824228E-2</v>
      </c>
      <c r="E129" s="9">
        <f t="shared" si="24"/>
        <v>-7.9480876535776485E-2</v>
      </c>
      <c r="F129" s="9">
        <f t="shared" si="25"/>
        <v>6.5565992697849962E-3</v>
      </c>
      <c r="G129" s="9">
        <f t="shared" si="26"/>
        <v>-6.4728528178760236E-2</v>
      </c>
      <c r="H129" s="9">
        <f t="shared" si="27"/>
        <v>-9.4233224892792733E-2</v>
      </c>
      <c r="I129" s="9">
        <f t="shared" si="28"/>
        <v>-1.6133910165588981</v>
      </c>
      <c r="J129" s="3">
        <f t="shared" si="29"/>
        <v>3.0918320258420942E-3</v>
      </c>
      <c r="K129" s="3">
        <f t="shared" si="30"/>
        <v>1.4951426836672773E-2</v>
      </c>
      <c r="L129" s="15" t="str">
        <f t="shared" si="9"/>
        <v/>
      </c>
      <c r="M129" s="12">
        <v>0.22142898319205515</v>
      </c>
      <c r="N129" s="15" t="str">
        <f t="shared" si="10"/>
        <v/>
      </c>
      <c r="O129" s="15" t="str">
        <f t="shared" si="11"/>
        <v>Exit Trade</v>
      </c>
      <c r="P129" s="15" t="str">
        <f t="shared" si="12"/>
        <v/>
      </c>
      <c r="Q129" s="15">
        <f t="shared" si="13"/>
        <v>990.3</v>
      </c>
      <c r="R129" s="15" t="str">
        <f t="shared" si="14"/>
        <v/>
      </c>
      <c r="S129" s="15">
        <f t="shared" si="15"/>
        <v>1226.0999999999999</v>
      </c>
      <c r="T129" s="18" t="str">
        <f t="shared" si="16"/>
        <v/>
      </c>
      <c r="U129" s="18">
        <f t="shared" si="17"/>
        <v>8.4521384928716442E-3</v>
      </c>
      <c r="V129" s="18" t="str">
        <f t="shared" si="18"/>
        <v/>
      </c>
      <c r="W129" s="18">
        <f t="shared" si="19"/>
        <v>3.4378031804952129E-2</v>
      </c>
      <c r="X129" s="18" t="str">
        <f t="shared" si="20"/>
        <v/>
      </c>
      <c r="Y129" s="18" t="str">
        <f t="shared" si="21"/>
        <v/>
      </c>
      <c r="Z129" s="18" t="str">
        <f t="shared" si="22"/>
        <v/>
      </c>
      <c r="AA129" s="18" t="str">
        <f t="shared" si="23"/>
        <v/>
      </c>
    </row>
    <row r="130" spans="1:27">
      <c r="A130" s="11">
        <v>42193</v>
      </c>
      <c r="B130" s="12">
        <v>1068.8499999999999</v>
      </c>
      <c r="C130" s="12">
        <v>1290.05</v>
      </c>
      <c r="D130" s="9">
        <f t="shared" si="8"/>
        <v>-8.1689781516230631E-2</v>
      </c>
      <c r="E130" s="9">
        <f t="shared" si="24"/>
        <v>-7.9632984196153084E-2</v>
      </c>
      <c r="F130" s="9">
        <f t="shared" si="25"/>
        <v>6.5530280948502464E-3</v>
      </c>
      <c r="G130" s="9">
        <f t="shared" si="26"/>
        <v>-6.4888670982740024E-2</v>
      </c>
      <c r="H130" s="9">
        <f t="shared" si="27"/>
        <v>-9.4377297409566144E-2</v>
      </c>
      <c r="I130" s="9">
        <f t="shared" si="28"/>
        <v>-0.31386975460915523</v>
      </c>
      <c r="J130" s="3">
        <f t="shared" si="29"/>
        <v>-1.6561623039057827E-2</v>
      </c>
      <c r="K130" s="3">
        <f t="shared" si="30"/>
        <v>-3.5332386151200178E-2</v>
      </c>
      <c r="L130" s="15" t="str">
        <f t="shared" si="9"/>
        <v>Exit Trade</v>
      </c>
      <c r="M130" s="12">
        <v>0.22142898319205515</v>
      </c>
      <c r="N130" s="15" t="str">
        <f t="shared" si="10"/>
        <v/>
      </c>
      <c r="O130" s="15" t="str">
        <f t="shared" si="11"/>
        <v>Exit Trade</v>
      </c>
      <c r="P130" s="15" t="str">
        <f t="shared" si="12"/>
        <v/>
      </c>
      <c r="Q130" s="15">
        <f t="shared" si="13"/>
        <v>990.3</v>
      </c>
      <c r="R130" s="15" t="str">
        <f t="shared" si="14"/>
        <v/>
      </c>
      <c r="S130" s="15">
        <f t="shared" si="15"/>
        <v>1226.0999999999999</v>
      </c>
      <c r="T130" s="18" t="str">
        <f t="shared" si="16"/>
        <v/>
      </c>
      <c r="U130" s="18">
        <f t="shared" si="17"/>
        <v>8.4521384928716442E-3</v>
      </c>
      <c r="V130" s="18" t="str">
        <f t="shared" si="18"/>
        <v/>
      </c>
      <c r="W130" s="18">
        <f t="shared" si="19"/>
        <v>3.4378031804952129E-2</v>
      </c>
      <c r="X130" s="18" t="str">
        <f t="shared" si="20"/>
        <v/>
      </c>
      <c r="Y130" s="18" t="str">
        <f t="shared" si="21"/>
        <v/>
      </c>
      <c r="Z130" s="18" t="str">
        <f t="shared" si="22"/>
        <v/>
      </c>
      <c r="AA130" s="18" t="str">
        <f t="shared" si="23"/>
        <v/>
      </c>
    </row>
    <row r="131" spans="1:27">
      <c r="A131" s="11">
        <v>42194</v>
      </c>
      <c r="B131" s="12">
        <v>1074.05</v>
      </c>
      <c r="C131" s="12">
        <v>1285.3</v>
      </c>
      <c r="D131" s="9">
        <f t="shared" ref="D131:D194" si="31">LOG(B131/C131)</f>
        <v>-7.7980008097170803E-2</v>
      </c>
      <c r="E131" s="9">
        <f t="shared" si="24"/>
        <v>-7.9663782697790481E-2</v>
      </c>
      <c r="F131" s="9">
        <f t="shared" si="25"/>
        <v>6.5426622192890143E-3</v>
      </c>
      <c r="G131" s="9">
        <f t="shared" si="26"/>
        <v>-6.4942792704390198E-2</v>
      </c>
      <c r="H131" s="9">
        <f t="shared" si="27"/>
        <v>-9.4384772691190763E-2</v>
      </c>
      <c r="I131" s="9">
        <f t="shared" si="28"/>
        <v>0.25735312999280169</v>
      </c>
      <c r="J131" s="3">
        <f t="shared" si="29"/>
        <v>4.8650418674276519E-3</v>
      </c>
      <c r="K131" s="3">
        <f t="shared" si="30"/>
        <v>-3.682027828378745E-3</v>
      </c>
      <c r="L131" s="15" t="str">
        <f t="shared" si="9"/>
        <v>Exit Trade</v>
      </c>
      <c r="M131" s="12">
        <v>0.22142898319205515</v>
      </c>
      <c r="N131" s="15" t="str">
        <f t="shared" si="10"/>
        <v/>
      </c>
      <c r="O131" s="15" t="str">
        <f t="shared" si="11"/>
        <v>Exit Trade</v>
      </c>
      <c r="P131" s="15" t="str">
        <f t="shared" si="12"/>
        <v/>
      </c>
      <c r="Q131" s="15">
        <f t="shared" si="13"/>
        <v>990.3</v>
      </c>
      <c r="R131" s="15" t="str">
        <f t="shared" si="14"/>
        <v/>
      </c>
      <c r="S131" s="15">
        <f t="shared" si="15"/>
        <v>1226.0999999999999</v>
      </c>
      <c r="T131" s="18" t="str">
        <f t="shared" si="16"/>
        <v/>
      </c>
      <c r="U131" s="18">
        <f t="shared" si="17"/>
        <v>8.4521384928716442E-3</v>
      </c>
      <c r="V131" s="18" t="str">
        <f t="shared" si="18"/>
        <v/>
      </c>
      <c r="W131" s="18">
        <f t="shared" si="19"/>
        <v>3.4378031804952129E-2</v>
      </c>
      <c r="X131" s="18" t="str">
        <f t="shared" si="20"/>
        <v/>
      </c>
      <c r="Y131" s="18" t="str">
        <f t="shared" si="21"/>
        <v/>
      </c>
      <c r="Z131" s="18" t="str">
        <f t="shared" si="22"/>
        <v/>
      </c>
      <c r="AA131" s="18" t="str">
        <f t="shared" si="23"/>
        <v/>
      </c>
    </row>
    <row r="132" spans="1:27">
      <c r="A132" s="11">
        <v>42195</v>
      </c>
      <c r="B132" s="12">
        <v>1090.75</v>
      </c>
      <c r="C132" s="12">
        <v>1283.3499999999999</v>
      </c>
      <c r="D132" s="9">
        <f t="shared" si="31"/>
        <v>-7.0619893281432838E-2</v>
      </c>
      <c r="E132" s="9">
        <f t="shared" si="24"/>
        <v>-7.966380207890339E-2</v>
      </c>
      <c r="F132" s="9">
        <f t="shared" si="25"/>
        <v>6.5426345040864127E-3</v>
      </c>
      <c r="G132" s="9">
        <f t="shared" si="26"/>
        <v>-6.4942874444708962E-2</v>
      </c>
      <c r="H132" s="9">
        <f t="shared" si="27"/>
        <v>-9.4384729713097817E-2</v>
      </c>
      <c r="I132" s="9">
        <f t="shared" si="28"/>
        <v>1.382303839809772</v>
      </c>
      <c r="J132" s="3">
        <f t="shared" si="29"/>
        <v>1.5548624365718584E-2</v>
      </c>
      <c r="K132" s="3">
        <f t="shared" si="30"/>
        <v>-1.5171555278923562E-3</v>
      </c>
      <c r="L132" s="15" t="str">
        <f t="shared" si="9"/>
        <v/>
      </c>
      <c r="M132" s="12">
        <v>0.22142898319205515</v>
      </c>
      <c r="N132" s="15" t="str">
        <f t="shared" si="10"/>
        <v/>
      </c>
      <c r="O132" s="15" t="str">
        <f t="shared" si="11"/>
        <v>Exit Trade</v>
      </c>
      <c r="P132" s="15" t="str">
        <f t="shared" si="12"/>
        <v/>
      </c>
      <c r="Q132" s="15">
        <f t="shared" si="13"/>
        <v>990.3</v>
      </c>
      <c r="R132" s="15" t="str">
        <f t="shared" si="14"/>
        <v/>
      </c>
      <c r="S132" s="15">
        <f t="shared" si="15"/>
        <v>1226.0999999999999</v>
      </c>
      <c r="T132" s="18" t="str">
        <f t="shared" si="16"/>
        <v/>
      </c>
      <c r="U132" s="18">
        <f t="shared" si="17"/>
        <v>8.4521384928716442E-3</v>
      </c>
      <c r="V132" s="18" t="str">
        <f t="shared" si="18"/>
        <v/>
      </c>
      <c r="W132" s="18">
        <f t="shared" si="19"/>
        <v>3.4378031804952129E-2</v>
      </c>
      <c r="X132" s="18" t="str">
        <f t="shared" si="20"/>
        <v/>
      </c>
      <c r="Y132" s="18" t="str">
        <f t="shared" si="21"/>
        <v/>
      </c>
      <c r="Z132" s="18" t="str">
        <f t="shared" si="22"/>
        <v/>
      </c>
      <c r="AA132" s="18" t="str">
        <f t="shared" si="23"/>
        <v/>
      </c>
    </row>
    <row r="133" spans="1:27">
      <c r="A133" s="11">
        <v>42198</v>
      </c>
      <c r="B133" s="12">
        <v>1096.1500000000001</v>
      </c>
      <c r="C133" s="12">
        <v>1323.75</v>
      </c>
      <c r="D133" s="9">
        <f t="shared" si="31"/>
        <v>-8.1935984920809904E-2</v>
      </c>
      <c r="E133" s="9">
        <f t="shared" si="24"/>
        <v>-7.9705535223361809E-2</v>
      </c>
      <c r="F133" s="9">
        <f t="shared" si="25"/>
        <v>6.5533505565192217E-3</v>
      </c>
      <c r="G133" s="9">
        <f t="shared" si="26"/>
        <v>-6.4960496471193563E-2</v>
      </c>
      <c r="H133" s="9">
        <f t="shared" si="27"/>
        <v>-9.4450573975530056E-2</v>
      </c>
      <c r="I133" s="9">
        <f t="shared" si="28"/>
        <v>-0.34035256899682576</v>
      </c>
      <c r="J133" s="3">
        <f t="shared" si="29"/>
        <v>4.9507219802888752E-3</v>
      </c>
      <c r="K133" s="3">
        <f t="shared" si="30"/>
        <v>3.1480110647913735E-2</v>
      </c>
      <c r="L133" s="15" t="str">
        <f t="shared" si="9"/>
        <v>Exit Trade</v>
      </c>
      <c r="M133" s="12">
        <v>0.22142898319205515</v>
      </c>
      <c r="N133" s="15" t="str">
        <f t="shared" si="10"/>
        <v/>
      </c>
      <c r="O133" s="15" t="str">
        <f t="shared" si="11"/>
        <v>Exit Trade</v>
      </c>
      <c r="P133" s="15" t="str">
        <f t="shared" si="12"/>
        <v/>
      </c>
      <c r="Q133" s="15">
        <f t="shared" si="13"/>
        <v>990.3</v>
      </c>
      <c r="R133" s="15" t="str">
        <f t="shared" si="14"/>
        <v/>
      </c>
      <c r="S133" s="15">
        <f t="shared" si="15"/>
        <v>1226.0999999999999</v>
      </c>
      <c r="T133" s="18" t="str">
        <f t="shared" si="16"/>
        <v/>
      </c>
      <c r="U133" s="18">
        <f t="shared" si="17"/>
        <v>8.4521384928716442E-3</v>
      </c>
      <c r="V133" s="18" t="str">
        <f t="shared" si="18"/>
        <v/>
      </c>
      <c r="W133" s="18">
        <f t="shared" si="19"/>
        <v>3.4378031804952129E-2</v>
      </c>
      <c r="X133" s="18" t="str">
        <f t="shared" si="20"/>
        <v/>
      </c>
      <c r="Y133" s="18" t="str">
        <f t="shared" si="21"/>
        <v/>
      </c>
      <c r="Z133" s="18" t="str">
        <f t="shared" si="22"/>
        <v/>
      </c>
      <c r="AA133" s="18" t="str">
        <f t="shared" si="23"/>
        <v/>
      </c>
    </row>
    <row r="134" spans="1:27">
      <c r="A134" s="11">
        <v>42199</v>
      </c>
      <c r="B134" s="12">
        <v>1091.8499999999999</v>
      </c>
      <c r="C134" s="12">
        <v>1318.4</v>
      </c>
      <c r="D134" s="9">
        <f t="shared" si="31"/>
        <v>-8.1884215917365138E-2</v>
      </c>
      <c r="E134" s="9">
        <f t="shared" si="24"/>
        <v>-7.9885120646311092E-2</v>
      </c>
      <c r="F134" s="9">
        <f t="shared" si="25"/>
        <v>6.5361802094194054E-3</v>
      </c>
      <c r="G134" s="9">
        <f t="shared" si="26"/>
        <v>-6.5178715175117433E-2</v>
      </c>
      <c r="H134" s="9">
        <f t="shared" si="27"/>
        <v>-9.4591526117504751E-2</v>
      </c>
      <c r="I134" s="9">
        <f t="shared" si="28"/>
        <v>-0.30585069673769322</v>
      </c>
      <c r="J134" s="3">
        <f t="shared" si="29"/>
        <v>-3.9228207818274704E-3</v>
      </c>
      <c r="K134" s="3">
        <f t="shared" si="30"/>
        <v>-4.0415486307836899E-3</v>
      </c>
      <c r="L134" s="15" t="str">
        <f t="shared" si="9"/>
        <v>Exit Trade</v>
      </c>
      <c r="M134" s="12">
        <v>0.22142898319205515</v>
      </c>
      <c r="N134" s="15" t="str">
        <f t="shared" si="10"/>
        <v/>
      </c>
      <c r="O134" s="15" t="str">
        <f t="shared" si="11"/>
        <v>Exit Trade</v>
      </c>
      <c r="P134" s="15" t="str">
        <f t="shared" si="12"/>
        <v/>
      </c>
      <c r="Q134" s="15">
        <f t="shared" si="13"/>
        <v>990.3</v>
      </c>
      <c r="R134" s="15" t="str">
        <f t="shared" si="14"/>
        <v/>
      </c>
      <c r="S134" s="15">
        <f t="shared" si="15"/>
        <v>1226.0999999999999</v>
      </c>
      <c r="T134" s="18" t="str">
        <f t="shared" si="16"/>
        <v/>
      </c>
      <c r="U134" s="18">
        <f t="shared" si="17"/>
        <v>8.4521384928716442E-3</v>
      </c>
      <c r="V134" s="18" t="str">
        <f t="shared" si="18"/>
        <v/>
      </c>
      <c r="W134" s="18">
        <f t="shared" si="19"/>
        <v>3.4378031804952129E-2</v>
      </c>
      <c r="X134" s="18" t="str">
        <f t="shared" si="20"/>
        <v/>
      </c>
      <c r="Y134" s="18" t="str">
        <f t="shared" si="21"/>
        <v/>
      </c>
      <c r="Z134" s="18" t="str">
        <f t="shared" si="22"/>
        <v/>
      </c>
      <c r="AA134" s="18" t="str">
        <f t="shared" si="23"/>
        <v/>
      </c>
    </row>
    <row r="135" spans="1:27">
      <c r="A135" s="11">
        <v>42200</v>
      </c>
      <c r="B135" s="12">
        <v>1096.7</v>
      </c>
      <c r="C135" s="12">
        <v>1340.15</v>
      </c>
      <c r="D135" s="9">
        <f t="shared" si="31"/>
        <v>-8.7065567228082466E-2</v>
      </c>
      <c r="E135" s="9">
        <f t="shared" si="24"/>
        <v>-8.0193712814258591E-2</v>
      </c>
      <c r="F135" s="9">
        <f t="shared" si="25"/>
        <v>6.6522347490301842E-3</v>
      </c>
      <c r="G135" s="9">
        <f t="shared" si="26"/>
        <v>-6.522618462894067E-2</v>
      </c>
      <c r="H135" s="9">
        <f t="shared" si="27"/>
        <v>-9.5161240999576513E-2</v>
      </c>
      <c r="I135" s="9">
        <f t="shared" si="28"/>
        <v>-1.0330144189252655</v>
      </c>
      <c r="J135" s="3">
        <f t="shared" si="29"/>
        <v>4.4420021065165885E-3</v>
      </c>
      <c r="K135" s="3">
        <f t="shared" si="30"/>
        <v>1.6497269417475726E-2</v>
      </c>
      <c r="L135" s="15" t="str">
        <f t="shared" si="9"/>
        <v/>
      </c>
      <c r="M135" s="12">
        <v>0.22142898319205515</v>
      </c>
      <c r="N135" s="15" t="str">
        <f t="shared" si="10"/>
        <v/>
      </c>
      <c r="O135" s="15" t="str">
        <f t="shared" si="11"/>
        <v>Exit Trade</v>
      </c>
      <c r="P135" s="15" t="str">
        <f t="shared" si="12"/>
        <v/>
      </c>
      <c r="Q135" s="15">
        <f t="shared" si="13"/>
        <v>990.3</v>
      </c>
      <c r="R135" s="15" t="str">
        <f t="shared" si="14"/>
        <v/>
      </c>
      <c r="S135" s="15">
        <f t="shared" si="15"/>
        <v>1226.0999999999999</v>
      </c>
      <c r="T135" s="18" t="str">
        <f t="shared" si="16"/>
        <v/>
      </c>
      <c r="U135" s="18">
        <f t="shared" si="17"/>
        <v>8.4521384928716442E-3</v>
      </c>
      <c r="V135" s="18" t="str">
        <f t="shared" si="18"/>
        <v/>
      </c>
      <c r="W135" s="18">
        <f t="shared" si="19"/>
        <v>3.4378031804952129E-2</v>
      </c>
      <c r="X135" s="18" t="str">
        <f t="shared" si="20"/>
        <v/>
      </c>
      <c r="Y135" s="18" t="str">
        <f t="shared" si="21"/>
        <v/>
      </c>
      <c r="Z135" s="18" t="str">
        <f t="shared" si="22"/>
        <v/>
      </c>
      <c r="AA135" s="18" t="str">
        <f t="shared" si="23"/>
        <v/>
      </c>
    </row>
    <row r="136" spans="1:27">
      <c r="A136" s="11">
        <v>42201</v>
      </c>
      <c r="B136" s="12">
        <v>1114.7</v>
      </c>
      <c r="C136" s="12">
        <v>1359.7</v>
      </c>
      <c r="D136" s="9">
        <f t="shared" si="31"/>
        <v>-8.6285096420788937E-2</v>
      </c>
      <c r="E136" s="9">
        <f t="shared" si="24"/>
        <v>-8.045358512724203E-2</v>
      </c>
      <c r="F136" s="9">
        <f t="shared" si="25"/>
        <v>6.7351042247634166E-3</v>
      </c>
      <c r="G136" s="9">
        <f t="shared" si="26"/>
        <v>-6.5299600621524345E-2</v>
      </c>
      <c r="H136" s="9">
        <f t="shared" si="27"/>
        <v>-9.5607569632959716E-2</v>
      </c>
      <c r="I136" s="9">
        <f t="shared" si="28"/>
        <v>-0.86583831503390718</v>
      </c>
      <c r="J136" s="3">
        <f t="shared" si="29"/>
        <v>1.641287498860217E-2</v>
      </c>
      <c r="K136" s="3">
        <f t="shared" si="30"/>
        <v>1.4587919262769058E-2</v>
      </c>
      <c r="L136" s="15" t="str">
        <f t="shared" si="9"/>
        <v/>
      </c>
      <c r="M136" s="12">
        <v>0.22142898319205515</v>
      </c>
      <c r="N136" s="15" t="str">
        <f t="shared" si="10"/>
        <v/>
      </c>
      <c r="O136" s="15" t="str">
        <f t="shared" si="11"/>
        <v>Exit Trade</v>
      </c>
      <c r="P136" s="15" t="str">
        <f t="shared" si="12"/>
        <v/>
      </c>
      <c r="Q136" s="15">
        <f t="shared" si="13"/>
        <v>990.3</v>
      </c>
      <c r="R136" s="15" t="str">
        <f t="shared" si="14"/>
        <v/>
      </c>
      <c r="S136" s="15">
        <f t="shared" si="15"/>
        <v>1226.0999999999999</v>
      </c>
      <c r="T136" s="18" t="str">
        <f t="shared" si="16"/>
        <v/>
      </c>
      <c r="U136" s="18">
        <f t="shared" si="17"/>
        <v>8.4521384928716442E-3</v>
      </c>
      <c r="V136" s="18" t="str">
        <f t="shared" si="18"/>
        <v/>
      </c>
      <c r="W136" s="18">
        <f t="shared" si="19"/>
        <v>3.4378031804952129E-2</v>
      </c>
      <c r="X136" s="18" t="str">
        <f t="shared" si="20"/>
        <v/>
      </c>
      <c r="Y136" s="18" t="str">
        <f t="shared" si="21"/>
        <v/>
      </c>
      <c r="Z136" s="18" t="str">
        <f t="shared" si="22"/>
        <v/>
      </c>
      <c r="AA136" s="18" t="str">
        <f t="shared" si="23"/>
        <v/>
      </c>
    </row>
    <row r="137" spans="1:27">
      <c r="A137" s="11">
        <v>42202</v>
      </c>
      <c r="B137" s="12">
        <v>1110.55</v>
      </c>
      <c r="C137" s="12">
        <v>1326.65</v>
      </c>
      <c r="D137" s="9">
        <f t="shared" si="31"/>
        <v>-7.7218244908238226E-2</v>
      </c>
      <c r="E137" s="9">
        <f t="shared" si="24"/>
        <v>-8.0540981969012257E-2</v>
      </c>
      <c r="F137" s="9">
        <f t="shared" si="25"/>
        <v>6.6732047675191128E-3</v>
      </c>
      <c r="G137" s="9">
        <f t="shared" si="26"/>
        <v>-6.5526271242094258E-2</v>
      </c>
      <c r="H137" s="9">
        <f t="shared" si="27"/>
        <v>-9.5555692695930255E-2</v>
      </c>
      <c r="I137" s="9">
        <f t="shared" si="28"/>
        <v>0.49792223924357709</v>
      </c>
      <c r="J137" s="3">
        <f t="shared" si="29"/>
        <v>-3.7229747914237828E-3</v>
      </c>
      <c r="K137" s="3">
        <f t="shared" si="30"/>
        <v>-2.430683238949765E-2</v>
      </c>
      <c r="L137" s="15" t="str">
        <f t="shared" si="9"/>
        <v>Exit Trade</v>
      </c>
      <c r="M137" s="12">
        <v>0.22142898319205515</v>
      </c>
      <c r="N137" s="15" t="str">
        <f t="shared" si="10"/>
        <v/>
      </c>
      <c r="O137" s="15" t="str">
        <f t="shared" si="11"/>
        <v>Exit Trade</v>
      </c>
      <c r="P137" s="15" t="str">
        <f t="shared" si="12"/>
        <v/>
      </c>
      <c r="Q137" s="15">
        <f t="shared" si="13"/>
        <v>990.3</v>
      </c>
      <c r="R137" s="15" t="str">
        <f t="shared" si="14"/>
        <v/>
      </c>
      <c r="S137" s="15">
        <f t="shared" si="15"/>
        <v>1226.0999999999999</v>
      </c>
      <c r="T137" s="18" t="str">
        <f t="shared" si="16"/>
        <v/>
      </c>
      <c r="U137" s="18">
        <f t="shared" si="17"/>
        <v>8.4521384928716442E-3</v>
      </c>
      <c r="V137" s="18" t="str">
        <f t="shared" si="18"/>
        <v/>
      </c>
      <c r="W137" s="18">
        <f t="shared" si="19"/>
        <v>3.4378031804952129E-2</v>
      </c>
      <c r="X137" s="18" t="str">
        <f t="shared" si="20"/>
        <v/>
      </c>
      <c r="Y137" s="18" t="str">
        <f t="shared" si="21"/>
        <v/>
      </c>
      <c r="Z137" s="18" t="str">
        <f t="shared" si="22"/>
        <v/>
      </c>
      <c r="AA137" s="18" t="str">
        <f t="shared" si="23"/>
        <v/>
      </c>
    </row>
    <row r="138" spans="1:27">
      <c r="A138" s="11">
        <v>42205</v>
      </c>
      <c r="B138" s="12">
        <v>1115.25</v>
      </c>
      <c r="C138" s="12">
        <v>1315.35</v>
      </c>
      <c r="D138" s="9">
        <f t="shared" si="31"/>
        <v>-7.1669097219125788E-2</v>
      </c>
      <c r="E138" s="9">
        <f t="shared" si="24"/>
        <v>-8.0623669553587227E-2</v>
      </c>
      <c r="F138" s="9">
        <f t="shared" si="25"/>
        <v>6.5417594408969599E-3</v>
      </c>
      <c r="G138" s="9">
        <f t="shared" si="26"/>
        <v>-6.5904710811569067E-2</v>
      </c>
      <c r="H138" s="9">
        <f t="shared" si="27"/>
        <v>-9.5342628295605386E-2</v>
      </c>
      <c r="I138" s="9">
        <f t="shared" si="28"/>
        <v>1.3688324089816502</v>
      </c>
      <c r="J138" s="3">
        <f t="shared" si="29"/>
        <v>4.2321372293008383E-3</v>
      </c>
      <c r="K138" s="3">
        <f t="shared" si="30"/>
        <v>-8.5176949459165423E-3</v>
      </c>
      <c r="L138" s="15" t="str">
        <f t="shared" si="9"/>
        <v/>
      </c>
      <c r="M138" s="12">
        <v>0.22142898319205515</v>
      </c>
      <c r="N138" s="15" t="str">
        <f t="shared" si="10"/>
        <v/>
      </c>
      <c r="O138" s="15" t="str">
        <f t="shared" si="11"/>
        <v>Exit Trade</v>
      </c>
      <c r="P138" s="15" t="str">
        <f t="shared" si="12"/>
        <v/>
      </c>
      <c r="Q138" s="15">
        <f t="shared" si="13"/>
        <v>990.3</v>
      </c>
      <c r="R138" s="15" t="str">
        <f t="shared" si="14"/>
        <v/>
      </c>
      <c r="S138" s="15">
        <f t="shared" si="15"/>
        <v>1226.0999999999999</v>
      </c>
      <c r="T138" s="18" t="str">
        <f t="shared" si="16"/>
        <v/>
      </c>
      <c r="U138" s="18">
        <f t="shared" si="17"/>
        <v>8.4521384928716442E-3</v>
      </c>
      <c r="V138" s="18" t="str">
        <f t="shared" si="18"/>
        <v/>
      </c>
      <c r="W138" s="18">
        <f t="shared" si="19"/>
        <v>3.4378031804952129E-2</v>
      </c>
      <c r="X138" s="18" t="str">
        <f t="shared" si="20"/>
        <v/>
      </c>
      <c r="Y138" s="18" t="str">
        <f t="shared" si="21"/>
        <v/>
      </c>
      <c r="Z138" s="18" t="str">
        <f t="shared" si="22"/>
        <v/>
      </c>
      <c r="AA138" s="18" t="str">
        <f t="shared" si="23"/>
        <v/>
      </c>
    </row>
    <row r="139" spans="1:27">
      <c r="A139" s="11">
        <v>42206</v>
      </c>
      <c r="B139" s="12">
        <v>1098.05</v>
      </c>
      <c r="C139" s="12">
        <v>1311.6</v>
      </c>
      <c r="D139" s="9">
        <f t="shared" si="31"/>
        <v>-7.717929171777653E-2</v>
      </c>
      <c r="E139" s="9">
        <f t="shared" si="24"/>
        <v>-8.0719442814310302E-2</v>
      </c>
      <c r="F139" s="9">
        <f t="shared" si="25"/>
        <v>6.4666803343618271E-3</v>
      </c>
      <c r="G139" s="9">
        <f t="shared" si="26"/>
        <v>-6.6169412061996197E-2</v>
      </c>
      <c r="H139" s="9">
        <f t="shared" si="27"/>
        <v>-9.5269473566624407E-2</v>
      </c>
      <c r="I139" s="9">
        <f t="shared" si="28"/>
        <v>0.54744488879751263</v>
      </c>
      <c r="J139" s="3">
        <f t="shared" si="29"/>
        <v>-1.5422550997534226E-2</v>
      </c>
      <c r="K139" s="3">
        <f t="shared" si="30"/>
        <v>-2.8509522180408258E-3</v>
      </c>
      <c r="L139" s="15" t="str">
        <f t="shared" si="9"/>
        <v/>
      </c>
      <c r="M139" s="12">
        <v>0.22142898319205515</v>
      </c>
      <c r="N139" s="15" t="str">
        <f t="shared" si="10"/>
        <v/>
      </c>
      <c r="O139" s="15" t="str">
        <f t="shared" si="11"/>
        <v>Exit Trade</v>
      </c>
      <c r="P139" s="15" t="str">
        <f t="shared" si="12"/>
        <v/>
      </c>
      <c r="Q139" s="15">
        <f t="shared" si="13"/>
        <v>990.3</v>
      </c>
      <c r="R139" s="15" t="str">
        <f t="shared" si="14"/>
        <v/>
      </c>
      <c r="S139" s="15">
        <f t="shared" si="15"/>
        <v>1226.0999999999999</v>
      </c>
      <c r="T139" s="18" t="str">
        <f t="shared" si="16"/>
        <v/>
      </c>
      <c r="U139" s="18">
        <f t="shared" si="17"/>
        <v>8.4521384928716442E-3</v>
      </c>
      <c r="V139" s="18" t="str">
        <f t="shared" si="18"/>
        <v/>
      </c>
      <c r="W139" s="18">
        <f t="shared" si="19"/>
        <v>3.4378031804952129E-2</v>
      </c>
      <c r="X139" s="18" t="str">
        <f t="shared" si="20"/>
        <v/>
      </c>
      <c r="Y139" s="18" t="str">
        <f t="shared" si="21"/>
        <v/>
      </c>
      <c r="Z139" s="18" t="str">
        <f t="shared" si="22"/>
        <v/>
      </c>
      <c r="AA139" s="18" t="str">
        <f t="shared" si="23"/>
        <v/>
      </c>
    </row>
    <row r="140" spans="1:27">
      <c r="A140" s="11">
        <v>42207</v>
      </c>
      <c r="B140" s="12">
        <v>1114.4000000000001</v>
      </c>
      <c r="C140" s="12">
        <v>1345.75</v>
      </c>
      <c r="D140" s="9">
        <f t="shared" si="31"/>
        <v>-8.1923285071818383E-2</v>
      </c>
      <c r="E140" s="9">
        <f t="shared" si="24"/>
        <v>-8.1149387411383167E-2</v>
      </c>
      <c r="F140" s="9">
        <f t="shared" si="25"/>
        <v>6.0795392257482865E-3</v>
      </c>
      <c r="G140" s="9">
        <f t="shared" si="26"/>
        <v>-6.7470424153449518E-2</v>
      </c>
      <c r="H140" s="9">
        <f t="shared" si="27"/>
        <v>-9.4828350669316816E-2</v>
      </c>
      <c r="I140" s="9">
        <f t="shared" si="28"/>
        <v>-0.12729544652949626</v>
      </c>
      <c r="J140" s="3">
        <f t="shared" si="29"/>
        <v>1.4890032330039741E-2</v>
      </c>
      <c r="K140" s="3">
        <f t="shared" si="30"/>
        <v>2.6036901494358108E-2</v>
      </c>
      <c r="L140" s="15" t="str">
        <f t="shared" si="9"/>
        <v>Exit Trade</v>
      </c>
      <c r="M140" s="12">
        <v>0.22142898319205515</v>
      </c>
      <c r="N140" s="15" t="str">
        <f t="shared" si="10"/>
        <v/>
      </c>
      <c r="O140" s="15" t="str">
        <f t="shared" si="11"/>
        <v>Exit Trade</v>
      </c>
      <c r="P140" s="15" t="str">
        <f t="shared" si="12"/>
        <v/>
      </c>
      <c r="Q140" s="15">
        <f t="shared" si="13"/>
        <v>990.3</v>
      </c>
      <c r="R140" s="15" t="str">
        <f t="shared" si="14"/>
        <v/>
      </c>
      <c r="S140" s="15">
        <f t="shared" si="15"/>
        <v>1226.0999999999999</v>
      </c>
      <c r="T140" s="18" t="str">
        <f t="shared" si="16"/>
        <v/>
      </c>
      <c r="U140" s="18">
        <f t="shared" si="17"/>
        <v>8.4521384928716442E-3</v>
      </c>
      <c r="V140" s="18" t="str">
        <f t="shared" si="18"/>
        <v/>
      </c>
      <c r="W140" s="18">
        <f t="shared" si="19"/>
        <v>3.4378031804952129E-2</v>
      </c>
      <c r="X140" s="18" t="str">
        <f t="shared" si="20"/>
        <v/>
      </c>
      <c r="Y140" s="18" t="str">
        <f t="shared" si="21"/>
        <v/>
      </c>
      <c r="Z140" s="18" t="str">
        <f t="shared" si="22"/>
        <v/>
      </c>
      <c r="AA140" s="18" t="str">
        <f t="shared" si="23"/>
        <v/>
      </c>
    </row>
    <row r="141" spans="1:27">
      <c r="A141" s="11">
        <v>42208</v>
      </c>
      <c r="B141" s="12">
        <v>1107.9000000000001</v>
      </c>
      <c r="C141" s="12">
        <v>1350.55</v>
      </c>
      <c r="D141" s="9">
        <f t="shared" si="31"/>
        <v>-8.6010104880802865E-2</v>
      </c>
      <c r="E141" s="9">
        <f t="shared" si="24"/>
        <v>-8.1817122665808997E-2</v>
      </c>
      <c r="F141" s="9">
        <f t="shared" si="25"/>
        <v>5.4200904038463633E-3</v>
      </c>
      <c r="G141" s="9">
        <f t="shared" si="26"/>
        <v>-6.9621919257154677E-2</v>
      </c>
      <c r="H141" s="9">
        <f t="shared" si="27"/>
        <v>-9.4012326074463318E-2</v>
      </c>
      <c r="I141" s="9">
        <f t="shared" si="28"/>
        <v>-0.77360005139735699</v>
      </c>
      <c r="J141" s="3">
        <f t="shared" si="29"/>
        <v>-5.8327351040918874E-3</v>
      </c>
      <c r="K141" s="3">
        <f t="shared" si="30"/>
        <v>3.5667843210105553E-3</v>
      </c>
      <c r="L141" s="15" t="str">
        <f t="shared" si="9"/>
        <v/>
      </c>
      <c r="M141" s="12">
        <v>0.22142898319205515</v>
      </c>
      <c r="N141" s="15" t="str">
        <f t="shared" si="10"/>
        <v/>
      </c>
      <c r="O141" s="15" t="str">
        <f t="shared" si="11"/>
        <v>Exit Trade</v>
      </c>
      <c r="P141" s="15" t="str">
        <f t="shared" si="12"/>
        <v/>
      </c>
      <c r="Q141" s="15">
        <f t="shared" si="13"/>
        <v>990.3</v>
      </c>
      <c r="R141" s="15" t="str">
        <f t="shared" si="14"/>
        <v/>
      </c>
      <c r="S141" s="15">
        <f t="shared" si="15"/>
        <v>1226.0999999999999</v>
      </c>
      <c r="T141" s="18" t="str">
        <f t="shared" si="16"/>
        <v/>
      </c>
      <c r="U141" s="18">
        <f t="shared" si="17"/>
        <v>8.4521384928716442E-3</v>
      </c>
      <c r="V141" s="18" t="str">
        <f t="shared" si="18"/>
        <v/>
      </c>
      <c r="W141" s="18">
        <f t="shared" si="19"/>
        <v>3.4378031804952129E-2</v>
      </c>
      <c r="X141" s="18" t="str">
        <f t="shared" si="20"/>
        <v/>
      </c>
      <c r="Y141" s="18" t="str">
        <f t="shared" si="21"/>
        <v/>
      </c>
      <c r="Z141" s="18" t="str">
        <f t="shared" si="22"/>
        <v/>
      </c>
      <c r="AA141" s="18" t="str">
        <f t="shared" si="23"/>
        <v/>
      </c>
    </row>
    <row r="142" spans="1:27">
      <c r="A142" s="11">
        <v>42209</v>
      </c>
      <c r="B142" s="12">
        <v>1107.8499999999999</v>
      </c>
      <c r="C142" s="12">
        <v>1358.75</v>
      </c>
      <c r="D142" s="9">
        <f t="shared" si="31"/>
        <v>-8.8658595061382212E-2</v>
      </c>
      <c r="E142" s="9">
        <f t="shared" si="24"/>
        <v>-8.2381169379217981E-2</v>
      </c>
      <c r="F142" s="9">
        <f t="shared" si="25"/>
        <v>5.2113944606234294E-3</v>
      </c>
      <c r="G142" s="9">
        <f t="shared" si="26"/>
        <v>-7.065553184281527E-2</v>
      </c>
      <c r="H142" s="9">
        <f t="shared" si="27"/>
        <v>-9.4106806915620692E-2</v>
      </c>
      <c r="I142" s="9">
        <f t="shared" si="28"/>
        <v>-1.204557768481274</v>
      </c>
      <c r="J142" s="3">
        <f t="shared" si="29"/>
        <v>-4.5130426934002972E-5</v>
      </c>
      <c r="K142" s="3">
        <f t="shared" si="30"/>
        <v>6.0716004590722636E-3</v>
      </c>
      <c r="L142" s="15" t="str">
        <f t="shared" si="9"/>
        <v/>
      </c>
      <c r="M142" s="12">
        <v>0.22142898319205515</v>
      </c>
      <c r="N142" s="15" t="str">
        <f t="shared" si="10"/>
        <v/>
      </c>
      <c r="O142" s="15" t="str">
        <f t="shared" si="11"/>
        <v>Exit Trade</v>
      </c>
      <c r="P142" s="15" t="str">
        <f t="shared" si="12"/>
        <v/>
      </c>
      <c r="Q142" s="15">
        <f t="shared" si="13"/>
        <v>990.3</v>
      </c>
      <c r="R142" s="15" t="str">
        <f t="shared" si="14"/>
        <v/>
      </c>
      <c r="S142" s="15">
        <f t="shared" si="15"/>
        <v>1226.0999999999999</v>
      </c>
      <c r="T142" s="18" t="str">
        <f t="shared" si="16"/>
        <v/>
      </c>
      <c r="U142" s="18">
        <f t="shared" si="17"/>
        <v>8.4521384928716442E-3</v>
      </c>
      <c r="V142" s="18" t="str">
        <f t="shared" si="18"/>
        <v/>
      </c>
      <c r="W142" s="18">
        <f t="shared" si="19"/>
        <v>3.4378031804952129E-2</v>
      </c>
      <c r="X142" s="18" t="str">
        <f t="shared" si="20"/>
        <v/>
      </c>
      <c r="Y142" s="18" t="str">
        <f t="shared" si="21"/>
        <v/>
      </c>
      <c r="Z142" s="18" t="str">
        <f t="shared" si="22"/>
        <v/>
      </c>
      <c r="AA142" s="18" t="str">
        <f t="shared" si="23"/>
        <v/>
      </c>
    </row>
    <row r="143" spans="1:27">
      <c r="A143" s="11">
        <v>42212</v>
      </c>
      <c r="B143" s="12">
        <v>1095.8499999999999</v>
      </c>
      <c r="C143" s="12">
        <v>1336</v>
      </c>
      <c r="D143" s="9">
        <f t="shared" si="31"/>
        <v>-8.6055346172335997E-2</v>
      </c>
      <c r="E143" s="9">
        <f t="shared" si="24"/>
        <v>-8.2510916971251805E-2</v>
      </c>
      <c r="F143" s="9">
        <f t="shared" si="25"/>
        <v>5.2540534204234025E-3</v>
      </c>
      <c r="G143" s="9">
        <f t="shared" si="26"/>
        <v>-7.0689296775299143E-2</v>
      </c>
      <c r="H143" s="9">
        <f t="shared" si="27"/>
        <v>-9.4332537167204467E-2</v>
      </c>
      <c r="I143" s="9">
        <f t="shared" si="28"/>
        <v>-0.67460851983468451</v>
      </c>
      <c r="J143" s="3">
        <f t="shared" si="29"/>
        <v>-1.0831791307487477E-2</v>
      </c>
      <c r="K143" s="3">
        <f t="shared" si="30"/>
        <v>-1.6743330266789327E-2</v>
      </c>
      <c r="L143" s="15" t="str">
        <f t="shared" si="9"/>
        <v/>
      </c>
      <c r="M143" s="12">
        <v>0.22142898319205515</v>
      </c>
      <c r="N143" s="15" t="str">
        <f t="shared" si="10"/>
        <v/>
      </c>
      <c r="O143" s="15" t="str">
        <f t="shared" si="11"/>
        <v>Exit Trade</v>
      </c>
      <c r="P143" s="15" t="str">
        <f t="shared" si="12"/>
        <v/>
      </c>
      <c r="Q143" s="15">
        <f t="shared" si="13"/>
        <v>990.3</v>
      </c>
      <c r="R143" s="15" t="str">
        <f t="shared" si="14"/>
        <v/>
      </c>
      <c r="S143" s="15">
        <f t="shared" si="15"/>
        <v>1226.0999999999999</v>
      </c>
      <c r="T143" s="18" t="str">
        <f t="shared" si="16"/>
        <v/>
      </c>
      <c r="U143" s="18">
        <f t="shared" si="17"/>
        <v>8.4521384928716442E-3</v>
      </c>
      <c r="V143" s="18" t="str">
        <f t="shared" si="18"/>
        <v/>
      </c>
      <c r="W143" s="18">
        <f t="shared" si="19"/>
        <v>3.4378031804952129E-2</v>
      </c>
      <c r="X143" s="18" t="str">
        <f t="shared" si="20"/>
        <v/>
      </c>
      <c r="Y143" s="18" t="str">
        <f t="shared" si="21"/>
        <v/>
      </c>
      <c r="Z143" s="18" t="str">
        <f t="shared" si="22"/>
        <v/>
      </c>
      <c r="AA143" s="18" t="str">
        <f t="shared" si="23"/>
        <v/>
      </c>
    </row>
    <row r="144" spans="1:27">
      <c r="A144" s="11">
        <v>42213</v>
      </c>
      <c r="B144" s="12">
        <v>1108.5</v>
      </c>
      <c r="C144" s="12">
        <v>1304.4000000000001</v>
      </c>
      <c r="D144" s="9">
        <f t="shared" si="31"/>
        <v>-7.0675092683412433E-2</v>
      </c>
      <c r="E144" s="9">
        <f t="shared" si="24"/>
        <v>-8.2359938180282588E-2</v>
      </c>
      <c r="F144" s="9">
        <f t="shared" si="25"/>
        <v>5.5291259389408879E-3</v>
      </c>
      <c r="G144" s="9">
        <f t="shared" si="26"/>
        <v>-6.9919404817665592E-2</v>
      </c>
      <c r="H144" s="9">
        <f t="shared" si="27"/>
        <v>-9.4800471542899584E-2</v>
      </c>
      <c r="I144" s="9">
        <f t="shared" si="28"/>
        <v>2.1133259806175451</v>
      </c>
      <c r="J144" s="3">
        <f t="shared" si="29"/>
        <v>1.1543550668430982E-2</v>
      </c>
      <c r="K144" s="3">
        <f t="shared" si="30"/>
        <v>-2.3652694610778374E-2</v>
      </c>
      <c r="L144" s="15" t="str">
        <f t="shared" ref="L144:L207" si="32">IF(ABS(I144)&gt;2.5,"Enter Trade",IF(ABS(I144)&lt;0.5,"Exit Trade",""))</f>
        <v/>
      </c>
      <c r="M144" s="12">
        <v>0.22142898319205515</v>
      </c>
      <c r="N144" s="15" t="str">
        <f t="shared" ref="N144:N207" si="33">IF(M144&lt;&gt;M143,L144,"")</f>
        <v/>
      </c>
      <c r="O144" s="15" t="str">
        <f t="shared" ref="O144:O207" si="34">IF(M144&lt;&gt;M143,N144,O143)</f>
        <v>Exit Trade</v>
      </c>
      <c r="P144" s="15" t="str">
        <f t="shared" ref="P144:P207" si="35">IF(OR(N144="Enter Trade",N144="Exit Trade"),B144,"")</f>
        <v/>
      </c>
      <c r="Q144" s="15">
        <f t="shared" ref="Q144:Q207" si="36">IF(M144&lt;&gt;M143,P144,Q143)</f>
        <v>990.3</v>
      </c>
      <c r="R144" s="15" t="str">
        <f t="shared" ref="R144:R207" si="37">IF(OR(N144="Enter Trade",N144="Exit Trade"),C144,"")</f>
        <v/>
      </c>
      <c r="S144" s="15">
        <f t="shared" ref="S144:S207" si="38">IF(M144&lt;&gt;M143,R144,S143)</f>
        <v>1226.0999999999999</v>
      </c>
      <c r="T144" s="18" t="str">
        <f t="shared" ref="T144:T207" si="39">IF(OR(N144="Enter Trade",N144="Exit Trade"),J144,"")</f>
        <v/>
      </c>
      <c r="U144" s="18">
        <f t="shared" ref="U144:U207" si="40">IF(M144&lt;&gt;M143,T144,U143)</f>
        <v>8.4521384928716442E-3</v>
      </c>
      <c r="V144" s="18" t="str">
        <f t="shared" ref="V144:V207" si="41">IF(OR(N144="Enter Trade",N144="Exit Trade"),K144,"")</f>
        <v/>
      </c>
      <c r="W144" s="18">
        <f t="shared" ref="W144:W207" si="42">IF(M144&lt;&gt;M143,V144,W143)</f>
        <v>3.4378031804952129E-2</v>
      </c>
      <c r="X144" s="18" t="str">
        <f t="shared" si="20"/>
        <v/>
      </c>
      <c r="Y144" s="18" t="str">
        <f t="shared" si="21"/>
        <v/>
      </c>
      <c r="Z144" s="18" t="str">
        <f t="shared" si="22"/>
        <v/>
      </c>
      <c r="AA144" s="18" t="str">
        <f t="shared" si="23"/>
        <v/>
      </c>
    </row>
    <row r="145" spans="1:27">
      <c r="A145" s="11">
        <v>42214</v>
      </c>
      <c r="B145" s="12">
        <v>1108.3499999999999</v>
      </c>
      <c r="C145" s="12">
        <v>1312.05</v>
      </c>
      <c r="D145" s="9">
        <f t="shared" si="31"/>
        <v>-7.327345996660789E-2</v>
      </c>
      <c r="E145" s="9">
        <f t="shared" si="24"/>
        <v>-8.2220038760328226E-2</v>
      </c>
      <c r="F145" s="9">
        <f t="shared" si="25"/>
        <v>5.7073320638919324E-3</v>
      </c>
      <c r="G145" s="9">
        <f t="shared" si="26"/>
        <v>-6.9378541616571379E-2</v>
      </c>
      <c r="H145" s="9">
        <f t="shared" si="27"/>
        <v>-9.5061535904085073E-2</v>
      </c>
      <c r="I145" s="9">
        <f t="shared" si="28"/>
        <v>1.5675588337187978</v>
      </c>
      <c r="J145" s="3">
        <f t="shared" si="29"/>
        <v>-1.3531799729372211E-4</v>
      </c>
      <c r="K145" s="3">
        <f t="shared" si="30"/>
        <v>5.8647654093835194E-3</v>
      </c>
      <c r="L145" s="15" t="str">
        <f t="shared" si="32"/>
        <v/>
      </c>
      <c r="M145" s="12">
        <v>0.22142898319205515</v>
      </c>
      <c r="N145" s="15" t="str">
        <f t="shared" si="33"/>
        <v/>
      </c>
      <c r="O145" s="15" t="str">
        <f t="shared" si="34"/>
        <v>Exit Trade</v>
      </c>
      <c r="P145" s="15" t="str">
        <f t="shared" si="35"/>
        <v/>
      </c>
      <c r="Q145" s="15">
        <f t="shared" si="36"/>
        <v>990.3</v>
      </c>
      <c r="R145" s="15" t="str">
        <f t="shared" si="37"/>
        <v/>
      </c>
      <c r="S145" s="15">
        <f t="shared" si="38"/>
        <v>1226.0999999999999</v>
      </c>
      <c r="T145" s="18" t="str">
        <f t="shared" si="39"/>
        <v/>
      </c>
      <c r="U145" s="18">
        <f t="shared" si="40"/>
        <v>8.4521384928716442E-3</v>
      </c>
      <c r="V145" s="18" t="str">
        <f t="shared" si="41"/>
        <v/>
      </c>
      <c r="W145" s="18">
        <f t="shared" si="42"/>
        <v>3.4378031804952129E-2</v>
      </c>
      <c r="X145" s="18" t="str">
        <f t="shared" si="20"/>
        <v/>
      </c>
      <c r="Y145" s="18" t="str">
        <f t="shared" si="21"/>
        <v/>
      </c>
      <c r="Z145" s="18" t="str">
        <f t="shared" si="22"/>
        <v/>
      </c>
      <c r="AA145" s="18" t="str">
        <f t="shared" si="23"/>
        <v/>
      </c>
    </row>
    <row r="146" spans="1:27">
      <c r="A146" s="11">
        <v>42215</v>
      </c>
      <c r="B146" s="12">
        <v>1110.55</v>
      </c>
      <c r="C146" s="12">
        <v>1335.8</v>
      </c>
      <c r="D146" s="9">
        <f t="shared" si="31"/>
        <v>-8.0203322678027614E-2</v>
      </c>
      <c r="E146" s="9">
        <f t="shared" si="24"/>
        <v>-8.2375537156222936E-2</v>
      </c>
      <c r="F146" s="9">
        <f t="shared" si="25"/>
        <v>5.581164764866222E-3</v>
      </c>
      <c r="G146" s="9">
        <f t="shared" si="26"/>
        <v>-6.9817916435273936E-2</v>
      </c>
      <c r="H146" s="9">
        <f t="shared" si="27"/>
        <v>-9.4933157877171936E-2</v>
      </c>
      <c r="I146" s="9">
        <f t="shared" si="28"/>
        <v>0.38920450653411043</v>
      </c>
      <c r="J146" s="3">
        <f t="shared" si="29"/>
        <v>1.9849325574051932E-3</v>
      </c>
      <c r="K146" s="3">
        <f t="shared" si="30"/>
        <v>1.8101444304713998E-2</v>
      </c>
      <c r="L146" s="15" t="str">
        <f t="shared" si="32"/>
        <v>Exit Trade</v>
      </c>
      <c r="M146" s="12">
        <v>0.22142898319205515</v>
      </c>
      <c r="N146" s="15" t="str">
        <f t="shared" si="33"/>
        <v/>
      </c>
      <c r="O146" s="15" t="str">
        <f t="shared" si="34"/>
        <v>Exit Trade</v>
      </c>
      <c r="P146" s="15" t="str">
        <f t="shared" si="35"/>
        <v/>
      </c>
      <c r="Q146" s="15">
        <f t="shared" si="36"/>
        <v>990.3</v>
      </c>
      <c r="R146" s="15" t="str">
        <f t="shared" si="37"/>
        <v/>
      </c>
      <c r="S146" s="15">
        <f t="shared" si="38"/>
        <v>1226.0999999999999</v>
      </c>
      <c r="T146" s="18" t="str">
        <f t="shared" si="39"/>
        <v/>
      </c>
      <c r="U146" s="18">
        <f t="shared" si="40"/>
        <v>8.4521384928716442E-3</v>
      </c>
      <c r="V146" s="18" t="str">
        <f t="shared" si="41"/>
        <v/>
      </c>
      <c r="W146" s="18">
        <f t="shared" si="42"/>
        <v>3.4378031804952129E-2</v>
      </c>
      <c r="X146" s="18" t="str">
        <f t="shared" si="20"/>
        <v/>
      </c>
      <c r="Y146" s="18" t="str">
        <f t="shared" si="21"/>
        <v/>
      </c>
      <c r="Z146" s="18" t="str">
        <f t="shared" si="22"/>
        <v/>
      </c>
      <c r="AA146" s="18" t="str">
        <f t="shared" si="23"/>
        <v/>
      </c>
    </row>
    <row r="147" spans="1:27">
      <c r="A147" s="11">
        <v>42216</v>
      </c>
      <c r="B147" s="12">
        <v>1111.6500000000001</v>
      </c>
      <c r="C147" s="12">
        <v>1340.4</v>
      </c>
      <c r="D147" s="9">
        <f t="shared" si="31"/>
        <v>-8.1266346840786055E-2</v>
      </c>
      <c r="E147" s="9">
        <f t="shared" si="24"/>
        <v>-8.244211414134027E-2</v>
      </c>
      <c r="F147" s="9">
        <f t="shared" si="25"/>
        <v>5.5546798868520257E-3</v>
      </c>
      <c r="G147" s="9">
        <f t="shared" si="26"/>
        <v>-6.9944084395923214E-2</v>
      </c>
      <c r="H147" s="9">
        <f t="shared" si="27"/>
        <v>-9.4940143886757325E-2</v>
      </c>
      <c r="I147" s="9">
        <f t="shared" si="28"/>
        <v>0.21167147783570134</v>
      </c>
      <c r="J147" s="3">
        <f t="shared" si="29"/>
        <v>9.9050020260243706E-4</v>
      </c>
      <c r="K147" s="3">
        <f t="shared" si="30"/>
        <v>3.4436292858213329E-3</v>
      </c>
      <c r="L147" s="15" t="str">
        <f t="shared" si="32"/>
        <v>Exit Trade</v>
      </c>
      <c r="M147" s="12">
        <v>0.22142898319205515</v>
      </c>
      <c r="N147" s="15" t="str">
        <f t="shared" si="33"/>
        <v/>
      </c>
      <c r="O147" s="15" t="str">
        <f t="shared" si="34"/>
        <v>Exit Trade</v>
      </c>
      <c r="P147" s="15" t="str">
        <f t="shared" si="35"/>
        <v/>
      </c>
      <c r="Q147" s="15">
        <f t="shared" si="36"/>
        <v>990.3</v>
      </c>
      <c r="R147" s="15" t="str">
        <f t="shared" si="37"/>
        <v/>
      </c>
      <c r="S147" s="15">
        <f t="shared" si="38"/>
        <v>1226.0999999999999</v>
      </c>
      <c r="T147" s="18" t="str">
        <f t="shared" si="39"/>
        <v/>
      </c>
      <c r="U147" s="18">
        <f t="shared" si="40"/>
        <v>8.4521384928716442E-3</v>
      </c>
      <c r="V147" s="18" t="str">
        <f t="shared" si="41"/>
        <v/>
      </c>
      <c r="W147" s="18">
        <f t="shared" si="42"/>
        <v>3.4378031804952129E-2</v>
      </c>
      <c r="X147" s="18" t="str">
        <f t="shared" si="20"/>
        <v/>
      </c>
      <c r="Y147" s="18" t="str">
        <f t="shared" si="21"/>
        <v/>
      </c>
      <c r="Z147" s="18" t="str">
        <f t="shared" si="22"/>
        <v/>
      </c>
      <c r="AA147" s="18" t="str">
        <f t="shared" si="23"/>
        <v/>
      </c>
    </row>
    <row r="148" spans="1:27">
      <c r="A148" s="11">
        <v>42219</v>
      </c>
      <c r="B148" s="12">
        <v>1095.4000000000001</v>
      </c>
      <c r="C148" s="12">
        <v>1324.35</v>
      </c>
      <c r="D148" s="9">
        <f t="shared" si="31"/>
        <v>-8.2430039282188172E-2</v>
      </c>
      <c r="E148" s="9">
        <f t="shared" si="24"/>
        <v>-8.2378963945715977E-2</v>
      </c>
      <c r="F148" s="9">
        <f t="shared" si="25"/>
        <v>5.5432983819754629E-3</v>
      </c>
      <c r="G148" s="9">
        <f t="shared" si="26"/>
        <v>-6.9906542586271186E-2</v>
      </c>
      <c r="H148" s="9">
        <f t="shared" si="27"/>
        <v>-9.4851385305160768E-2</v>
      </c>
      <c r="I148" s="9">
        <f t="shared" si="28"/>
        <v>-9.2138890878165711E-3</v>
      </c>
      <c r="J148" s="3">
        <f t="shared" si="29"/>
        <v>-1.4617910313497953E-2</v>
      </c>
      <c r="K148" s="3">
        <f t="shared" si="30"/>
        <v>-1.1974037600716339E-2</v>
      </c>
      <c r="L148" s="15" t="str">
        <f t="shared" si="32"/>
        <v>Exit Trade</v>
      </c>
      <c r="M148" s="12">
        <v>0.22142898319205515</v>
      </c>
      <c r="N148" s="15" t="str">
        <f t="shared" si="33"/>
        <v/>
      </c>
      <c r="O148" s="15" t="str">
        <f t="shared" si="34"/>
        <v>Exit Trade</v>
      </c>
      <c r="P148" s="15" t="str">
        <f t="shared" si="35"/>
        <v/>
      </c>
      <c r="Q148" s="15">
        <f t="shared" si="36"/>
        <v>990.3</v>
      </c>
      <c r="R148" s="15" t="str">
        <f t="shared" si="37"/>
        <v/>
      </c>
      <c r="S148" s="15">
        <f t="shared" si="38"/>
        <v>1226.0999999999999</v>
      </c>
      <c r="T148" s="18" t="str">
        <f t="shared" si="39"/>
        <v/>
      </c>
      <c r="U148" s="18">
        <f t="shared" si="40"/>
        <v>8.4521384928716442E-3</v>
      </c>
      <c r="V148" s="18" t="str">
        <f t="shared" si="41"/>
        <v/>
      </c>
      <c r="W148" s="18">
        <f t="shared" si="42"/>
        <v>3.4378031804952129E-2</v>
      </c>
      <c r="X148" s="18" t="str">
        <f t="shared" si="20"/>
        <v/>
      </c>
      <c r="Y148" s="18" t="str">
        <f t="shared" si="21"/>
        <v/>
      </c>
      <c r="Z148" s="18" t="str">
        <f t="shared" si="22"/>
        <v/>
      </c>
      <c r="AA148" s="18" t="str">
        <f t="shared" si="23"/>
        <v/>
      </c>
    </row>
    <row r="149" spans="1:27">
      <c r="A149" s="11">
        <v>42220</v>
      </c>
      <c r="B149" s="12">
        <v>1086.45</v>
      </c>
      <c r="C149" s="12">
        <v>1302.45</v>
      </c>
      <c r="D149" s="9">
        <f t="shared" si="31"/>
        <v>-7.8751315821963416E-2</v>
      </c>
      <c r="E149" s="9">
        <f t="shared" si="24"/>
        <v>-8.2106884597170901E-2</v>
      </c>
      <c r="F149" s="9">
        <f t="shared" si="25"/>
        <v>5.5132810495892616E-3</v>
      </c>
      <c r="G149" s="9">
        <f t="shared" si="26"/>
        <v>-6.9702002235595056E-2</v>
      </c>
      <c r="H149" s="9">
        <f t="shared" si="27"/>
        <v>-9.4511766958746746E-2</v>
      </c>
      <c r="I149" s="9">
        <f t="shared" si="28"/>
        <v>0.60863372373470315</v>
      </c>
      <c r="J149" s="3">
        <f t="shared" si="29"/>
        <v>-8.1705313127625016E-3</v>
      </c>
      <c r="K149" s="3">
        <f t="shared" si="30"/>
        <v>-1.6536414089930809E-2</v>
      </c>
      <c r="L149" s="15" t="str">
        <f t="shared" si="32"/>
        <v/>
      </c>
      <c r="M149" s="12">
        <v>0.22142898319205515</v>
      </c>
      <c r="N149" s="15" t="str">
        <f t="shared" si="33"/>
        <v/>
      </c>
      <c r="O149" s="15" t="str">
        <f t="shared" si="34"/>
        <v>Exit Trade</v>
      </c>
      <c r="P149" s="15" t="str">
        <f t="shared" si="35"/>
        <v/>
      </c>
      <c r="Q149" s="15">
        <f t="shared" si="36"/>
        <v>990.3</v>
      </c>
      <c r="R149" s="15" t="str">
        <f t="shared" si="37"/>
        <v/>
      </c>
      <c r="S149" s="15">
        <f t="shared" si="38"/>
        <v>1226.0999999999999</v>
      </c>
      <c r="T149" s="18" t="str">
        <f t="shared" si="39"/>
        <v/>
      </c>
      <c r="U149" s="18">
        <f t="shared" si="40"/>
        <v>8.4521384928716442E-3</v>
      </c>
      <c r="V149" s="18" t="str">
        <f t="shared" si="41"/>
        <v/>
      </c>
      <c r="W149" s="18">
        <f t="shared" si="42"/>
        <v>3.4378031804952129E-2</v>
      </c>
      <c r="X149" s="18" t="str">
        <f t="shared" si="20"/>
        <v/>
      </c>
      <c r="Y149" s="18" t="str">
        <f t="shared" si="21"/>
        <v/>
      </c>
      <c r="Z149" s="18" t="str">
        <f t="shared" si="22"/>
        <v/>
      </c>
      <c r="AA149" s="18" t="str">
        <f t="shared" si="23"/>
        <v/>
      </c>
    </row>
    <row r="150" spans="1:27">
      <c r="A150" s="11">
        <v>42221</v>
      </c>
      <c r="B150" s="12">
        <v>1092.2</v>
      </c>
      <c r="C150" s="12">
        <v>1302.45</v>
      </c>
      <c r="D150" s="9">
        <f t="shared" si="31"/>
        <v>-7.6458887878835813E-2</v>
      </c>
      <c r="E150" s="9">
        <f t="shared" si="24"/>
        <v>-8.1686095480991025E-2</v>
      </c>
      <c r="F150" s="9">
        <f t="shared" si="25"/>
        <v>5.4438185957006438E-3</v>
      </c>
      <c r="G150" s="9">
        <f t="shared" si="26"/>
        <v>-6.9437503640664575E-2</v>
      </c>
      <c r="H150" s="9">
        <f t="shared" si="27"/>
        <v>-9.3934687321317475E-2</v>
      </c>
      <c r="I150" s="9">
        <f t="shared" si="28"/>
        <v>0.96020973334480619</v>
      </c>
      <c r="J150" s="3">
        <f t="shared" si="29"/>
        <v>5.2924662892908092E-3</v>
      </c>
      <c r="K150" s="3">
        <f t="shared" si="30"/>
        <v>0</v>
      </c>
      <c r="L150" s="15" t="str">
        <f t="shared" si="32"/>
        <v/>
      </c>
      <c r="M150" s="12">
        <v>0.22142898319205515</v>
      </c>
      <c r="N150" s="15" t="str">
        <f t="shared" si="33"/>
        <v/>
      </c>
      <c r="O150" s="15" t="str">
        <f t="shared" si="34"/>
        <v>Exit Trade</v>
      </c>
      <c r="P150" s="15" t="str">
        <f t="shared" si="35"/>
        <v/>
      </c>
      <c r="Q150" s="15">
        <f t="shared" si="36"/>
        <v>990.3</v>
      </c>
      <c r="R150" s="15" t="str">
        <f t="shared" si="37"/>
        <v/>
      </c>
      <c r="S150" s="15">
        <f t="shared" si="38"/>
        <v>1226.0999999999999</v>
      </c>
      <c r="T150" s="18" t="str">
        <f t="shared" si="39"/>
        <v/>
      </c>
      <c r="U150" s="18">
        <f t="shared" si="40"/>
        <v>8.4521384928716442E-3</v>
      </c>
      <c r="V150" s="18" t="str">
        <f t="shared" si="41"/>
        <v/>
      </c>
      <c r="W150" s="18">
        <f t="shared" si="42"/>
        <v>3.4378031804952129E-2</v>
      </c>
      <c r="X150" s="18" t="str">
        <f t="shared" si="20"/>
        <v/>
      </c>
      <c r="Y150" s="18" t="str">
        <f t="shared" si="21"/>
        <v/>
      </c>
      <c r="Z150" s="18" t="str">
        <f t="shared" si="22"/>
        <v/>
      </c>
      <c r="AA150" s="18" t="str">
        <f t="shared" si="23"/>
        <v/>
      </c>
    </row>
    <row r="151" spans="1:27">
      <c r="A151" s="11">
        <v>42222</v>
      </c>
      <c r="B151" s="12">
        <v>1095.95</v>
      </c>
      <c r="C151" s="12">
        <v>1303.8499999999999</v>
      </c>
      <c r="D151" s="9">
        <f t="shared" si="31"/>
        <v>-7.5436890343102914E-2</v>
      </c>
      <c r="E151" s="9">
        <f t="shared" si="24"/>
        <v>-8.1215982840461026E-2</v>
      </c>
      <c r="F151" s="9">
        <f t="shared" si="25"/>
        <v>5.3503271048829116E-3</v>
      </c>
      <c r="G151" s="9">
        <f t="shared" si="26"/>
        <v>-6.9177746854474476E-2</v>
      </c>
      <c r="H151" s="9">
        <f t="shared" si="27"/>
        <v>-9.3254218826447577E-2</v>
      </c>
      <c r="I151" s="9">
        <f t="shared" si="28"/>
        <v>1.0801381642785717</v>
      </c>
      <c r="J151" s="3">
        <f t="shared" si="29"/>
        <v>3.4334370994323384E-3</v>
      </c>
      <c r="K151" s="3">
        <f t="shared" si="30"/>
        <v>1.0748973089177039E-3</v>
      </c>
      <c r="L151" s="15" t="str">
        <f t="shared" si="32"/>
        <v/>
      </c>
      <c r="M151" s="12">
        <v>0.22142898319205515</v>
      </c>
      <c r="N151" s="15" t="str">
        <f t="shared" si="33"/>
        <v/>
      </c>
      <c r="O151" s="15" t="str">
        <f t="shared" si="34"/>
        <v>Exit Trade</v>
      </c>
      <c r="P151" s="15" t="str">
        <f t="shared" si="35"/>
        <v/>
      </c>
      <c r="Q151" s="15">
        <f t="shared" si="36"/>
        <v>990.3</v>
      </c>
      <c r="R151" s="15" t="str">
        <f t="shared" si="37"/>
        <v/>
      </c>
      <c r="S151" s="15">
        <f t="shared" si="38"/>
        <v>1226.0999999999999</v>
      </c>
      <c r="T151" s="18" t="str">
        <f t="shared" si="39"/>
        <v/>
      </c>
      <c r="U151" s="18">
        <f t="shared" si="40"/>
        <v>8.4521384928716442E-3</v>
      </c>
      <c r="V151" s="18" t="str">
        <f t="shared" si="41"/>
        <v/>
      </c>
      <c r="W151" s="18">
        <f t="shared" si="42"/>
        <v>3.4378031804952129E-2</v>
      </c>
      <c r="X151" s="18" t="str">
        <f t="shared" si="20"/>
        <v/>
      </c>
      <c r="Y151" s="18" t="str">
        <f t="shared" si="21"/>
        <v/>
      </c>
      <c r="Z151" s="18" t="str">
        <f t="shared" si="22"/>
        <v/>
      </c>
      <c r="AA151" s="18" t="str">
        <f t="shared" si="23"/>
        <v/>
      </c>
    </row>
    <row r="152" spans="1:27">
      <c r="A152" s="11">
        <v>42223</v>
      </c>
      <c r="B152" s="12">
        <v>1092.6500000000001</v>
      </c>
      <c r="C152" s="12">
        <v>1298.45</v>
      </c>
      <c r="D152" s="9">
        <f t="shared" si="31"/>
        <v>-7.4944160631413015E-2</v>
      </c>
      <c r="E152" s="9">
        <f t="shared" si="24"/>
        <v>-8.0934344680547679E-2</v>
      </c>
      <c r="F152" s="9">
        <f t="shared" si="25"/>
        <v>5.4531529074303715E-3</v>
      </c>
      <c r="G152" s="9">
        <f t="shared" si="26"/>
        <v>-6.8664750638829347E-2</v>
      </c>
      <c r="H152" s="9">
        <f t="shared" si="27"/>
        <v>-9.3203938722266011E-2</v>
      </c>
      <c r="I152" s="9">
        <f t="shared" si="28"/>
        <v>1.0984808515038234</v>
      </c>
      <c r="J152" s="3">
        <f t="shared" si="29"/>
        <v>-3.0110862721839083E-3</v>
      </c>
      <c r="K152" s="3">
        <f t="shared" si="30"/>
        <v>-4.1415807033016562E-3</v>
      </c>
      <c r="L152" s="15" t="str">
        <f t="shared" si="32"/>
        <v/>
      </c>
      <c r="M152" s="12">
        <v>0.22142898319205515</v>
      </c>
      <c r="N152" s="15" t="str">
        <f t="shared" si="33"/>
        <v/>
      </c>
      <c r="O152" s="15" t="str">
        <f t="shared" si="34"/>
        <v>Exit Trade</v>
      </c>
      <c r="P152" s="15" t="str">
        <f t="shared" si="35"/>
        <v/>
      </c>
      <c r="Q152" s="15">
        <f t="shared" si="36"/>
        <v>990.3</v>
      </c>
      <c r="R152" s="15" t="str">
        <f t="shared" si="37"/>
        <v/>
      </c>
      <c r="S152" s="15">
        <f t="shared" si="38"/>
        <v>1226.0999999999999</v>
      </c>
      <c r="T152" s="18" t="str">
        <f t="shared" si="39"/>
        <v/>
      </c>
      <c r="U152" s="18">
        <f t="shared" si="40"/>
        <v>8.4521384928716442E-3</v>
      </c>
      <c r="V152" s="18" t="str">
        <f t="shared" si="41"/>
        <v/>
      </c>
      <c r="W152" s="18">
        <f t="shared" si="42"/>
        <v>3.4378031804952129E-2</v>
      </c>
      <c r="X152" s="18" t="str">
        <f t="shared" si="20"/>
        <v/>
      </c>
      <c r="Y152" s="18" t="str">
        <f t="shared" si="21"/>
        <v/>
      </c>
      <c r="Z152" s="18" t="str">
        <f t="shared" si="22"/>
        <v/>
      </c>
      <c r="AA152" s="18" t="str">
        <f t="shared" si="23"/>
        <v/>
      </c>
    </row>
    <row r="153" spans="1:27">
      <c r="A153" s="11">
        <v>42226</v>
      </c>
      <c r="B153" s="12">
        <v>1094.6500000000001</v>
      </c>
      <c r="C153" s="12">
        <v>1305.5</v>
      </c>
      <c r="D153" s="9">
        <f t="shared" si="31"/>
        <v>-7.6501594760517197E-2</v>
      </c>
      <c r="E153" s="9">
        <f t="shared" si="24"/>
        <v>-8.0646367052381374E-2</v>
      </c>
      <c r="F153" s="9">
        <f t="shared" si="25"/>
        <v>5.4514643856571838E-3</v>
      </c>
      <c r="G153" s="9">
        <f t="shared" si="26"/>
        <v>-6.838057218465271E-2</v>
      </c>
      <c r="H153" s="9">
        <f t="shared" si="27"/>
        <v>-9.2912161920110037E-2</v>
      </c>
      <c r="I153" s="9">
        <f t="shared" si="28"/>
        <v>0.76030438771077413</v>
      </c>
      <c r="J153" s="3">
        <f t="shared" si="29"/>
        <v>1.8304123003706583E-3</v>
      </c>
      <c r="K153" s="3">
        <f t="shared" si="30"/>
        <v>5.4295506180445565E-3</v>
      </c>
      <c r="L153" s="15" t="str">
        <f t="shared" si="32"/>
        <v/>
      </c>
      <c r="M153" s="12">
        <v>0.22142898319205515</v>
      </c>
      <c r="N153" s="15" t="str">
        <f t="shared" si="33"/>
        <v/>
      </c>
      <c r="O153" s="15" t="str">
        <f t="shared" si="34"/>
        <v>Exit Trade</v>
      </c>
      <c r="P153" s="15" t="str">
        <f t="shared" si="35"/>
        <v/>
      </c>
      <c r="Q153" s="15">
        <f t="shared" si="36"/>
        <v>990.3</v>
      </c>
      <c r="R153" s="15" t="str">
        <f t="shared" si="37"/>
        <v/>
      </c>
      <c r="S153" s="15">
        <f t="shared" si="38"/>
        <v>1226.0999999999999</v>
      </c>
      <c r="T153" s="18" t="str">
        <f t="shared" si="39"/>
        <v/>
      </c>
      <c r="U153" s="18">
        <f t="shared" si="40"/>
        <v>8.4521384928716442E-3</v>
      </c>
      <c r="V153" s="18" t="str">
        <f t="shared" si="41"/>
        <v/>
      </c>
      <c r="W153" s="18">
        <f t="shared" si="42"/>
        <v>3.4378031804952129E-2</v>
      </c>
      <c r="X153" s="18" t="str">
        <f t="shared" ref="X153:X216" si="43">IF(AND(O152="Enter Trade",O153="Exit Trade",U152&gt;W152),1-Q153/Q152,IF(AND(O152="Enter Trade",O153="Exit Trade",U152&lt;W152),Q153/Q152-1,""))</f>
        <v/>
      </c>
      <c r="Y153" s="18" t="str">
        <f t="shared" ref="Y153:Y216" si="44">IF(AND(O152="Enter Trade",O153="Exit Trade",U152&gt;W152),S153/S152-1,IF(AND(O152="Enter Trade",O153="Exit Trade",U152&lt;W152),1-S153/S152,""))</f>
        <v/>
      </c>
      <c r="Z153" s="18" t="str">
        <f t="shared" ref="Z153:Z216" si="45">IF(AND(X153&lt;&gt;"",Y153&lt;&gt;""),(X153+Y153),"")</f>
        <v/>
      </c>
      <c r="AA153" s="18" t="str">
        <f t="shared" ref="AA153:AA216" si="46">IF(AND(X153&lt;&gt;"",Y153&lt;&gt;""),(X153+Y153)/2,"")</f>
        <v/>
      </c>
    </row>
    <row r="154" spans="1:27">
      <c r="A154" s="11">
        <v>42227</v>
      </c>
      <c r="B154" s="12">
        <v>1094.7</v>
      </c>
      <c r="C154" s="12">
        <v>1290.6500000000001</v>
      </c>
      <c r="D154" s="9">
        <f t="shared" si="31"/>
        <v>-7.1513367654619506E-2</v>
      </c>
      <c r="E154" s="9">
        <f t="shared" si="24"/>
        <v>-8.0212469196198705E-2</v>
      </c>
      <c r="F154" s="9">
        <f t="shared" si="25"/>
        <v>5.6462198245864305E-3</v>
      </c>
      <c r="G154" s="9">
        <f t="shared" si="26"/>
        <v>-6.7508474590879233E-2</v>
      </c>
      <c r="H154" s="9">
        <f t="shared" si="27"/>
        <v>-9.2916463801518176E-2</v>
      </c>
      <c r="I154" s="9">
        <f t="shared" si="28"/>
        <v>1.5406948032202028</v>
      </c>
      <c r="J154" s="3">
        <f t="shared" si="29"/>
        <v>4.5676700315127687E-5</v>
      </c>
      <c r="K154" s="3">
        <f t="shared" si="30"/>
        <v>-1.1374952125622298E-2</v>
      </c>
      <c r="L154" s="15" t="str">
        <f t="shared" si="32"/>
        <v/>
      </c>
      <c r="M154" s="12">
        <v>0.22142898319205515</v>
      </c>
      <c r="N154" s="15" t="str">
        <f t="shared" si="33"/>
        <v/>
      </c>
      <c r="O154" s="15" t="str">
        <f t="shared" si="34"/>
        <v>Exit Trade</v>
      </c>
      <c r="P154" s="15" t="str">
        <f t="shared" si="35"/>
        <v/>
      </c>
      <c r="Q154" s="15">
        <f t="shared" si="36"/>
        <v>990.3</v>
      </c>
      <c r="R154" s="15" t="str">
        <f t="shared" si="37"/>
        <v/>
      </c>
      <c r="S154" s="15">
        <f t="shared" si="38"/>
        <v>1226.0999999999999</v>
      </c>
      <c r="T154" s="18" t="str">
        <f t="shared" si="39"/>
        <v/>
      </c>
      <c r="U154" s="18">
        <f t="shared" si="40"/>
        <v>8.4521384928716442E-3</v>
      </c>
      <c r="V154" s="18" t="str">
        <f t="shared" si="41"/>
        <v/>
      </c>
      <c r="W154" s="18">
        <f t="shared" si="42"/>
        <v>3.4378031804952129E-2</v>
      </c>
      <c r="X154" s="18" t="str">
        <f t="shared" si="43"/>
        <v/>
      </c>
      <c r="Y154" s="18" t="str">
        <f t="shared" si="44"/>
        <v/>
      </c>
      <c r="Z154" s="18" t="str">
        <f t="shared" si="45"/>
        <v/>
      </c>
      <c r="AA154" s="18" t="str">
        <f t="shared" si="46"/>
        <v/>
      </c>
    </row>
    <row r="155" spans="1:27">
      <c r="A155" s="11">
        <v>42228</v>
      </c>
      <c r="B155" s="12">
        <v>1070.45</v>
      </c>
      <c r="C155" s="12">
        <v>1261.95</v>
      </c>
      <c r="D155" s="9">
        <f t="shared" si="31"/>
        <v>-7.1475761470425919E-2</v>
      </c>
      <c r="E155" s="9">
        <f t="shared" si="24"/>
        <v>-7.9889621489005219E-2</v>
      </c>
      <c r="F155" s="9">
        <f t="shared" si="25"/>
        <v>5.8628497757074339E-3</v>
      </c>
      <c r="G155" s="9">
        <f t="shared" si="26"/>
        <v>-6.6698209493663493E-2</v>
      </c>
      <c r="H155" s="9">
        <f t="shared" si="27"/>
        <v>-9.3081033484346945E-2</v>
      </c>
      <c r="I155" s="9">
        <f t="shared" si="28"/>
        <v>1.4351143796045929</v>
      </c>
      <c r="J155" s="3">
        <f t="shared" si="29"/>
        <v>-2.2152187814012972E-2</v>
      </c>
      <c r="K155" s="3">
        <f t="shared" si="30"/>
        <v>-2.2236857397435434E-2</v>
      </c>
      <c r="L155" s="15" t="str">
        <f t="shared" si="32"/>
        <v/>
      </c>
      <c r="M155" s="12">
        <v>0.22142898319205515</v>
      </c>
      <c r="N155" s="15" t="str">
        <f t="shared" si="33"/>
        <v/>
      </c>
      <c r="O155" s="15" t="str">
        <f t="shared" si="34"/>
        <v>Exit Trade</v>
      </c>
      <c r="P155" s="15" t="str">
        <f t="shared" si="35"/>
        <v/>
      </c>
      <c r="Q155" s="15">
        <f t="shared" si="36"/>
        <v>990.3</v>
      </c>
      <c r="R155" s="15" t="str">
        <f t="shared" si="37"/>
        <v/>
      </c>
      <c r="S155" s="15">
        <f t="shared" si="38"/>
        <v>1226.0999999999999</v>
      </c>
      <c r="T155" s="18" t="str">
        <f t="shared" si="39"/>
        <v/>
      </c>
      <c r="U155" s="18">
        <f t="shared" si="40"/>
        <v>8.4521384928716442E-3</v>
      </c>
      <c r="V155" s="18" t="str">
        <f t="shared" si="41"/>
        <v/>
      </c>
      <c r="W155" s="18">
        <f t="shared" si="42"/>
        <v>3.4378031804952129E-2</v>
      </c>
      <c r="X155" s="18" t="str">
        <f t="shared" si="43"/>
        <v/>
      </c>
      <c r="Y155" s="18" t="str">
        <f t="shared" si="44"/>
        <v/>
      </c>
      <c r="Z155" s="18" t="str">
        <f t="shared" si="45"/>
        <v/>
      </c>
      <c r="AA155" s="18" t="str">
        <f t="shared" si="46"/>
        <v/>
      </c>
    </row>
    <row r="156" spans="1:27">
      <c r="A156" s="11">
        <v>42229</v>
      </c>
      <c r="B156" s="12">
        <v>1077.55</v>
      </c>
      <c r="C156" s="12">
        <v>1256.95</v>
      </c>
      <c r="D156" s="9">
        <f t="shared" si="31"/>
        <v>-6.6880571061924549E-2</v>
      </c>
      <c r="E156" s="9">
        <f t="shared" si="24"/>
        <v>-7.9305541868287963E-2</v>
      </c>
      <c r="F156" s="9">
        <f t="shared" si="25"/>
        <v>6.2572658966492259E-3</v>
      </c>
      <c r="G156" s="9">
        <f t="shared" si="26"/>
        <v>-6.522669360082721E-2</v>
      </c>
      <c r="H156" s="9">
        <f t="shared" si="27"/>
        <v>-9.3384390135748716E-2</v>
      </c>
      <c r="I156" s="9">
        <f t="shared" si="28"/>
        <v>1.9856868817125068</v>
      </c>
      <c r="J156" s="3">
        <f t="shared" si="29"/>
        <v>6.632724555093567E-3</v>
      </c>
      <c r="K156" s="3">
        <f t="shared" si="30"/>
        <v>-3.9621221126035101E-3</v>
      </c>
      <c r="L156" s="15" t="str">
        <f t="shared" si="32"/>
        <v/>
      </c>
      <c r="M156" s="12">
        <v>0.22142898319205515</v>
      </c>
      <c r="N156" s="15" t="str">
        <f t="shared" si="33"/>
        <v/>
      </c>
      <c r="O156" s="15" t="str">
        <f t="shared" si="34"/>
        <v>Exit Trade</v>
      </c>
      <c r="P156" s="15" t="str">
        <f t="shared" si="35"/>
        <v/>
      </c>
      <c r="Q156" s="15">
        <f t="shared" si="36"/>
        <v>990.3</v>
      </c>
      <c r="R156" s="15" t="str">
        <f t="shared" si="37"/>
        <v/>
      </c>
      <c r="S156" s="15">
        <f t="shared" si="38"/>
        <v>1226.0999999999999</v>
      </c>
      <c r="T156" s="18" t="str">
        <f t="shared" si="39"/>
        <v/>
      </c>
      <c r="U156" s="18">
        <f t="shared" si="40"/>
        <v>8.4521384928716442E-3</v>
      </c>
      <c r="V156" s="18" t="str">
        <f t="shared" si="41"/>
        <v/>
      </c>
      <c r="W156" s="18">
        <f t="shared" si="42"/>
        <v>3.4378031804952129E-2</v>
      </c>
      <c r="X156" s="18" t="str">
        <f t="shared" si="43"/>
        <v/>
      </c>
      <c r="Y156" s="18" t="str">
        <f t="shared" si="44"/>
        <v/>
      </c>
      <c r="Z156" s="18" t="str">
        <f t="shared" si="45"/>
        <v/>
      </c>
      <c r="AA156" s="18" t="str">
        <f t="shared" si="46"/>
        <v/>
      </c>
    </row>
    <row r="157" spans="1:27">
      <c r="A157" s="11">
        <v>42230</v>
      </c>
      <c r="B157" s="12">
        <v>1101.8</v>
      </c>
      <c r="C157" s="12">
        <v>1299.95</v>
      </c>
      <c r="D157" s="9">
        <f t="shared" si="31"/>
        <v>-7.1823880314382915E-2</v>
      </c>
      <c r="E157" s="9">
        <f t="shared" si="24"/>
        <v>-7.8760770306808461E-2</v>
      </c>
      <c r="F157" s="9">
        <f t="shared" si="25"/>
        <v>6.169988473044616E-3</v>
      </c>
      <c r="G157" s="9">
        <f t="shared" si="26"/>
        <v>-6.4878296242458069E-2</v>
      </c>
      <c r="H157" s="9">
        <f t="shared" si="27"/>
        <v>-9.2643244371158853E-2</v>
      </c>
      <c r="I157" s="9">
        <f t="shared" si="28"/>
        <v>1.1242954541538224</v>
      </c>
      <c r="J157" s="3">
        <f t="shared" si="29"/>
        <v>2.2504756159806971E-2</v>
      </c>
      <c r="K157" s="3">
        <f t="shared" si="30"/>
        <v>3.4209793547873818E-2</v>
      </c>
      <c r="L157" s="15" t="str">
        <f t="shared" si="32"/>
        <v/>
      </c>
      <c r="M157" s="12">
        <v>0.22142898319205515</v>
      </c>
      <c r="N157" s="15" t="str">
        <f t="shared" si="33"/>
        <v/>
      </c>
      <c r="O157" s="15" t="str">
        <f t="shared" si="34"/>
        <v>Exit Trade</v>
      </c>
      <c r="P157" s="15" t="str">
        <f t="shared" si="35"/>
        <v/>
      </c>
      <c r="Q157" s="15">
        <f t="shared" si="36"/>
        <v>990.3</v>
      </c>
      <c r="R157" s="15" t="str">
        <f t="shared" si="37"/>
        <v/>
      </c>
      <c r="S157" s="15">
        <f t="shared" si="38"/>
        <v>1226.0999999999999</v>
      </c>
      <c r="T157" s="18" t="str">
        <f t="shared" si="39"/>
        <v/>
      </c>
      <c r="U157" s="18">
        <f t="shared" si="40"/>
        <v>8.4521384928716442E-3</v>
      </c>
      <c r="V157" s="18" t="str">
        <f t="shared" si="41"/>
        <v/>
      </c>
      <c r="W157" s="18">
        <f t="shared" si="42"/>
        <v>3.4378031804952129E-2</v>
      </c>
      <c r="X157" s="18" t="str">
        <f t="shared" si="43"/>
        <v/>
      </c>
      <c r="Y157" s="18" t="str">
        <f t="shared" si="44"/>
        <v/>
      </c>
      <c r="Z157" s="18" t="str">
        <f t="shared" si="45"/>
        <v/>
      </c>
      <c r="AA157" s="18" t="str">
        <f t="shared" si="46"/>
        <v/>
      </c>
    </row>
    <row r="158" spans="1:27">
      <c r="A158" s="11">
        <v>42233</v>
      </c>
      <c r="B158" s="12">
        <v>1091.5</v>
      </c>
      <c r="C158" s="12">
        <v>1279.5999999999999</v>
      </c>
      <c r="D158" s="9">
        <f t="shared" si="31"/>
        <v>-6.905049136691141E-2</v>
      </c>
      <c r="E158" s="9">
        <f t="shared" si="24"/>
        <v>-7.8230631002176795E-2</v>
      </c>
      <c r="F158" s="9">
        <f t="shared" si="25"/>
        <v>6.3013070945991505E-3</v>
      </c>
      <c r="G158" s="9">
        <f t="shared" si="26"/>
        <v>-6.4052690039328702E-2</v>
      </c>
      <c r="H158" s="9">
        <f t="shared" si="27"/>
        <v>-9.2408571965024888E-2</v>
      </c>
      <c r="I158" s="9">
        <f t="shared" si="28"/>
        <v>1.4568627583844758</v>
      </c>
      <c r="J158" s="3">
        <f t="shared" si="29"/>
        <v>-9.3483390815029543E-3</v>
      </c>
      <c r="K158" s="3">
        <f t="shared" si="30"/>
        <v>-1.5654448248009642E-2</v>
      </c>
      <c r="L158" s="15" t="str">
        <f t="shared" si="32"/>
        <v/>
      </c>
      <c r="M158" s="12">
        <v>0.22142898319205515</v>
      </c>
      <c r="N158" s="15" t="str">
        <f t="shared" si="33"/>
        <v/>
      </c>
      <c r="O158" s="15" t="str">
        <f t="shared" si="34"/>
        <v>Exit Trade</v>
      </c>
      <c r="P158" s="15" t="str">
        <f t="shared" si="35"/>
        <v/>
      </c>
      <c r="Q158" s="15">
        <f t="shared" si="36"/>
        <v>990.3</v>
      </c>
      <c r="R158" s="15" t="str">
        <f t="shared" si="37"/>
        <v/>
      </c>
      <c r="S158" s="15">
        <f t="shared" si="38"/>
        <v>1226.0999999999999</v>
      </c>
      <c r="T158" s="18" t="str">
        <f t="shared" si="39"/>
        <v/>
      </c>
      <c r="U158" s="18">
        <f t="shared" si="40"/>
        <v>8.4521384928716442E-3</v>
      </c>
      <c r="V158" s="18" t="str">
        <f t="shared" si="41"/>
        <v/>
      </c>
      <c r="W158" s="18">
        <f t="shared" si="42"/>
        <v>3.4378031804952129E-2</v>
      </c>
      <c r="X158" s="18" t="str">
        <f t="shared" si="43"/>
        <v/>
      </c>
      <c r="Y158" s="18" t="str">
        <f t="shared" si="44"/>
        <v/>
      </c>
      <c r="Z158" s="18" t="str">
        <f t="shared" si="45"/>
        <v/>
      </c>
      <c r="AA158" s="18" t="str">
        <f t="shared" si="46"/>
        <v/>
      </c>
    </row>
    <row r="159" spans="1:27">
      <c r="A159" s="11">
        <v>42234</v>
      </c>
      <c r="B159" s="12">
        <v>1086.3499999999999</v>
      </c>
      <c r="C159" s="12">
        <v>1266.0999999999999</v>
      </c>
      <c r="D159" s="9">
        <f t="shared" si="31"/>
        <v>-6.649824009146979E-2</v>
      </c>
      <c r="E159" s="9">
        <f t="shared" si="24"/>
        <v>-7.7445264508664999E-2</v>
      </c>
      <c r="F159" s="9">
        <f t="shared" si="25"/>
        <v>6.2442160061826563E-3</v>
      </c>
      <c r="G159" s="9">
        <f t="shared" si="26"/>
        <v>-6.3395778494754029E-2</v>
      </c>
      <c r="H159" s="9">
        <f t="shared" si="27"/>
        <v>-9.1494750522575968E-2</v>
      </c>
      <c r="I159" s="9">
        <f t="shared" si="28"/>
        <v>1.753146336762871</v>
      </c>
      <c r="J159" s="3">
        <f t="shared" si="29"/>
        <v>-4.7182775996336152E-3</v>
      </c>
      <c r="K159" s="3">
        <f t="shared" si="30"/>
        <v>-1.0550171928727729E-2</v>
      </c>
      <c r="L159" s="15" t="str">
        <f t="shared" si="32"/>
        <v/>
      </c>
      <c r="M159" s="12">
        <v>0.22142898319205515</v>
      </c>
      <c r="N159" s="15" t="str">
        <f t="shared" si="33"/>
        <v/>
      </c>
      <c r="O159" s="15" t="str">
        <f t="shared" si="34"/>
        <v>Exit Trade</v>
      </c>
      <c r="P159" s="15" t="str">
        <f t="shared" si="35"/>
        <v/>
      </c>
      <c r="Q159" s="15">
        <f t="shared" si="36"/>
        <v>990.3</v>
      </c>
      <c r="R159" s="15" t="str">
        <f t="shared" si="37"/>
        <v/>
      </c>
      <c r="S159" s="15">
        <f t="shared" si="38"/>
        <v>1226.0999999999999</v>
      </c>
      <c r="T159" s="18" t="str">
        <f t="shared" si="39"/>
        <v/>
      </c>
      <c r="U159" s="18">
        <f t="shared" si="40"/>
        <v>8.4521384928716442E-3</v>
      </c>
      <c r="V159" s="18" t="str">
        <f t="shared" si="41"/>
        <v/>
      </c>
      <c r="W159" s="18">
        <f t="shared" si="42"/>
        <v>3.4378031804952129E-2</v>
      </c>
      <c r="X159" s="18" t="str">
        <f t="shared" si="43"/>
        <v/>
      </c>
      <c r="Y159" s="18" t="str">
        <f t="shared" si="44"/>
        <v/>
      </c>
      <c r="Z159" s="18" t="str">
        <f t="shared" si="45"/>
        <v/>
      </c>
      <c r="AA159" s="18" t="str">
        <f t="shared" si="46"/>
        <v/>
      </c>
    </row>
    <row r="160" spans="1:27">
      <c r="A160" s="11">
        <v>42235</v>
      </c>
      <c r="B160" s="12">
        <v>1081.8499999999999</v>
      </c>
      <c r="C160" s="12">
        <v>1256.3</v>
      </c>
      <c r="D160" s="9">
        <f t="shared" si="31"/>
        <v>-6.4926310359519124E-2</v>
      </c>
      <c r="E160" s="9">
        <f t="shared" ref="E160:E223" si="47">AVERAGE(D131:D160)</f>
        <v>-7.6886482136774612E-2</v>
      </c>
      <c r="F160" s="9">
        <f t="shared" ref="F160:F223" si="48">STDEV(D131:D160)</f>
        <v>6.5916821373894676E-3</v>
      </c>
      <c r="G160" s="9">
        <f t="shared" ref="G160:G223" si="49">E160+2.25*F160</f>
        <v>-6.2055197327648311E-2</v>
      </c>
      <c r="H160" s="9">
        <f t="shared" ref="H160:H223" si="50">E160-2.25*F160</f>
        <v>-9.1717766945900919E-2</v>
      </c>
      <c r="I160" s="9">
        <f t="shared" ref="I160:I223" si="51">(D160-E160)/F160</f>
        <v>1.8144339377978753</v>
      </c>
      <c r="J160" s="3">
        <f t="shared" ref="J160:J223" si="52">(B160-B159)/B159</f>
        <v>-4.1423114097666504E-3</v>
      </c>
      <c r="K160" s="3">
        <f t="shared" ref="K160:K223" si="53">(C160-C159)/C159</f>
        <v>-7.7403048732327265E-3</v>
      </c>
      <c r="L160" s="15" t="str">
        <f t="shared" si="32"/>
        <v/>
      </c>
      <c r="M160" s="12">
        <v>0.22142898319205515</v>
      </c>
      <c r="N160" s="15" t="str">
        <f t="shared" si="33"/>
        <v/>
      </c>
      <c r="O160" s="15" t="str">
        <f t="shared" si="34"/>
        <v>Exit Trade</v>
      </c>
      <c r="P160" s="15" t="str">
        <f t="shared" si="35"/>
        <v/>
      </c>
      <c r="Q160" s="15">
        <f t="shared" si="36"/>
        <v>990.3</v>
      </c>
      <c r="R160" s="15" t="str">
        <f t="shared" si="37"/>
        <v/>
      </c>
      <c r="S160" s="15">
        <f t="shared" si="38"/>
        <v>1226.0999999999999</v>
      </c>
      <c r="T160" s="18" t="str">
        <f t="shared" si="39"/>
        <v/>
      </c>
      <c r="U160" s="18">
        <f t="shared" si="40"/>
        <v>8.4521384928716442E-3</v>
      </c>
      <c r="V160" s="18" t="str">
        <f t="shared" si="41"/>
        <v/>
      </c>
      <c r="W160" s="18">
        <f t="shared" si="42"/>
        <v>3.4378031804952129E-2</v>
      </c>
      <c r="X160" s="18" t="str">
        <f t="shared" si="43"/>
        <v/>
      </c>
      <c r="Y160" s="18" t="str">
        <f t="shared" si="44"/>
        <v/>
      </c>
      <c r="Z160" s="18" t="str">
        <f t="shared" si="45"/>
        <v/>
      </c>
      <c r="AA160" s="18" t="str">
        <f t="shared" si="46"/>
        <v/>
      </c>
    </row>
    <row r="161" spans="1:27">
      <c r="A161" s="11">
        <v>42236</v>
      </c>
      <c r="B161" s="12">
        <v>1074.7</v>
      </c>
      <c r="C161" s="12">
        <v>1249.9000000000001</v>
      </c>
      <c r="D161" s="9">
        <f t="shared" si="31"/>
        <v>-6.5588019182689611E-2</v>
      </c>
      <c r="E161" s="9">
        <f t="shared" si="47"/>
        <v>-7.6473415839625233E-2</v>
      </c>
      <c r="F161" s="9">
        <f t="shared" si="48"/>
        <v>6.9017705917533518E-3</v>
      </c>
      <c r="G161" s="9">
        <f t="shared" si="49"/>
        <v>-6.0944432008180192E-2</v>
      </c>
      <c r="H161" s="9">
        <f t="shared" si="50"/>
        <v>-9.2002399671070267E-2</v>
      </c>
      <c r="I161" s="9">
        <f t="shared" si="51"/>
        <v>1.5771889998694169</v>
      </c>
      <c r="J161" s="3">
        <f t="shared" si="52"/>
        <v>-6.6090493136755227E-3</v>
      </c>
      <c r="K161" s="3">
        <f t="shared" si="53"/>
        <v>-5.0943246039957526E-3</v>
      </c>
      <c r="L161" s="15" t="str">
        <f t="shared" si="32"/>
        <v/>
      </c>
      <c r="M161" s="12">
        <v>0.22142898319205515</v>
      </c>
      <c r="N161" s="15" t="str">
        <f t="shared" si="33"/>
        <v/>
      </c>
      <c r="O161" s="15" t="str">
        <f t="shared" si="34"/>
        <v>Exit Trade</v>
      </c>
      <c r="P161" s="15" t="str">
        <f t="shared" si="35"/>
        <v/>
      </c>
      <c r="Q161" s="15">
        <f t="shared" si="36"/>
        <v>990.3</v>
      </c>
      <c r="R161" s="15" t="str">
        <f t="shared" si="37"/>
        <v/>
      </c>
      <c r="S161" s="15">
        <f t="shared" si="38"/>
        <v>1226.0999999999999</v>
      </c>
      <c r="T161" s="18" t="str">
        <f t="shared" si="39"/>
        <v/>
      </c>
      <c r="U161" s="18">
        <f t="shared" si="40"/>
        <v>8.4521384928716442E-3</v>
      </c>
      <c r="V161" s="18" t="str">
        <f t="shared" si="41"/>
        <v/>
      </c>
      <c r="W161" s="18">
        <f t="shared" si="42"/>
        <v>3.4378031804952129E-2</v>
      </c>
      <c r="X161" s="18" t="str">
        <f t="shared" si="43"/>
        <v/>
      </c>
      <c r="Y161" s="18" t="str">
        <f t="shared" si="44"/>
        <v/>
      </c>
      <c r="Z161" s="18" t="str">
        <f t="shared" si="45"/>
        <v/>
      </c>
      <c r="AA161" s="18" t="str">
        <f t="shared" si="46"/>
        <v/>
      </c>
    </row>
    <row r="162" spans="1:27">
      <c r="A162" s="11">
        <v>42237</v>
      </c>
      <c r="B162" s="12">
        <v>1061.3</v>
      </c>
      <c r="C162" s="12">
        <v>1228.3499999999999</v>
      </c>
      <c r="D162" s="9">
        <f t="shared" si="31"/>
        <v>-6.3483965939541531E-2</v>
      </c>
      <c r="E162" s="9">
        <f t="shared" si="47"/>
        <v>-7.623555159489552E-2</v>
      </c>
      <c r="F162" s="9">
        <f t="shared" si="48"/>
        <v>7.2258238574178565E-3</v>
      </c>
      <c r="G162" s="9">
        <f t="shared" si="49"/>
        <v>-5.9977447915705348E-2</v>
      </c>
      <c r="H162" s="9">
        <f t="shared" si="50"/>
        <v>-9.2493655274085693E-2</v>
      </c>
      <c r="I162" s="9">
        <f t="shared" si="51"/>
        <v>1.7647241210098858</v>
      </c>
      <c r="J162" s="3">
        <f t="shared" si="52"/>
        <v>-1.2468595887224427E-2</v>
      </c>
      <c r="K162" s="3">
        <f t="shared" si="53"/>
        <v>-1.7241379310344973E-2</v>
      </c>
      <c r="L162" s="15" t="str">
        <f t="shared" si="32"/>
        <v/>
      </c>
      <c r="M162" s="12">
        <v>0.22142898319205515</v>
      </c>
      <c r="N162" s="15" t="str">
        <f t="shared" si="33"/>
        <v/>
      </c>
      <c r="O162" s="15" t="str">
        <f t="shared" si="34"/>
        <v>Exit Trade</v>
      </c>
      <c r="P162" s="15" t="str">
        <f t="shared" si="35"/>
        <v/>
      </c>
      <c r="Q162" s="15">
        <f t="shared" si="36"/>
        <v>990.3</v>
      </c>
      <c r="R162" s="15" t="str">
        <f t="shared" si="37"/>
        <v/>
      </c>
      <c r="S162" s="15">
        <f t="shared" si="38"/>
        <v>1226.0999999999999</v>
      </c>
      <c r="T162" s="18" t="str">
        <f t="shared" si="39"/>
        <v/>
      </c>
      <c r="U162" s="18">
        <f t="shared" si="40"/>
        <v>8.4521384928716442E-3</v>
      </c>
      <c r="V162" s="18" t="str">
        <f t="shared" si="41"/>
        <v/>
      </c>
      <c r="W162" s="18">
        <f t="shared" si="42"/>
        <v>3.4378031804952129E-2</v>
      </c>
      <c r="X162" s="18" t="str">
        <f t="shared" si="43"/>
        <v/>
      </c>
      <c r="Y162" s="18" t="str">
        <f t="shared" si="44"/>
        <v/>
      </c>
      <c r="Z162" s="18" t="str">
        <f t="shared" si="45"/>
        <v/>
      </c>
      <c r="AA162" s="18" t="str">
        <f t="shared" si="46"/>
        <v/>
      </c>
    </row>
    <row r="163" spans="1:27">
      <c r="A163" s="11">
        <v>42240</v>
      </c>
      <c r="B163" s="12">
        <v>1019.05</v>
      </c>
      <c r="C163" s="12">
        <v>1167.75</v>
      </c>
      <c r="D163" s="9">
        <f t="shared" si="31"/>
        <v>-5.9154382639000753E-2</v>
      </c>
      <c r="E163" s="9">
        <f t="shared" si="47"/>
        <v>-7.5476164852168542E-2</v>
      </c>
      <c r="F163" s="9">
        <f t="shared" si="48"/>
        <v>7.7817973461950163E-3</v>
      </c>
      <c r="G163" s="9">
        <f t="shared" si="49"/>
        <v>-5.7967120823229759E-2</v>
      </c>
      <c r="H163" s="9">
        <f t="shared" si="50"/>
        <v>-9.2985208881107326E-2</v>
      </c>
      <c r="I163" s="9">
        <f t="shared" si="51"/>
        <v>2.0974309002210756</v>
      </c>
      <c r="J163" s="3">
        <f t="shared" si="52"/>
        <v>-3.9809667389051166E-2</v>
      </c>
      <c r="K163" s="3">
        <f t="shared" si="53"/>
        <v>-4.9334473073635296E-2</v>
      </c>
      <c r="L163" s="15" t="str">
        <f t="shared" si="32"/>
        <v/>
      </c>
      <c r="M163" s="12">
        <v>0.22142898319205515</v>
      </c>
      <c r="N163" s="15" t="str">
        <f t="shared" si="33"/>
        <v/>
      </c>
      <c r="O163" s="15" t="str">
        <f t="shared" si="34"/>
        <v>Exit Trade</v>
      </c>
      <c r="P163" s="15" t="str">
        <f t="shared" si="35"/>
        <v/>
      </c>
      <c r="Q163" s="15">
        <f t="shared" si="36"/>
        <v>990.3</v>
      </c>
      <c r="R163" s="15" t="str">
        <f t="shared" si="37"/>
        <v/>
      </c>
      <c r="S163" s="15">
        <f t="shared" si="38"/>
        <v>1226.0999999999999</v>
      </c>
      <c r="T163" s="18" t="str">
        <f t="shared" si="39"/>
        <v/>
      </c>
      <c r="U163" s="18">
        <f t="shared" si="40"/>
        <v>8.4521384928716442E-3</v>
      </c>
      <c r="V163" s="18" t="str">
        <f t="shared" si="41"/>
        <v/>
      </c>
      <c r="W163" s="18">
        <f t="shared" si="42"/>
        <v>3.4378031804952129E-2</v>
      </c>
      <c r="X163" s="18" t="str">
        <f t="shared" si="43"/>
        <v/>
      </c>
      <c r="Y163" s="18" t="str">
        <f t="shared" si="44"/>
        <v/>
      </c>
      <c r="Z163" s="18" t="str">
        <f t="shared" si="45"/>
        <v/>
      </c>
      <c r="AA163" s="18" t="str">
        <f t="shared" si="46"/>
        <v/>
      </c>
    </row>
    <row r="164" spans="1:27">
      <c r="A164" s="11">
        <v>42241</v>
      </c>
      <c r="B164" s="12">
        <v>1018.45</v>
      </c>
      <c r="C164" s="12">
        <v>1145.55</v>
      </c>
      <c r="D164" s="9">
        <f t="shared" si="31"/>
        <v>-5.107433714401164E-2</v>
      </c>
      <c r="E164" s="9">
        <f t="shared" si="47"/>
        <v>-7.4449168893056777E-2</v>
      </c>
      <c r="F164" s="9">
        <f t="shared" si="48"/>
        <v>8.8646511964822605E-3</v>
      </c>
      <c r="G164" s="9">
        <f t="shared" si="49"/>
        <v>-5.4503703700971691E-2</v>
      </c>
      <c r="H164" s="9">
        <f t="shared" si="50"/>
        <v>-9.4394634085141871E-2</v>
      </c>
      <c r="I164" s="9">
        <f t="shared" si="51"/>
        <v>2.6368586006317902</v>
      </c>
      <c r="J164" s="3">
        <f t="shared" si="52"/>
        <v>-5.8878367106609988E-4</v>
      </c>
      <c r="K164" s="3">
        <f t="shared" si="53"/>
        <v>-1.9010918432883789E-2</v>
      </c>
      <c r="L164" s="15" t="str">
        <f t="shared" si="32"/>
        <v>Enter Trade</v>
      </c>
      <c r="M164" s="12">
        <v>2.6368586006317902</v>
      </c>
      <c r="N164" s="15" t="str">
        <f t="shared" si="33"/>
        <v>Enter Trade</v>
      </c>
      <c r="O164" s="15" t="str">
        <f t="shared" si="34"/>
        <v>Enter Trade</v>
      </c>
      <c r="P164" s="15">
        <f t="shared" si="35"/>
        <v>1018.45</v>
      </c>
      <c r="Q164" s="15">
        <f t="shared" si="36"/>
        <v>1018.45</v>
      </c>
      <c r="R164" s="15">
        <f t="shared" si="37"/>
        <v>1145.55</v>
      </c>
      <c r="S164" s="15">
        <f t="shared" si="38"/>
        <v>1145.55</v>
      </c>
      <c r="T164" s="18">
        <f t="shared" si="39"/>
        <v>-5.8878367106609988E-4</v>
      </c>
      <c r="U164" s="18">
        <f t="shared" si="40"/>
        <v>-5.8878367106609988E-4</v>
      </c>
      <c r="V164" s="18">
        <f t="shared" si="41"/>
        <v>-1.9010918432883789E-2</v>
      </c>
      <c r="W164" s="18">
        <f t="shared" si="42"/>
        <v>-1.9010918432883789E-2</v>
      </c>
      <c r="X164" s="18" t="str">
        <f t="shared" si="43"/>
        <v/>
      </c>
      <c r="Y164" s="18" t="str">
        <f t="shared" si="44"/>
        <v/>
      </c>
      <c r="Z164" s="18" t="str">
        <f t="shared" si="45"/>
        <v/>
      </c>
      <c r="AA164" s="18" t="str">
        <f t="shared" si="46"/>
        <v/>
      </c>
    </row>
    <row r="165" spans="1:27">
      <c r="A165" s="11">
        <v>42242</v>
      </c>
      <c r="B165" s="12">
        <v>1013.5</v>
      </c>
      <c r="C165" s="12">
        <v>1102.3499999999999</v>
      </c>
      <c r="D165" s="9">
        <f t="shared" si="31"/>
        <v>-3.6495753406300888E-2</v>
      </c>
      <c r="E165" s="9">
        <f t="shared" si="47"/>
        <v>-7.2763508432330717E-2</v>
      </c>
      <c r="F165" s="9">
        <f t="shared" si="48"/>
        <v>1.0946458864857065E-2</v>
      </c>
      <c r="G165" s="9">
        <f t="shared" si="49"/>
        <v>-4.8133975986402316E-2</v>
      </c>
      <c r="H165" s="9">
        <f t="shared" si="50"/>
        <v>-9.7393040878259118E-2</v>
      </c>
      <c r="I165" s="9">
        <f t="shared" si="51"/>
        <v>3.3131952052974167</v>
      </c>
      <c r="J165" s="3">
        <f t="shared" si="52"/>
        <v>-4.8603269674505822E-3</v>
      </c>
      <c r="K165" s="3">
        <f t="shared" si="53"/>
        <v>-3.7711143119025833E-2</v>
      </c>
      <c r="L165" s="15" t="str">
        <f t="shared" si="32"/>
        <v>Enter Trade</v>
      </c>
      <c r="M165" s="12">
        <v>2.6368586006317902</v>
      </c>
      <c r="N165" s="15" t="str">
        <f t="shared" si="33"/>
        <v/>
      </c>
      <c r="O165" s="15" t="str">
        <f t="shared" si="34"/>
        <v>Enter Trade</v>
      </c>
      <c r="P165" s="15" t="str">
        <f t="shared" si="35"/>
        <v/>
      </c>
      <c r="Q165" s="15">
        <f t="shared" si="36"/>
        <v>1018.45</v>
      </c>
      <c r="R165" s="15" t="str">
        <f t="shared" si="37"/>
        <v/>
      </c>
      <c r="S165" s="15">
        <f t="shared" si="38"/>
        <v>1145.55</v>
      </c>
      <c r="T165" s="18" t="str">
        <f t="shared" si="39"/>
        <v/>
      </c>
      <c r="U165" s="18">
        <f t="shared" si="40"/>
        <v>-5.8878367106609988E-4</v>
      </c>
      <c r="V165" s="18" t="str">
        <f t="shared" si="41"/>
        <v/>
      </c>
      <c r="W165" s="18">
        <f t="shared" si="42"/>
        <v>-1.9010918432883789E-2</v>
      </c>
      <c r="X165" s="18" t="str">
        <f t="shared" si="43"/>
        <v/>
      </c>
      <c r="Y165" s="18" t="str">
        <f t="shared" si="44"/>
        <v/>
      </c>
      <c r="Z165" s="18" t="str">
        <f t="shared" si="45"/>
        <v/>
      </c>
      <c r="AA165" s="18" t="str">
        <f t="shared" si="46"/>
        <v/>
      </c>
    </row>
    <row r="166" spans="1:27">
      <c r="A166" s="11">
        <v>42243</v>
      </c>
      <c r="B166" s="12">
        <v>1022.1</v>
      </c>
      <c r="C166" s="12">
        <v>1193.9000000000001</v>
      </c>
      <c r="D166" s="9">
        <f t="shared" si="31"/>
        <v>-6.7474563910378704E-2</v>
      </c>
      <c r="E166" s="9">
        <f t="shared" si="47"/>
        <v>-7.2136490681983689E-2</v>
      </c>
      <c r="F166" s="9">
        <f t="shared" si="48"/>
        <v>1.068074152044377E-2</v>
      </c>
      <c r="G166" s="9">
        <f t="shared" si="49"/>
        <v>-4.8104822260985211E-2</v>
      </c>
      <c r="H166" s="9">
        <f t="shared" si="50"/>
        <v>-9.6168159102982168E-2</v>
      </c>
      <c r="I166" s="9">
        <f t="shared" si="51"/>
        <v>0.43647969222751948</v>
      </c>
      <c r="J166" s="3">
        <f t="shared" si="52"/>
        <v>8.4854464726196576E-3</v>
      </c>
      <c r="K166" s="3">
        <f t="shared" si="53"/>
        <v>8.3049848051889322E-2</v>
      </c>
      <c r="L166" s="15" t="str">
        <f t="shared" si="32"/>
        <v>Exit Trade</v>
      </c>
      <c r="M166" s="12">
        <v>0.43647969222751948</v>
      </c>
      <c r="N166" s="15" t="str">
        <f t="shared" si="33"/>
        <v>Exit Trade</v>
      </c>
      <c r="O166" s="15" t="str">
        <f t="shared" si="34"/>
        <v>Exit Trade</v>
      </c>
      <c r="P166" s="15">
        <f t="shared" si="35"/>
        <v>1022.1</v>
      </c>
      <c r="Q166" s="15">
        <f t="shared" si="36"/>
        <v>1022.1</v>
      </c>
      <c r="R166" s="15">
        <f t="shared" si="37"/>
        <v>1193.9000000000001</v>
      </c>
      <c r="S166" s="15">
        <f t="shared" si="38"/>
        <v>1193.9000000000001</v>
      </c>
      <c r="T166" s="18">
        <f t="shared" si="39"/>
        <v>8.4854464726196576E-3</v>
      </c>
      <c r="U166" s="18">
        <f t="shared" si="40"/>
        <v>8.4854464726196576E-3</v>
      </c>
      <c r="V166" s="18">
        <f t="shared" si="41"/>
        <v>8.3049848051889322E-2</v>
      </c>
      <c r="W166" s="18">
        <f t="shared" si="42"/>
        <v>8.3049848051889322E-2</v>
      </c>
      <c r="X166" s="18">
        <f t="shared" si="43"/>
        <v>-3.5838774608474289E-3</v>
      </c>
      <c r="Y166" s="18">
        <f t="shared" si="44"/>
        <v>4.2206800226965324E-2</v>
      </c>
      <c r="Z166" s="18">
        <f t="shared" si="45"/>
        <v>3.8622922766117895E-2</v>
      </c>
      <c r="AA166" s="18">
        <f t="shared" si="46"/>
        <v>1.9311461383058948E-2</v>
      </c>
    </row>
    <row r="167" spans="1:27">
      <c r="A167" s="11">
        <v>42244</v>
      </c>
      <c r="B167" s="12">
        <v>1027.95</v>
      </c>
      <c r="C167" s="12">
        <v>1201.9000000000001</v>
      </c>
      <c r="D167" s="9">
        <f t="shared" si="31"/>
        <v>-6.7896344302097428E-2</v>
      </c>
      <c r="E167" s="9">
        <f t="shared" si="47"/>
        <v>-7.1825760661778995E-2</v>
      </c>
      <c r="F167" s="9">
        <f t="shared" si="48"/>
        <v>1.0663387189613061E-2</v>
      </c>
      <c r="G167" s="9">
        <f t="shared" si="49"/>
        <v>-4.7833139485149612E-2</v>
      </c>
      <c r="H167" s="9">
        <f t="shared" si="50"/>
        <v>-9.5818381838408379E-2</v>
      </c>
      <c r="I167" s="9">
        <f t="shared" si="51"/>
        <v>0.36849607819822144</v>
      </c>
      <c r="J167" s="3">
        <f t="shared" si="52"/>
        <v>5.7235104197241194E-3</v>
      </c>
      <c r="K167" s="3">
        <f t="shared" si="53"/>
        <v>6.7007287042465859E-3</v>
      </c>
      <c r="L167" s="15" t="str">
        <f t="shared" si="32"/>
        <v>Exit Trade</v>
      </c>
      <c r="M167" s="12">
        <v>0.43647969222751948</v>
      </c>
      <c r="N167" s="15" t="str">
        <f t="shared" si="33"/>
        <v/>
      </c>
      <c r="O167" s="15" t="str">
        <f t="shared" si="34"/>
        <v>Exit Trade</v>
      </c>
      <c r="P167" s="15" t="str">
        <f t="shared" si="35"/>
        <v/>
      </c>
      <c r="Q167" s="15">
        <f t="shared" si="36"/>
        <v>1022.1</v>
      </c>
      <c r="R167" s="15" t="str">
        <f t="shared" si="37"/>
        <v/>
      </c>
      <c r="S167" s="15">
        <f t="shared" si="38"/>
        <v>1193.9000000000001</v>
      </c>
      <c r="T167" s="18" t="str">
        <f t="shared" si="39"/>
        <v/>
      </c>
      <c r="U167" s="18">
        <f t="shared" si="40"/>
        <v>8.4854464726196576E-3</v>
      </c>
      <c r="V167" s="18" t="str">
        <f t="shared" si="41"/>
        <v/>
      </c>
      <c r="W167" s="18">
        <f t="shared" si="42"/>
        <v>8.3049848051889322E-2</v>
      </c>
      <c r="X167" s="18" t="str">
        <f t="shared" si="43"/>
        <v/>
      </c>
      <c r="Y167" s="18" t="str">
        <f t="shared" si="44"/>
        <v/>
      </c>
      <c r="Z167" s="18" t="str">
        <f t="shared" si="45"/>
        <v/>
      </c>
      <c r="AA167" s="18" t="str">
        <f t="shared" si="46"/>
        <v/>
      </c>
    </row>
    <row r="168" spans="1:27">
      <c r="A168" s="11">
        <v>42247</v>
      </c>
      <c r="B168" s="12">
        <v>1027.45</v>
      </c>
      <c r="C168" s="12">
        <v>1186.1500000000001</v>
      </c>
      <c r="D168" s="9">
        <f t="shared" si="31"/>
        <v>-6.2378916705192904E-2</v>
      </c>
      <c r="E168" s="9">
        <f t="shared" si="47"/>
        <v>-7.151608797798123E-2</v>
      </c>
      <c r="F168" s="9">
        <f t="shared" si="48"/>
        <v>1.0802088505734083E-2</v>
      </c>
      <c r="G168" s="9">
        <f t="shared" si="49"/>
        <v>-4.7211388840079541E-2</v>
      </c>
      <c r="H168" s="9">
        <f t="shared" si="50"/>
        <v>-9.5820787115882919E-2</v>
      </c>
      <c r="I168" s="9">
        <f t="shared" si="51"/>
        <v>0.84587080247843116</v>
      </c>
      <c r="J168" s="3">
        <f t="shared" si="52"/>
        <v>-4.8640498078700322E-4</v>
      </c>
      <c r="K168" s="3">
        <f t="shared" si="53"/>
        <v>-1.3104251601630749E-2</v>
      </c>
      <c r="L168" s="15" t="str">
        <f t="shared" si="32"/>
        <v/>
      </c>
      <c r="M168" s="12">
        <v>0.43647969222751948</v>
      </c>
      <c r="N168" s="15" t="str">
        <f t="shared" si="33"/>
        <v/>
      </c>
      <c r="O168" s="15" t="str">
        <f t="shared" si="34"/>
        <v>Exit Trade</v>
      </c>
      <c r="P168" s="15" t="str">
        <f t="shared" si="35"/>
        <v/>
      </c>
      <c r="Q168" s="15">
        <f t="shared" si="36"/>
        <v>1022.1</v>
      </c>
      <c r="R168" s="15" t="str">
        <f t="shared" si="37"/>
        <v/>
      </c>
      <c r="S168" s="15">
        <f t="shared" si="38"/>
        <v>1193.9000000000001</v>
      </c>
      <c r="T168" s="18" t="str">
        <f t="shared" si="39"/>
        <v/>
      </c>
      <c r="U168" s="18">
        <f t="shared" si="40"/>
        <v>8.4854464726196576E-3</v>
      </c>
      <c r="V168" s="18" t="str">
        <f t="shared" si="41"/>
        <v/>
      </c>
      <c r="W168" s="18">
        <f t="shared" si="42"/>
        <v>8.3049848051889322E-2</v>
      </c>
      <c r="X168" s="18" t="str">
        <f t="shared" si="43"/>
        <v/>
      </c>
      <c r="Y168" s="18" t="str">
        <f t="shared" si="44"/>
        <v/>
      </c>
      <c r="Z168" s="18" t="str">
        <f t="shared" si="45"/>
        <v/>
      </c>
      <c r="AA168" s="18" t="str">
        <f t="shared" si="46"/>
        <v/>
      </c>
    </row>
    <row r="169" spans="1:27">
      <c r="A169" s="11">
        <v>42248</v>
      </c>
      <c r="B169" s="12">
        <v>1000.1</v>
      </c>
      <c r="C169" s="12">
        <v>1157.4000000000001</v>
      </c>
      <c r="D169" s="9">
        <f t="shared" si="31"/>
        <v>-6.3440050750665486E-2</v>
      </c>
      <c r="E169" s="9">
        <f t="shared" si="47"/>
        <v>-7.1058113279077531E-2</v>
      </c>
      <c r="F169" s="9">
        <f t="shared" si="48"/>
        <v>1.0844872684009891E-2</v>
      </c>
      <c r="G169" s="9">
        <f t="shared" si="49"/>
        <v>-4.6657149740055276E-2</v>
      </c>
      <c r="H169" s="9">
        <f t="shared" si="50"/>
        <v>-9.5459076818099786E-2</v>
      </c>
      <c r="I169" s="9">
        <f t="shared" si="51"/>
        <v>0.70245753457709259</v>
      </c>
      <c r="J169" s="3">
        <f t="shared" si="52"/>
        <v>-2.6619300209255944E-2</v>
      </c>
      <c r="K169" s="3">
        <f t="shared" si="53"/>
        <v>-2.4238081187033678E-2</v>
      </c>
      <c r="L169" s="15" t="str">
        <f t="shared" si="32"/>
        <v/>
      </c>
      <c r="M169" s="12">
        <v>0.43647969222751948</v>
      </c>
      <c r="N169" s="15" t="str">
        <f t="shared" si="33"/>
        <v/>
      </c>
      <c r="O169" s="15" t="str">
        <f t="shared" si="34"/>
        <v>Exit Trade</v>
      </c>
      <c r="P169" s="15" t="str">
        <f t="shared" si="35"/>
        <v/>
      </c>
      <c r="Q169" s="15">
        <f t="shared" si="36"/>
        <v>1022.1</v>
      </c>
      <c r="R169" s="15" t="str">
        <f t="shared" si="37"/>
        <v/>
      </c>
      <c r="S169" s="15">
        <f t="shared" si="38"/>
        <v>1193.9000000000001</v>
      </c>
      <c r="T169" s="18" t="str">
        <f t="shared" si="39"/>
        <v/>
      </c>
      <c r="U169" s="18">
        <f t="shared" si="40"/>
        <v>8.4854464726196576E-3</v>
      </c>
      <c r="V169" s="18" t="str">
        <f t="shared" si="41"/>
        <v/>
      </c>
      <c r="W169" s="18">
        <f t="shared" si="42"/>
        <v>8.3049848051889322E-2</v>
      </c>
      <c r="X169" s="18" t="str">
        <f t="shared" si="43"/>
        <v/>
      </c>
      <c r="Y169" s="18" t="str">
        <f t="shared" si="44"/>
        <v/>
      </c>
      <c r="Z169" s="18" t="str">
        <f t="shared" si="45"/>
        <v/>
      </c>
      <c r="AA169" s="18" t="str">
        <f t="shared" si="46"/>
        <v/>
      </c>
    </row>
    <row r="170" spans="1:27">
      <c r="A170" s="11">
        <v>42249</v>
      </c>
      <c r="B170" s="12">
        <v>995.15</v>
      </c>
      <c r="C170" s="12">
        <v>1123.1500000000001</v>
      </c>
      <c r="D170" s="9">
        <f t="shared" si="31"/>
        <v>-5.2549214104663115E-2</v>
      </c>
      <c r="E170" s="9">
        <f t="shared" si="47"/>
        <v>-7.0078977580172383E-2</v>
      </c>
      <c r="F170" s="9">
        <f t="shared" si="48"/>
        <v>1.115176316892165E-2</v>
      </c>
      <c r="G170" s="9">
        <f t="shared" si="49"/>
        <v>-4.4987510450098675E-2</v>
      </c>
      <c r="H170" s="9">
        <f t="shared" si="50"/>
        <v>-9.5170444710246091E-2</v>
      </c>
      <c r="I170" s="9">
        <f t="shared" si="51"/>
        <v>1.5719275248206652</v>
      </c>
      <c r="J170" s="3">
        <f t="shared" si="52"/>
        <v>-4.9495050494950963E-3</v>
      </c>
      <c r="K170" s="3">
        <f t="shared" si="53"/>
        <v>-2.9592189390012093E-2</v>
      </c>
      <c r="L170" s="15" t="str">
        <f t="shared" si="32"/>
        <v/>
      </c>
      <c r="M170" s="12">
        <v>0.43647969222751948</v>
      </c>
      <c r="N170" s="15" t="str">
        <f t="shared" si="33"/>
        <v/>
      </c>
      <c r="O170" s="15" t="str">
        <f t="shared" si="34"/>
        <v>Exit Trade</v>
      </c>
      <c r="P170" s="15" t="str">
        <f t="shared" si="35"/>
        <v/>
      </c>
      <c r="Q170" s="15">
        <f t="shared" si="36"/>
        <v>1022.1</v>
      </c>
      <c r="R170" s="15" t="str">
        <f t="shared" si="37"/>
        <v/>
      </c>
      <c r="S170" s="15">
        <f t="shared" si="38"/>
        <v>1193.9000000000001</v>
      </c>
      <c r="T170" s="18" t="str">
        <f t="shared" si="39"/>
        <v/>
      </c>
      <c r="U170" s="18">
        <f t="shared" si="40"/>
        <v>8.4854464726196576E-3</v>
      </c>
      <c r="V170" s="18" t="str">
        <f t="shared" si="41"/>
        <v/>
      </c>
      <c r="W170" s="18">
        <f t="shared" si="42"/>
        <v>8.3049848051889322E-2</v>
      </c>
      <c r="X170" s="18" t="str">
        <f t="shared" si="43"/>
        <v/>
      </c>
      <c r="Y170" s="18" t="str">
        <f t="shared" si="44"/>
        <v/>
      </c>
      <c r="Z170" s="18" t="str">
        <f t="shared" si="45"/>
        <v/>
      </c>
      <c r="AA170" s="18" t="str">
        <f t="shared" si="46"/>
        <v/>
      </c>
    </row>
    <row r="171" spans="1:27">
      <c r="A171" s="11">
        <v>42250</v>
      </c>
      <c r="B171" s="12">
        <v>1010.3</v>
      </c>
      <c r="C171" s="12">
        <v>1172.05</v>
      </c>
      <c r="D171" s="9">
        <f t="shared" si="31"/>
        <v>-6.449578621922146E-2</v>
      </c>
      <c r="E171" s="9">
        <f t="shared" si="47"/>
        <v>-6.9361833624786304E-2</v>
      </c>
      <c r="F171" s="9">
        <f t="shared" si="48"/>
        <v>1.0777427203407462E-2</v>
      </c>
      <c r="G171" s="9">
        <f t="shared" si="49"/>
        <v>-4.5112622417119511E-2</v>
      </c>
      <c r="H171" s="9">
        <f t="shared" si="50"/>
        <v>-9.3611044832453097E-2</v>
      </c>
      <c r="I171" s="9">
        <f t="shared" si="51"/>
        <v>0.45150362082950213</v>
      </c>
      <c r="J171" s="3">
        <f t="shared" si="52"/>
        <v>1.5223835602672941E-2</v>
      </c>
      <c r="K171" s="3">
        <f t="shared" si="53"/>
        <v>4.3538262921248148E-2</v>
      </c>
      <c r="L171" s="15" t="str">
        <f t="shared" si="32"/>
        <v>Exit Trade</v>
      </c>
      <c r="M171" s="12">
        <v>0.43647969222751948</v>
      </c>
      <c r="N171" s="15" t="str">
        <f t="shared" si="33"/>
        <v/>
      </c>
      <c r="O171" s="15" t="str">
        <f t="shared" si="34"/>
        <v>Exit Trade</v>
      </c>
      <c r="P171" s="15" t="str">
        <f t="shared" si="35"/>
        <v/>
      </c>
      <c r="Q171" s="15">
        <f t="shared" si="36"/>
        <v>1022.1</v>
      </c>
      <c r="R171" s="15" t="str">
        <f t="shared" si="37"/>
        <v/>
      </c>
      <c r="S171" s="15">
        <f t="shared" si="38"/>
        <v>1193.9000000000001</v>
      </c>
      <c r="T171" s="18" t="str">
        <f t="shared" si="39"/>
        <v/>
      </c>
      <c r="U171" s="18">
        <f t="shared" si="40"/>
        <v>8.4854464726196576E-3</v>
      </c>
      <c r="V171" s="18" t="str">
        <f t="shared" si="41"/>
        <v/>
      </c>
      <c r="W171" s="18">
        <f t="shared" si="42"/>
        <v>8.3049848051889322E-2</v>
      </c>
      <c r="X171" s="18" t="str">
        <f t="shared" si="43"/>
        <v/>
      </c>
      <c r="Y171" s="18" t="str">
        <f t="shared" si="44"/>
        <v/>
      </c>
      <c r="Z171" s="18" t="str">
        <f t="shared" si="45"/>
        <v/>
      </c>
      <c r="AA171" s="18" t="str">
        <f t="shared" si="46"/>
        <v/>
      </c>
    </row>
    <row r="172" spans="1:27">
      <c r="A172" s="11">
        <v>42251</v>
      </c>
      <c r="B172" s="12">
        <v>996.05</v>
      </c>
      <c r="C172" s="12">
        <v>1141.5999999999999</v>
      </c>
      <c r="D172" s="9">
        <f t="shared" si="31"/>
        <v>-5.9232820298288268E-2</v>
      </c>
      <c r="E172" s="9">
        <f t="shared" si="47"/>
        <v>-6.83809744660165E-2</v>
      </c>
      <c r="F172" s="9">
        <f t="shared" si="48"/>
        <v>1.0288601903889532E-2</v>
      </c>
      <c r="G172" s="9">
        <f t="shared" si="49"/>
        <v>-4.523162018226505E-2</v>
      </c>
      <c r="H172" s="9">
        <f t="shared" si="50"/>
        <v>-9.153032874976795E-2</v>
      </c>
      <c r="I172" s="9">
        <f t="shared" si="51"/>
        <v>0.88915425566906603</v>
      </c>
      <c r="J172" s="3">
        <f t="shared" si="52"/>
        <v>-1.4104721369890133E-2</v>
      </c>
      <c r="K172" s="3">
        <f t="shared" si="53"/>
        <v>-2.5980120302034938E-2</v>
      </c>
      <c r="L172" s="15" t="str">
        <f t="shared" si="32"/>
        <v/>
      </c>
      <c r="M172" s="12">
        <v>0.43647969222751948</v>
      </c>
      <c r="N172" s="15" t="str">
        <f t="shared" si="33"/>
        <v/>
      </c>
      <c r="O172" s="15" t="str">
        <f t="shared" si="34"/>
        <v>Exit Trade</v>
      </c>
      <c r="P172" s="15" t="str">
        <f t="shared" si="35"/>
        <v/>
      </c>
      <c r="Q172" s="15">
        <f t="shared" si="36"/>
        <v>1022.1</v>
      </c>
      <c r="R172" s="15" t="str">
        <f t="shared" si="37"/>
        <v/>
      </c>
      <c r="S172" s="15">
        <f t="shared" si="38"/>
        <v>1193.9000000000001</v>
      </c>
      <c r="T172" s="18" t="str">
        <f t="shared" si="39"/>
        <v/>
      </c>
      <c r="U172" s="18">
        <f t="shared" si="40"/>
        <v>8.4854464726196576E-3</v>
      </c>
      <c r="V172" s="18" t="str">
        <f t="shared" si="41"/>
        <v/>
      </c>
      <c r="W172" s="18">
        <f t="shared" si="42"/>
        <v>8.3049848051889322E-2</v>
      </c>
      <c r="X172" s="18" t="str">
        <f t="shared" si="43"/>
        <v/>
      </c>
      <c r="Y172" s="18" t="str">
        <f t="shared" si="44"/>
        <v/>
      </c>
      <c r="Z172" s="18" t="str">
        <f t="shared" si="45"/>
        <v/>
      </c>
      <c r="AA172" s="18" t="str">
        <f t="shared" si="46"/>
        <v/>
      </c>
    </row>
    <row r="173" spans="1:27">
      <c r="A173" s="11">
        <v>42254</v>
      </c>
      <c r="B173" s="12">
        <v>984.45</v>
      </c>
      <c r="C173" s="12">
        <v>1155.05</v>
      </c>
      <c r="D173" s="9">
        <f t="shared" si="31"/>
        <v>-6.9407121135552655E-2</v>
      </c>
      <c r="E173" s="9">
        <f t="shared" si="47"/>
        <v>-6.7826033631457061E-2</v>
      </c>
      <c r="F173" s="9">
        <f t="shared" si="48"/>
        <v>9.736591712042211E-3</v>
      </c>
      <c r="G173" s="9">
        <f t="shared" si="49"/>
        <v>-4.5918702279362088E-2</v>
      </c>
      <c r="H173" s="9">
        <f t="shared" si="50"/>
        <v>-8.9733364983552028E-2</v>
      </c>
      <c r="I173" s="9">
        <f t="shared" si="51"/>
        <v>-0.16238613581178571</v>
      </c>
      <c r="J173" s="3">
        <f t="shared" si="52"/>
        <v>-1.1646001706741538E-2</v>
      </c>
      <c r="K173" s="3">
        <f t="shared" si="53"/>
        <v>1.1781709880868997E-2</v>
      </c>
      <c r="L173" s="15" t="str">
        <f t="shared" si="32"/>
        <v>Exit Trade</v>
      </c>
      <c r="M173" s="12">
        <v>0.43647969222751948</v>
      </c>
      <c r="N173" s="15" t="str">
        <f t="shared" si="33"/>
        <v/>
      </c>
      <c r="O173" s="15" t="str">
        <f t="shared" si="34"/>
        <v>Exit Trade</v>
      </c>
      <c r="P173" s="15" t="str">
        <f t="shared" si="35"/>
        <v/>
      </c>
      <c r="Q173" s="15">
        <f t="shared" si="36"/>
        <v>1022.1</v>
      </c>
      <c r="R173" s="15" t="str">
        <f t="shared" si="37"/>
        <v/>
      </c>
      <c r="S173" s="15">
        <f t="shared" si="38"/>
        <v>1193.9000000000001</v>
      </c>
      <c r="T173" s="18" t="str">
        <f t="shared" si="39"/>
        <v/>
      </c>
      <c r="U173" s="18">
        <f t="shared" si="40"/>
        <v>8.4854464726196576E-3</v>
      </c>
      <c r="V173" s="18" t="str">
        <f t="shared" si="41"/>
        <v/>
      </c>
      <c r="W173" s="18">
        <f t="shared" si="42"/>
        <v>8.3049848051889322E-2</v>
      </c>
      <c r="X173" s="18" t="str">
        <f t="shared" si="43"/>
        <v/>
      </c>
      <c r="Y173" s="18" t="str">
        <f t="shared" si="44"/>
        <v/>
      </c>
      <c r="Z173" s="18" t="str">
        <f t="shared" si="45"/>
        <v/>
      </c>
      <c r="AA173" s="18" t="str">
        <f t="shared" si="46"/>
        <v/>
      </c>
    </row>
    <row r="174" spans="1:27">
      <c r="A174" s="11">
        <v>42255</v>
      </c>
      <c r="B174" s="12">
        <v>1004.05</v>
      </c>
      <c r="C174" s="12">
        <v>1171.05</v>
      </c>
      <c r="D174" s="9">
        <f t="shared" si="31"/>
        <v>-6.6820097938651388E-2</v>
      </c>
      <c r="E174" s="9">
        <f t="shared" si="47"/>
        <v>-6.7697533806631696E-2</v>
      </c>
      <c r="F174" s="9">
        <f t="shared" si="48"/>
        <v>9.7231233981082358E-3</v>
      </c>
      <c r="G174" s="9">
        <f t="shared" si="49"/>
        <v>-4.5820506160888161E-2</v>
      </c>
      <c r="H174" s="9">
        <f t="shared" si="50"/>
        <v>-8.9574561452375231E-2</v>
      </c>
      <c r="I174" s="9">
        <f t="shared" si="51"/>
        <v>9.0242181658521936E-2</v>
      </c>
      <c r="J174" s="3">
        <f t="shared" si="52"/>
        <v>1.9909594189648949E-2</v>
      </c>
      <c r="K174" s="3">
        <f t="shared" si="53"/>
        <v>1.3852214189861911E-2</v>
      </c>
      <c r="L174" s="15" t="str">
        <f t="shared" si="32"/>
        <v>Exit Trade</v>
      </c>
      <c r="M174" s="12">
        <v>0.43647969222751948</v>
      </c>
      <c r="N174" s="15" t="str">
        <f t="shared" si="33"/>
        <v/>
      </c>
      <c r="O174" s="15" t="str">
        <f t="shared" si="34"/>
        <v>Exit Trade</v>
      </c>
      <c r="P174" s="15" t="str">
        <f t="shared" si="35"/>
        <v/>
      </c>
      <c r="Q174" s="15">
        <f t="shared" si="36"/>
        <v>1022.1</v>
      </c>
      <c r="R174" s="15" t="str">
        <f t="shared" si="37"/>
        <v/>
      </c>
      <c r="S174" s="15">
        <f t="shared" si="38"/>
        <v>1193.9000000000001</v>
      </c>
      <c r="T174" s="18" t="str">
        <f t="shared" si="39"/>
        <v/>
      </c>
      <c r="U174" s="18">
        <f t="shared" si="40"/>
        <v>8.4854464726196576E-3</v>
      </c>
      <c r="V174" s="18" t="str">
        <f t="shared" si="41"/>
        <v/>
      </c>
      <c r="W174" s="18">
        <f t="shared" si="42"/>
        <v>8.3049848051889322E-2</v>
      </c>
      <c r="X174" s="18" t="str">
        <f t="shared" si="43"/>
        <v/>
      </c>
      <c r="Y174" s="18" t="str">
        <f t="shared" si="44"/>
        <v/>
      </c>
      <c r="Z174" s="18" t="str">
        <f t="shared" si="45"/>
        <v/>
      </c>
      <c r="AA174" s="18" t="str">
        <f t="shared" si="46"/>
        <v/>
      </c>
    </row>
    <row r="175" spans="1:27">
      <c r="A175" s="11">
        <v>42256</v>
      </c>
      <c r="B175" s="12">
        <v>1016.3</v>
      </c>
      <c r="C175" s="12">
        <v>1186.6500000000001</v>
      </c>
      <c r="D175" s="9">
        <f t="shared" si="31"/>
        <v>-6.7300717990097361E-2</v>
      </c>
      <c r="E175" s="9">
        <f t="shared" si="47"/>
        <v>-6.7498442407414691E-2</v>
      </c>
      <c r="F175" s="9">
        <f t="shared" si="48"/>
        <v>9.6659946390886039E-3</v>
      </c>
      <c r="G175" s="9">
        <f t="shared" si="49"/>
        <v>-4.5749954469465337E-2</v>
      </c>
      <c r="H175" s="9">
        <f t="shared" si="50"/>
        <v>-8.9246930345364045E-2</v>
      </c>
      <c r="I175" s="9">
        <f t="shared" si="51"/>
        <v>2.045567214756629E-2</v>
      </c>
      <c r="J175" s="3">
        <f t="shared" si="52"/>
        <v>1.2200587620138439E-2</v>
      </c>
      <c r="K175" s="3">
        <f t="shared" si="53"/>
        <v>1.332137825028832E-2</v>
      </c>
      <c r="L175" s="15" t="str">
        <f t="shared" si="32"/>
        <v>Exit Trade</v>
      </c>
      <c r="M175" s="12">
        <v>0.43647969222751948</v>
      </c>
      <c r="N175" s="15" t="str">
        <f t="shared" si="33"/>
        <v/>
      </c>
      <c r="O175" s="15" t="str">
        <f t="shared" si="34"/>
        <v>Exit Trade</v>
      </c>
      <c r="P175" s="15" t="str">
        <f t="shared" si="35"/>
        <v/>
      </c>
      <c r="Q175" s="15">
        <f t="shared" si="36"/>
        <v>1022.1</v>
      </c>
      <c r="R175" s="15" t="str">
        <f t="shared" si="37"/>
        <v/>
      </c>
      <c r="S175" s="15">
        <f t="shared" si="38"/>
        <v>1193.9000000000001</v>
      </c>
      <c r="T175" s="18" t="str">
        <f t="shared" si="39"/>
        <v/>
      </c>
      <c r="U175" s="18">
        <f t="shared" si="40"/>
        <v>8.4854464726196576E-3</v>
      </c>
      <c r="V175" s="18" t="str">
        <f t="shared" si="41"/>
        <v/>
      </c>
      <c r="W175" s="18">
        <f t="shared" si="42"/>
        <v>8.3049848051889322E-2</v>
      </c>
      <c r="X175" s="18" t="str">
        <f t="shared" si="43"/>
        <v/>
      </c>
      <c r="Y175" s="18" t="str">
        <f t="shared" si="44"/>
        <v/>
      </c>
      <c r="Z175" s="18" t="str">
        <f t="shared" si="45"/>
        <v/>
      </c>
      <c r="AA175" s="18" t="str">
        <f t="shared" si="46"/>
        <v/>
      </c>
    </row>
    <row r="176" spans="1:27">
      <c r="A176" s="11">
        <v>42257</v>
      </c>
      <c r="B176" s="12">
        <v>1011</v>
      </c>
      <c r="C176" s="12">
        <v>1162.75</v>
      </c>
      <c r="D176" s="9">
        <f t="shared" si="31"/>
        <v>-6.0735192592553021E-2</v>
      </c>
      <c r="E176" s="9">
        <f t="shared" si="47"/>
        <v>-6.6849504737898871E-2</v>
      </c>
      <c r="F176" s="9">
        <f t="shared" si="48"/>
        <v>9.434357754439647E-3</v>
      </c>
      <c r="G176" s="9">
        <f t="shared" si="49"/>
        <v>-4.5622199790409664E-2</v>
      </c>
      <c r="H176" s="9">
        <f t="shared" si="50"/>
        <v>-8.8076809685388086E-2</v>
      </c>
      <c r="I176" s="9">
        <f t="shared" si="51"/>
        <v>0.64808991820016149</v>
      </c>
      <c r="J176" s="3">
        <f t="shared" si="52"/>
        <v>-5.2149955721735265E-3</v>
      </c>
      <c r="K176" s="3">
        <f t="shared" si="53"/>
        <v>-2.0140732313656165E-2</v>
      </c>
      <c r="L176" s="15" t="str">
        <f t="shared" si="32"/>
        <v/>
      </c>
      <c r="M176" s="12">
        <v>0.43647969222751948</v>
      </c>
      <c r="N176" s="15" t="str">
        <f t="shared" si="33"/>
        <v/>
      </c>
      <c r="O176" s="15" t="str">
        <f t="shared" si="34"/>
        <v>Exit Trade</v>
      </c>
      <c r="P176" s="15" t="str">
        <f t="shared" si="35"/>
        <v/>
      </c>
      <c r="Q176" s="15">
        <f t="shared" si="36"/>
        <v>1022.1</v>
      </c>
      <c r="R176" s="15" t="str">
        <f t="shared" si="37"/>
        <v/>
      </c>
      <c r="S176" s="15">
        <f t="shared" si="38"/>
        <v>1193.9000000000001</v>
      </c>
      <c r="T176" s="18" t="str">
        <f t="shared" si="39"/>
        <v/>
      </c>
      <c r="U176" s="18">
        <f t="shared" si="40"/>
        <v>8.4854464726196576E-3</v>
      </c>
      <c r="V176" s="18" t="str">
        <f t="shared" si="41"/>
        <v/>
      </c>
      <c r="W176" s="18">
        <f t="shared" si="42"/>
        <v>8.3049848051889322E-2</v>
      </c>
      <c r="X176" s="18" t="str">
        <f t="shared" si="43"/>
        <v/>
      </c>
      <c r="Y176" s="18" t="str">
        <f t="shared" si="44"/>
        <v/>
      </c>
      <c r="Z176" s="18" t="str">
        <f t="shared" si="45"/>
        <v/>
      </c>
      <c r="AA176" s="18" t="str">
        <f t="shared" si="46"/>
        <v/>
      </c>
    </row>
    <row r="177" spans="1:27">
      <c r="A177" s="11">
        <v>42258</v>
      </c>
      <c r="B177" s="12">
        <v>1010.5</v>
      </c>
      <c r="C177" s="12">
        <v>1176.3499999999999</v>
      </c>
      <c r="D177" s="9">
        <f t="shared" si="31"/>
        <v>-6.6000238968430228E-2</v>
      </c>
      <c r="E177" s="9">
        <f t="shared" si="47"/>
        <v>-6.6340634475487006E-2</v>
      </c>
      <c r="F177" s="9">
        <f t="shared" si="48"/>
        <v>9.0331067873770047E-3</v>
      </c>
      <c r="G177" s="9">
        <f t="shared" si="49"/>
        <v>-4.6016144203888748E-2</v>
      </c>
      <c r="H177" s="9">
        <f t="shared" si="50"/>
        <v>-8.6665124747085265E-2</v>
      </c>
      <c r="I177" s="9">
        <f t="shared" si="51"/>
        <v>3.7683104503143085E-2</v>
      </c>
      <c r="J177" s="3">
        <f t="shared" si="52"/>
        <v>-4.9455984174085062E-4</v>
      </c>
      <c r="K177" s="3">
        <f t="shared" si="53"/>
        <v>1.1696409374328023E-2</v>
      </c>
      <c r="L177" s="15" t="str">
        <f t="shared" si="32"/>
        <v>Exit Trade</v>
      </c>
      <c r="M177" s="12">
        <v>0.43647969222751948</v>
      </c>
      <c r="N177" s="15" t="str">
        <f t="shared" si="33"/>
        <v/>
      </c>
      <c r="O177" s="15" t="str">
        <f t="shared" si="34"/>
        <v>Exit Trade</v>
      </c>
      <c r="P177" s="15" t="str">
        <f t="shared" si="35"/>
        <v/>
      </c>
      <c r="Q177" s="15">
        <f t="shared" si="36"/>
        <v>1022.1</v>
      </c>
      <c r="R177" s="15" t="str">
        <f t="shared" si="37"/>
        <v/>
      </c>
      <c r="S177" s="15">
        <f t="shared" si="38"/>
        <v>1193.9000000000001</v>
      </c>
      <c r="T177" s="18" t="str">
        <f t="shared" si="39"/>
        <v/>
      </c>
      <c r="U177" s="18">
        <f t="shared" si="40"/>
        <v>8.4854464726196576E-3</v>
      </c>
      <c r="V177" s="18" t="str">
        <f t="shared" si="41"/>
        <v/>
      </c>
      <c r="W177" s="18">
        <f t="shared" si="42"/>
        <v>8.3049848051889322E-2</v>
      </c>
      <c r="X177" s="18" t="str">
        <f t="shared" si="43"/>
        <v/>
      </c>
      <c r="Y177" s="18" t="str">
        <f t="shared" si="44"/>
        <v/>
      </c>
      <c r="Z177" s="18" t="str">
        <f t="shared" si="45"/>
        <v/>
      </c>
      <c r="AA177" s="18" t="str">
        <f t="shared" si="46"/>
        <v/>
      </c>
    </row>
    <row r="178" spans="1:27">
      <c r="A178" s="11">
        <v>42261</v>
      </c>
      <c r="B178" s="12">
        <v>1019.7</v>
      </c>
      <c r="C178" s="12">
        <v>1184.7</v>
      </c>
      <c r="D178" s="9">
        <f t="shared" si="31"/>
        <v>-6.5135969153484505E-2</v>
      </c>
      <c r="E178" s="9">
        <f t="shared" si="47"/>
        <v>-6.5764165471196873E-2</v>
      </c>
      <c r="F178" s="9">
        <f t="shared" si="48"/>
        <v>8.5074537396767382E-3</v>
      </c>
      <c r="G178" s="9">
        <f t="shared" si="49"/>
        <v>-4.6622394556924213E-2</v>
      </c>
      <c r="H178" s="9">
        <f t="shared" si="50"/>
        <v>-8.4905936385469533E-2</v>
      </c>
      <c r="I178" s="9">
        <f t="shared" si="51"/>
        <v>7.3840697455997889E-2</v>
      </c>
      <c r="J178" s="3">
        <f t="shared" si="52"/>
        <v>9.1044037605146413E-3</v>
      </c>
      <c r="K178" s="3">
        <f t="shared" si="53"/>
        <v>7.0982275683258702E-3</v>
      </c>
      <c r="L178" s="15" t="str">
        <f t="shared" si="32"/>
        <v>Exit Trade</v>
      </c>
      <c r="M178" s="12">
        <v>0.43647969222751948</v>
      </c>
      <c r="N178" s="15" t="str">
        <f t="shared" si="33"/>
        <v/>
      </c>
      <c r="O178" s="15" t="str">
        <f t="shared" si="34"/>
        <v>Exit Trade</v>
      </c>
      <c r="P178" s="15" t="str">
        <f t="shared" si="35"/>
        <v/>
      </c>
      <c r="Q178" s="15">
        <f t="shared" si="36"/>
        <v>1022.1</v>
      </c>
      <c r="R178" s="15" t="str">
        <f t="shared" si="37"/>
        <v/>
      </c>
      <c r="S178" s="15">
        <f t="shared" si="38"/>
        <v>1193.9000000000001</v>
      </c>
      <c r="T178" s="18" t="str">
        <f t="shared" si="39"/>
        <v/>
      </c>
      <c r="U178" s="18">
        <f t="shared" si="40"/>
        <v>8.4854464726196576E-3</v>
      </c>
      <c r="V178" s="18" t="str">
        <f t="shared" si="41"/>
        <v/>
      </c>
      <c r="W178" s="18">
        <f t="shared" si="42"/>
        <v>8.3049848051889322E-2</v>
      </c>
      <c r="X178" s="18" t="str">
        <f t="shared" si="43"/>
        <v/>
      </c>
      <c r="Y178" s="18" t="str">
        <f t="shared" si="44"/>
        <v/>
      </c>
      <c r="Z178" s="18" t="str">
        <f t="shared" si="45"/>
        <v/>
      </c>
      <c r="AA178" s="18" t="str">
        <f t="shared" si="46"/>
        <v/>
      </c>
    </row>
    <row r="179" spans="1:27">
      <c r="A179" s="11">
        <v>42262</v>
      </c>
      <c r="B179" s="12">
        <v>1013.15</v>
      </c>
      <c r="C179" s="12">
        <v>1179.8499999999999</v>
      </c>
      <c r="D179" s="9">
        <f t="shared" si="31"/>
        <v>-6.6153048105587933E-2</v>
      </c>
      <c r="E179" s="9">
        <f t="shared" si="47"/>
        <v>-6.5344223213984351E-2</v>
      </c>
      <c r="F179" s="9">
        <f t="shared" si="48"/>
        <v>8.1476057734299473E-3</v>
      </c>
      <c r="G179" s="9">
        <f t="shared" si="49"/>
        <v>-4.7012110223766973E-2</v>
      </c>
      <c r="H179" s="9">
        <f t="shared" si="50"/>
        <v>-8.3676336204201729E-2</v>
      </c>
      <c r="I179" s="9">
        <f t="shared" si="51"/>
        <v>-9.9271480984172156E-2</v>
      </c>
      <c r="J179" s="3">
        <f t="shared" si="52"/>
        <v>-6.4234578797686256E-3</v>
      </c>
      <c r="K179" s="3">
        <f t="shared" si="53"/>
        <v>-4.0938634253398637E-3</v>
      </c>
      <c r="L179" s="15" t="str">
        <f t="shared" si="32"/>
        <v>Exit Trade</v>
      </c>
      <c r="M179" s="12">
        <v>0.43647969222751948</v>
      </c>
      <c r="N179" s="15" t="str">
        <f t="shared" si="33"/>
        <v/>
      </c>
      <c r="O179" s="15" t="str">
        <f t="shared" si="34"/>
        <v>Exit Trade</v>
      </c>
      <c r="P179" s="15" t="str">
        <f t="shared" si="35"/>
        <v/>
      </c>
      <c r="Q179" s="15">
        <f t="shared" si="36"/>
        <v>1022.1</v>
      </c>
      <c r="R179" s="15" t="str">
        <f t="shared" si="37"/>
        <v/>
      </c>
      <c r="S179" s="15">
        <f t="shared" si="38"/>
        <v>1193.9000000000001</v>
      </c>
      <c r="T179" s="18" t="str">
        <f t="shared" si="39"/>
        <v/>
      </c>
      <c r="U179" s="18">
        <f t="shared" si="40"/>
        <v>8.4854464726196576E-3</v>
      </c>
      <c r="V179" s="18" t="str">
        <f t="shared" si="41"/>
        <v/>
      </c>
      <c r="W179" s="18">
        <f t="shared" si="42"/>
        <v>8.3049848051889322E-2</v>
      </c>
      <c r="X179" s="18" t="str">
        <f t="shared" si="43"/>
        <v/>
      </c>
      <c r="Y179" s="18" t="str">
        <f t="shared" si="44"/>
        <v/>
      </c>
      <c r="Z179" s="18" t="str">
        <f t="shared" si="45"/>
        <v/>
      </c>
      <c r="AA179" s="18" t="str">
        <f t="shared" si="46"/>
        <v/>
      </c>
    </row>
    <row r="180" spans="1:27">
      <c r="A180" s="11">
        <v>42263</v>
      </c>
      <c r="B180" s="12">
        <v>1023.35</v>
      </c>
      <c r="C180" s="12">
        <v>1196.3499999999999</v>
      </c>
      <c r="D180" s="9">
        <f t="shared" si="31"/>
        <v>-6.783406002647635E-2</v>
      </c>
      <c r="E180" s="9">
        <f t="shared" si="47"/>
        <v>-6.5056728952239046E-2</v>
      </c>
      <c r="F180" s="9">
        <f t="shared" si="48"/>
        <v>7.8899867653448915E-3</v>
      </c>
      <c r="G180" s="9">
        <f t="shared" si="49"/>
        <v>-4.7304258730213045E-2</v>
      </c>
      <c r="H180" s="9">
        <f t="shared" si="50"/>
        <v>-8.2809199174265047E-2</v>
      </c>
      <c r="I180" s="9">
        <f t="shared" si="51"/>
        <v>-0.35200706374263485</v>
      </c>
      <c r="J180" s="3">
        <f t="shared" si="52"/>
        <v>1.0067610916448744E-2</v>
      </c>
      <c r="K180" s="3">
        <f t="shared" si="53"/>
        <v>1.3984828579904227E-2</v>
      </c>
      <c r="L180" s="15" t="str">
        <f t="shared" si="32"/>
        <v>Exit Trade</v>
      </c>
      <c r="M180" s="12">
        <v>0.43647969222751948</v>
      </c>
      <c r="N180" s="15" t="str">
        <f t="shared" si="33"/>
        <v/>
      </c>
      <c r="O180" s="15" t="str">
        <f t="shared" si="34"/>
        <v>Exit Trade</v>
      </c>
      <c r="P180" s="15" t="str">
        <f t="shared" si="35"/>
        <v/>
      </c>
      <c r="Q180" s="15">
        <f t="shared" si="36"/>
        <v>1022.1</v>
      </c>
      <c r="R180" s="15" t="str">
        <f t="shared" si="37"/>
        <v/>
      </c>
      <c r="S180" s="15">
        <f t="shared" si="38"/>
        <v>1193.9000000000001</v>
      </c>
      <c r="T180" s="18" t="str">
        <f t="shared" si="39"/>
        <v/>
      </c>
      <c r="U180" s="18">
        <f t="shared" si="40"/>
        <v>8.4854464726196576E-3</v>
      </c>
      <c r="V180" s="18" t="str">
        <f t="shared" si="41"/>
        <v/>
      </c>
      <c r="W180" s="18">
        <f t="shared" si="42"/>
        <v>8.3049848051889322E-2</v>
      </c>
      <c r="X180" s="18" t="str">
        <f t="shared" si="43"/>
        <v/>
      </c>
      <c r="Y180" s="18" t="str">
        <f t="shared" si="44"/>
        <v/>
      </c>
      <c r="Z180" s="18" t="str">
        <f t="shared" si="45"/>
        <v/>
      </c>
      <c r="AA180" s="18" t="str">
        <f t="shared" si="46"/>
        <v/>
      </c>
    </row>
    <row r="181" spans="1:27">
      <c r="A181" s="11">
        <v>42265</v>
      </c>
      <c r="B181" s="12">
        <v>1049.75</v>
      </c>
      <c r="C181" s="12">
        <v>1207.05</v>
      </c>
      <c r="D181" s="9">
        <f t="shared" si="31"/>
        <v>-6.0639377072658707E-2</v>
      </c>
      <c r="E181" s="9">
        <f t="shared" si="47"/>
        <v>-6.4563478509890915E-2</v>
      </c>
      <c r="F181" s="9">
        <f t="shared" si="48"/>
        <v>7.6783870673459067E-3</v>
      </c>
      <c r="G181" s="9">
        <f t="shared" si="49"/>
        <v>-4.7287107608362626E-2</v>
      </c>
      <c r="H181" s="9">
        <f t="shared" si="50"/>
        <v>-8.1839849411419197E-2</v>
      </c>
      <c r="I181" s="9">
        <f t="shared" si="51"/>
        <v>0.51105803898846736</v>
      </c>
      <c r="J181" s="3">
        <f t="shared" si="52"/>
        <v>2.579762544583962E-2</v>
      </c>
      <c r="K181" s="3">
        <f t="shared" si="53"/>
        <v>8.9438709407782396E-3</v>
      </c>
      <c r="L181" s="15" t="str">
        <f t="shared" si="32"/>
        <v/>
      </c>
      <c r="M181" s="12">
        <v>0.43647969222751948</v>
      </c>
      <c r="N181" s="15" t="str">
        <f t="shared" si="33"/>
        <v/>
      </c>
      <c r="O181" s="15" t="str">
        <f t="shared" si="34"/>
        <v>Exit Trade</v>
      </c>
      <c r="P181" s="15" t="str">
        <f t="shared" si="35"/>
        <v/>
      </c>
      <c r="Q181" s="15">
        <f t="shared" si="36"/>
        <v>1022.1</v>
      </c>
      <c r="R181" s="15" t="str">
        <f t="shared" si="37"/>
        <v/>
      </c>
      <c r="S181" s="15">
        <f t="shared" si="38"/>
        <v>1193.9000000000001</v>
      </c>
      <c r="T181" s="18" t="str">
        <f t="shared" si="39"/>
        <v/>
      </c>
      <c r="U181" s="18">
        <f t="shared" si="40"/>
        <v>8.4854464726196576E-3</v>
      </c>
      <c r="V181" s="18" t="str">
        <f t="shared" si="41"/>
        <v/>
      </c>
      <c r="W181" s="18">
        <f t="shared" si="42"/>
        <v>8.3049848051889322E-2</v>
      </c>
      <c r="X181" s="18" t="str">
        <f t="shared" si="43"/>
        <v/>
      </c>
      <c r="Y181" s="18" t="str">
        <f t="shared" si="44"/>
        <v/>
      </c>
      <c r="Z181" s="18" t="str">
        <f t="shared" si="45"/>
        <v/>
      </c>
      <c r="AA181" s="18" t="str">
        <f t="shared" si="46"/>
        <v/>
      </c>
    </row>
    <row r="182" spans="1:27">
      <c r="A182" s="11">
        <v>42268</v>
      </c>
      <c r="B182" s="12">
        <v>1052.95</v>
      </c>
      <c r="C182" s="12">
        <v>1207.3</v>
      </c>
      <c r="D182" s="9">
        <f t="shared" si="31"/>
        <v>-5.9407451706675295E-2</v>
      </c>
      <c r="E182" s="9">
        <f t="shared" si="47"/>
        <v>-6.4045588212399654E-2</v>
      </c>
      <c r="F182" s="9">
        <f t="shared" si="48"/>
        <v>7.4753640229754696E-3</v>
      </c>
      <c r="G182" s="9">
        <f t="shared" si="49"/>
        <v>-4.7226019160704846E-2</v>
      </c>
      <c r="H182" s="9">
        <f t="shared" si="50"/>
        <v>-8.0865157264094462E-2</v>
      </c>
      <c r="I182" s="9">
        <f t="shared" si="51"/>
        <v>0.62045627363016509</v>
      </c>
      <c r="J182" s="3">
        <f t="shared" si="52"/>
        <v>3.0483448440105222E-3</v>
      </c>
      <c r="K182" s="3">
        <f t="shared" si="53"/>
        <v>2.0711652375626527E-4</v>
      </c>
      <c r="L182" s="15" t="str">
        <f t="shared" si="32"/>
        <v/>
      </c>
      <c r="M182" s="12">
        <v>0.43647969222751948</v>
      </c>
      <c r="N182" s="15" t="str">
        <f t="shared" si="33"/>
        <v/>
      </c>
      <c r="O182" s="15" t="str">
        <f t="shared" si="34"/>
        <v>Exit Trade</v>
      </c>
      <c r="P182" s="15" t="str">
        <f t="shared" si="35"/>
        <v/>
      </c>
      <c r="Q182" s="15">
        <f t="shared" si="36"/>
        <v>1022.1</v>
      </c>
      <c r="R182" s="15" t="str">
        <f t="shared" si="37"/>
        <v/>
      </c>
      <c r="S182" s="15">
        <f t="shared" si="38"/>
        <v>1193.9000000000001</v>
      </c>
      <c r="T182" s="18" t="str">
        <f t="shared" si="39"/>
        <v/>
      </c>
      <c r="U182" s="18">
        <f t="shared" si="40"/>
        <v>8.4854464726196576E-3</v>
      </c>
      <c r="V182" s="18" t="str">
        <f t="shared" si="41"/>
        <v/>
      </c>
      <c r="W182" s="18">
        <f t="shared" si="42"/>
        <v>8.3049848051889322E-2</v>
      </c>
      <c r="X182" s="18" t="str">
        <f t="shared" si="43"/>
        <v/>
      </c>
      <c r="Y182" s="18" t="str">
        <f t="shared" si="44"/>
        <v/>
      </c>
      <c r="Z182" s="18" t="str">
        <f t="shared" si="45"/>
        <v/>
      </c>
      <c r="AA182" s="18" t="str">
        <f t="shared" si="46"/>
        <v/>
      </c>
    </row>
    <row r="183" spans="1:27">
      <c r="A183" s="11">
        <v>42269</v>
      </c>
      <c r="B183" s="12">
        <v>1030.6500000000001</v>
      </c>
      <c r="C183" s="12">
        <v>1168.5999999999999</v>
      </c>
      <c r="D183" s="9">
        <f t="shared" si="31"/>
        <v>-5.455467437765902E-2</v>
      </c>
      <c r="E183" s="9">
        <f t="shared" si="47"/>
        <v>-6.3314024199637706E-2</v>
      </c>
      <c r="F183" s="9">
        <f t="shared" si="48"/>
        <v>7.2858405903992209E-3</v>
      </c>
      <c r="G183" s="9">
        <f t="shared" si="49"/>
        <v>-4.692088287123946E-2</v>
      </c>
      <c r="H183" s="9">
        <f t="shared" si="50"/>
        <v>-7.9707165528035945E-2</v>
      </c>
      <c r="I183" s="9">
        <f t="shared" si="51"/>
        <v>1.2022428590492571</v>
      </c>
      <c r="J183" s="3">
        <f t="shared" si="52"/>
        <v>-2.1178593475473625E-2</v>
      </c>
      <c r="K183" s="3">
        <f t="shared" si="53"/>
        <v>-3.2054998757558226E-2</v>
      </c>
      <c r="L183" s="15" t="str">
        <f t="shared" si="32"/>
        <v/>
      </c>
      <c r="M183" s="12">
        <v>0.43647969222751948</v>
      </c>
      <c r="N183" s="15" t="str">
        <f t="shared" si="33"/>
        <v/>
      </c>
      <c r="O183" s="15" t="str">
        <f t="shared" si="34"/>
        <v>Exit Trade</v>
      </c>
      <c r="P183" s="15" t="str">
        <f t="shared" si="35"/>
        <v/>
      </c>
      <c r="Q183" s="15">
        <f t="shared" si="36"/>
        <v>1022.1</v>
      </c>
      <c r="R183" s="15" t="str">
        <f t="shared" si="37"/>
        <v/>
      </c>
      <c r="S183" s="15">
        <f t="shared" si="38"/>
        <v>1193.9000000000001</v>
      </c>
      <c r="T183" s="18" t="str">
        <f t="shared" si="39"/>
        <v/>
      </c>
      <c r="U183" s="18">
        <f t="shared" si="40"/>
        <v>8.4854464726196576E-3</v>
      </c>
      <c r="V183" s="18" t="str">
        <f t="shared" si="41"/>
        <v/>
      </c>
      <c r="W183" s="18">
        <f t="shared" si="42"/>
        <v>8.3049848051889322E-2</v>
      </c>
      <c r="X183" s="18" t="str">
        <f t="shared" si="43"/>
        <v/>
      </c>
      <c r="Y183" s="18" t="str">
        <f t="shared" si="44"/>
        <v/>
      </c>
      <c r="Z183" s="18" t="str">
        <f t="shared" si="45"/>
        <v/>
      </c>
      <c r="AA183" s="18" t="str">
        <f t="shared" si="46"/>
        <v/>
      </c>
    </row>
    <row r="184" spans="1:27">
      <c r="A184" s="11">
        <v>42270</v>
      </c>
      <c r="B184" s="12">
        <v>1049.2</v>
      </c>
      <c r="C184" s="12">
        <v>1165.95</v>
      </c>
      <c r="D184" s="9">
        <f t="shared" si="31"/>
        <v>-4.5821644842852539E-2</v>
      </c>
      <c r="E184" s="9">
        <f t="shared" si="47"/>
        <v>-6.2457633439245493E-2</v>
      </c>
      <c r="F184" s="9">
        <f t="shared" si="48"/>
        <v>7.7818814066481145E-3</v>
      </c>
      <c r="G184" s="9">
        <f t="shared" si="49"/>
        <v>-4.4948400274287231E-2</v>
      </c>
      <c r="H184" s="9">
        <f t="shared" si="50"/>
        <v>-7.9966866604203754E-2</v>
      </c>
      <c r="I184" s="9">
        <f t="shared" si="51"/>
        <v>2.137784904069691</v>
      </c>
      <c r="J184" s="3">
        <f t="shared" si="52"/>
        <v>1.7998350555474656E-2</v>
      </c>
      <c r="K184" s="3">
        <f t="shared" si="53"/>
        <v>-2.2676707170972651E-3</v>
      </c>
      <c r="L184" s="15" t="str">
        <f t="shared" si="32"/>
        <v/>
      </c>
      <c r="M184" s="12">
        <v>0.43647969222751948</v>
      </c>
      <c r="N184" s="15" t="str">
        <f t="shared" si="33"/>
        <v/>
      </c>
      <c r="O184" s="15" t="str">
        <f t="shared" si="34"/>
        <v>Exit Trade</v>
      </c>
      <c r="P184" s="15" t="str">
        <f t="shared" si="35"/>
        <v/>
      </c>
      <c r="Q184" s="15">
        <f t="shared" si="36"/>
        <v>1022.1</v>
      </c>
      <c r="R184" s="15" t="str">
        <f t="shared" si="37"/>
        <v/>
      </c>
      <c r="S184" s="15">
        <f t="shared" si="38"/>
        <v>1193.9000000000001</v>
      </c>
      <c r="T184" s="18" t="str">
        <f t="shared" si="39"/>
        <v/>
      </c>
      <c r="U184" s="18">
        <f t="shared" si="40"/>
        <v>8.4854464726196576E-3</v>
      </c>
      <c r="V184" s="18" t="str">
        <f t="shared" si="41"/>
        <v/>
      </c>
      <c r="W184" s="18">
        <f t="shared" si="42"/>
        <v>8.3049848051889322E-2</v>
      </c>
      <c r="X184" s="18" t="str">
        <f t="shared" si="43"/>
        <v/>
      </c>
      <c r="Y184" s="18" t="str">
        <f t="shared" si="44"/>
        <v/>
      </c>
      <c r="Z184" s="18" t="str">
        <f t="shared" si="45"/>
        <v/>
      </c>
      <c r="AA184" s="18" t="str">
        <f t="shared" si="46"/>
        <v/>
      </c>
    </row>
    <row r="185" spans="1:27">
      <c r="A185" s="11">
        <v>42271</v>
      </c>
      <c r="B185" s="12">
        <v>1051.4000000000001</v>
      </c>
      <c r="C185" s="12">
        <v>1181.8499999999999</v>
      </c>
      <c r="D185" s="9">
        <f t="shared" si="31"/>
        <v>-5.0794386852552012E-2</v>
      </c>
      <c r="E185" s="9">
        <f t="shared" si="47"/>
        <v>-6.1768254285316355E-2</v>
      </c>
      <c r="F185" s="9">
        <f t="shared" si="48"/>
        <v>7.8709856715399647E-3</v>
      </c>
      <c r="G185" s="9">
        <f t="shared" si="49"/>
        <v>-4.4058536524351433E-2</v>
      </c>
      <c r="H185" s="9">
        <f t="shared" si="50"/>
        <v>-7.9477972046281278E-2</v>
      </c>
      <c r="I185" s="9">
        <f t="shared" si="51"/>
        <v>1.3942176864130027</v>
      </c>
      <c r="J185" s="3">
        <f t="shared" si="52"/>
        <v>2.0968356843309621E-3</v>
      </c>
      <c r="K185" s="3">
        <f t="shared" si="53"/>
        <v>1.3636948411166742E-2</v>
      </c>
      <c r="L185" s="15" t="str">
        <f t="shared" si="32"/>
        <v/>
      </c>
      <c r="M185" s="12">
        <v>0.43647969222751948</v>
      </c>
      <c r="N185" s="15" t="str">
        <f t="shared" si="33"/>
        <v/>
      </c>
      <c r="O185" s="15" t="str">
        <f t="shared" si="34"/>
        <v>Exit Trade</v>
      </c>
      <c r="P185" s="15" t="str">
        <f t="shared" si="35"/>
        <v/>
      </c>
      <c r="Q185" s="15">
        <f t="shared" si="36"/>
        <v>1022.1</v>
      </c>
      <c r="R185" s="15" t="str">
        <f t="shared" si="37"/>
        <v/>
      </c>
      <c r="S185" s="15">
        <f t="shared" si="38"/>
        <v>1193.9000000000001</v>
      </c>
      <c r="T185" s="18" t="str">
        <f t="shared" si="39"/>
        <v/>
      </c>
      <c r="U185" s="18">
        <f t="shared" si="40"/>
        <v>8.4854464726196576E-3</v>
      </c>
      <c r="V185" s="18" t="str">
        <f t="shared" si="41"/>
        <v/>
      </c>
      <c r="W185" s="18">
        <f t="shared" si="42"/>
        <v>8.3049848051889322E-2</v>
      </c>
      <c r="X185" s="18" t="str">
        <f t="shared" si="43"/>
        <v/>
      </c>
      <c r="Y185" s="18" t="str">
        <f t="shared" si="44"/>
        <v/>
      </c>
      <c r="Z185" s="18" t="str">
        <f t="shared" si="45"/>
        <v/>
      </c>
      <c r="AA185" s="18" t="str">
        <f t="shared" si="46"/>
        <v/>
      </c>
    </row>
    <row r="186" spans="1:27">
      <c r="A186" s="11">
        <v>42275</v>
      </c>
      <c r="B186" s="12">
        <v>1046.4000000000001</v>
      </c>
      <c r="C186" s="12">
        <v>1172.1500000000001</v>
      </c>
      <c r="D186" s="9">
        <f t="shared" si="31"/>
        <v>-4.9285460909950438E-2</v>
      </c>
      <c r="E186" s="9">
        <f t="shared" si="47"/>
        <v>-6.1181750613583885E-2</v>
      </c>
      <c r="F186" s="9">
        <f t="shared" si="48"/>
        <v>8.1282495861867907E-3</v>
      </c>
      <c r="G186" s="9">
        <f t="shared" si="49"/>
        <v>-4.2893189044663604E-2</v>
      </c>
      <c r="H186" s="9">
        <f t="shared" si="50"/>
        <v>-7.9470312182504166E-2</v>
      </c>
      <c r="I186" s="9">
        <f t="shared" si="51"/>
        <v>1.4635733779447537</v>
      </c>
      <c r="J186" s="3">
        <f t="shared" si="52"/>
        <v>-4.7555640098915731E-3</v>
      </c>
      <c r="K186" s="3">
        <f t="shared" si="53"/>
        <v>-8.2074713373099968E-3</v>
      </c>
      <c r="L186" s="15" t="str">
        <f t="shared" si="32"/>
        <v/>
      </c>
      <c r="M186" s="12">
        <v>0.43647969222751948</v>
      </c>
      <c r="N186" s="15" t="str">
        <f t="shared" si="33"/>
        <v/>
      </c>
      <c r="O186" s="15" t="str">
        <f t="shared" si="34"/>
        <v>Exit Trade</v>
      </c>
      <c r="P186" s="15" t="str">
        <f t="shared" si="35"/>
        <v/>
      </c>
      <c r="Q186" s="15">
        <f t="shared" si="36"/>
        <v>1022.1</v>
      </c>
      <c r="R186" s="15" t="str">
        <f t="shared" si="37"/>
        <v/>
      </c>
      <c r="S186" s="15">
        <f t="shared" si="38"/>
        <v>1193.9000000000001</v>
      </c>
      <c r="T186" s="18" t="str">
        <f t="shared" si="39"/>
        <v/>
      </c>
      <c r="U186" s="18">
        <f t="shared" si="40"/>
        <v>8.4854464726196576E-3</v>
      </c>
      <c r="V186" s="18" t="str">
        <f t="shared" si="41"/>
        <v/>
      </c>
      <c r="W186" s="18">
        <f t="shared" si="42"/>
        <v>8.3049848051889322E-2</v>
      </c>
      <c r="X186" s="18" t="str">
        <f t="shared" si="43"/>
        <v/>
      </c>
      <c r="Y186" s="18" t="str">
        <f t="shared" si="44"/>
        <v/>
      </c>
      <c r="Z186" s="18" t="str">
        <f t="shared" si="45"/>
        <v/>
      </c>
      <c r="AA186" s="18" t="str">
        <f t="shared" si="46"/>
        <v/>
      </c>
    </row>
    <row r="187" spans="1:27">
      <c r="A187" s="11">
        <v>42276</v>
      </c>
      <c r="B187" s="12">
        <v>1064.8</v>
      </c>
      <c r="C187" s="12">
        <v>1216.8</v>
      </c>
      <c r="D187" s="9">
        <f t="shared" si="31"/>
        <v>-5.7951158578323295E-2</v>
      </c>
      <c r="E187" s="9">
        <f t="shared" si="47"/>
        <v>-6.0719326555715228E-2</v>
      </c>
      <c r="F187" s="9">
        <f t="shared" si="48"/>
        <v>7.8931474399956993E-3</v>
      </c>
      <c r="G187" s="9">
        <f t="shared" si="49"/>
        <v>-4.2959744815724905E-2</v>
      </c>
      <c r="H187" s="9">
        <f t="shared" si="50"/>
        <v>-7.8478908295705557E-2</v>
      </c>
      <c r="I187" s="9">
        <f t="shared" si="51"/>
        <v>0.35070521594025128</v>
      </c>
      <c r="J187" s="3">
        <f t="shared" si="52"/>
        <v>1.7584097859327085E-2</v>
      </c>
      <c r="K187" s="3">
        <f t="shared" si="53"/>
        <v>3.8092394318133223E-2</v>
      </c>
      <c r="L187" s="15" t="str">
        <f t="shared" si="32"/>
        <v>Exit Trade</v>
      </c>
      <c r="M187" s="12">
        <v>0.43647969222751948</v>
      </c>
      <c r="N187" s="15" t="str">
        <f t="shared" si="33"/>
        <v/>
      </c>
      <c r="O187" s="15" t="str">
        <f t="shared" si="34"/>
        <v>Exit Trade</v>
      </c>
      <c r="P187" s="15" t="str">
        <f t="shared" si="35"/>
        <v/>
      </c>
      <c r="Q187" s="15">
        <f t="shared" si="36"/>
        <v>1022.1</v>
      </c>
      <c r="R187" s="15" t="str">
        <f t="shared" si="37"/>
        <v/>
      </c>
      <c r="S187" s="15">
        <f t="shared" si="38"/>
        <v>1193.9000000000001</v>
      </c>
      <c r="T187" s="18" t="str">
        <f t="shared" si="39"/>
        <v/>
      </c>
      <c r="U187" s="18">
        <f t="shared" si="40"/>
        <v>8.4854464726196576E-3</v>
      </c>
      <c r="V187" s="18" t="str">
        <f t="shared" si="41"/>
        <v/>
      </c>
      <c r="W187" s="18">
        <f t="shared" si="42"/>
        <v>8.3049848051889322E-2</v>
      </c>
      <c r="X187" s="18" t="str">
        <f t="shared" si="43"/>
        <v/>
      </c>
      <c r="Y187" s="18" t="str">
        <f t="shared" si="44"/>
        <v/>
      </c>
      <c r="Z187" s="18" t="str">
        <f t="shared" si="45"/>
        <v/>
      </c>
      <c r="AA187" s="18" t="str">
        <f t="shared" si="46"/>
        <v/>
      </c>
    </row>
    <row r="188" spans="1:27">
      <c r="A188" s="11">
        <v>42277</v>
      </c>
      <c r="B188" s="12">
        <v>1068.8</v>
      </c>
      <c r="C188" s="12">
        <v>1212.75</v>
      </c>
      <c r="D188" s="9">
        <f t="shared" si="31"/>
        <v>-5.487483816663076E-2</v>
      </c>
      <c r="E188" s="9">
        <f t="shared" si="47"/>
        <v>-6.024680478237255E-2</v>
      </c>
      <c r="F188" s="9">
        <f t="shared" si="48"/>
        <v>7.8009790530688058E-3</v>
      </c>
      <c r="G188" s="9">
        <f t="shared" si="49"/>
        <v>-4.2694601912967735E-2</v>
      </c>
      <c r="H188" s="9">
        <f t="shared" si="50"/>
        <v>-7.7799007651777358E-2</v>
      </c>
      <c r="I188" s="9">
        <f t="shared" si="51"/>
        <v>0.6886272324534094</v>
      </c>
      <c r="J188" s="3">
        <f t="shared" si="52"/>
        <v>3.7565740045078888E-3</v>
      </c>
      <c r="K188" s="3">
        <f t="shared" si="53"/>
        <v>-3.3284023668638681E-3</v>
      </c>
      <c r="L188" s="15" t="str">
        <f t="shared" si="32"/>
        <v/>
      </c>
      <c r="M188" s="12">
        <v>0.43647969222751948</v>
      </c>
      <c r="N188" s="15" t="str">
        <f t="shared" si="33"/>
        <v/>
      </c>
      <c r="O188" s="15" t="str">
        <f t="shared" si="34"/>
        <v>Exit Trade</v>
      </c>
      <c r="P188" s="15" t="str">
        <f t="shared" si="35"/>
        <v/>
      </c>
      <c r="Q188" s="15">
        <f t="shared" si="36"/>
        <v>1022.1</v>
      </c>
      <c r="R188" s="15" t="str">
        <f t="shared" si="37"/>
        <v/>
      </c>
      <c r="S188" s="15">
        <f t="shared" si="38"/>
        <v>1193.9000000000001</v>
      </c>
      <c r="T188" s="18" t="str">
        <f t="shared" si="39"/>
        <v/>
      </c>
      <c r="U188" s="18">
        <f t="shared" si="40"/>
        <v>8.4854464726196576E-3</v>
      </c>
      <c r="V188" s="18" t="str">
        <f t="shared" si="41"/>
        <v/>
      </c>
      <c r="W188" s="18">
        <f t="shared" si="42"/>
        <v>8.3049848051889322E-2</v>
      </c>
      <c r="X188" s="18" t="str">
        <f t="shared" si="43"/>
        <v/>
      </c>
      <c r="Y188" s="18" t="str">
        <f t="shared" si="44"/>
        <v/>
      </c>
      <c r="Z188" s="18" t="str">
        <f t="shared" si="45"/>
        <v/>
      </c>
      <c r="AA188" s="18" t="str">
        <f t="shared" si="46"/>
        <v/>
      </c>
    </row>
    <row r="189" spans="1:27">
      <c r="A189" s="11">
        <v>42278</v>
      </c>
      <c r="B189" s="12">
        <v>1067.6500000000001</v>
      </c>
      <c r="C189" s="12">
        <v>1196.5999999999999</v>
      </c>
      <c r="D189" s="9">
        <f t="shared" si="31"/>
        <v>-4.9520094110286711E-2</v>
      </c>
      <c r="E189" s="9">
        <f t="shared" si="47"/>
        <v>-5.9680866582999779E-2</v>
      </c>
      <c r="F189" s="9">
        <f t="shared" si="48"/>
        <v>7.9463204420394777E-3</v>
      </c>
      <c r="G189" s="9">
        <f t="shared" si="49"/>
        <v>-4.1801645588410957E-2</v>
      </c>
      <c r="H189" s="9">
        <f t="shared" si="50"/>
        <v>-7.7560087577588602E-2</v>
      </c>
      <c r="I189" s="9">
        <f t="shared" si="51"/>
        <v>1.2786764071277796</v>
      </c>
      <c r="J189" s="3">
        <f t="shared" si="52"/>
        <v>-1.0759730538920879E-3</v>
      </c>
      <c r="K189" s="3">
        <f t="shared" si="53"/>
        <v>-1.3316841888270535E-2</v>
      </c>
      <c r="L189" s="15" t="str">
        <f t="shared" si="32"/>
        <v/>
      </c>
      <c r="M189" s="12">
        <v>0.43647969222751948</v>
      </c>
      <c r="N189" s="15" t="str">
        <f t="shared" si="33"/>
        <v/>
      </c>
      <c r="O189" s="15" t="str">
        <f t="shared" si="34"/>
        <v>Exit Trade</v>
      </c>
      <c r="P189" s="15" t="str">
        <f t="shared" si="35"/>
        <v/>
      </c>
      <c r="Q189" s="15">
        <f t="shared" si="36"/>
        <v>1022.1</v>
      </c>
      <c r="R189" s="15" t="str">
        <f t="shared" si="37"/>
        <v/>
      </c>
      <c r="S189" s="15">
        <f t="shared" si="38"/>
        <v>1193.9000000000001</v>
      </c>
      <c r="T189" s="18" t="str">
        <f t="shared" si="39"/>
        <v/>
      </c>
      <c r="U189" s="18">
        <f t="shared" si="40"/>
        <v>8.4854464726196576E-3</v>
      </c>
      <c r="V189" s="18" t="str">
        <f t="shared" si="41"/>
        <v/>
      </c>
      <c r="W189" s="18">
        <f t="shared" si="42"/>
        <v>8.3049848051889322E-2</v>
      </c>
      <c r="X189" s="18" t="str">
        <f t="shared" si="43"/>
        <v/>
      </c>
      <c r="Y189" s="18" t="str">
        <f t="shared" si="44"/>
        <v/>
      </c>
      <c r="Z189" s="18" t="str">
        <f t="shared" si="45"/>
        <v/>
      </c>
      <c r="AA189" s="18" t="str">
        <f t="shared" si="46"/>
        <v/>
      </c>
    </row>
    <row r="190" spans="1:27">
      <c r="A190" s="11">
        <v>42282</v>
      </c>
      <c r="B190" s="12">
        <v>1098.3499999999999</v>
      </c>
      <c r="C190" s="12">
        <v>1256.95</v>
      </c>
      <c r="D190" s="9">
        <f t="shared" si="31"/>
        <v>-5.8577247938368104E-2</v>
      </c>
      <c r="E190" s="9">
        <f t="shared" si="47"/>
        <v>-5.9469231168961412E-2</v>
      </c>
      <c r="F190" s="9">
        <f t="shared" si="48"/>
        <v>7.8861201852402779E-3</v>
      </c>
      <c r="G190" s="9">
        <f t="shared" si="49"/>
        <v>-4.172546075217079E-2</v>
      </c>
      <c r="H190" s="9">
        <f t="shared" si="50"/>
        <v>-7.7213001585752034E-2</v>
      </c>
      <c r="I190" s="9">
        <f t="shared" si="51"/>
        <v>0.11310799349250977</v>
      </c>
      <c r="J190" s="3">
        <f t="shared" si="52"/>
        <v>2.8754741722474421E-2</v>
      </c>
      <c r="K190" s="3">
        <f t="shared" si="53"/>
        <v>5.0434564599699264E-2</v>
      </c>
      <c r="L190" s="15" t="str">
        <f t="shared" si="32"/>
        <v>Exit Trade</v>
      </c>
      <c r="M190" s="12">
        <v>0.43647969222751948</v>
      </c>
      <c r="N190" s="15" t="str">
        <f t="shared" si="33"/>
        <v/>
      </c>
      <c r="O190" s="15" t="str">
        <f t="shared" si="34"/>
        <v>Exit Trade</v>
      </c>
      <c r="P190" s="15" t="str">
        <f t="shared" si="35"/>
        <v/>
      </c>
      <c r="Q190" s="15">
        <f t="shared" si="36"/>
        <v>1022.1</v>
      </c>
      <c r="R190" s="15" t="str">
        <f t="shared" si="37"/>
        <v/>
      </c>
      <c r="S190" s="15">
        <f t="shared" si="38"/>
        <v>1193.9000000000001</v>
      </c>
      <c r="T190" s="18" t="str">
        <f t="shared" si="39"/>
        <v/>
      </c>
      <c r="U190" s="18">
        <f t="shared" si="40"/>
        <v>8.4854464726196576E-3</v>
      </c>
      <c r="V190" s="18" t="str">
        <f t="shared" si="41"/>
        <v/>
      </c>
      <c r="W190" s="18">
        <f t="shared" si="42"/>
        <v>8.3049848051889322E-2</v>
      </c>
      <c r="X190" s="18" t="str">
        <f t="shared" si="43"/>
        <v/>
      </c>
      <c r="Y190" s="18" t="str">
        <f t="shared" si="44"/>
        <v/>
      </c>
      <c r="Z190" s="18" t="str">
        <f t="shared" si="45"/>
        <v/>
      </c>
      <c r="AA190" s="18" t="str">
        <f t="shared" si="46"/>
        <v/>
      </c>
    </row>
    <row r="191" spans="1:27">
      <c r="A191" s="11">
        <v>42283</v>
      </c>
      <c r="B191" s="12">
        <v>1085.95</v>
      </c>
      <c r="C191" s="12">
        <v>1265.2</v>
      </c>
      <c r="D191" s="9">
        <f t="shared" si="31"/>
        <v>-6.6349353593056951E-2</v>
      </c>
      <c r="E191" s="9">
        <f t="shared" si="47"/>
        <v>-5.9494608982640328E-2</v>
      </c>
      <c r="F191" s="9">
        <f t="shared" si="48"/>
        <v>7.9076851587255876E-3</v>
      </c>
      <c r="G191" s="9">
        <f t="shared" si="49"/>
        <v>-4.1702317375507753E-2</v>
      </c>
      <c r="H191" s="9">
        <f t="shared" si="50"/>
        <v>-7.7286900589772903E-2</v>
      </c>
      <c r="I191" s="9">
        <f t="shared" si="51"/>
        <v>-0.86684591923249288</v>
      </c>
      <c r="J191" s="3">
        <f t="shared" si="52"/>
        <v>-1.1289661765375212E-2</v>
      </c>
      <c r="K191" s="3">
        <f t="shared" si="53"/>
        <v>6.5635069016269539E-3</v>
      </c>
      <c r="L191" s="15" t="str">
        <f t="shared" si="32"/>
        <v/>
      </c>
      <c r="M191" s="12">
        <v>0.43647969222751948</v>
      </c>
      <c r="N191" s="15" t="str">
        <f t="shared" si="33"/>
        <v/>
      </c>
      <c r="O191" s="15" t="str">
        <f t="shared" si="34"/>
        <v>Exit Trade</v>
      </c>
      <c r="P191" s="15" t="str">
        <f t="shared" si="35"/>
        <v/>
      </c>
      <c r="Q191" s="15">
        <f t="shared" si="36"/>
        <v>1022.1</v>
      </c>
      <c r="R191" s="15" t="str">
        <f t="shared" si="37"/>
        <v/>
      </c>
      <c r="S191" s="15">
        <f t="shared" si="38"/>
        <v>1193.9000000000001</v>
      </c>
      <c r="T191" s="18" t="str">
        <f t="shared" si="39"/>
        <v/>
      </c>
      <c r="U191" s="18">
        <f t="shared" si="40"/>
        <v>8.4854464726196576E-3</v>
      </c>
      <c r="V191" s="18" t="str">
        <f t="shared" si="41"/>
        <v/>
      </c>
      <c r="W191" s="18">
        <f t="shared" si="42"/>
        <v>8.3049848051889322E-2</v>
      </c>
      <c r="X191" s="18" t="str">
        <f t="shared" si="43"/>
        <v/>
      </c>
      <c r="Y191" s="18" t="str">
        <f t="shared" si="44"/>
        <v/>
      </c>
      <c r="Z191" s="18" t="str">
        <f t="shared" si="45"/>
        <v/>
      </c>
      <c r="AA191" s="18" t="str">
        <f t="shared" si="46"/>
        <v/>
      </c>
    </row>
    <row r="192" spans="1:27">
      <c r="A192" s="11">
        <v>42284</v>
      </c>
      <c r="B192" s="12">
        <v>1087.75</v>
      </c>
      <c r="C192" s="12">
        <v>1277.45</v>
      </c>
      <c r="D192" s="9">
        <f t="shared" si="31"/>
        <v>-6.9814818682268256E-2</v>
      </c>
      <c r="E192" s="9">
        <f t="shared" si="47"/>
        <v>-5.9705637407397885E-2</v>
      </c>
      <c r="F192" s="9">
        <f t="shared" si="48"/>
        <v>8.0999549210098651E-3</v>
      </c>
      <c r="G192" s="9">
        <f t="shared" si="49"/>
        <v>-4.1480738835125687E-2</v>
      </c>
      <c r="H192" s="9">
        <f t="shared" si="50"/>
        <v>-7.793053597967009E-2</v>
      </c>
      <c r="I192" s="9">
        <f t="shared" si="51"/>
        <v>-1.248054016775936</v>
      </c>
      <c r="J192" s="3">
        <f t="shared" si="52"/>
        <v>1.6575348772963345E-3</v>
      </c>
      <c r="K192" s="3">
        <f t="shared" si="53"/>
        <v>9.6822636737274731E-3</v>
      </c>
      <c r="L192" s="15" t="str">
        <f t="shared" si="32"/>
        <v/>
      </c>
      <c r="M192" s="12">
        <v>0.43647969222751948</v>
      </c>
      <c r="N192" s="15" t="str">
        <f t="shared" si="33"/>
        <v/>
      </c>
      <c r="O192" s="15" t="str">
        <f t="shared" si="34"/>
        <v>Exit Trade</v>
      </c>
      <c r="P192" s="15" t="str">
        <f t="shared" si="35"/>
        <v/>
      </c>
      <c r="Q192" s="15">
        <f t="shared" si="36"/>
        <v>1022.1</v>
      </c>
      <c r="R192" s="15" t="str">
        <f t="shared" si="37"/>
        <v/>
      </c>
      <c r="S192" s="15">
        <f t="shared" si="38"/>
        <v>1193.9000000000001</v>
      </c>
      <c r="T192" s="18" t="str">
        <f t="shared" si="39"/>
        <v/>
      </c>
      <c r="U192" s="18">
        <f t="shared" si="40"/>
        <v>8.4854464726196576E-3</v>
      </c>
      <c r="V192" s="18" t="str">
        <f t="shared" si="41"/>
        <v/>
      </c>
      <c r="W192" s="18">
        <f t="shared" si="42"/>
        <v>8.3049848051889322E-2</v>
      </c>
      <c r="X192" s="18" t="str">
        <f t="shared" si="43"/>
        <v/>
      </c>
      <c r="Y192" s="18" t="str">
        <f t="shared" si="44"/>
        <v/>
      </c>
      <c r="Z192" s="18" t="str">
        <f t="shared" si="45"/>
        <v/>
      </c>
      <c r="AA192" s="18" t="str">
        <f t="shared" si="46"/>
        <v/>
      </c>
    </row>
    <row r="193" spans="1:27">
      <c r="A193" s="11">
        <v>42285</v>
      </c>
      <c r="B193" s="12">
        <v>1083.0999999999999</v>
      </c>
      <c r="C193" s="12">
        <v>1278.0999999999999</v>
      </c>
      <c r="D193" s="9">
        <f t="shared" si="31"/>
        <v>-7.1896279012523504E-2</v>
      </c>
      <c r="E193" s="9">
        <f t="shared" si="47"/>
        <v>-6.0130367286515315E-2</v>
      </c>
      <c r="F193" s="9">
        <f t="shared" si="48"/>
        <v>8.3986140456950627E-3</v>
      </c>
      <c r="G193" s="9">
        <f t="shared" si="49"/>
        <v>-4.1233485683701429E-2</v>
      </c>
      <c r="H193" s="9">
        <f t="shared" si="50"/>
        <v>-7.9027248889329202E-2</v>
      </c>
      <c r="I193" s="9">
        <f t="shared" si="51"/>
        <v>-1.4009349235471922</v>
      </c>
      <c r="J193" s="3">
        <f t="shared" si="52"/>
        <v>-4.2748793380832832E-3</v>
      </c>
      <c r="K193" s="3">
        <f t="shared" si="53"/>
        <v>5.0882617714968379E-4</v>
      </c>
      <c r="L193" s="15" t="str">
        <f t="shared" si="32"/>
        <v/>
      </c>
      <c r="M193" s="12">
        <v>0.43647969222751948</v>
      </c>
      <c r="N193" s="15" t="str">
        <f t="shared" si="33"/>
        <v/>
      </c>
      <c r="O193" s="15" t="str">
        <f t="shared" si="34"/>
        <v>Exit Trade</v>
      </c>
      <c r="P193" s="15" t="str">
        <f t="shared" si="35"/>
        <v/>
      </c>
      <c r="Q193" s="15">
        <f t="shared" si="36"/>
        <v>1022.1</v>
      </c>
      <c r="R193" s="15" t="str">
        <f t="shared" si="37"/>
        <v/>
      </c>
      <c r="S193" s="15">
        <f t="shared" si="38"/>
        <v>1193.9000000000001</v>
      </c>
      <c r="T193" s="18" t="str">
        <f t="shared" si="39"/>
        <v/>
      </c>
      <c r="U193" s="18">
        <f t="shared" si="40"/>
        <v>8.4854464726196576E-3</v>
      </c>
      <c r="V193" s="18" t="str">
        <f t="shared" si="41"/>
        <v/>
      </c>
      <c r="W193" s="18">
        <f t="shared" si="42"/>
        <v>8.3049848051889322E-2</v>
      </c>
      <c r="X193" s="18" t="str">
        <f t="shared" si="43"/>
        <v/>
      </c>
      <c r="Y193" s="18" t="str">
        <f t="shared" si="44"/>
        <v/>
      </c>
      <c r="Z193" s="18" t="str">
        <f t="shared" si="45"/>
        <v/>
      </c>
      <c r="AA193" s="18" t="str">
        <f t="shared" si="46"/>
        <v/>
      </c>
    </row>
    <row r="194" spans="1:27">
      <c r="A194" s="11">
        <v>42286</v>
      </c>
      <c r="B194" s="12">
        <v>1086.1500000000001</v>
      </c>
      <c r="C194" s="12">
        <v>1291.7</v>
      </c>
      <c r="D194" s="9">
        <f t="shared" si="31"/>
        <v>-7.5271853041340986E-2</v>
      </c>
      <c r="E194" s="9">
        <f t="shared" si="47"/>
        <v>-6.0936951149759624E-2</v>
      </c>
      <c r="F194" s="9">
        <f t="shared" si="48"/>
        <v>8.6568697094713664E-3</v>
      </c>
      <c r="G194" s="9">
        <f t="shared" si="49"/>
        <v>-4.145899430344905E-2</v>
      </c>
      <c r="H194" s="9">
        <f t="shared" si="50"/>
        <v>-8.0414907996070206E-2</v>
      </c>
      <c r="I194" s="9">
        <f t="shared" si="51"/>
        <v>-1.6558989996000211</v>
      </c>
      <c r="J194" s="3">
        <f t="shared" si="52"/>
        <v>2.8159911365526562E-3</v>
      </c>
      <c r="K194" s="3">
        <f t="shared" si="53"/>
        <v>1.0640794929974287E-2</v>
      </c>
      <c r="L194" s="15" t="str">
        <f t="shared" si="32"/>
        <v/>
      </c>
      <c r="M194" s="12">
        <v>0.43647969222751948</v>
      </c>
      <c r="N194" s="15" t="str">
        <f t="shared" si="33"/>
        <v/>
      </c>
      <c r="O194" s="15" t="str">
        <f t="shared" si="34"/>
        <v>Exit Trade</v>
      </c>
      <c r="P194" s="15" t="str">
        <f t="shared" si="35"/>
        <v/>
      </c>
      <c r="Q194" s="15">
        <f t="shared" si="36"/>
        <v>1022.1</v>
      </c>
      <c r="R194" s="15" t="str">
        <f t="shared" si="37"/>
        <v/>
      </c>
      <c r="S194" s="15">
        <f t="shared" si="38"/>
        <v>1193.9000000000001</v>
      </c>
      <c r="T194" s="18" t="str">
        <f t="shared" si="39"/>
        <v/>
      </c>
      <c r="U194" s="18">
        <f t="shared" si="40"/>
        <v>8.4854464726196576E-3</v>
      </c>
      <c r="V194" s="18" t="str">
        <f t="shared" si="41"/>
        <v/>
      </c>
      <c r="W194" s="18">
        <f t="shared" si="42"/>
        <v>8.3049848051889322E-2</v>
      </c>
      <c r="X194" s="18" t="str">
        <f t="shared" si="43"/>
        <v/>
      </c>
      <c r="Y194" s="18" t="str">
        <f t="shared" si="44"/>
        <v/>
      </c>
      <c r="Z194" s="18" t="str">
        <f t="shared" si="45"/>
        <v/>
      </c>
      <c r="AA194" s="18" t="str">
        <f t="shared" si="46"/>
        <v/>
      </c>
    </row>
    <row r="195" spans="1:27">
      <c r="A195" s="11">
        <v>42289</v>
      </c>
      <c r="B195" s="12">
        <v>1080.55</v>
      </c>
      <c r="C195" s="12">
        <v>1270.25</v>
      </c>
      <c r="D195" s="9">
        <f t="shared" ref="D195:D258" si="54">LOG(B195/C195)</f>
        <v>-7.0244335906166508E-2</v>
      </c>
      <c r="E195" s="9">
        <f t="shared" si="47"/>
        <v>-6.206190389975514E-2</v>
      </c>
      <c r="F195" s="9">
        <f t="shared" si="48"/>
        <v>7.4846742379839253E-3</v>
      </c>
      <c r="G195" s="9">
        <f t="shared" si="49"/>
        <v>-4.5221386864291307E-2</v>
      </c>
      <c r="H195" s="9">
        <f t="shared" si="50"/>
        <v>-7.8902420935218973E-2</v>
      </c>
      <c r="I195" s="9">
        <f t="shared" si="51"/>
        <v>-1.0932248680759407</v>
      </c>
      <c r="J195" s="3">
        <f t="shared" si="52"/>
        <v>-5.1558256226121035E-3</v>
      </c>
      <c r="K195" s="3">
        <f t="shared" si="53"/>
        <v>-1.6606023070372414E-2</v>
      </c>
      <c r="L195" s="15" t="str">
        <f t="shared" si="32"/>
        <v/>
      </c>
      <c r="M195" s="12">
        <v>0.43647969222751948</v>
      </c>
      <c r="N195" s="15" t="str">
        <f t="shared" si="33"/>
        <v/>
      </c>
      <c r="O195" s="15" t="str">
        <f t="shared" si="34"/>
        <v>Exit Trade</v>
      </c>
      <c r="P195" s="15" t="str">
        <f t="shared" si="35"/>
        <v/>
      </c>
      <c r="Q195" s="15">
        <f t="shared" si="36"/>
        <v>1022.1</v>
      </c>
      <c r="R195" s="15" t="str">
        <f t="shared" si="37"/>
        <v/>
      </c>
      <c r="S195" s="15">
        <f t="shared" si="38"/>
        <v>1193.9000000000001</v>
      </c>
      <c r="T195" s="18" t="str">
        <f t="shared" si="39"/>
        <v/>
      </c>
      <c r="U195" s="18">
        <f t="shared" si="40"/>
        <v>8.4854464726196576E-3</v>
      </c>
      <c r="V195" s="18" t="str">
        <f t="shared" si="41"/>
        <v/>
      </c>
      <c r="W195" s="18">
        <f t="shared" si="42"/>
        <v>8.3049848051889322E-2</v>
      </c>
      <c r="X195" s="18" t="str">
        <f t="shared" si="43"/>
        <v/>
      </c>
      <c r="Y195" s="18" t="str">
        <f t="shared" si="44"/>
        <v/>
      </c>
      <c r="Z195" s="18" t="str">
        <f t="shared" si="45"/>
        <v/>
      </c>
      <c r="AA195" s="18" t="str">
        <f t="shared" si="46"/>
        <v/>
      </c>
    </row>
    <row r="196" spans="1:27">
      <c r="A196" s="11">
        <v>42290</v>
      </c>
      <c r="B196" s="12">
        <v>1076.3499999999999</v>
      </c>
      <c r="C196" s="12">
        <v>1278.7</v>
      </c>
      <c r="D196" s="9">
        <f t="shared" si="54"/>
        <v>-7.481515002456085E-2</v>
      </c>
      <c r="E196" s="9">
        <f t="shared" si="47"/>
        <v>-6.230659010356121E-2</v>
      </c>
      <c r="F196" s="9">
        <f t="shared" si="48"/>
        <v>7.7818142623390174E-3</v>
      </c>
      <c r="G196" s="9">
        <f t="shared" si="49"/>
        <v>-4.4797508013298418E-2</v>
      </c>
      <c r="H196" s="9">
        <f t="shared" si="50"/>
        <v>-7.9815672193824003E-2</v>
      </c>
      <c r="I196" s="9">
        <f t="shared" si="51"/>
        <v>-1.6074092106690661</v>
      </c>
      <c r="J196" s="3">
        <f t="shared" si="52"/>
        <v>-3.8869094442645371E-3</v>
      </c>
      <c r="K196" s="3">
        <f t="shared" si="53"/>
        <v>6.6522338122417205E-3</v>
      </c>
      <c r="L196" s="15" t="str">
        <f t="shared" si="32"/>
        <v/>
      </c>
      <c r="M196" s="12">
        <v>0.43647969222751948</v>
      </c>
      <c r="N196" s="15" t="str">
        <f t="shared" si="33"/>
        <v/>
      </c>
      <c r="O196" s="15" t="str">
        <f t="shared" si="34"/>
        <v>Exit Trade</v>
      </c>
      <c r="P196" s="15" t="str">
        <f t="shared" si="35"/>
        <v/>
      </c>
      <c r="Q196" s="15">
        <f t="shared" si="36"/>
        <v>1022.1</v>
      </c>
      <c r="R196" s="15" t="str">
        <f t="shared" si="37"/>
        <v/>
      </c>
      <c r="S196" s="15">
        <f t="shared" si="38"/>
        <v>1193.9000000000001</v>
      </c>
      <c r="T196" s="18" t="str">
        <f t="shared" si="39"/>
        <v/>
      </c>
      <c r="U196" s="18">
        <f t="shared" si="40"/>
        <v>8.4854464726196576E-3</v>
      </c>
      <c r="V196" s="18" t="str">
        <f t="shared" si="41"/>
        <v/>
      </c>
      <c r="W196" s="18">
        <f t="shared" si="42"/>
        <v>8.3049848051889322E-2</v>
      </c>
      <c r="X196" s="18" t="str">
        <f t="shared" si="43"/>
        <v/>
      </c>
      <c r="Y196" s="18" t="str">
        <f t="shared" si="44"/>
        <v/>
      </c>
      <c r="Z196" s="18" t="str">
        <f t="shared" si="45"/>
        <v/>
      </c>
      <c r="AA196" s="18" t="str">
        <f t="shared" si="46"/>
        <v/>
      </c>
    </row>
    <row r="197" spans="1:27">
      <c r="A197" s="11">
        <v>42291</v>
      </c>
      <c r="B197" s="12">
        <v>1084.75</v>
      </c>
      <c r="C197" s="12">
        <v>1294.1500000000001</v>
      </c>
      <c r="D197" s="9">
        <f t="shared" si="54"/>
        <v>-7.6654957869015647E-2</v>
      </c>
      <c r="E197" s="9">
        <f t="shared" si="47"/>
        <v>-6.2598543889125141E-2</v>
      </c>
      <c r="F197" s="9">
        <f t="shared" si="48"/>
        <v>8.1541518054814924E-3</v>
      </c>
      <c r="G197" s="9">
        <f t="shared" si="49"/>
        <v>-4.4251702326791785E-2</v>
      </c>
      <c r="H197" s="9">
        <f t="shared" si="50"/>
        <v>-8.094538545145849E-2</v>
      </c>
      <c r="I197" s="9">
        <f t="shared" si="51"/>
        <v>-1.723835208763383</v>
      </c>
      <c r="J197" s="3">
        <f t="shared" si="52"/>
        <v>7.8041529242347668E-3</v>
      </c>
      <c r="K197" s="3">
        <f t="shared" si="53"/>
        <v>1.2082583874247318E-2</v>
      </c>
      <c r="L197" s="15" t="str">
        <f t="shared" si="32"/>
        <v/>
      </c>
      <c r="M197" s="12">
        <v>0.43647969222751948</v>
      </c>
      <c r="N197" s="15" t="str">
        <f t="shared" si="33"/>
        <v/>
      </c>
      <c r="O197" s="15" t="str">
        <f t="shared" si="34"/>
        <v>Exit Trade</v>
      </c>
      <c r="P197" s="15" t="str">
        <f t="shared" si="35"/>
        <v/>
      </c>
      <c r="Q197" s="15">
        <f t="shared" si="36"/>
        <v>1022.1</v>
      </c>
      <c r="R197" s="15" t="str">
        <f t="shared" si="37"/>
        <v/>
      </c>
      <c r="S197" s="15">
        <f t="shared" si="38"/>
        <v>1193.9000000000001</v>
      </c>
      <c r="T197" s="18" t="str">
        <f t="shared" si="39"/>
        <v/>
      </c>
      <c r="U197" s="18">
        <f t="shared" si="40"/>
        <v>8.4854464726196576E-3</v>
      </c>
      <c r="V197" s="18" t="str">
        <f t="shared" si="41"/>
        <v/>
      </c>
      <c r="W197" s="18">
        <f t="shared" si="42"/>
        <v>8.3049848051889322E-2</v>
      </c>
      <c r="X197" s="18" t="str">
        <f t="shared" si="43"/>
        <v/>
      </c>
      <c r="Y197" s="18" t="str">
        <f t="shared" si="44"/>
        <v/>
      </c>
      <c r="Z197" s="18" t="str">
        <f t="shared" si="45"/>
        <v/>
      </c>
      <c r="AA197" s="18" t="s">
        <v>58</v>
      </c>
    </row>
    <row r="198" spans="1:27">
      <c r="A198" s="11">
        <v>42292</v>
      </c>
      <c r="B198" s="12">
        <v>1084.1500000000001</v>
      </c>
      <c r="C198" s="12">
        <v>1294.7</v>
      </c>
      <c r="D198" s="9">
        <f t="shared" si="54"/>
        <v>-7.7079773856954178E-2</v>
      </c>
      <c r="E198" s="9">
        <f t="shared" si="47"/>
        <v>-6.308857246085052E-2</v>
      </c>
      <c r="F198" s="9">
        <f t="shared" si="48"/>
        <v>8.5715437461771782E-3</v>
      </c>
      <c r="G198" s="9">
        <f t="shared" si="49"/>
        <v>-4.3802599031951869E-2</v>
      </c>
      <c r="H198" s="9">
        <f t="shared" si="50"/>
        <v>-8.2374545889749171E-2</v>
      </c>
      <c r="I198" s="9">
        <f t="shared" si="51"/>
        <v>-1.6322848964451231</v>
      </c>
      <c r="J198" s="3">
        <f t="shared" si="52"/>
        <v>-5.5312283936382494E-4</v>
      </c>
      <c r="K198" s="3">
        <f t="shared" si="53"/>
        <v>4.2498937526558317E-4</v>
      </c>
      <c r="L198" s="15" t="str">
        <f t="shared" si="32"/>
        <v/>
      </c>
      <c r="M198" s="12">
        <v>0.43647969222751948</v>
      </c>
      <c r="N198" s="15" t="str">
        <f t="shared" si="33"/>
        <v/>
      </c>
      <c r="O198" s="15" t="str">
        <f t="shared" si="34"/>
        <v>Exit Trade</v>
      </c>
      <c r="P198" s="15" t="str">
        <f t="shared" si="35"/>
        <v/>
      </c>
      <c r="Q198" s="15">
        <f t="shared" si="36"/>
        <v>1022.1</v>
      </c>
      <c r="R198" s="15" t="str">
        <f t="shared" si="37"/>
        <v/>
      </c>
      <c r="S198" s="15">
        <f t="shared" si="38"/>
        <v>1193.9000000000001</v>
      </c>
      <c r="T198" s="18" t="str">
        <f t="shared" si="39"/>
        <v/>
      </c>
      <c r="U198" s="18">
        <f t="shared" si="40"/>
        <v>8.4854464726196576E-3</v>
      </c>
      <c r="V198" s="18" t="str">
        <f t="shared" si="41"/>
        <v/>
      </c>
      <c r="W198" s="18">
        <f t="shared" si="42"/>
        <v>8.3049848051889322E-2</v>
      </c>
      <c r="X198" s="18" t="str">
        <f t="shared" si="43"/>
        <v/>
      </c>
      <c r="Y198" s="18" t="str">
        <f t="shared" si="44"/>
        <v/>
      </c>
      <c r="Z198" s="18" t="str">
        <f t="shared" si="45"/>
        <v/>
      </c>
      <c r="AA198" s="18" t="str">
        <f t="shared" si="46"/>
        <v/>
      </c>
    </row>
    <row r="199" spans="1:27">
      <c r="A199" s="11">
        <v>42293</v>
      </c>
      <c r="B199" s="12">
        <v>1100.05</v>
      </c>
      <c r="C199" s="12">
        <v>1311.6</v>
      </c>
      <c r="D199" s="9">
        <f t="shared" si="54"/>
        <v>-7.6388982629471969E-2</v>
      </c>
      <c r="E199" s="9">
        <f t="shared" si="47"/>
        <v>-6.3520203523477398E-2</v>
      </c>
      <c r="F199" s="9">
        <f t="shared" si="48"/>
        <v>8.9092313922615393E-3</v>
      </c>
      <c r="G199" s="9">
        <f t="shared" si="49"/>
        <v>-4.3474432890888932E-2</v>
      </c>
      <c r="H199" s="9">
        <f t="shared" si="50"/>
        <v>-8.356597415606587E-2</v>
      </c>
      <c r="I199" s="9">
        <f t="shared" si="51"/>
        <v>-1.4444320210576471</v>
      </c>
      <c r="J199" s="3">
        <f t="shared" si="52"/>
        <v>1.4665867269289179E-2</v>
      </c>
      <c r="K199" s="3">
        <f t="shared" si="53"/>
        <v>1.3053216961458147E-2</v>
      </c>
      <c r="L199" s="15" t="str">
        <f t="shared" si="32"/>
        <v/>
      </c>
      <c r="M199" s="12">
        <v>0.43647969222751948</v>
      </c>
      <c r="N199" s="15" t="str">
        <f t="shared" si="33"/>
        <v/>
      </c>
      <c r="O199" s="15" t="str">
        <f t="shared" si="34"/>
        <v>Exit Trade</v>
      </c>
      <c r="P199" s="15" t="str">
        <f t="shared" si="35"/>
        <v/>
      </c>
      <c r="Q199" s="15">
        <f t="shared" si="36"/>
        <v>1022.1</v>
      </c>
      <c r="R199" s="15" t="str">
        <f t="shared" si="37"/>
        <v/>
      </c>
      <c r="S199" s="15">
        <f t="shared" si="38"/>
        <v>1193.9000000000001</v>
      </c>
      <c r="T199" s="18" t="str">
        <f t="shared" si="39"/>
        <v/>
      </c>
      <c r="U199" s="18">
        <f t="shared" si="40"/>
        <v>8.4854464726196576E-3</v>
      </c>
      <c r="V199" s="18" t="str">
        <f t="shared" si="41"/>
        <v/>
      </c>
      <c r="W199" s="18">
        <f t="shared" si="42"/>
        <v>8.3049848051889322E-2</v>
      </c>
      <c r="X199" s="18" t="str">
        <f t="shared" si="43"/>
        <v/>
      </c>
      <c r="Y199" s="18" t="str">
        <f t="shared" si="44"/>
        <v/>
      </c>
      <c r="Z199" s="18" t="str">
        <f t="shared" si="45"/>
        <v/>
      </c>
      <c r="AA199" s="18" t="str">
        <f t="shared" si="46"/>
        <v/>
      </c>
    </row>
    <row r="200" spans="1:27">
      <c r="A200" s="11">
        <v>42296</v>
      </c>
      <c r="B200" s="12">
        <v>1097.8</v>
      </c>
      <c r="C200" s="12">
        <v>1315.35</v>
      </c>
      <c r="D200" s="9">
        <f t="shared" si="54"/>
        <v>-7.8518102687183913E-2</v>
      </c>
      <c r="E200" s="9">
        <f t="shared" si="47"/>
        <v>-6.4385833142894769E-2</v>
      </c>
      <c r="F200" s="9">
        <f t="shared" si="48"/>
        <v>9.0667118462433253E-3</v>
      </c>
      <c r="G200" s="9">
        <f t="shared" si="49"/>
        <v>-4.3985731488847282E-2</v>
      </c>
      <c r="H200" s="9">
        <f t="shared" si="50"/>
        <v>-8.4785934796942256E-2</v>
      </c>
      <c r="I200" s="9">
        <f t="shared" si="51"/>
        <v>-1.5586984326787299</v>
      </c>
      <c r="J200" s="3">
        <f t="shared" si="52"/>
        <v>-2.0453615744738876E-3</v>
      </c>
      <c r="K200" s="3">
        <f t="shared" si="53"/>
        <v>2.8591033851784083E-3</v>
      </c>
      <c r="L200" s="15" t="str">
        <f t="shared" si="32"/>
        <v/>
      </c>
      <c r="M200" s="12">
        <v>0.43647969222751948</v>
      </c>
      <c r="N200" s="15" t="str">
        <f t="shared" si="33"/>
        <v/>
      </c>
      <c r="O200" s="15" t="str">
        <f t="shared" si="34"/>
        <v>Exit Trade</v>
      </c>
      <c r="P200" s="15" t="str">
        <f t="shared" si="35"/>
        <v/>
      </c>
      <c r="Q200" s="15">
        <f t="shared" si="36"/>
        <v>1022.1</v>
      </c>
      <c r="R200" s="15" t="str">
        <f t="shared" si="37"/>
        <v/>
      </c>
      <c r="S200" s="15">
        <f t="shared" si="38"/>
        <v>1193.9000000000001</v>
      </c>
      <c r="T200" s="18" t="str">
        <f t="shared" si="39"/>
        <v/>
      </c>
      <c r="U200" s="18">
        <f t="shared" si="40"/>
        <v>8.4854464726196576E-3</v>
      </c>
      <c r="V200" s="18" t="str">
        <f t="shared" si="41"/>
        <v/>
      </c>
      <c r="W200" s="18">
        <f t="shared" si="42"/>
        <v>8.3049848051889322E-2</v>
      </c>
      <c r="X200" s="18" t="str">
        <f t="shared" si="43"/>
        <v/>
      </c>
      <c r="Y200" s="18" t="str">
        <f t="shared" si="44"/>
        <v/>
      </c>
      <c r="Z200" s="18" t="str">
        <f t="shared" si="45"/>
        <v/>
      </c>
      <c r="AA200" s="18" t="str">
        <f t="shared" si="46"/>
        <v/>
      </c>
    </row>
    <row r="201" spans="1:27">
      <c r="A201" s="11">
        <v>42297</v>
      </c>
      <c r="B201" s="12">
        <v>1094.9000000000001</v>
      </c>
      <c r="C201" s="12">
        <v>1312.5</v>
      </c>
      <c r="D201" s="9">
        <f t="shared" si="54"/>
        <v>-7.8724856309520239E-2</v>
      </c>
      <c r="E201" s="9">
        <f t="shared" si="47"/>
        <v>-6.4860135479238051E-2</v>
      </c>
      <c r="F201" s="9">
        <f t="shared" si="48"/>
        <v>9.4372688588049165E-3</v>
      </c>
      <c r="G201" s="9">
        <f t="shared" si="49"/>
        <v>-4.3626280546926993E-2</v>
      </c>
      <c r="H201" s="9">
        <f t="shared" si="50"/>
        <v>-8.6093990411549109E-2</v>
      </c>
      <c r="I201" s="9">
        <f t="shared" si="51"/>
        <v>-1.4691454739414873</v>
      </c>
      <c r="J201" s="3">
        <f t="shared" si="52"/>
        <v>-2.6416469302239605E-3</v>
      </c>
      <c r="K201" s="3">
        <f t="shared" si="53"/>
        <v>-2.1667236857109587E-3</v>
      </c>
      <c r="L201" s="15" t="str">
        <f t="shared" si="32"/>
        <v/>
      </c>
      <c r="M201" s="12">
        <v>0.43647969222751948</v>
      </c>
      <c r="N201" s="15" t="str">
        <f t="shared" si="33"/>
        <v/>
      </c>
      <c r="O201" s="15" t="str">
        <f t="shared" si="34"/>
        <v>Exit Trade</v>
      </c>
      <c r="P201" s="15" t="str">
        <f t="shared" si="35"/>
        <v/>
      </c>
      <c r="Q201" s="15">
        <f t="shared" si="36"/>
        <v>1022.1</v>
      </c>
      <c r="R201" s="15" t="str">
        <f t="shared" si="37"/>
        <v/>
      </c>
      <c r="S201" s="15">
        <f t="shared" si="38"/>
        <v>1193.9000000000001</v>
      </c>
      <c r="T201" s="18" t="str">
        <f t="shared" si="39"/>
        <v/>
      </c>
      <c r="U201" s="18">
        <f t="shared" si="40"/>
        <v>8.4854464726196576E-3</v>
      </c>
      <c r="V201" s="18" t="str">
        <f t="shared" si="41"/>
        <v/>
      </c>
      <c r="W201" s="18">
        <f t="shared" si="42"/>
        <v>8.3049848051889322E-2</v>
      </c>
      <c r="X201" s="18" t="str">
        <f t="shared" si="43"/>
        <v/>
      </c>
      <c r="Y201" s="18" t="str">
        <f t="shared" si="44"/>
        <v/>
      </c>
      <c r="Z201" s="18" t="str">
        <f t="shared" si="45"/>
        <v/>
      </c>
      <c r="AA201" s="18" t="str">
        <f t="shared" si="46"/>
        <v/>
      </c>
    </row>
    <row r="202" spans="1:27">
      <c r="A202" s="11">
        <v>42298</v>
      </c>
      <c r="B202" s="12">
        <v>1095</v>
      </c>
      <c r="C202" s="12">
        <v>1315.75</v>
      </c>
      <c r="D202" s="9">
        <f t="shared" si="54"/>
        <v>-7.9759259513177971E-2</v>
      </c>
      <c r="E202" s="9">
        <f t="shared" si="47"/>
        <v>-6.5544350119734376E-2</v>
      </c>
      <c r="F202" s="9">
        <f t="shared" si="48"/>
        <v>9.7539947474985424E-3</v>
      </c>
      <c r="G202" s="9">
        <f t="shared" si="49"/>
        <v>-4.3597861937862657E-2</v>
      </c>
      <c r="H202" s="9">
        <f t="shared" si="50"/>
        <v>-8.7490838301606089E-2</v>
      </c>
      <c r="I202" s="9">
        <f t="shared" si="51"/>
        <v>-1.4573423260340668</v>
      </c>
      <c r="J202" s="3">
        <f t="shared" si="52"/>
        <v>9.1332541784554786E-5</v>
      </c>
      <c r="K202" s="3">
        <f t="shared" si="53"/>
        <v>2.476190476190476E-3</v>
      </c>
      <c r="L202" s="15" t="str">
        <f t="shared" si="32"/>
        <v/>
      </c>
      <c r="M202" s="12">
        <v>0.43647969222751948</v>
      </c>
      <c r="N202" s="15" t="str">
        <f t="shared" si="33"/>
        <v/>
      </c>
      <c r="O202" s="15" t="str">
        <f t="shared" si="34"/>
        <v>Exit Trade</v>
      </c>
      <c r="P202" s="15" t="str">
        <f t="shared" si="35"/>
        <v/>
      </c>
      <c r="Q202" s="15">
        <f t="shared" si="36"/>
        <v>1022.1</v>
      </c>
      <c r="R202" s="15" t="str">
        <f t="shared" si="37"/>
        <v/>
      </c>
      <c r="S202" s="15">
        <f t="shared" si="38"/>
        <v>1193.9000000000001</v>
      </c>
      <c r="T202" s="18" t="str">
        <f t="shared" si="39"/>
        <v/>
      </c>
      <c r="U202" s="18">
        <f t="shared" si="40"/>
        <v>8.4854464726196576E-3</v>
      </c>
      <c r="V202" s="18" t="str">
        <f t="shared" si="41"/>
        <v/>
      </c>
      <c r="W202" s="18">
        <f t="shared" si="42"/>
        <v>8.3049848051889322E-2</v>
      </c>
      <c r="X202" s="18" t="str">
        <f t="shared" si="43"/>
        <v/>
      </c>
      <c r="Y202" s="18" t="str">
        <f t="shared" si="44"/>
        <v/>
      </c>
      <c r="Z202" s="18" t="str">
        <f t="shared" si="45"/>
        <v/>
      </c>
      <c r="AA202" s="18" t="str">
        <f t="shared" si="46"/>
        <v/>
      </c>
    </row>
    <row r="203" spans="1:27">
      <c r="A203" s="11">
        <v>42300</v>
      </c>
      <c r="B203" s="12">
        <v>1108.5</v>
      </c>
      <c r="C203" s="12">
        <v>1337.9</v>
      </c>
      <c r="D203" s="9">
        <f t="shared" si="54"/>
        <v>-8.1687956286831565E-2</v>
      </c>
      <c r="E203" s="9">
        <f t="shared" si="47"/>
        <v>-6.5953711291443673E-2</v>
      </c>
      <c r="F203" s="9">
        <f t="shared" si="48"/>
        <v>1.0170511321332468E-2</v>
      </c>
      <c r="G203" s="9">
        <f t="shared" si="49"/>
        <v>-4.3070060818445624E-2</v>
      </c>
      <c r="H203" s="9">
        <f t="shared" si="50"/>
        <v>-8.8837361764441722E-2</v>
      </c>
      <c r="I203" s="9">
        <f t="shared" si="51"/>
        <v>-1.5470456202517164</v>
      </c>
      <c r="J203" s="3">
        <f t="shared" si="52"/>
        <v>1.2328767123287671E-2</v>
      </c>
      <c r="K203" s="3">
        <f t="shared" si="53"/>
        <v>1.6834505035151125E-2</v>
      </c>
      <c r="L203" s="15" t="str">
        <f t="shared" si="32"/>
        <v/>
      </c>
      <c r="M203" s="12">
        <v>0.43647969222751948</v>
      </c>
      <c r="N203" s="15" t="str">
        <f t="shared" si="33"/>
        <v/>
      </c>
      <c r="O203" s="15" t="str">
        <f t="shared" si="34"/>
        <v>Exit Trade</v>
      </c>
      <c r="P203" s="15" t="str">
        <f t="shared" si="35"/>
        <v/>
      </c>
      <c r="Q203" s="15">
        <f t="shared" si="36"/>
        <v>1022.1</v>
      </c>
      <c r="R203" s="15" t="str">
        <f t="shared" si="37"/>
        <v/>
      </c>
      <c r="S203" s="15">
        <f t="shared" si="38"/>
        <v>1193.9000000000001</v>
      </c>
      <c r="T203" s="18" t="str">
        <f t="shared" si="39"/>
        <v/>
      </c>
      <c r="U203" s="18">
        <f t="shared" si="40"/>
        <v>8.4854464726196576E-3</v>
      </c>
      <c r="V203" s="18" t="str">
        <f t="shared" si="41"/>
        <v/>
      </c>
      <c r="W203" s="18">
        <f t="shared" si="42"/>
        <v>8.3049848051889322E-2</v>
      </c>
      <c r="X203" s="18" t="str">
        <f t="shared" si="43"/>
        <v/>
      </c>
      <c r="Y203" s="18" t="str">
        <f t="shared" si="44"/>
        <v/>
      </c>
      <c r="Z203" s="18" t="str">
        <f t="shared" si="45"/>
        <v/>
      </c>
      <c r="AA203" s="18" t="str">
        <f t="shared" si="46"/>
        <v/>
      </c>
    </row>
    <row r="204" spans="1:27">
      <c r="A204" s="11">
        <v>42303</v>
      </c>
      <c r="B204" s="12">
        <v>1101.5</v>
      </c>
      <c r="C204" s="12">
        <v>1312.7</v>
      </c>
      <c r="D204" s="9">
        <f t="shared" si="54"/>
        <v>-7.6180983756337334E-2</v>
      </c>
      <c r="E204" s="9">
        <f t="shared" si="47"/>
        <v>-6.6265740818699875E-2</v>
      </c>
      <c r="F204" s="9">
        <f t="shared" si="48"/>
        <v>1.0340188284578512E-2</v>
      </c>
      <c r="G204" s="9">
        <f t="shared" si="49"/>
        <v>-4.3000317178398223E-2</v>
      </c>
      <c r="H204" s="9">
        <f t="shared" si="50"/>
        <v>-8.9531164459001528E-2</v>
      </c>
      <c r="I204" s="9">
        <f t="shared" si="51"/>
        <v>-0.95890351942867202</v>
      </c>
      <c r="J204" s="3">
        <f t="shared" si="52"/>
        <v>-6.3148398737032027E-3</v>
      </c>
      <c r="K204" s="3">
        <f t="shared" si="53"/>
        <v>-1.8835488452051755E-2</v>
      </c>
      <c r="L204" s="15" t="str">
        <f t="shared" si="32"/>
        <v/>
      </c>
      <c r="M204" s="12">
        <v>0.43647969222751948</v>
      </c>
      <c r="N204" s="15" t="str">
        <f t="shared" si="33"/>
        <v/>
      </c>
      <c r="O204" s="15" t="str">
        <f t="shared" si="34"/>
        <v>Exit Trade</v>
      </c>
      <c r="P204" s="15" t="str">
        <f t="shared" si="35"/>
        <v/>
      </c>
      <c r="Q204" s="15">
        <f t="shared" si="36"/>
        <v>1022.1</v>
      </c>
      <c r="R204" s="15" t="str">
        <f t="shared" si="37"/>
        <v/>
      </c>
      <c r="S204" s="15">
        <f t="shared" si="38"/>
        <v>1193.9000000000001</v>
      </c>
      <c r="T204" s="18" t="str">
        <f t="shared" si="39"/>
        <v/>
      </c>
      <c r="U204" s="18">
        <f t="shared" si="40"/>
        <v>8.4854464726196576E-3</v>
      </c>
      <c r="V204" s="18" t="str">
        <f t="shared" si="41"/>
        <v/>
      </c>
      <c r="W204" s="18">
        <f t="shared" si="42"/>
        <v>8.3049848051889322E-2</v>
      </c>
      <c r="X204" s="18" t="str">
        <f t="shared" si="43"/>
        <v/>
      </c>
      <c r="Y204" s="18" t="str">
        <f t="shared" si="44"/>
        <v/>
      </c>
      <c r="Z204" s="18" t="str">
        <f t="shared" si="45"/>
        <v/>
      </c>
      <c r="AA204" s="18" t="str">
        <f t="shared" si="46"/>
        <v/>
      </c>
    </row>
    <row r="205" spans="1:27">
      <c r="A205" s="11">
        <v>42304</v>
      </c>
      <c r="B205" s="12">
        <v>1110.9000000000001</v>
      </c>
      <c r="C205" s="12">
        <v>1275.0999999999999</v>
      </c>
      <c r="D205" s="9">
        <f t="shared" si="54"/>
        <v>-5.9869278977467903E-2</v>
      </c>
      <c r="E205" s="9">
        <f t="shared" si="47"/>
        <v>-6.6018026184945552E-2</v>
      </c>
      <c r="F205" s="9">
        <f t="shared" si="48"/>
        <v>1.0403361507809931E-2</v>
      </c>
      <c r="G205" s="9">
        <f t="shared" si="49"/>
        <v>-4.261046279237321E-2</v>
      </c>
      <c r="H205" s="9">
        <f t="shared" si="50"/>
        <v>-8.9425589577517894E-2</v>
      </c>
      <c r="I205" s="9">
        <f t="shared" si="51"/>
        <v>0.59103465767883867</v>
      </c>
      <c r="J205" s="3">
        <f t="shared" si="52"/>
        <v>8.5338175215615899E-3</v>
      </c>
      <c r="K205" s="3">
        <f t="shared" si="53"/>
        <v>-2.8643254361240295E-2</v>
      </c>
      <c r="L205" s="15" t="str">
        <f t="shared" si="32"/>
        <v/>
      </c>
      <c r="M205" s="12">
        <v>0.43647969222751948</v>
      </c>
      <c r="N205" s="15" t="str">
        <f t="shared" si="33"/>
        <v/>
      </c>
      <c r="O205" s="15" t="str">
        <f t="shared" si="34"/>
        <v>Exit Trade</v>
      </c>
      <c r="P205" s="15" t="str">
        <f t="shared" si="35"/>
        <v/>
      </c>
      <c r="Q205" s="15">
        <f t="shared" si="36"/>
        <v>1022.1</v>
      </c>
      <c r="R205" s="15" t="str">
        <f t="shared" si="37"/>
        <v/>
      </c>
      <c r="S205" s="15">
        <f t="shared" si="38"/>
        <v>1193.9000000000001</v>
      </c>
      <c r="T205" s="18" t="str">
        <f t="shared" si="39"/>
        <v/>
      </c>
      <c r="U205" s="18">
        <f t="shared" si="40"/>
        <v>8.4854464726196576E-3</v>
      </c>
      <c r="V205" s="18" t="str">
        <f t="shared" si="41"/>
        <v/>
      </c>
      <c r="W205" s="18">
        <f t="shared" si="42"/>
        <v>8.3049848051889322E-2</v>
      </c>
      <c r="X205" s="18" t="str">
        <f t="shared" si="43"/>
        <v/>
      </c>
      <c r="Y205" s="18" t="str">
        <f t="shared" si="44"/>
        <v/>
      </c>
      <c r="Z205" s="18" t="str">
        <f t="shared" si="45"/>
        <v/>
      </c>
      <c r="AA205" s="18" t="str">
        <f t="shared" si="46"/>
        <v/>
      </c>
    </row>
    <row r="206" spans="1:27">
      <c r="A206" s="11">
        <v>42305</v>
      </c>
      <c r="B206" s="12">
        <v>1111.5</v>
      </c>
      <c r="C206" s="12">
        <v>1266.5999999999999</v>
      </c>
      <c r="D206" s="9">
        <f t="shared" si="54"/>
        <v>-5.6730016656290558E-2</v>
      </c>
      <c r="E206" s="9">
        <f t="shared" si="47"/>
        <v>-6.588452032040347E-2</v>
      </c>
      <c r="F206" s="9">
        <f t="shared" si="48"/>
        <v>1.0498755369528158E-2</v>
      </c>
      <c r="G206" s="9">
        <f t="shared" si="49"/>
        <v>-4.2262320738965117E-2</v>
      </c>
      <c r="H206" s="9">
        <f t="shared" si="50"/>
        <v>-8.9506719901841822E-2</v>
      </c>
      <c r="I206" s="9">
        <f t="shared" si="51"/>
        <v>0.8719608507769564</v>
      </c>
      <c r="J206" s="3">
        <f t="shared" si="52"/>
        <v>5.4010261949762267E-4</v>
      </c>
      <c r="K206" s="3">
        <f t="shared" si="53"/>
        <v>-6.6661438318563254E-3</v>
      </c>
      <c r="L206" s="15" t="str">
        <f t="shared" si="32"/>
        <v/>
      </c>
      <c r="M206" s="12">
        <v>0.43647969222751948</v>
      </c>
      <c r="N206" s="15" t="str">
        <f t="shared" si="33"/>
        <v/>
      </c>
      <c r="O206" s="15" t="str">
        <f t="shared" si="34"/>
        <v>Exit Trade</v>
      </c>
      <c r="P206" s="15" t="str">
        <f t="shared" si="35"/>
        <v/>
      </c>
      <c r="Q206" s="15">
        <f t="shared" si="36"/>
        <v>1022.1</v>
      </c>
      <c r="R206" s="15" t="str">
        <f t="shared" si="37"/>
        <v/>
      </c>
      <c r="S206" s="15">
        <f t="shared" si="38"/>
        <v>1193.9000000000001</v>
      </c>
      <c r="T206" s="18" t="str">
        <f t="shared" si="39"/>
        <v/>
      </c>
      <c r="U206" s="18">
        <f t="shared" si="40"/>
        <v>8.4854464726196576E-3</v>
      </c>
      <c r="V206" s="18" t="str">
        <f t="shared" si="41"/>
        <v/>
      </c>
      <c r="W206" s="18">
        <f t="shared" si="42"/>
        <v>8.3049848051889322E-2</v>
      </c>
      <c r="X206" s="18" t="str">
        <f t="shared" si="43"/>
        <v/>
      </c>
      <c r="Y206" s="18" t="str">
        <f t="shared" si="44"/>
        <v/>
      </c>
      <c r="Z206" s="18" t="str">
        <f t="shared" si="45"/>
        <v/>
      </c>
      <c r="AA206" s="18" t="str">
        <f t="shared" si="46"/>
        <v/>
      </c>
    </row>
    <row r="207" spans="1:27">
      <c r="A207" s="11">
        <v>42306</v>
      </c>
      <c r="B207" s="12">
        <v>1103.55</v>
      </c>
      <c r="C207" s="12">
        <v>1264.6500000000001</v>
      </c>
      <c r="D207" s="9">
        <f t="shared" si="54"/>
        <v>-5.9178333259001833E-2</v>
      </c>
      <c r="E207" s="9">
        <f t="shared" si="47"/>
        <v>-6.5657123463422534E-2</v>
      </c>
      <c r="F207" s="9">
        <f t="shared" si="48"/>
        <v>1.0569801386491997E-2</v>
      </c>
      <c r="G207" s="9">
        <f t="shared" si="49"/>
        <v>-4.1875070343815546E-2</v>
      </c>
      <c r="H207" s="9">
        <f t="shared" si="50"/>
        <v>-8.9439176583029523E-2</v>
      </c>
      <c r="I207" s="9">
        <f t="shared" si="51"/>
        <v>0.61295288033514705</v>
      </c>
      <c r="J207" s="3">
        <f t="shared" si="52"/>
        <v>-7.1524966261808775E-3</v>
      </c>
      <c r="K207" s="3">
        <f t="shared" si="53"/>
        <v>-1.5395547134058251E-3</v>
      </c>
      <c r="L207" s="15" t="str">
        <f t="shared" si="32"/>
        <v/>
      </c>
      <c r="M207" s="12">
        <v>0.43647969222751948</v>
      </c>
      <c r="N207" s="15" t="str">
        <f t="shared" si="33"/>
        <v/>
      </c>
      <c r="O207" s="15" t="str">
        <f t="shared" si="34"/>
        <v>Exit Trade</v>
      </c>
      <c r="P207" s="15" t="str">
        <f t="shared" si="35"/>
        <v/>
      </c>
      <c r="Q207" s="15">
        <f t="shared" si="36"/>
        <v>1022.1</v>
      </c>
      <c r="R207" s="15" t="str">
        <f t="shared" si="37"/>
        <v/>
      </c>
      <c r="S207" s="15">
        <f t="shared" si="38"/>
        <v>1193.9000000000001</v>
      </c>
      <c r="T207" s="18" t="str">
        <f t="shared" si="39"/>
        <v/>
      </c>
      <c r="U207" s="18">
        <f t="shared" si="40"/>
        <v>8.4854464726196576E-3</v>
      </c>
      <c r="V207" s="18" t="str">
        <f t="shared" si="41"/>
        <v/>
      </c>
      <c r="W207" s="18">
        <f t="shared" si="42"/>
        <v>8.3049848051889322E-2</v>
      </c>
      <c r="X207" s="18" t="str">
        <f t="shared" si="43"/>
        <v/>
      </c>
      <c r="Y207" s="18" t="str">
        <f t="shared" si="44"/>
        <v/>
      </c>
      <c r="Z207" s="18" t="str">
        <f t="shared" si="45"/>
        <v/>
      </c>
      <c r="AA207" s="18" t="str">
        <f t="shared" si="46"/>
        <v/>
      </c>
    </row>
    <row r="208" spans="1:27">
      <c r="A208" s="11">
        <v>42307</v>
      </c>
      <c r="B208" s="12">
        <v>1099.5999999999999</v>
      </c>
      <c r="C208" s="12">
        <v>1256.8499999999999</v>
      </c>
      <c r="D208" s="9">
        <f t="shared" si="54"/>
        <v>-5.8048718304917889E-2</v>
      </c>
      <c r="E208" s="9">
        <f t="shared" si="47"/>
        <v>-6.5420881768470315E-2</v>
      </c>
      <c r="F208" s="9">
        <f t="shared" si="48"/>
        <v>1.0660662886543007E-2</v>
      </c>
      <c r="G208" s="9">
        <f t="shared" si="49"/>
        <v>-4.1434390273748553E-2</v>
      </c>
      <c r="H208" s="9">
        <f t="shared" si="50"/>
        <v>-8.9407373263192078E-2</v>
      </c>
      <c r="I208" s="9">
        <f t="shared" si="51"/>
        <v>0.69152955515161585</v>
      </c>
      <c r="J208" s="3">
        <f t="shared" si="52"/>
        <v>-3.5793575279779309E-3</v>
      </c>
      <c r="K208" s="3">
        <f t="shared" si="53"/>
        <v>-6.1677143873800511E-3</v>
      </c>
      <c r="L208" s="15" t="str">
        <f t="shared" ref="L208:L271" si="55">IF(ABS(I208)&gt;2.5,"Enter Trade",IF(ABS(I208)&lt;0.5,"Exit Trade",""))</f>
        <v/>
      </c>
      <c r="M208" s="12">
        <v>0.43647969222751948</v>
      </c>
      <c r="N208" s="15" t="str">
        <f t="shared" ref="N208:N271" si="56">IF(M208&lt;&gt;M207,L208,"")</f>
        <v/>
      </c>
      <c r="O208" s="15" t="str">
        <f t="shared" ref="O208:O271" si="57">IF(M208&lt;&gt;M207,N208,O207)</f>
        <v>Exit Trade</v>
      </c>
      <c r="P208" s="15" t="str">
        <f t="shared" ref="P208:P271" si="58">IF(OR(N208="Enter Trade",N208="Exit Trade"),B208,"")</f>
        <v/>
      </c>
      <c r="Q208" s="15">
        <f t="shared" ref="Q208:Q271" si="59">IF(M208&lt;&gt;M207,P208,Q207)</f>
        <v>1022.1</v>
      </c>
      <c r="R208" s="15" t="str">
        <f t="shared" ref="R208:R271" si="60">IF(OR(N208="Enter Trade",N208="Exit Trade"),C208,"")</f>
        <v/>
      </c>
      <c r="S208" s="15">
        <f t="shared" ref="S208:S271" si="61">IF(M208&lt;&gt;M207,R208,S207)</f>
        <v>1193.9000000000001</v>
      </c>
      <c r="T208" s="18" t="str">
        <f t="shared" ref="T208:T271" si="62">IF(OR(N208="Enter Trade",N208="Exit Trade"),J208,"")</f>
        <v/>
      </c>
      <c r="U208" s="18">
        <f t="shared" ref="U208:U271" si="63">IF(M208&lt;&gt;M207,T208,U207)</f>
        <v>8.4854464726196576E-3</v>
      </c>
      <c r="V208" s="18" t="str">
        <f t="shared" ref="V208:V271" si="64">IF(OR(N208="Enter Trade",N208="Exit Trade"),K208,"")</f>
        <v/>
      </c>
      <c r="W208" s="18">
        <f t="shared" ref="W208:W271" si="65">IF(M208&lt;&gt;M207,V208,W207)</f>
        <v>8.3049848051889322E-2</v>
      </c>
      <c r="X208" s="18" t="str">
        <f t="shared" si="43"/>
        <v/>
      </c>
      <c r="Y208" s="18" t="str">
        <f t="shared" si="44"/>
        <v/>
      </c>
      <c r="Z208" s="18" t="str">
        <f t="shared" si="45"/>
        <v/>
      </c>
      <c r="AA208" s="18" t="str">
        <f t="shared" si="46"/>
        <v/>
      </c>
    </row>
    <row r="209" spans="1:27">
      <c r="A209" s="11">
        <v>42310</v>
      </c>
      <c r="B209" s="12">
        <v>1083.0999999999999</v>
      </c>
      <c r="C209" s="12">
        <v>1221.05</v>
      </c>
      <c r="D209" s="9">
        <f t="shared" si="54"/>
        <v>-5.2064892123334573E-2</v>
      </c>
      <c r="E209" s="9">
        <f t="shared" si="47"/>
        <v>-6.4951276569061869E-2</v>
      </c>
      <c r="F209" s="9">
        <f t="shared" si="48"/>
        <v>1.0934085873513055E-2</v>
      </c>
      <c r="G209" s="9">
        <f t="shared" si="49"/>
        <v>-4.03495833536575E-2</v>
      </c>
      <c r="H209" s="9">
        <f t="shared" si="50"/>
        <v>-8.9552969784466238E-2</v>
      </c>
      <c r="I209" s="9">
        <f t="shared" si="51"/>
        <v>1.1785516041120117</v>
      </c>
      <c r="J209" s="3">
        <f t="shared" si="52"/>
        <v>-1.5005456529647146E-2</v>
      </c>
      <c r="K209" s="3">
        <f t="shared" si="53"/>
        <v>-2.848390818315627E-2</v>
      </c>
      <c r="L209" s="15" t="str">
        <f t="shared" si="55"/>
        <v/>
      </c>
      <c r="M209" s="12">
        <v>0.43647969222751948</v>
      </c>
      <c r="N209" s="15" t="str">
        <f t="shared" si="56"/>
        <v/>
      </c>
      <c r="O209" s="15" t="str">
        <f t="shared" si="57"/>
        <v>Exit Trade</v>
      </c>
      <c r="P209" s="15" t="str">
        <f t="shared" si="58"/>
        <v/>
      </c>
      <c r="Q209" s="15">
        <f t="shared" si="59"/>
        <v>1022.1</v>
      </c>
      <c r="R209" s="15" t="str">
        <f t="shared" si="60"/>
        <v/>
      </c>
      <c r="S209" s="15">
        <f t="shared" si="61"/>
        <v>1193.9000000000001</v>
      </c>
      <c r="T209" s="18" t="str">
        <f t="shared" si="62"/>
        <v/>
      </c>
      <c r="U209" s="18">
        <f t="shared" si="63"/>
        <v>8.4854464726196576E-3</v>
      </c>
      <c r="V209" s="18" t="str">
        <f t="shared" si="64"/>
        <v/>
      </c>
      <c r="W209" s="18">
        <f t="shared" si="65"/>
        <v>8.3049848051889322E-2</v>
      </c>
      <c r="X209" s="18" t="str">
        <f t="shared" si="43"/>
        <v/>
      </c>
      <c r="Y209" s="18" t="str">
        <f t="shared" si="44"/>
        <v/>
      </c>
      <c r="Z209" s="18" t="str">
        <f t="shared" si="45"/>
        <v/>
      </c>
      <c r="AA209" s="18" t="str">
        <f t="shared" si="46"/>
        <v/>
      </c>
    </row>
    <row r="210" spans="1:27">
      <c r="A210" s="11">
        <v>42311</v>
      </c>
      <c r="B210" s="12">
        <v>1084.9000000000001</v>
      </c>
      <c r="C210" s="12">
        <v>1221.4000000000001</v>
      </c>
      <c r="D210" s="9">
        <f t="shared" si="54"/>
        <v>-5.1468206461169813E-2</v>
      </c>
      <c r="E210" s="9">
        <f t="shared" si="47"/>
        <v>-6.4405748116884987E-2</v>
      </c>
      <c r="F210" s="9">
        <f t="shared" si="48"/>
        <v>1.1190555567083194E-2</v>
      </c>
      <c r="G210" s="9">
        <f t="shared" si="49"/>
        <v>-3.9226998090947804E-2</v>
      </c>
      <c r="H210" s="9">
        <f t="shared" si="50"/>
        <v>-8.9584498142822169E-2</v>
      </c>
      <c r="I210" s="9">
        <f t="shared" si="51"/>
        <v>1.1561125431315229</v>
      </c>
      <c r="J210" s="3">
        <f t="shared" si="52"/>
        <v>1.6618964084573742E-3</v>
      </c>
      <c r="K210" s="3">
        <f t="shared" si="53"/>
        <v>2.8663854879008757E-4</v>
      </c>
      <c r="L210" s="15" t="str">
        <f t="shared" si="55"/>
        <v/>
      </c>
      <c r="M210" s="12">
        <v>0.43647969222751948</v>
      </c>
      <c r="N210" s="15" t="str">
        <f t="shared" si="56"/>
        <v/>
      </c>
      <c r="O210" s="15" t="str">
        <f t="shared" si="57"/>
        <v>Exit Trade</v>
      </c>
      <c r="P210" s="15" t="str">
        <f t="shared" si="58"/>
        <v/>
      </c>
      <c r="Q210" s="15">
        <f t="shared" si="59"/>
        <v>1022.1</v>
      </c>
      <c r="R210" s="15" t="str">
        <f t="shared" si="60"/>
        <v/>
      </c>
      <c r="S210" s="15">
        <f t="shared" si="61"/>
        <v>1193.9000000000001</v>
      </c>
      <c r="T210" s="18" t="str">
        <f t="shared" si="62"/>
        <v/>
      </c>
      <c r="U210" s="18">
        <f t="shared" si="63"/>
        <v>8.4854464726196576E-3</v>
      </c>
      <c r="V210" s="18" t="str">
        <f t="shared" si="64"/>
        <v/>
      </c>
      <c r="W210" s="18">
        <f t="shared" si="65"/>
        <v>8.3049848051889322E-2</v>
      </c>
      <c r="X210" s="18" t="str">
        <f t="shared" si="43"/>
        <v/>
      </c>
      <c r="Y210" s="18" t="str">
        <f t="shared" si="44"/>
        <v/>
      </c>
      <c r="Z210" s="18" t="str">
        <f t="shared" si="45"/>
        <v/>
      </c>
      <c r="AA210" s="18" t="str">
        <f t="shared" si="46"/>
        <v/>
      </c>
    </row>
    <row r="211" spans="1:27">
      <c r="A211" s="11">
        <v>42312</v>
      </c>
      <c r="B211" s="12">
        <v>1081.7</v>
      </c>
      <c r="C211" s="12">
        <v>1220.1500000000001</v>
      </c>
      <c r="D211" s="9">
        <f t="shared" si="54"/>
        <v>-5.2306394547308642E-2</v>
      </c>
      <c r="E211" s="9">
        <f t="shared" si="47"/>
        <v>-6.4127982032706643E-2</v>
      </c>
      <c r="F211" s="9">
        <f t="shared" si="48"/>
        <v>1.1388926365693658E-2</v>
      </c>
      <c r="G211" s="9">
        <f t="shared" si="49"/>
        <v>-3.8502897709895914E-2</v>
      </c>
      <c r="H211" s="9">
        <f t="shared" si="50"/>
        <v>-8.9753066355517372E-2</v>
      </c>
      <c r="I211" s="9">
        <f t="shared" si="51"/>
        <v>1.0379896318416482</v>
      </c>
      <c r="J211" s="3">
        <f t="shared" si="52"/>
        <v>-2.9495806065075541E-3</v>
      </c>
      <c r="K211" s="3">
        <f t="shared" si="53"/>
        <v>-1.0234157524152611E-3</v>
      </c>
      <c r="L211" s="15" t="str">
        <f t="shared" si="55"/>
        <v/>
      </c>
      <c r="M211" s="12">
        <v>0.43647969222751948</v>
      </c>
      <c r="N211" s="15" t="str">
        <f t="shared" si="56"/>
        <v/>
      </c>
      <c r="O211" s="15" t="str">
        <f t="shared" si="57"/>
        <v>Exit Trade</v>
      </c>
      <c r="P211" s="15" t="str">
        <f t="shared" si="58"/>
        <v/>
      </c>
      <c r="Q211" s="15">
        <f t="shared" si="59"/>
        <v>1022.1</v>
      </c>
      <c r="R211" s="15" t="str">
        <f t="shared" si="60"/>
        <v/>
      </c>
      <c r="S211" s="15">
        <f t="shared" si="61"/>
        <v>1193.9000000000001</v>
      </c>
      <c r="T211" s="18" t="str">
        <f t="shared" si="62"/>
        <v/>
      </c>
      <c r="U211" s="18">
        <f t="shared" si="63"/>
        <v>8.4854464726196576E-3</v>
      </c>
      <c r="V211" s="18" t="str">
        <f t="shared" si="64"/>
        <v/>
      </c>
      <c r="W211" s="18">
        <f t="shared" si="65"/>
        <v>8.3049848051889322E-2</v>
      </c>
      <c r="X211" s="18" t="str">
        <f t="shared" si="43"/>
        <v/>
      </c>
      <c r="Y211" s="18" t="str">
        <f t="shared" si="44"/>
        <v/>
      </c>
      <c r="Z211" s="18" t="str">
        <f t="shared" si="45"/>
        <v/>
      </c>
      <c r="AA211" s="18" t="str">
        <f t="shared" si="46"/>
        <v/>
      </c>
    </row>
    <row r="212" spans="1:27">
      <c r="A212" s="11">
        <v>42313</v>
      </c>
      <c r="B212" s="12">
        <v>1079.8499999999999</v>
      </c>
      <c r="C212" s="12">
        <v>1205.8499999999999</v>
      </c>
      <c r="D212" s="9">
        <f t="shared" si="54"/>
        <v>-4.7929855098277289E-2</v>
      </c>
      <c r="E212" s="9">
        <f t="shared" si="47"/>
        <v>-6.3745395479093372E-2</v>
      </c>
      <c r="F212" s="9">
        <f t="shared" si="48"/>
        <v>1.1740331905998684E-2</v>
      </c>
      <c r="G212" s="9">
        <f t="shared" si="49"/>
        <v>-3.7329648690596337E-2</v>
      </c>
      <c r="H212" s="9">
        <f t="shared" si="50"/>
        <v>-9.0161142267590408E-2</v>
      </c>
      <c r="I212" s="9">
        <f t="shared" si="51"/>
        <v>1.3471118625475302</v>
      </c>
      <c r="J212" s="3">
        <f t="shared" si="52"/>
        <v>-1.7102708699270929E-3</v>
      </c>
      <c r="K212" s="3">
        <f t="shared" si="53"/>
        <v>-1.1719870507724609E-2</v>
      </c>
      <c r="L212" s="15" t="str">
        <f t="shared" si="55"/>
        <v/>
      </c>
      <c r="M212" s="12">
        <v>0.43647969222751948</v>
      </c>
      <c r="N212" s="15" t="str">
        <f t="shared" si="56"/>
        <v/>
      </c>
      <c r="O212" s="15" t="str">
        <f t="shared" si="57"/>
        <v>Exit Trade</v>
      </c>
      <c r="P212" s="15" t="str">
        <f t="shared" si="58"/>
        <v/>
      </c>
      <c r="Q212" s="15">
        <f t="shared" si="59"/>
        <v>1022.1</v>
      </c>
      <c r="R212" s="15" t="str">
        <f t="shared" si="60"/>
        <v/>
      </c>
      <c r="S212" s="15">
        <f t="shared" si="61"/>
        <v>1193.9000000000001</v>
      </c>
      <c r="T212" s="18" t="str">
        <f t="shared" si="62"/>
        <v/>
      </c>
      <c r="U212" s="18">
        <f t="shared" si="63"/>
        <v>8.4854464726196576E-3</v>
      </c>
      <c r="V212" s="18" t="str">
        <f t="shared" si="64"/>
        <v/>
      </c>
      <c r="W212" s="18">
        <f t="shared" si="65"/>
        <v>8.3049848051889322E-2</v>
      </c>
      <c r="X212" s="18" t="str">
        <f t="shared" si="43"/>
        <v/>
      </c>
      <c r="Y212" s="18" t="str">
        <f t="shared" si="44"/>
        <v/>
      </c>
      <c r="Z212" s="18" t="str">
        <f t="shared" si="45"/>
        <v/>
      </c>
      <c r="AA212" s="18" t="str">
        <f t="shared" si="46"/>
        <v/>
      </c>
    </row>
    <row r="213" spans="1:27">
      <c r="A213" s="11">
        <v>42314</v>
      </c>
      <c r="B213" s="12">
        <v>1080.9000000000001</v>
      </c>
      <c r="C213" s="12">
        <v>1205.4000000000001</v>
      </c>
      <c r="D213" s="9">
        <f t="shared" si="54"/>
        <v>-4.7345670289661843E-2</v>
      </c>
      <c r="E213" s="9">
        <f t="shared" si="47"/>
        <v>-6.3505095342826806E-2</v>
      </c>
      <c r="F213" s="9">
        <f t="shared" si="48"/>
        <v>1.2005710870804379E-2</v>
      </c>
      <c r="G213" s="9">
        <f t="shared" si="49"/>
        <v>-3.6492245883516954E-2</v>
      </c>
      <c r="H213" s="9">
        <f t="shared" si="50"/>
        <v>-9.0517944802136652E-2</v>
      </c>
      <c r="I213" s="9">
        <f t="shared" si="51"/>
        <v>1.3459781954654291</v>
      </c>
      <c r="J213" s="3">
        <f t="shared" si="52"/>
        <v>9.723572718434801E-4</v>
      </c>
      <c r="K213" s="3">
        <f t="shared" si="53"/>
        <v>-3.731807438734653E-4</v>
      </c>
      <c r="L213" s="15" t="str">
        <f t="shared" si="55"/>
        <v/>
      </c>
      <c r="M213" s="12">
        <v>0.43647969222751948</v>
      </c>
      <c r="N213" s="15" t="str">
        <f t="shared" si="56"/>
        <v/>
      </c>
      <c r="O213" s="15" t="str">
        <f t="shared" si="57"/>
        <v>Exit Trade</v>
      </c>
      <c r="P213" s="15" t="str">
        <f t="shared" si="58"/>
        <v/>
      </c>
      <c r="Q213" s="15">
        <f t="shared" si="59"/>
        <v>1022.1</v>
      </c>
      <c r="R213" s="15" t="str">
        <f t="shared" si="60"/>
        <v/>
      </c>
      <c r="S213" s="15">
        <f t="shared" si="61"/>
        <v>1193.9000000000001</v>
      </c>
      <c r="T213" s="18" t="str">
        <f t="shared" si="62"/>
        <v/>
      </c>
      <c r="U213" s="18">
        <f t="shared" si="63"/>
        <v>8.4854464726196576E-3</v>
      </c>
      <c r="V213" s="18" t="str">
        <f t="shared" si="64"/>
        <v/>
      </c>
      <c r="W213" s="18">
        <f t="shared" si="65"/>
        <v>8.3049848051889322E-2</v>
      </c>
      <c r="X213" s="18" t="str">
        <f t="shared" si="43"/>
        <v/>
      </c>
      <c r="Y213" s="18" t="str">
        <f t="shared" si="44"/>
        <v/>
      </c>
      <c r="Z213" s="18" t="str">
        <f t="shared" si="45"/>
        <v/>
      </c>
      <c r="AA213" s="18" t="str">
        <f t="shared" si="46"/>
        <v/>
      </c>
    </row>
    <row r="214" spans="1:27">
      <c r="A214" s="11">
        <v>42317</v>
      </c>
      <c r="B214" s="12">
        <v>1064.8</v>
      </c>
      <c r="C214" s="12">
        <v>1190.75</v>
      </c>
      <c r="D214" s="9">
        <f t="shared" si="54"/>
        <v>-4.8552547717009419E-2</v>
      </c>
      <c r="E214" s="9">
        <f t="shared" si="47"/>
        <v>-6.3596125438632037E-2</v>
      </c>
      <c r="F214" s="9">
        <f t="shared" si="48"/>
        <v>1.1876667035735681E-2</v>
      </c>
      <c r="G214" s="9">
        <f t="shared" si="49"/>
        <v>-3.6873624608226754E-2</v>
      </c>
      <c r="H214" s="9">
        <f t="shared" si="50"/>
        <v>-9.0318626269037319E-2</v>
      </c>
      <c r="I214" s="9">
        <f t="shared" si="51"/>
        <v>1.2666497828353718</v>
      </c>
      <c r="J214" s="3">
        <f t="shared" si="52"/>
        <v>-1.4894994911647827E-2</v>
      </c>
      <c r="K214" s="3">
        <f t="shared" si="53"/>
        <v>-1.2153641944582785E-2</v>
      </c>
      <c r="L214" s="15" t="str">
        <f t="shared" si="55"/>
        <v/>
      </c>
      <c r="M214" s="12">
        <v>0.43647969222751948</v>
      </c>
      <c r="N214" s="15" t="str">
        <f t="shared" si="56"/>
        <v/>
      </c>
      <c r="O214" s="15" t="str">
        <f t="shared" si="57"/>
        <v>Exit Trade</v>
      </c>
      <c r="P214" s="15" t="str">
        <f t="shared" si="58"/>
        <v/>
      </c>
      <c r="Q214" s="15">
        <f t="shared" si="59"/>
        <v>1022.1</v>
      </c>
      <c r="R214" s="15" t="str">
        <f t="shared" si="60"/>
        <v/>
      </c>
      <c r="S214" s="15">
        <f t="shared" si="61"/>
        <v>1193.9000000000001</v>
      </c>
      <c r="T214" s="18" t="str">
        <f t="shared" si="62"/>
        <v/>
      </c>
      <c r="U214" s="18">
        <f t="shared" si="63"/>
        <v>8.4854464726196576E-3</v>
      </c>
      <c r="V214" s="18" t="str">
        <f t="shared" si="64"/>
        <v/>
      </c>
      <c r="W214" s="18">
        <f t="shared" si="65"/>
        <v>8.3049848051889322E-2</v>
      </c>
      <c r="X214" s="18" t="str">
        <f t="shared" si="43"/>
        <v/>
      </c>
      <c r="Y214" s="18" t="str">
        <f t="shared" si="44"/>
        <v/>
      </c>
      <c r="Z214" s="18" t="str">
        <f t="shared" si="45"/>
        <v/>
      </c>
      <c r="AA214" s="18" t="str">
        <f t="shared" si="46"/>
        <v/>
      </c>
    </row>
    <row r="215" spans="1:27">
      <c r="A215" s="11">
        <v>42318</v>
      </c>
      <c r="B215" s="12">
        <v>1054.5999999999999</v>
      </c>
      <c r="C215" s="12">
        <v>1171.3499999999999</v>
      </c>
      <c r="D215" s="9">
        <f t="shared" si="54"/>
        <v>-4.559891488913409E-2</v>
      </c>
      <c r="E215" s="9">
        <f t="shared" si="47"/>
        <v>-6.3422943039851437E-2</v>
      </c>
      <c r="F215" s="9">
        <f t="shared" si="48"/>
        <v>1.2105451449220208E-2</v>
      </c>
      <c r="G215" s="9">
        <f t="shared" si="49"/>
        <v>-3.6185677279105974E-2</v>
      </c>
      <c r="H215" s="9">
        <f t="shared" si="50"/>
        <v>-9.06602088005969E-2</v>
      </c>
      <c r="I215" s="9">
        <f t="shared" si="51"/>
        <v>1.4723968144009625</v>
      </c>
      <c r="J215" s="3">
        <f t="shared" si="52"/>
        <v>-9.579263711495159E-3</v>
      </c>
      <c r="K215" s="3">
        <f t="shared" si="53"/>
        <v>-1.6292252781860247E-2</v>
      </c>
      <c r="L215" s="15" t="str">
        <f t="shared" si="55"/>
        <v/>
      </c>
      <c r="M215" s="12">
        <v>0.43647969222751948</v>
      </c>
      <c r="N215" s="15" t="str">
        <f t="shared" si="56"/>
        <v/>
      </c>
      <c r="O215" s="15" t="str">
        <f t="shared" si="57"/>
        <v>Exit Trade</v>
      </c>
      <c r="P215" s="15" t="str">
        <f t="shared" si="58"/>
        <v/>
      </c>
      <c r="Q215" s="15">
        <f t="shared" si="59"/>
        <v>1022.1</v>
      </c>
      <c r="R215" s="15" t="str">
        <f t="shared" si="60"/>
        <v/>
      </c>
      <c r="S215" s="15">
        <f t="shared" si="61"/>
        <v>1193.9000000000001</v>
      </c>
      <c r="T215" s="18" t="str">
        <f t="shared" si="62"/>
        <v/>
      </c>
      <c r="U215" s="18">
        <f t="shared" si="63"/>
        <v>8.4854464726196576E-3</v>
      </c>
      <c r="V215" s="18" t="str">
        <f t="shared" si="64"/>
        <v/>
      </c>
      <c r="W215" s="18">
        <f t="shared" si="65"/>
        <v>8.3049848051889322E-2</v>
      </c>
      <c r="X215" s="18" t="str">
        <f t="shared" si="43"/>
        <v/>
      </c>
      <c r="Y215" s="18" t="str">
        <f t="shared" si="44"/>
        <v/>
      </c>
      <c r="Z215" s="18" t="str">
        <f t="shared" si="45"/>
        <v/>
      </c>
      <c r="AA215" s="18" t="str">
        <f t="shared" si="46"/>
        <v/>
      </c>
    </row>
    <row r="216" spans="1:27">
      <c r="A216" s="11">
        <v>42319</v>
      </c>
      <c r="B216" s="12">
        <v>1054.4000000000001</v>
      </c>
      <c r="C216" s="12">
        <v>1177.4000000000001</v>
      </c>
      <c r="D216" s="9">
        <f t="shared" si="54"/>
        <v>-4.7918634226215548E-2</v>
      </c>
      <c r="E216" s="9">
        <f t="shared" si="47"/>
        <v>-6.3377382150393596E-2</v>
      </c>
      <c r="F216" s="9">
        <f t="shared" si="48"/>
        <v>1.2162930689640972E-2</v>
      </c>
      <c r="G216" s="9">
        <f t="shared" si="49"/>
        <v>-3.601078809870141E-2</v>
      </c>
      <c r="H216" s="9">
        <f t="shared" si="50"/>
        <v>-9.0743976202085783E-2</v>
      </c>
      <c r="I216" s="9">
        <f t="shared" si="51"/>
        <v>1.2709722943125941</v>
      </c>
      <c r="J216" s="3">
        <f t="shared" si="52"/>
        <v>-1.89645363170698E-4</v>
      </c>
      <c r="K216" s="3">
        <f t="shared" si="53"/>
        <v>5.1649805779657512E-3</v>
      </c>
      <c r="L216" s="15" t="str">
        <f t="shared" si="55"/>
        <v/>
      </c>
      <c r="M216" s="12">
        <v>0.43647969222751948</v>
      </c>
      <c r="N216" s="15" t="str">
        <f t="shared" si="56"/>
        <v/>
      </c>
      <c r="O216" s="15" t="str">
        <f t="shared" si="57"/>
        <v>Exit Trade</v>
      </c>
      <c r="P216" s="15" t="str">
        <f t="shared" si="58"/>
        <v/>
      </c>
      <c r="Q216" s="15">
        <f t="shared" si="59"/>
        <v>1022.1</v>
      </c>
      <c r="R216" s="15" t="str">
        <f t="shared" si="60"/>
        <v/>
      </c>
      <c r="S216" s="15">
        <f t="shared" si="61"/>
        <v>1193.9000000000001</v>
      </c>
      <c r="T216" s="18" t="str">
        <f t="shared" si="62"/>
        <v/>
      </c>
      <c r="U216" s="18">
        <f t="shared" si="63"/>
        <v>8.4854464726196576E-3</v>
      </c>
      <c r="V216" s="18" t="str">
        <f t="shared" si="64"/>
        <v/>
      </c>
      <c r="W216" s="18">
        <f t="shared" si="65"/>
        <v>8.3049848051889322E-2</v>
      </c>
      <c r="X216" s="18" t="str">
        <f t="shared" si="43"/>
        <v/>
      </c>
      <c r="Y216" s="18" t="str">
        <f t="shared" si="44"/>
        <v/>
      </c>
      <c r="Z216" s="18" t="str">
        <f t="shared" si="45"/>
        <v/>
      </c>
      <c r="AA216" s="18" t="str">
        <f t="shared" si="46"/>
        <v/>
      </c>
    </row>
    <row r="217" spans="1:27">
      <c r="A217" s="11">
        <v>42321</v>
      </c>
      <c r="B217" s="12">
        <v>1052.05</v>
      </c>
      <c r="C217" s="12">
        <v>1178.75</v>
      </c>
      <c r="D217" s="9">
        <f t="shared" si="54"/>
        <v>-4.9385325045461864E-2</v>
      </c>
      <c r="E217" s="9">
        <f t="shared" si="47"/>
        <v>-6.3091854365964886E-2</v>
      </c>
      <c r="F217" s="9">
        <f t="shared" si="48"/>
        <v>1.2393070341473258E-2</v>
      </c>
      <c r="G217" s="9">
        <f t="shared" si="49"/>
        <v>-3.5207446097650058E-2</v>
      </c>
      <c r="H217" s="9">
        <f t="shared" si="50"/>
        <v>-9.0976262634279714E-2</v>
      </c>
      <c r="I217" s="9">
        <f t="shared" si="51"/>
        <v>1.1059833393048928</v>
      </c>
      <c r="J217" s="3">
        <f t="shared" si="52"/>
        <v>-2.2287556904401901E-3</v>
      </c>
      <c r="K217" s="3">
        <f t="shared" si="53"/>
        <v>1.1465941905893569E-3</v>
      </c>
      <c r="L217" s="15" t="str">
        <f t="shared" si="55"/>
        <v/>
      </c>
      <c r="M217" s="12">
        <v>0.43647969222751948</v>
      </c>
      <c r="N217" s="15" t="str">
        <f t="shared" si="56"/>
        <v/>
      </c>
      <c r="O217" s="15" t="str">
        <f t="shared" si="57"/>
        <v>Exit Trade</v>
      </c>
      <c r="P217" s="15" t="str">
        <f t="shared" si="58"/>
        <v/>
      </c>
      <c r="Q217" s="15">
        <f t="shared" si="59"/>
        <v>1022.1</v>
      </c>
      <c r="R217" s="15" t="str">
        <f t="shared" si="60"/>
        <v/>
      </c>
      <c r="S217" s="15">
        <f t="shared" si="61"/>
        <v>1193.9000000000001</v>
      </c>
      <c r="T217" s="18" t="str">
        <f t="shared" si="62"/>
        <v/>
      </c>
      <c r="U217" s="18">
        <f t="shared" si="63"/>
        <v>8.4854464726196576E-3</v>
      </c>
      <c r="V217" s="18" t="str">
        <f t="shared" si="64"/>
        <v/>
      </c>
      <c r="W217" s="18">
        <f t="shared" si="65"/>
        <v>8.3049848051889322E-2</v>
      </c>
      <c r="X217" s="18" t="str">
        <f t="shared" ref="X217:X280" si="66">IF(AND(O216="Enter Trade",O217="Exit Trade",U216&gt;W216),1-Q217/Q216,IF(AND(O216="Enter Trade",O217="Exit Trade",U216&lt;W216),Q217/Q216-1,""))</f>
        <v/>
      </c>
      <c r="Y217" s="18" t="str">
        <f t="shared" ref="Y217:Y280" si="67">IF(AND(O216="Enter Trade",O217="Exit Trade",U216&gt;W216),S217/S216-1,IF(AND(O216="Enter Trade",O217="Exit Trade",U216&lt;W216),1-S217/S216,""))</f>
        <v/>
      </c>
      <c r="Z217" s="18" t="str">
        <f t="shared" ref="Z217:Z280" si="68">IF(AND(X217&lt;&gt;"",Y217&lt;&gt;""),(X217+Y217),"")</f>
        <v/>
      </c>
      <c r="AA217" s="18" t="str">
        <f t="shared" ref="AA217:AA280" si="69">IF(AND(X217&lt;&gt;"",Y217&lt;&gt;""),(X217+Y217)/2,"")</f>
        <v/>
      </c>
    </row>
    <row r="218" spans="1:27">
      <c r="A218" s="11">
        <v>42324</v>
      </c>
      <c r="B218" s="12">
        <v>1060.95</v>
      </c>
      <c r="C218" s="12">
        <v>1178.4000000000001</v>
      </c>
      <c r="D218" s="9">
        <f t="shared" si="54"/>
        <v>-4.5597816696446143E-2</v>
      </c>
      <c r="E218" s="9">
        <f t="shared" si="47"/>
        <v>-6.2782620316958734E-2</v>
      </c>
      <c r="F218" s="9">
        <f t="shared" si="48"/>
        <v>1.2716688478643308E-2</v>
      </c>
      <c r="G218" s="9">
        <f t="shared" si="49"/>
        <v>-3.4170071240011292E-2</v>
      </c>
      <c r="H218" s="9">
        <f t="shared" si="50"/>
        <v>-9.1395169393906184E-2</v>
      </c>
      <c r="I218" s="9">
        <f t="shared" si="51"/>
        <v>1.3513583862161236</v>
      </c>
      <c r="J218" s="3">
        <f t="shared" si="52"/>
        <v>8.4596739698684399E-3</v>
      </c>
      <c r="K218" s="3">
        <f t="shared" si="53"/>
        <v>-2.969247083774414E-4</v>
      </c>
      <c r="L218" s="15" t="str">
        <f t="shared" si="55"/>
        <v/>
      </c>
      <c r="M218" s="12">
        <v>0.43647969222751948</v>
      </c>
      <c r="N218" s="15" t="str">
        <f t="shared" si="56"/>
        <v/>
      </c>
      <c r="O218" s="15" t="str">
        <f t="shared" si="57"/>
        <v>Exit Trade</v>
      </c>
      <c r="P218" s="15" t="str">
        <f t="shared" si="58"/>
        <v/>
      </c>
      <c r="Q218" s="15">
        <f t="shared" si="59"/>
        <v>1022.1</v>
      </c>
      <c r="R218" s="15" t="str">
        <f t="shared" si="60"/>
        <v/>
      </c>
      <c r="S218" s="15">
        <f t="shared" si="61"/>
        <v>1193.9000000000001</v>
      </c>
      <c r="T218" s="18" t="str">
        <f t="shared" si="62"/>
        <v/>
      </c>
      <c r="U218" s="18">
        <f t="shared" si="63"/>
        <v>8.4854464726196576E-3</v>
      </c>
      <c r="V218" s="18" t="str">
        <f t="shared" si="64"/>
        <v/>
      </c>
      <c r="W218" s="18">
        <f t="shared" si="65"/>
        <v>8.3049848051889322E-2</v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</row>
    <row r="219" spans="1:27">
      <c r="A219" s="11">
        <v>42325</v>
      </c>
      <c r="B219" s="12">
        <v>1060.8</v>
      </c>
      <c r="C219" s="12">
        <v>1200.75</v>
      </c>
      <c r="D219" s="9">
        <f t="shared" si="54"/>
        <v>-5.3819084250301907E-2</v>
      </c>
      <c r="E219" s="9">
        <f t="shared" si="47"/>
        <v>-6.292591998829257E-2</v>
      </c>
      <c r="F219" s="9">
        <f t="shared" si="48"/>
        <v>1.2585631029052975E-2</v>
      </c>
      <c r="G219" s="9">
        <f t="shared" si="49"/>
        <v>-3.4608250172923377E-2</v>
      </c>
      <c r="H219" s="9">
        <f t="shared" si="50"/>
        <v>-9.1243589803661762E-2</v>
      </c>
      <c r="I219" s="9">
        <f t="shared" si="51"/>
        <v>0.72358991908854009</v>
      </c>
      <c r="J219" s="3">
        <f t="shared" si="52"/>
        <v>-1.413827230313313E-4</v>
      </c>
      <c r="K219" s="3">
        <f t="shared" si="53"/>
        <v>1.8966395112016216E-2</v>
      </c>
      <c r="L219" s="15" t="str">
        <f t="shared" si="55"/>
        <v/>
      </c>
      <c r="M219" s="12">
        <v>0.43647969222751948</v>
      </c>
      <c r="N219" s="15" t="str">
        <f t="shared" si="56"/>
        <v/>
      </c>
      <c r="O219" s="15" t="str">
        <f t="shared" si="57"/>
        <v>Exit Trade</v>
      </c>
      <c r="P219" s="15" t="str">
        <f t="shared" si="58"/>
        <v/>
      </c>
      <c r="Q219" s="15">
        <f t="shared" si="59"/>
        <v>1022.1</v>
      </c>
      <c r="R219" s="15" t="str">
        <f t="shared" si="60"/>
        <v/>
      </c>
      <c r="S219" s="15">
        <f t="shared" si="61"/>
        <v>1193.9000000000001</v>
      </c>
      <c r="T219" s="18" t="str">
        <f t="shared" si="62"/>
        <v/>
      </c>
      <c r="U219" s="18">
        <f t="shared" si="63"/>
        <v>8.4854464726196576E-3</v>
      </c>
      <c r="V219" s="18" t="str">
        <f t="shared" si="64"/>
        <v/>
      </c>
      <c r="W219" s="18">
        <f t="shared" si="65"/>
        <v>8.3049848051889322E-2</v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</row>
    <row r="220" spans="1:27">
      <c r="A220" s="11">
        <v>42326</v>
      </c>
      <c r="B220" s="12">
        <v>1048.5999999999999</v>
      </c>
      <c r="C220" s="12">
        <v>1178.7</v>
      </c>
      <c r="D220" s="9">
        <f t="shared" si="54"/>
        <v>-5.0793430153764113E-2</v>
      </c>
      <c r="E220" s="9">
        <f t="shared" si="47"/>
        <v>-6.2666459395472426E-2</v>
      </c>
      <c r="F220" s="9">
        <f t="shared" si="48"/>
        <v>1.2757434493192337E-2</v>
      </c>
      <c r="G220" s="9">
        <f t="shared" si="49"/>
        <v>-3.3962231785789665E-2</v>
      </c>
      <c r="H220" s="9">
        <f t="shared" si="50"/>
        <v>-9.1370687005155188E-2</v>
      </c>
      <c r="I220" s="9">
        <f t="shared" si="51"/>
        <v>0.93067530529308518</v>
      </c>
      <c r="J220" s="3">
        <f t="shared" si="52"/>
        <v>-1.1500754147813015E-2</v>
      </c>
      <c r="K220" s="3">
        <f t="shared" si="53"/>
        <v>-1.8363522798251056E-2</v>
      </c>
      <c r="L220" s="15" t="str">
        <f t="shared" si="55"/>
        <v/>
      </c>
      <c r="M220" s="12">
        <v>0.43647969222751948</v>
      </c>
      <c r="N220" s="15" t="str">
        <f t="shared" si="56"/>
        <v/>
      </c>
      <c r="O220" s="15" t="str">
        <f t="shared" si="57"/>
        <v>Exit Trade</v>
      </c>
      <c r="P220" s="15" t="str">
        <f t="shared" si="58"/>
        <v/>
      </c>
      <c r="Q220" s="15">
        <f t="shared" si="59"/>
        <v>1022.1</v>
      </c>
      <c r="R220" s="15" t="str">
        <f t="shared" si="60"/>
        <v/>
      </c>
      <c r="S220" s="15">
        <f t="shared" si="61"/>
        <v>1193.9000000000001</v>
      </c>
      <c r="T220" s="18" t="str">
        <f t="shared" si="62"/>
        <v/>
      </c>
      <c r="U220" s="18">
        <f t="shared" si="63"/>
        <v>8.4854464726196576E-3</v>
      </c>
      <c r="V220" s="18" t="str">
        <f t="shared" si="64"/>
        <v/>
      </c>
      <c r="W220" s="18">
        <f t="shared" si="65"/>
        <v>8.3049848051889322E-2</v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</row>
    <row r="221" spans="1:27">
      <c r="A221" s="11">
        <v>42327</v>
      </c>
      <c r="B221" s="12">
        <v>1068.9000000000001</v>
      </c>
      <c r="C221" s="12">
        <v>1214.2</v>
      </c>
      <c r="D221" s="9">
        <f t="shared" si="54"/>
        <v>-5.5353151466252089E-2</v>
      </c>
      <c r="E221" s="9">
        <f t="shared" si="47"/>
        <v>-6.2299919324578935E-2</v>
      </c>
      <c r="F221" s="9">
        <f t="shared" si="48"/>
        <v>1.2805847431981744E-2</v>
      </c>
      <c r="G221" s="9">
        <f t="shared" si="49"/>
        <v>-3.3486762602620013E-2</v>
      </c>
      <c r="H221" s="9">
        <f t="shared" si="50"/>
        <v>-9.1113076046537858E-2</v>
      </c>
      <c r="I221" s="9">
        <f t="shared" si="51"/>
        <v>0.54246842274395368</v>
      </c>
      <c r="J221" s="3">
        <f t="shared" si="52"/>
        <v>1.9359145527370003E-2</v>
      </c>
      <c r="K221" s="3">
        <f t="shared" si="53"/>
        <v>3.0117926529227113E-2</v>
      </c>
      <c r="L221" s="15" t="str">
        <f t="shared" si="55"/>
        <v/>
      </c>
      <c r="M221" s="12">
        <v>0.43647969222751948</v>
      </c>
      <c r="N221" s="15" t="str">
        <f t="shared" si="56"/>
        <v/>
      </c>
      <c r="O221" s="15" t="str">
        <f t="shared" si="57"/>
        <v>Exit Trade</v>
      </c>
      <c r="P221" s="15" t="str">
        <f t="shared" si="58"/>
        <v/>
      </c>
      <c r="Q221" s="15">
        <f t="shared" si="59"/>
        <v>1022.1</v>
      </c>
      <c r="R221" s="15" t="str">
        <f t="shared" si="60"/>
        <v/>
      </c>
      <c r="S221" s="15">
        <f t="shared" si="61"/>
        <v>1193.9000000000001</v>
      </c>
      <c r="T221" s="18" t="str">
        <f t="shared" si="62"/>
        <v/>
      </c>
      <c r="U221" s="18">
        <f t="shared" si="63"/>
        <v>8.4854464726196576E-3</v>
      </c>
      <c r="V221" s="18" t="str">
        <f t="shared" si="64"/>
        <v/>
      </c>
      <c r="W221" s="18">
        <f t="shared" si="65"/>
        <v>8.3049848051889322E-2</v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</row>
    <row r="222" spans="1:27">
      <c r="A222" s="11">
        <v>42328</v>
      </c>
      <c r="B222" s="12">
        <v>1070.8499999999999</v>
      </c>
      <c r="C222" s="12">
        <v>1205.75</v>
      </c>
      <c r="D222" s="9">
        <f t="shared" si="54"/>
        <v>-5.1528629579644769E-2</v>
      </c>
      <c r="E222" s="9">
        <f t="shared" si="47"/>
        <v>-6.1690379687824821E-2</v>
      </c>
      <c r="F222" s="9">
        <f t="shared" si="48"/>
        <v>1.2870847758208598E-2</v>
      </c>
      <c r="G222" s="9">
        <f t="shared" si="49"/>
        <v>-3.2730972231855476E-2</v>
      </c>
      <c r="H222" s="9">
        <f t="shared" si="50"/>
        <v>-9.0649787143794167E-2</v>
      </c>
      <c r="I222" s="9">
        <f t="shared" si="51"/>
        <v>0.78951676681120142</v>
      </c>
      <c r="J222" s="3">
        <f t="shared" si="52"/>
        <v>1.8243053606509664E-3</v>
      </c>
      <c r="K222" s="3">
        <f t="shared" si="53"/>
        <v>-6.9593147751606365E-3</v>
      </c>
      <c r="L222" s="15" t="str">
        <f t="shared" si="55"/>
        <v/>
      </c>
      <c r="M222" s="12">
        <v>0.43647969222751948</v>
      </c>
      <c r="N222" s="15" t="str">
        <f t="shared" si="56"/>
        <v/>
      </c>
      <c r="O222" s="15" t="str">
        <f t="shared" si="57"/>
        <v>Exit Trade</v>
      </c>
      <c r="P222" s="15" t="str">
        <f t="shared" si="58"/>
        <v/>
      </c>
      <c r="Q222" s="15">
        <f t="shared" si="59"/>
        <v>1022.1</v>
      </c>
      <c r="R222" s="15" t="str">
        <f t="shared" si="60"/>
        <v/>
      </c>
      <c r="S222" s="15">
        <f t="shared" si="61"/>
        <v>1193.9000000000001</v>
      </c>
      <c r="T222" s="18" t="str">
        <f t="shared" si="62"/>
        <v/>
      </c>
      <c r="U222" s="18">
        <f t="shared" si="63"/>
        <v>8.4854464726196576E-3</v>
      </c>
      <c r="V222" s="18" t="str">
        <f t="shared" si="64"/>
        <v/>
      </c>
      <c r="W222" s="18">
        <f t="shared" si="65"/>
        <v>8.3049848051889322E-2</v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</row>
    <row r="223" spans="1:27">
      <c r="A223" s="11">
        <v>42331</v>
      </c>
      <c r="B223" s="12">
        <v>1066.05</v>
      </c>
      <c r="C223" s="12">
        <v>1191.1500000000001</v>
      </c>
      <c r="D223" s="9">
        <f t="shared" si="54"/>
        <v>-4.8188880578583206E-2</v>
      </c>
      <c r="E223" s="9">
        <f t="shared" si="47"/>
        <v>-6.0900133073360146E-2</v>
      </c>
      <c r="F223" s="9">
        <f t="shared" si="48"/>
        <v>1.2950167545521498E-2</v>
      </c>
      <c r="G223" s="9">
        <f t="shared" si="49"/>
        <v>-3.1762256095936775E-2</v>
      </c>
      <c r="H223" s="9">
        <f t="shared" si="50"/>
        <v>-9.0038010050783518E-2</v>
      </c>
      <c r="I223" s="9">
        <f t="shared" si="51"/>
        <v>0.98155120002079199</v>
      </c>
      <c r="J223" s="3">
        <f t="shared" si="52"/>
        <v>-4.4824205070737779E-3</v>
      </c>
      <c r="K223" s="3">
        <f t="shared" si="53"/>
        <v>-1.2108646070910146E-2</v>
      </c>
      <c r="L223" s="15" t="str">
        <f t="shared" si="55"/>
        <v/>
      </c>
      <c r="M223" s="12">
        <v>0.43647969222751948</v>
      </c>
      <c r="N223" s="15" t="str">
        <f t="shared" si="56"/>
        <v/>
      </c>
      <c r="O223" s="15" t="str">
        <f t="shared" si="57"/>
        <v>Exit Trade</v>
      </c>
      <c r="P223" s="15" t="str">
        <f t="shared" si="58"/>
        <v/>
      </c>
      <c r="Q223" s="15">
        <f t="shared" si="59"/>
        <v>1022.1</v>
      </c>
      <c r="R223" s="15" t="str">
        <f t="shared" si="60"/>
        <v/>
      </c>
      <c r="S223" s="15">
        <f t="shared" si="61"/>
        <v>1193.9000000000001</v>
      </c>
      <c r="T223" s="18" t="str">
        <f t="shared" si="62"/>
        <v/>
      </c>
      <c r="U223" s="18">
        <f t="shared" si="63"/>
        <v>8.4854464726196576E-3</v>
      </c>
      <c r="V223" s="18" t="str">
        <f t="shared" si="64"/>
        <v/>
      </c>
      <c r="W223" s="18">
        <f t="shared" si="65"/>
        <v>8.3049848051889322E-2</v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</row>
    <row r="224" spans="1:27">
      <c r="A224" s="11">
        <v>42332</v>
      </c>
      <c r="B224" s="12">
        <v>1064.3499999999999</v>
      </c>
      <c r="C224" s="12">
        <v>1218.95</v>
      </c>
      <c r="D224" s="9">
        <f t="shared" si="54"/>
        <v>-5.8901427203181519E-2</v>
      </c>
      <c r="E224" s="9">
        <f t="shared" ref="E224:E287" si="70">AVERAGE(D195:D224)</f>
        <v>-6.0354452212088162E-2</v>
      </c>
      <c r="F224" s="9">
        <f t="shared" ref="F224:F287" si="71">STDEV(D195:D224)</f>
        <v>1.2665475482180772E-2</v>
      </c>
      <c r="G224" s="9">
        <f t="shared" ref="G224:G287" si="72">E224+2.25*F224</f>
        <v>-3.1857132377181421E-2</v>
      </c>
      <c r="H224" s="9">
        <f t="shared" ref="H224:H287" si="73">E224-2.25*F224</f>
        <v>-8.8851772046994903E-2</v>
      </c>
      <c r="I224" s="9">
        <f t="shared" ref="I224:I287" si="74">(D224-E224)/F224</f>
        <v>0.11472328938229942</v>
      </c>
      <c r="J224" s="3">
        <f t="shared" ref="J224:J287" si="75">(B224-B223)/B223</f>
        <v>-1.5946719197036214E-3</v>
      </c>
      <c r="K224" s="3">
        <f t="shared" ref="K224:K287" si="76">(C224-C223)/C223</f>
        <v>2.3338790244721446E-2</v>
      </c>
      <c r="L224" s="15" t="str">
        <f t="shared" si="55"/>
        <v>Exit Trade</v>
      </c>
      <c r="M224" s="12">
        <v>0.43647969222751948</v>
      </c>
      <c r="N224" s="15" t="str">
        <f t="shared" si="56"/>
        <v/>
      </c>
      <c r="O224" s="15" t="str">
        <f t="shared" si="57"/>
        <v>Exit Trade</v>
      </c>
      <c r="P224" s="15" t="str">
        <f t="shared" si="58"/>
        <v/>
      </c>
      <c r="Q224" s="15">
        <f t="shared" si="59"/>
        <v>1022.1</v>
      </c>
      <c r="R224" s="15" t="str">
        <f t="shared" si="60"/>
        <v/>
      </c>
      <c r="S224" s="15">
        <f t="shared" si="61"/>
        <v>1193.9000000000001</v>
      </c>
      <c r="T224" s="18" t="str">
        <f t="shared" si="62"/>
        <v/>
      </c>
      <c r="U224" s="18">
        <f t="shared" si="63"/>
        <v>8.4854464726196576E-3</v>
      </c>
      <c r="V224" s="18" t="str">
        <f t="shared" si="64"/>
        <v/>
      </c>
      <c r="W224" s="18">
        <f t="shared" si="65"/>
        <v>8.3049848051889322E-2</v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</row>
    <row r="225" spans="1:27">
      <c r="A225" s="11">
        <v>42334</v>
      </c>
      <c r="B225" s="12">
        <v>1063.95</v>
      </c>
      <c r="C225" s="12">
        <v>1222.6500000000001</v>
      </c>
      <c r="D225" s="9">
        <f t="shared" si="54"/>
        <v>-6.0380933289022318E-2</v>
      </c>
      <c r="E225" s="9">
        <f t="shared" si="70"/>
        <v>-6.0025672124850021E-2</v>
      </c>
      <c r="F225" s="9">
        <f t="shared" si="71"/>
        <v>1.2527159209430346E-2</v>
      </c>
      <c r="G225" s="9">
        <f t="shared" si="72"/>
        <v>-3.183956390363174E-2</v>
      </c>
      <c r="H225" s="9">
        <f t="shared" si="73"/>
        <v>-8.8211780346068303E-2</v>
      </c>
      <c r="I225" s="9">
        <f t="shared" si="74"/>
        <v>-2.8359275892722635E-2</v>
      </c>
      <c r="J225" s="3">
        <f t="shared" si="75"/>
        <v>-3.7581622586542359E-4</v>
      </c>
      <c r="K225" s="3">
        <f t="shared" si="76"/>
        <v>3.0353993190861358E-3</v>
      </c>
      <c r="L225" s="15" t="str">
        <f t="shared" si="55"/>
        <v>Exit Trade</v>
      </c>
      <c r="M225" s="12">
        <v>0.43647969222751948</v>
      </c>
      <c r="N225" s="15" t="str">
        <f t="shared" si="56"/>
        <v/>
      </c>
      <c r="O225" s="15" t="str">
        <f t="shared" si="57"/>
        <v>Exit Trade</v>
      </c>
      <c r="P225" s="15" t="str">
        <f t="shared" si="58"/>
        <v/>
      </c>
      <c r="Q225" s="15">
        <f t="shared" si="59"/>
        <v>1022.1</v>
      </c>
      <c r="R225" s="15" t="str">
        <f t="shared" si="60"/>
        <v/>
      </c>
      <c r="S225" s="15">
        <f t="shared" si="61"/>
        <v>1193.9000000000001</v>
      </c>
      <c r="T225" s="18" t="str">
        <f t="shared" si="62"/>
        <v/>
      </c>
      <c r="U225" s="18">
        <f t="shared" si="63"/>
        <v>8.4854464726196576E-3</v>
      </c>
      <c r="V225" s="18" t="str">
        <f t="shared" si="64"/>
        <v/>
      </c>
      <c r="W225" s="18">
        <f t="shared" si="65"/>
        <v>8.3049848051889322E-2</v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</row>
    <row r="226" spans="1:27">
      <c r="A226" s="11">
        <v>42335</v>
      </c>
      <c r="B226" s="12">
        <v>1079.4000000000001</v>
      </c>
      <c r="C226" s="12">
        <v>1230.5999999999999</v>
      </c>
      <c r="D226" s="9">
        <f t="shared" si="54"/>
        <v>-5.6934497022814834E-2</v>
      </c>
      <c r="E226" s="9">
        <f t="shared" si="70"/>
        <v>-5.9429650358125162E-2</v>
      </c>
      <c r="F226" s="9">
        <f t="shared" si="71"/>
        <v>1.2220857335559923E-2</v>
      </c>
      <c r="G226" s="9">
        <f t="shared" si="72"/>
        <v>-3.1932721353115333E-2</v>
      </c>
      <c r="H226" s="9">
        <f t="shared" si="73"/>
        <v>-8.6926579363134998E-2</v>
      </c>
      <c r="I226" s="9">
        <f t="shared" si="74"/>
        <v>0.20417170962711412</v>
      </c>
      <c r="J226" s="3">
        <f t="shared" si="75"/>
        <v>1.4521359086423276E-2</v>
      </c>
      <c r="K226" s="3">
        <f t="shared" si="76"/>
        <v>6.5022696601642477E-3</v>
      </c>
      <c r="L226" s="15" t="str">
        <f t="shared" si="55"/>
        <v>Exit Trade</v>
      </c>
      <c r="M226" s="12">
        <v>0.43647969222751948</v>
      </c>
      <c r="N226" s="15" t="str">
        <f t="shared" si="56"/>
        <v/>
      </c>
      <c r="O226" s="15" t="str">
        <f t="shared" si="57"/>
        <v>Exit Trade</v>
      </c>
      <c r="P226" s="15" t="str">
        <f t="shared" si="58"/>
        <v/>
      </c>
      <c r="Q226" s="15">
        <f t="shared" si="59"/>
        <v>1022.1</v>
      </c>
      <c r="R226" s="15" t="str">
        <f t="shared" si="60"/>
        <v/>
      </c>
      <c r="S226" s="15">
        <f t="shared" si="61"/>
        <v>1193.9000000000001</v>
      </c>
      <c r="T226" s="18" t="str">
        <f t="shared" si="62"/>
        <v/>
      </c>
      <c r="U226" s="18">
        <f t="shared" si="63"/>
        <v>8.4854464726196576E-3</v>
      </c>
      <c r="V226" s="18" t="str">
        <f t="shared" si="64"/>
        <v/>
      </c>
      <c r="W226" s="18">
        <f t="shared" si="65"/>
        <v>8.3049848051889322E-2</v>
      </c>
      <c r="X226" s="18" t="str">
        <f t="shared" si="66"/>
        <v/>
      </c>
      <c r="Y226" s="18" t="str">
        <f t="shared" si="67"/>
        <v/>
      </c>
      <c r="Z226" s="18" t="str">
        <f t="shared" si="68"/>
        <v/>
      </c>
      <c r="AA226" s="18" t="str">
        <f t="shared" si="69"/>
        <v/>
      </c>
    </row>
    <row r="227" spans="1:27">
      <c r="A227" s="11">
        <v>42338</v>
      </c>
      <c r="B227" s="12">
        <v>1077.75</v>
      </c>
      <c r="C227" s="12">
        <v>1211.2</v>
      </c>
      <c r="D227" s="9">
        <f t="shared" si="54"/>
        <v>-5.0697830630071869E-2</v>
      </c>
      <c r="E227" s="9">
        <f t="shared" si="70"/>
        <v>-5.8564412783493711E-2</v>
      </c>
      <c r="F227" s="9">
        <f t="shared" si="71"/>
        <v>1.1873188633638595E-2</v>
      </c>
      <c r="G227" s="9">
        <f t="shared" si="72"/>
        <v>-3.184973835780687E-2</v>
      </c>
      <c r="H227" s="9">
        <f t="shared" si="73"/>
        <v>-8.5279087209180551E-2</v>
      </c>
      <c r="I227" s="9">
        <f t="shared" si="74"/>
        <v>0.66255008626196576</v>
      </c>
      <c r="J227" s="3">
        <f t="shared" si="75"/>
        <v>-1.5286270150084221E-3</v>
      </c>
      <c r="K227" s="3">
        <f t="shared" si="76"/>
        <v>-1.5764667641800637E-2</v>
      </c>
      <c r="L227" s="15" t="str">
        <f t="shared" si="55"/>
        <v/>
      </c>
      <c r="M227" s="12">
        <v>0.43647969222751948</v>
      </c>
      <c r="N227" s="15" t="str">
        <f t="shared" si="56"/>
        <v/>
      </c>
      <c r="O227" s="15" t="str">
        <f t="shared" si="57"/>
        <v>Exit Trade</v>
      </c>
      <c r="P227" s="15" t="str">
        <f t="shared" si="58"/>
        <v/>
      </c>
      <c r="Q227" s="15">
        <f t="shared" si="59"/>
        <v>1022.1</v>
      </c>
      <c r="R227" s="15" t="str">
        <f t="shared" si="60"/>
        <v/>
      </c>
      <c r="S227" s="15">
        <f t="shared" si="61"/>
        <v>1193.9000000000001</v>
      </c>
      <c r="T227" s="18" t="str">
        <f t="shared" si="62"/>
        <v/>
      </c>
      <c r="U227" s="18">
        <f t="shared" si="63"/>
        <v>8.4854464726196576E-3</v>
      </c>
      <c r="V227" s="18" t="str">
        <f t="shared" si="64"/>
        <v/>
      </c>
      <c r="W227" s="18">
        <f t="shared" si="65"/>
        <v>8.3049848051889322E-2</v>
      </c>
      <c r="X227" s="18" t="str">
        <f t="shared" si="66"/>
        <v/>
      </c>
      <c r="Y227" s="18" t="str">
        <f t="shared" si="67"/>
        <v/>
      </c>
      <c r="Z227" s="18" t="str">
        <f t="shared" si="68"/>
        <v/>
      </c>
      <c r="AA227" s="18" t="str">
        <f t="shared" si="69"/>
        <v/>
      </c>
    </row>
    <row r="228" spans="1:27">
      <c r="A228" s="11">
        <v>42339</v>
      </c>
      <c r="B228" s="12">
        <v>1083</v>
      </c>
      <c r="C228" s="12">
        <v>1224.7</v>
      </c>
      <c r="D228" s="9">
        <f t="shared" si="54"/>
        <v>-5.3401261217393393E-2</v>
      </c>
      <c r="E228" s="9">
        <f t="shared" si="70"/>
        <v>-5.7775129028841674E-2</v>
      </c>
      <c r="F228" s="9">
        <f t="shared" si="71"/>
        <v>1.1376558043538779E-2</v>
      </c>
      <c r="G228" s="9">
        <f t="shared" si="72"/>
        <v>-3.2177873430879425E-2</v>
      </c>
      <c r="H228" s="9">
        <f t="shared" si="73"/>
        <v>-8.3372384626803922E-2</v>
      </c>
      <c r="I228" s="9">
        <f t="shared" si="74"/>
        <v>0.38446319130172962</v>
      </c>
      <c r="J228" s="3">
        <f t="shared" si="75"/>
        <v>4.8712595685455815E-3</v>
      </c>
      <c r="K228" s="3">
        <f t="shared" si="76"/>
        <v>1.1145970937912813E-2</v>
      </c>
      <c r="L228" s="15" t="str">
        <f t="shared" si="55"/>
        <v>Exit Trade</v>
      </c>
      <c r="M228" s="12">
        <v>0.43647969222751948</v>
      </c>
      <c r="N228" s="15" t="str">
        <f t="shared" si="56"/>
        <v/>
      </c>
      <c r="O228" s="15" t="str">
        <f t="shared" si="57"/>
        <v>Exit Trade</v>
      </c>
      <c r="P228" s="15" t="str">
        <f t="shared" si="58"/>
        <v/>
      </c>
      <c r="Q228" s="15">
        <f t="shared" si="59"/>
        <v>1022.1</v>
      </c>
      <c r="R228" s="15" t="str">
        <f t="shared" si="60"/>
        <v/>
      </c>
      <c r="S228" s="15">
        <f t="shared" si="61"/>
        <v>1193.9000000000001</v>
      </c>
      <c r="T228" s="18" t="str">
        <f t="shared" si="62"/>
        <v/>
      </c>
      <c r="U228" s="18">
        <f t="shared" si="63"/>
        <v>8.4854464726196576E-3</v>
      </c>
      <c r="V228" s="18" t="str">
        <f t="shared" si="64"/>
        <v/>
      </c>
      <c r="W228" s="18">
        <f t="shared" si="65"/>
        <v>8.3049848051889322E-2</v>
      </c>
      <c r="X228" s="18" t="str">
        <f t="shared" si="66"/>
        <v/>
      </c>
      <c r="Y228" s="18" t="str">
        <f t="shared" si="67"/>
        <v/>
      </c>
      <c r="Z228" s="18" t="str">
        <f t="shared" si="68"/>
        <v/>
      </c>
      <c r="AA228" s="18" t="str">
        <f t="shared" si="69"/>
        <v/>
      </c>
    </row>
    <row r="229" spans="1:27">
      <c r="A229" s="11">
        <v>42340</v>
      </c>
      <c r="B229" s="12">
        <v>1077.8</v>
      </c>
      <c r="C229" s="12">
        <v>1211.75</v>
      </c>
      <c r="D229" s="9">
        <f t="shared" si="54"/>
        <v>-5.0874849134790255E-2</v>
      </c>
      <c r="E229" s="9">
        <f t="shared" si="70"/>
        <v>-5.6924657912352301E-2</v>
      </c>
      <c r="F229" s="9">
        <f t="shared" si="71"/>
        <v>1.087990142858049E-2</v>
      </c>
      <c r="G229" s="9">
        <f t="shared" si="72"/>
        <v>-3.24448796980462E-2</v>
      </c>
      <c r="H229" s="9">
        <f t="shared" si="73"/>
        <v>-8.1404436126658403E-2</v>
      </c>
      <c r="I229" s="9">
        <f t="shared" si="74"/>
        <v>0.55605363865427682</v>
      </c>
      <c r="J229" s="3">
        <f t="shared" si="75"/>
        <v>-4.8014773776547046E-3</v>
      </c>
      <c r="K229" s="3">
        <f t="shared" si="76"/>
        <v>-1.0574018126888254E-2</v>
      </c>
      <c r="L229" s="15" t="str">
        <f t="shared" si="55"/>
        <v/>
      </c>
      <c r="M229" s="12">
        <v>0.43647969222751948</v>
      </c>
      <c r="N229" s="15" t="str">
        <f t="shared" si="56"/>
        <v/>
      </c>
      <c r="O229" s="15" t="str">
        <f t="shared" si="57"/>
        <v>Exit Trade</v>
      </c>
      <c r="P229" s="15" t="str">
        <f t="shared" si="58"/>
        <v/>
      </c>
      <c r="Q229" s="15">
        <f t="shared" si="59"/>
        <v>1022.1</v>
      </c>
      <c r="R229" s="15" t="str">
        <f t="shared" si="60"/>
        <v/>
      </c>
      <c r="S229" s="15">
        <f t="shared" si="61"/>
        <v>1193.9000000000001</v>
      </c>
      <c r="T229" s="18" t="str">
        <f t="shared" si="62"/>
        <v/>
      </c>
      <c r="U229" s="18">
        <f t="shared" si="63"/>
        <v>8.4854464726196576E-3</v>
      </c>
      <c r="V229" s="18" t="str">
        <f t="shared" si="64"/>
        <v/>
      </c>
      <c r="W229" s="18">
        <f t="shared" si="65"/>
        <v>8.3049848051889322E-2</v>
      </c>
      <c r="X229" s="18" t="str">
        <f t="shared" si="66"/>
        <v/>
      </c>
      <c r="Y229" s="18" t="str">
        <f t="shared" si="67"/>
        <v/>
      </c>
      <c r="Z229" s="18" t="str">
        <f t="shared" si="68"/>
        <v/>
      </c>
      <c r="AA229" s="18" t="str">
        <f t="shared" si="69"/>
        <v/>
      </c>
    </row>
    <row r="230" spans="1:27">
      <c r="A230" s="11">
        <v>42341</v>
      </c>
      <c r="B230" s="12">
        <v>1076.75</v>
      </c>
      <c r="C230" s="12">
        <v>1200.2</v>
      </c>
      <c r="D230" s="9">
        <f t="shared" si="54"/>
        <v>-4.7138741995440027E-2</v>
      </c>
      <c r="E230" s="9">
        <f t="shared" si="70"/>
        <v>-5.5878679222627521E-2</v>
      </c>
      <c r="F230" s="9">
        <f t="shared" si="71"/>
        <v>1.0220770853379701E-2</v>
      </c>
      <c r="G230" s="9">
        <f t="shared" si="72"/>
        <v>-3.2881944802523197E-2</v>
      </c>
      <c r="H230" s="9">
        <f t="shared" si="73"/>
        <v>-7.8875413642731845E-2</v>
      </c>
      <c r="I230" s="9">
        <f t="shared" si="74"/>
        <v>0.85511526993068832</v>
      </c>
      <c r="J230" s="3">
        <f t="shared" si="75"/>
        <v>-9.7420671738722821E-4</v>
      </c>
      <c r="K230" s="3">
        <f t="shared" si="76"/>
        <v>-9.5316690736537684E-3</v>
      </c>
      <c r="L230" s="15" t="str">
        <f t="shared" si="55"/>
        <v/>
      </c>
      <c r="M230" s="12">
        <v>0.43647969222751948</v>
      </c>
      <c r="N230" s="15" t="str">
        <f t="shared" si="56"/>
        <v/>
      </c>
      <c r="O230" s="15" t="str">
        <f t="shared" si="57"/>
        <v>Exit Trade</v>
      </c>
      <c r="P230" s="15" t="str">
        <f t="shared" si="58"/>
        <v/>
      </c>
      <c r="Q230" s="15">
        <f t="shared" si="59"/>
        <v>1022.1</v>
      </c>
      <c r="R230" s="15" t="str">
        <f t="shared" si="60"/>
        <v/>
      </c>
      <c r="S230" s="15">
        <f t="shared" si="61"/>
        <v>1193.9000000000001</v>
      </c>
      <c r="T230" s="18" t="str">
        <f t="shared" si="62"/>
        <v/>
      </c>
      <c r="U230" s="18">
        <f t="shared" si="63"/>
        <v>8.4854464726196576E-3</v>
      </c>
      <c r="V230" s="18" t="str">
        <f t="shared" si="64"/>
        <v/>
      </c>
      <c r="W230" s="18">
        <f t="shared" si="65"/>
        <v>8.3049848051889322E-2</v>
      </c>
      <c r="X230" s="18" t="str">
        <f t="shared" si="66"/>
        <v/>
      </c>
      <c r="Y230" s="18" t="str">
        <f t="shared" si="67"/>
        <v/>
      </c>
      <c r="Z230" s="18" t="str">
        <f t="shared" si="68"/>
        <v/>
      </c>
      <c r="AA230" s="18" t="str">
        <f t="shared" si="69"/>
        <v/>
      </c>
    </row>
    <row r="231" spans="1:27">
      <c r="A231" s="11">
        <v>42342</v>
      </c>
      <c r="B231" s="12">
        <v>1058.9000000000001</v>
      </c>
      <c r="C231" s="12">
        <v>1171.5999999999999</v>
      </c>
      <c r="D231" s="9">
        <f t="shared" si="54"/>
        <v>-4.3924414704543127E-2</v>
      </c>
      <c r="E231" s="9">
        <f t="shared" si="70"/>
        <v>-5.4718664502461614E-2</v>
      </c>
      <c r="F231" s="9">
        <f t="shared" si="71"/>
        <v>9.4869204996509849E-3</v>
      </c>
      <c r="G231" s="9">
        <f t="shared" si="72"/>
        <v>-3.3373093378246899E-2</v>
      </c>
      <c r="H231" s="9">
        <f t="shared" si="73"/>
        <v>-7.606423562667633E-2</v>
      </c>
      <c r="I231" s="9">
        <f t="shared" si="74"/>
        <v>1.1378033365321865</v>
      </c>
      <c r="J231" s="3">
        <f t="shared" si="75"/>
        <v>-1.6577664267471474E-2</v>
      </c>
      <c r="K231" s="3">
        <f t="shared" si="76"/>
        <v>-2.382936177303794E-2</v>
      </c>
      <c r="L231" s="15" t="str">
        <f t="shared" si="55"/>
        <v/>
      </c>
      <c r="M231" s="12">
        <v>0.43647969222751948</v>
      </c>
      <c r="N231" s="15" t="str">
        <f t="shared" si="56"/>
        <v/>
      </c>
      <c r="O231" s="15" t="str">
        <f t="shared" si="57"/>
        <v>Exit Trade</v>
      </c>
      <c r="P231" s="15" t="str">
        <f t="shared" si="58"/>
        <v/>
      </c>
      <c r="Q231" s="15">
        <f t="shared" si="59"/>
        <v>1022.1</v>
      </c>
      <c r="R231" s="15" t="str">
        <f t="shared" si="60"/>
        <v/>
      </c>
      <c r="S231" s="15">
        <f t="shared" si="61"/>
        <v>1193.9000000000001</v>
      </c>
      <c r="T231" s="18" t="str">
        <f t="shared" si="62"/>
        <v/>
      </c>
      <c r="U231" s="18">
        <f t="shared" si="63"/>
        <v>8.4854464726196576E-3</v>
      </c>
      <c r="V231" s="18" t="str">
        <f t="shared" si="64"/>
        <v/>
      </c>
      <c r="W231" s="18">
        <f t="shared" si="65"/>
        <v>8.3049848051889322E-2</v>
      </c>
      <c r="X231" s="18" t="str">
        <f t="shared" si="66"/>
        <v/>
      </c>
      <c r="Y231" s="18" t="str">
        <f t="shared" si="67"/>
        <v/>
      </c>
      <c r="Z231" s="18" t="str">
        <f t="shared" si="68"/>
        <v/>
      </c>
      <c r="AA231" s="18" t="str">
        <f t="shared" si="69"/>
        <v/>
      </c>
    </row>
    <row r="232" spans="1:27">
      <c r="A232" s="11">
        <v>42345</v>
      </c>
      <c r="B232" s="12">
        <v>1061.95</v>
      </c>
      <c r="C232" s="12">
        <v>1184.5999999999999</v>
      </c>
      <c r="D232" s="9">
        <f t="shared" si="54"/>
        <v>-4.7467659050327925E-2</v>
      </c>
      <c r="E232" s="9">
        <f t="shared" si="70"/>
        <v>-5.3642277820366617E-2</v>
      </c>
      <c r="F232" s="9">
        <f t="shared" si="71"/>
        <v>8.3062826021334368E-3</v>
      </c>
      <c r="G232" s="9">
        <f t="shared" si="72"/>
        <v>-3.4953141965566384E-2</v>
      </c>
      <c r="H232" s="9">
        <f t="shared" si="73"/>
        <v>-7.233141367516685E-2</v>
      </c>
      <c r="I232" s="9">
        <f t="shared" si="74"/>
        <v>0.74336728784700457</v>
      </c>
      <c r="J232" s="3">
        <f t="shared" si="75"/>
        <v>2.8803475304560906E-3</v>
      </c>
      <c r="K232" s="3">
        <f t="shared" si="76"/>
        <v>1.1095937179924889E-2</v>
      </c>
      <c r="L232" s="15" t="str">
        <f t="shared" si="55"/>
        <v/>
      </c>
      <c r="M232" s="12">
        <v>0.43647969222751948</v>
      </c>
      <c r="N232" s="15" t="str">
        <f t="shared" si="56"/>
        <v/>
      </c>
      <c r="O232" s="15" t="str">
        <f t="shared" si="57"/>
        <v>Exit Trade</v>
      </c>
      <c r="P232" s="15" t="str">
        <f t="shared" si="58"/>
        <v/>
      </c>
      <c r="Q232" s="15">
        <f t="shared" si="59"/>
        <v>1022.1</v>
      </c>
      <c r="R232" s="15" t="str">
        <f t="shared" si="60"/>
        <v/>
      </c>
      <c r="S232" s="15">
        <f t="shared" si="61"/>
        <v>1193.9000000000001</v>
      </c>
      <c r="T232" s="18" t="str">
        <f t="shared" si="62"/>
        <v/>
      </c>
      <c r="U232" s="18">
        <f t="shared" si="63"/>
        <v>8.4854464726196576E-3</v>
      </c>
      <c r="V232" s="18" t="str">
        <f t="shared" si="64"/>
        <v/>
      </c>
      <c r="W232" s="18">
        <f t="shared" si="65"/>
        <v>8.3049848051889322E-2</v>
      </c>
      <c r="X232" s="18" t="str">
        <f t="shared" si="66"/>
        <v/>
      </c>
      <c r="Y232" s="18" t="str">
        <f t="shared" si="67"/>
        <v/>
      </c>
      <c r="Z232" s="18" t="str">
        <f t="shared" si="68"/>
        <v/>
      </c>
      <c r="AA232" s="18" t="str">
        <f t="shared" si="69"/>
        <v/>
      </c>
    </row>
    <row r="233" spans="1:27">
      <c r="A233" s="11">
        <v>42346</v>
      </c>
      <c r="B233" s="12">
        <v>1049.25</v>
      </c>
      <c r="C233" s="12">
        <v>1171.55</v>
      </c>
      <c r="D233" s="9">
        <f t="shared" si="54"/>
        <v>-4.7881850483267457E-2</v>
      </c>
      <c r="E233" s="9">
        <f t="shared" si="70"/>
        <v>-5.2515407626914465E-2</v>
      </c>
      <c r="F233" s="9">
        <f t="shared" si="71"/>
        <v>6.4577217579866314E-3</v>
      </c>
      <c r="G233" s="9">
        <f t="shared" si="72"/>
        <v>-3.7985533671444541E-2</v>
      </c>
      <c r="H233" s="9">
        <f t="shared" si="73"/>
        <v>-6.7045281582384389E-2</v>
      </c>
      <c r="I233" s="9">
        <f t="shared" si="74"/>
        <v>0.71752195546617104</v>
      </c>
      <c r="J233" s="3">
        <f t="shared" si="75"/>
        <v>-1.1959131785865667E-2</v>
      </c>
      <c r="K233" s="3">
        <f t="shared" si="76"/>
        <v>-1.1016376836062769E-2</v>
      </c>
      <c r="L233" s="15" t="str">
        <f t="shared" si="55"/>
        <v/>
      </c>
      <c r="M233" s="12">
        <v>0.43647969222751948</v>
      </c>
      <c r="N233" s="15" t="str">
        <f t="shared" si="56"/>
        <v/>
      </c>
      <c r="O233" s="15" t="str">
        <f t="shared" si="57"/>
        <v>Exit Trade</v>
      </c>
      <c r="P233" s="15" t="str">
        <f t="shared" si="58"/>
        <v/>
      </c>
      <c r="Q233" s="15">
        <f t="shared" si="59"/>
        <v>1022.1</v>
      </c>
      <c r="R233" s="15" t="str">
        <f t="shared" si="60"/>
        <v/>
      </c>
      <c r="S233" s="15">
        <f t="shared" si="61"/>
        <v>1193.9000000000001</v>
      </c>
      <c r="T233" s="18" t="str">
        <f t="shared" si="62"/>
        <v/>
      </c>
      <c r="U233" s="18">
        <f t="shared" si="63"/>
        <v>8.4854464726196576E-3</v>
      </c>
      <c r="V233" s="18" t="str">
        <f t="shared" si="64"/>
        <v/>
      </c>
      <c r="W233" s="18">
        <f t="shared" si="65"/>
        <v>8.3049848051889322E-2</v>
      </c>
      <c r="X233" s="18" t="str">
        <f t="shared" si="66"/>
        <v/>
      </c>
      <c r="Y233" s="18" t="str">
        <f t="shared" si="67"/>
        <v/>
      </c>
      <c r="Z233" s="18" t="str">
        <f t="shared" si="68"/>
        <v/>
      </c>
      <c r="AA233" s="18" t="str">
        <f t="shared" si="69"/>
        <v/>
      </c>
    </row>
    <row r="234" spans="1:27">
      <c r="A234" s="11">
        <v>42347</v>
      </c>
      <c r="B234" s="12">
        <v>1047.45</v>
      </c>
      <c r="C234" s="12">
        <v>1153.25</v>
      </c>
      <c r="D234" s="9">
        <f t="shared" si="54"/>
        <v>-4.1790162183606511E-2</v>
      </c>
      <c r="E234" s="9">
        <f t="shared" si="70"/>
        <v>-5.1369046907823429E-2</v>
      </c>
      <c r="F234" s="9">
        <f t="shared" si="71"/>
        <v>4.9996898115406748E-3</v>
      </c>
      <c r="G234" s="9">
        <f t="shared" si="72"/>
        <v>-4.0119744831856909E-2</v>
      </c>
      <c r="H234" s="9">
        <f t="shared" si="73"/>
        <v>-6.2618348983789943E-2</v>
      </c>
      <c r="I234" s="9">
        <f t="shared" si="74"/>
        <v>1.9158958025968307</v>
      </c>
      <c r="J234" s="3">
        <f t="shared" si="75"/>
        <v>-1.7155110793423442E-3</v>
      </c>
      <c r="K234" s="3">
        <f t="shared" si="76"/>
        <v>-1.5620332038752042E-2</v>
      </c>
      <c r="L234" s="15" t="str">
        <f t="shared" si="55"/>
        <v/>
      </c>
      <c r="M234" s="12">
        <v>0.43647969222751948</v>
      </c>
      <c r="N234" s="15" t="str">
        <f t="shared" si="56"/>
        <v/>
      </c>
      <c r="O234" s="15" t="str">
        <f t="shared" si="57"/>
        <v>Exit Trade</v>
      </c>
      <c r="P234" s="15" t="str">
        <f t="shared" si="58"/>
        <v/>
      </c>
      <c r="Q234" s="15">
        <f t="shared" si="59"/>
        <v>1022.1</v>
      </c>
      <c r="R234" s="15" t="str">
        <f t="shared" si="60"/>
        <v/>
      </c>
      <c r="S234" s="15">
        <f t="shared" si="61"/>
        <v>1193.9000000000001</v>
      </c>
      <c r="T234" s="18" t="str">
        <f t="shared" si="62"/>
        <v/>
      </c>
      <c r="U234" s="18">
        <f t="shared" si="63"/>
        <v>8.4854464726196576E-3</v>
      </c>
      <c r="V234" s="18" t="str">
        <f t="shared" si="64"/>
        <v/>
      </c>
      <c r="W234" s="18">
        <f t="shared" si="65"/>
        <v>8.3049848051889322E-2</v>
      </c>
      <c r="X234" s="18" t="str">
        <f t="shared" si="66"/>
        <v/>
      </c>
      <c r="Y234" s="18" t="str">
        <f t="shared" si="67"/>
        <v/>
      </c>
      <c r="Z234" s="18" t="str">
        <f t="shared" si="68"/>
        <v/>
      </c>
      <c r="AA234" s="18" t="str">
        <f t="shared" si="69"/>
        <v/>
      </c>
    </row>
    <row r="235" spans="1:27">
      <c r="A235" s="11">
        <v>42348</v>
      </c>
      <c r="B235" s="12">
        <v>1060.5999999999999</v>
      </c>
      <c r="C235" s="12">
        <v>1182.3</v>
      </c>
      <c r="D235" s="9">
        <f t="shared" si="54"/>
        <v>-4.7176066802721635E-2</v>
      </c>
      <c r="E235" s="9">
        <f t="shared" si="70"/>
        <v>-5.0945939835331897E-2</v>
      </c>
      <c r="F235" s="9">
        <f t="shared" si="71"/>
        <v>4.7881556351901094E-3</v>
      </c>
      <c r="G235" s="9">
        <f t="shared" si="72"/>
        <v>-4.0172589656154153E-2</v>
      </c>
      <c r="H235" s="9">
        <f t="shared" si="73"/>
        <v>-6.171929001450964E-2</v>
      </c>
      <c r="I235" s="9">
        <f t="shared" si="74"/>
        <v>0.78733301919092324</v>
      </c>
      <c r="J235" s="3">
        <f t="shared" si="75"/>
        <v>1.2554298534536124E-2</v>
      </c>
      <c r="K235" s="3">
        <f t="shared" si="76"/>
        <v>2.518968133535656E-2</v>
      </c>
      <c r="L235" s="15" t="str">
        <f t="shared" si="55"/>
        <v/>
      </c>
      <c r="M235" s="12">
        <v>0.43647969222751948</v>
      </c>
      <c r="N235" s="15" t="str">
        <f t="shared" si="56"/>
        <v/>
      </c>
      <c r="O235" s="15" t="str">
        <f t="shared" si="57"/>
        <v>Exit Trade</v>
      </c>
      <c r="P235" s="15" t="str">
        <f t="shared" si="58"/>
        <v/>
      </c>
      <c r="Q235" s="15">
        <f t="shared" si="59"/>
        <v>1022.1</v>
      </c>
      <c r="R235" s="15" t="str">
        <f t="shared" si="60"/>
        <v/>
      </c>
      <c r="S235" s="15">
        <f t="shared" si="61"/>
        <v>1193.9000000000001</v>
      </c>
      <c r="T235" s="18" t="str">
        <f t="shared" si="62"/>
        <v/>
      </c>
      <c r="U235" s="18">
        <f t="shared" si="63"/>
        <v>8.4854464726196576E-3</v>
      </c>
      <c r="V235" s="18" t="str">
        <f t="shared" si="64"/>
        <v/>
      </c>
      <c r="W235" s="18">
        <f t="shared" si="65"/>
        <v>8.3049848051889322E-2</v>
      </c>
      <c r="X235" s="18" t="str">
        <f t="shared" si="66"/>
        <v/>
      </c>
      <c r="Y235" s="18" t="str">
        <f t="shared" si="67"/>
        <v/>
      </c>
      <c r="Z235" s="18" t="str">
        <f t="shared" si="68"/>
        <v/>
      </c>
      <c r="AA235" s="18" t="str">
        <f t="shared" si="69"/>
        <v/>
      </c>
    </row>
    <row r="236" spans="1:27">
      <c r="A236" s="11">
        <v>42349</v>
      </c>
      <c r="B236" s="12">
        <v>1046.3499999999999</v>
      </c>
      <c r="C236" s="12">
        <v>1174.75</v>
      </c>
      <c r="D236" s="9">
        <f t="shared" si="54"/>
        <v>-5.0268475049380465E-2</v>
      </c>
      <c r="E236" s="9">
        <f t="shared" si="70"/>
        <v>-5.0730555115101543E-2</v>
      </c>
      <c r="F236" s="9">
        <f t="shared" si="71"/>
        <v>4.6626849367093536E-3</v>
      </c>
      <c r="G236" s="9">
        <f t="shared" si="72"/>
        <v>-4.02395140075055E-2</v>
      </c>
      <c r="H236" s="9">
        <f t="shared" si="73"/>
        <v>-6.1221596222697586E-2</v>
      </c>
      <c r="I236" s="9">
        <f t="shared" si="74"/>
        <v>9.9101713281787102E-2</v>
      </c>
      <c r="J236" s="3">
        <f t="shared" si="75"/>
        <v>-1.343579106166321E-2</v>
      </c>
      <c r="K236" s="3">
        <f t="shared" si="76"/>
        <v>-6.3858580732470225E-3</v>
      </c>
      <c r="L236" s="15" t="str">
        <f t="shared" si="55"/>
        <v>Exit Trade</v>
      </c>
      <c r="M236" s="12">
        <v>0.43647969222751948</v>
      </c>
      <c r="N236" s="15" t="str">
        <f t="shared" si="56"/>
        <v/>
      </c>
      <c r="O236" s="15" t="str">
        <f t="shared" si="57"/>
        <v>Exit Trade</v>
      </c>
      <c r="P236" s="15" t="str">
        <f t="shared" si="58"/>
        <v/>
      </c>
      <c r="Q236" s="15">
        <f t="shared" si="59"/>
        <v>1022.1</v>
      </c>
      <c r="R236" s="15" t="str">
        <f t="shared" si="60"/>
        <v/>
      </c>
      <c r="S236" s="15">
        <f t="shared" si="61"/>
        <v>1193.9000000000001</v>
      </c>
      <c r="T236" s="18" t="str">
        <f t="shared" si="62"/>
        <v/>
      </c>
      <c r="U236" s="18">
        <f t="shared" si="63"/>
        <v>8.4854464726196576E-3</v>
      </c>
      <c r="V236" s="18" t="str">
        <f t="shared" si="64"/>
        <v/>
      </c>
      <c r="W236" s="18">
        <f t="shared" si="65"/>
        <v>8.3049848051889322E-2</v>
      </c>
      <c r="X236" s="18" t="str">
        <f t="shared" si="66"/>
        <v/>
      </c>
      <c r="Y236" s="18" t="str">
        <f t="shared" si="67"/>
        <v/>
      </c>
      <c r="Z236" s="18" t="str">
        <f t="shared" si="68"/>
        <v/>
      </c>
      <c r="AA236" s="18" t="str">
        <f t="shared" si="69"/>
        <v/>
      </c>
    </row>
    <row r="237" spans="1:27">
      <c r="A237" s="11">
        <v>42352</v>
      </c>
      <c r="B237" s="12">
        <v>1055.05</v>
      </c>
      <c r="C237" s="12">
        <v>1188.05</v>
      </c>
      <c r="D237" s="9">
        <f t="shared" si="54"/>
        <v>-5.1561676824971661E-2</v>
      </c>
      <c r="E237" s="9">
        <f t="shared" si="70"/>
        <v>-5.0476666567300543E-2</v>
      </c>
      <c r="F237" s="9">
        <f t="shared" si="71"/>
        <v>4.3859899194751677E-3</v>
      </c>
      <c r="G237" s="9">
        <f t="shared" si="72"/>
        <v>-4.0608189248481419E-2</v>
      </c>
      <c r="H237" s="9">
        <f t="shared" si="73"/>
        <v>-6.0345143886119668E-2</v>
      </c>
      <c r="I237" s="9">
        <f t="shared" si="74"/>
        <v>-0.24738092827193534</v>
      </c>
      <c r="J237" s="3">
        <f t="shared" si="75"/>
        <v>8.3146174798108142E-3</v>
      </c>
      <c r="K237" s="3">
        <f t="shared" si="76"/>
        <v>1.1321557778250653E-2</v>
      </c>
      <c r="L237" s="15" t="str">
        <f t="shared" si="55"/>
        <v>Exit Trade</v>
      </c>
      <c r="M237" s="12">
        <v>0.43647969222751948</v>
      </c>
      <c r="N237" s="15" t="str">
        <f t="shared" si="56"/>
        <v/>
      </c>
      <c r="O237" s="15" t="str">
        <f t="shared" si="57"/>
        <v>Exit Trade</v>
      </c>
      <c r="P237" s="15" t="str">
        <f t="shared" si="58"/>
        <v/>
      </c>
      <c r="Q237" s="15">
        <f t="shared" si="59"/>
        <v>1022.1</v>
      </c>
      <c r="R237" s="15" t="str">
        <f t="shared" si="60"/>
        <v/>
      </c>
      <c r="S237" s="15">
        <f t="shared" si="61"/>
        <v>1193.9000000000001</v>
      </c>
      <c r="T237" s="18" t="str">
        <f t="shared" si="62"/>
        <v/>
      </c>
      <c r="U237" s="18">
        <f t="shared" si="63"/>
        <v>8.4854464726196576E-3</v>
      </c>
      <c r="V237" s="18" t="str">
        <f t="shared" si="64"/>
        <v/>
      </c>
      <c r="W237" s="18">
        <f t="shared" si="65"/>
        <v>8.3049848051889322E-2</v>
      </c>
      <c r="X237" s="18" t="str">
        <f t="shared" si="66"/>
        <v/>
      </c>
      <c r="Y237" s="18" t="str">
        <f t="shared" si="67"/>
        <v/>
      </c>
      <c r="Z237" s="18" t="str">
        <f t="shared" si="68"/>
        <v/>
      </c>
      <c r="AA237" s="18" t="str">
        <f t="shared" si="69"/>
        <v/>
      </c>
    </row>
    <row r="238" spans="1:27">
      <c r="A238" s="11">
        <v>42353</v>
      </c>
      <c r="B238" s="12">
        <v>1059.45</v>
      </c>
      <c r="C238" s="12">
        <v>1206.55</v>
      </c>
      <c r="D238" s="9">
        <f t="shared" si="54"/>
        <v>-5.6464858678656193E-2</v>
      </c>
      <c r="E238" s="9">
        <f t="shared" si="70"/>
        <v>-5.0423871246425153E-2</v>
      </c>
      <c r="F238" s="9">
        <f t="shared" si="71"/>
        <v>4.3003976420252516E-3</v>
      </c>
      <c r="G238" s="9">
        <f t="shared" si="72"/>
        <v>-4.0747976551868334E-2</v>
      </c>
      <c r="H238" s="9">
        <f t="shared" si="73"/>
        <v>-6.0099765940981972E-2</v>
      </c>
      <c r="I238" s="9">
        <f t="shared" si="74"/>
        <v>-1.4047508940094355</v>
      </c>
      <c r="J238" s="3">
        <f t="shared" si="75"/>
        <v>4.1704184635800116E-3</v>
      </c>
      <c r="K238" s="3">
        <f t="shared" si="76"/>
        <v>1.5571735196330122E-2</v>
      </c>
      <c r="L238" s="15" t="str">
        <f t="shared" si="55"/>
        <v/>
      </c>
      <c r="M238" s="12">
        <v>0.43647969222751948</v>
      </c>
      <c r="N238" s="15" t="str">
        <f t="shared" si="56"/>
        <v/>
      </c>
      <c r="O238" s="15" t="str">
        <f t="shared" si="57"/>
        <v>Exit Trade</v>
      </c>
      <c r="P238" s="15" t="str">
        <f t="shared" si="58"/>
        <v/>
      </c>
      <c r="Q238" s="15">
        <f t="shared" si="59"/>
        <v>1022.1</v>
      </c>
      <c r="R238" s="15" t="str">
        <f t="shared" si="60"/>
        <v/>
      </c>
      <c r="S238" s="15">
        <f t="shared" si="61"/>
        <v>1193.9000000000001</v>
      </c>
      <c r="T238" s="18" t="str">
        <f t="shared" si="62"/>
        <v/>
      </c>
      <c r="U238" s="18">
        <f t="shared" si="63"/>
        <v>8.4854464726196576E-3</v>
      </c>
      <c r="V238" s="18" t="str">
        <f t="shared" si="64"/>
        <v/>
      </c>
      <c r="W238" s="18">
        <f t="shared" si="65"/>
        <v>8.3049848051889322E-2</v>
      </c>
      <c r="X238" s="18" t="str">
        <f t="shared" si="66"/>
        <v/>
      </c>
      <c r="Y238" s="18" t="str">
        <f t="shared" si="67"/>
        <v/>
      </c>
      <c r="Z238" s="18" t="str">
        <f t="shared" si="68"/>
        <v/>
      </c>
      <c r="AA238" s="18" t="str">
        <f t="shared" si="69"/>
        <v/>
      </c>
    </row>
    <row r="239" spans="1:27">
      <c r="A239" s="11">
        <v>42354</v>
      </c>
      <c r="B239" s="12">
        <v>1067.3</v>
      </c>
      <c r="C239" s="12">
        <v>1219.3</v>
      </c>
      <c r="D239" s="9">
        <f t="shared" si="54"/>
        <v>-5.7824064375042034E-2</v>
      </c>
      <c r="E239" s="9">
        <f t="shared" si="70"/>
        <v>-5.0615843654815411E-2</v>
      </c>
      <c r="F239" s="9">
        <f t="shared" si="71"/>
        <v>4.5000899728991446E-3</v>
      </c>
      <c r="G239" s="9">
        <f t="shared" si="72"/>
        <v>-4.0490641215792336E-2</v>
      </c>
      <c r="H239" s="9">
        <f t="shared" si="73"/>
        <v>-6.0741046093838486E-2</v>
      </c>
      <c r="I239" s="9">
        <f t="shared" si="74"/>
        <v>-1.6017948004676867</v>
      </c>
      <c r="J239" s="3">
        <f t="shared" si="75"/>
        <v>7.409504931804152E-3</v>
      </c>
      <c r="K239" s="3">
        <f t="shared" si="76"/>
        <v>1.0567320044755709E-2</v>
      </c>
      <c r="L239" s="15" t="str">
        <f t="shared" si="55"/>
        <v/>
      </c>
      <c r="M239" s="12">
        <v>0.43647969222751948</v>
      </c>
      <c r="N239" s="15" t="str">
        <f t="shared" si="56"/>
        <v/>
      </c>
      <c r="O239" s="15" t="str">
        <f t="shared" si="57"/>
        <v>Exit Trade</v>
      </c>
      <c r="P239" s="15" t="str">
        <f t="shared" si="58"/>
        <v/>
      </c>
      <c r="Q239" s="15">
        <f t="shared" si="59"/>
        <v>1022.1</v>
      </c>
      <c r="R239" s="15" t="str">
        <f t="shared" si="60"/>
        <v/>
      </c>
      <c r="S239" s="15">
        <f t="shared" si="61"/>
        <v>1193.9000000000001</v>
      </c>
      <c r="T239" s="18" t="str">
        <f t="shared" si="62"/>
        <v/>
      </c>
      <c r="U239" s="18">
        <f t="shared" si="63"/>
        <v>8.4854464726196576E-3</v>
      </c>
      <c r="V239" s="18" t="str">
        <f t="shared" si="64"/>
        <v/>
      </c>
      <c r="W239" s="18">
        <f t="shared" si="65"/>
        <v>8.3049848051889322E-2</v>
      </c>
      <c r="X239" s="18" t="str">
        <f t="shared" si="66"/>
        <v/>
      </c>
      <c r="Y239" s="18" t="str">
        <f t="shared" si="67"/>
        <v/>
      </c>
      <c r="Z239" s="18" t="str">
        <f t="shared" si="68"/>
        <v/>
      </c>
      <c r="AA239" s="18" t="str">
        <f t="shared" si="69"/>
        <v/>
      </c>
    </row>
    <row r="240" spans="1:27">
      <c r="A240" s="11">
        <v>42355</v>
      </c>
      <c r="B240" s="12">
        <v>1080.25</v>
      </c>
      <c r="C240" s="12">
        <v>1240.95</v>
      </c>
      <c r="D240" s="9">
        <f t="shared" si="54"/>
        <v>-6.023000839978844E-2</v>
      </c>
      <c r="E240" s="9">
        <f t="shared" si="70"/>
        <v>-5.0907903719436022E-2</v>
      </c>
      <c r="F240" s="9">
        <f t="shared" si="71"/>
        <v>4.8295789497025E-3</v>
      </c>
      <c r="G240" s="9">
        <f t="shared" si="72"/>
        <v>-4.0041351082605398E-2</v>
      </c>
      <c r="H240" s="9">
        <f t="shared" si="73"/>
        <v>-6.1774456356266647E-2</v>
      </c>
      <c r="I240" s="9">
        <f t="shared" si="74"/>
        <v>-1.930210641018024</v>
      </c>
      <c r="J240" s="3">
        <f t="shared" si="75"/>
        <v>1.2133420781411081E-2</v>
      </c>
      <c r="K240" s="3">
        <f t="shared" si="76"/>
        <v>1.7756089559583441E-2</v>
      </c>
      <c r="L240" s="15" t="str">
        <f t="shared" si="55"/>
        <v/>
      </c>
      <c r="M240" s="12">
        <v>0.43647969222751948</v>
      </c>
      <c r="N240" s="15" t="str">
        <f t="shared" si="56"/>
        <v/>
      </c>
      <c r="O240" s="15" t="str">
        <f t="shared" si="57"/>
        <v>Exit Trade</v>
      </c>
      <c r="P240" s="15" t="str">
        <f t="shared" si="58"/>
        <v/>
      </c>
      <c r="Q240" s="15">
        <f t="shared" si="59"/>
        <v>1022.1</v>
      </c>
      <c r="R240" s="15" t="str">
        <f t="shared" si="60"/>
        <v/>
      </c>
      <c r="S240" s="15">
        <f t="shared" si="61"/>
        <v>1193.9000000000001</v>
      </c>
      <c r="T240" s="18" t="str">
        <f t="shared" si="62"/>
        <v/>
      </c>
      <c r="U240" s="18">
        <f t="shared" si="63"/>
        <v>8.4854464726196576E-3</v>
      </c>
      <c r="V240" s="18" t="str">
        <f t="shared" si="64"/>
        <v/>
      </c>
      <c r="W240" s="18">
        <f t="shared" si="65"/>
        <v>8.3049848051889322E-2</v>
      </c>
      <c r="X240" s="18" t="str">
        <f t="shared" si="66"/>
        <v/>
      </c>
      <c r="Y240" s="18" t="str">
        <f t="shared" si="67"/>
        <v/>
      </c>
      <c r="Z240" s="18" t="str">
        <f t="shared" si="68"/>
        <v/>
      </c>
      <c r="AA240" s="18" t="str">
        <f t="shared" si="69"/>
        <v/>
      </c>
    </row>
    <row r="241" spans="1:27">
      <c r="A241" s="11">
        <v>42356</v>
      </c>
      <c r="B241" s="12">
        <v>1073</v>
      </c>
      <c r="C241" s="12">
        <v>1224.8499999999999</v>
      </c>
      <c r="D241" s="9">
        <f t="shared" si="54"/>
        <v>-5.7483184562330918E-2</v>
      </c>
      <c r="E241" s="9">
        <f t="shared" si="70"/>
        <v>-5.1080463386603429E-2</v>
      </c>
      <c r="F241" s="9">
        <f t="shared" si="71"/>
        <v>4.9716624171612126E-3</v>
      </c>
      <c r="G241" s="9">
        <f t="shared" si="72"/>
        <v>-3.98942229479907E-2</v>
      </c>
      <c r="H241" s="9">
        <f t="shared" si="73"/>
        <v>-6.2266703825216159E-2</v>
      </c>
      <c r="I241" s="9">
        <f t="shared" si="74"/>
        <v>-1.2878431072927516</v>
      </c>
      <c r="J241" s="3">
        <f t="shared" si="75"/>
        <v>-6.7114093959731542E-3</v>
      </c>
      <c r="K241" s="3">
        <f t="shared" si="76"/>
        <v>-1.2973931262339446E-2</v>
      </c>
      <c r="L241" s="15" t="str">
        <f t="shared" si="55"/>
        <v/>
      </c>
      <c r="M241" s="12">
        <v>0.43647969222751948</v>
      </c>
      <c r="N241" s="15" t="str">
        <f t="shared" si="56"/>
        <v/>
      </c>
      <c r="O241" s="15" t="str">
        <f t="shared" si="57"/>
        <v>Exit Trade</v>
      </c>
      <c r="P241" s="15" t="str">
        <f t="shared" si="58"/>
        <v/>
      </c>
      <c r="Q241" s="15">
        <f t="shared" si="59"/>
        <v>1022.1</v>
      </c>
      <c r="R241" s="15" t="str">
        <f t="shared" si="60"/>
        <v/>
      </c>
      <c r="S241" s="15">
        <f t="shared" si="61"/>
        <v>1193.9000000000001</v>
      </c>
      <c r="T241" s="18" t="str">
        <f t="shared" si="62"/>
        <v/>
      </c>
      <c r="U241" s="18">
        <f t="shared" si="63"/>
        <v>8.4854464726196576E-3</v>
      </c>
      <c r="V241" s="18" t="str">
        <f t="shared" si="64"/>
        <v/>
      </c>
      <c r="W241" s="18">
        <f t="shared" si="65"/>
        <v>8.3049848051889322E-2</v>
      </c>
      <c r="X241" s="18" t="str">
        <f t="shared" si="66"/>
        <v/>
      </c>
      <c r="Y241" s="18" t="str">
        <f t="shared" si="67"/>
        <v/>
      </c>
      <c r="Z241" s="18" t="str">
        <f t="shared" si="68"/>
        <v/>
      </c>
      <c r="AA241" s="18" t="str">
        <f t="shared" si="69"/>
        <v/>
      </c>
    </row>
    <row r="242" spans="1:27">
      <c r="A242" s="11">
        <v>42359</v>
      </c>
      <c r="B242" s="12">
        <v>1075.4000000000001</v>
      </c>
      <c r="C242" s="12">
        <v>1232.3499999999999</v>
      </c>
      <c r="D242" s="9">
        <f t="shared" si="54"/>
        <v>-5.916403727935942E-2</v>
      </c>
      <c r="E242" s="9">
        <f t="shared" si="70"/>
        <v>-5.1454936125972829E-2</v>
      </c>
      <c r="F242" s="9">
        <f t="shared" si="71"/>
        <v>5.146194870914709E-3</v>
      </c>
      <c r="G242" s="9">
        <f t="shared" si="72"/>
        <v>-3.9875997666414732E-2</v>
      </c>
      <c r="H242" s="9">
        <f t="shared" si="73"/>
        <v>-6.3033874585530919E-2</v>
      </c>
      <c r="I242" s="9">
        <f t="shared" si="74"/>
        <v>-1.4980196721575643</v>
      </c>
      <c r="J242" s="3">
        <f t="shared" si="75"/>
        <v>2.2367194780988733E-3</v>
      </c>
      <c r="K242" s="3">
        <f t="shared" si="76"/>
        <v>6.1231987590317184E-3</v>
      </c>
      <c r="L242" s="15" t="str">
        <f t="shared" si="55"/>
        <v/>
      </c>
      <c r="M242" s="12">
        <v>0.43647969222751948</v>
      </c>
      <c r="N242" s="15" t="str">
        <f t="shared" si="56"/>
        <v/>
      </c>
      <c r="O242" s="15" t="str">
        <f t="shared" si="57"/>
        <v>Exit Trade</v>
      </c>
      <c r="P242" s="15" t="str">
        <f t="shared" si="58"/>
        <v/>
      </c>
      <c r="Q242" s="15">
        <f t="shared" si="59"/>
        <v>1022.1</v>
      </c>
      <c r="R242" s="15" t="str">
        <f t="shared" si="60"/>
        <v/>
      </c>
      <c r="S242" s="15">
        <f t="shared" si="61"/>
        <v>1193.9000000000001</v>
      </c>
      <c r="T242" s="18" t="str">
        <f t="shared" si="62"/>
        <v/>
      </c>
      <c r="U242" s="18">
        <f t="shared" si="63"/>
        <v>8.4854464726196576E-3</v>
      </c>
      <c r="V242" s="18" t="str">
        <f t="shared" si="64"/>
        <v/>
      </c>
      <c r="W242" s="18">
        <f t="shared" si="65"/>
        <v>8.3049848051889322E-2</v>
      </c>
      <c r="X242" s="18" t="str">
        <f t="shared" si="66"/>
        <v/>
      </c>
      <c r="Y242" s="18" t="str">
        <f t="shared" si="67"/>
        <v/>
      </c>
      <c r="Z242" s="18" t="str">
        <f t="shared" si="68"/>
        <v/>
      </c>
      <c r="AA242" s="18" t="str">
        <f t="shared" si="69"/>
        <v/>
      </c>
    </row>
    <row r="243" spans="1:27">
      <c r="A243" s="11">
        <v>42360</v>
      </c>
      <c r="B243" s="12">
        <v>1066.45</v>
      </c>
      <c r="C243" s="12">
        <v>1228.25</v>
      </c>
      <c r="D243" s="9">
        <f t="shared" si="54"/>
        <v>-6.1346274233910147E-2</v>
      </c>
      <c r="E243" s="9">
        <f t="shared" si="70"/>
        <v>-5.1921622924114438E-2</v>
      </c>
      <c r="F243" s="9">
        <f t="shared" si="71"/>
        <v>5.3897569987405424E-3</v>
      </c>
      <c r="G243" s="9">
        <f t="shared" si="72"/>
        <v>-3.9794669676948217E-2</v>
      </c>
      <c r="H243" s="9">
        <f t="shared" si="73"/>
        <v>-6.4048576171280652E-2</v>
      </c>
      <c r="I243" s="9">
        <f t="shared" si="74"/>
        <v>-1.7486226766806046</v>
      </c>
      <c r="J243" s="3">
        <f t="shared" si="75"/>
        <v>-8.3224846568719039E-3</v>
      </c>
      <c r="K243" s="3">
        <f t="shared" si="76"/>
        <v>-3.3269769140259744E-3</v>
      </c>
      <c r="L243" s="15" t="str">
        <f t="shared" si="55"/>
        <v/>
      </c>
      <c r="M243" s="12">
        <v>0.43647969222751948</v>
      </c>
      <c r="N243" s="15" t="str">
        <f t="shared" si="56"/>
        <v/>
      </c>
      <c r="O243" s="15" t="str">
        <f t="shared" si="57"/>
        <v>Exit Trade</v>
      </c>
      <c r="P243" s="15" t="str">
        <f t="shared" si="58"/>
        <v/>
      </c>
      <c r="Q243" s="15">
        <f t="shared" si="59"/>
        <v>1022.1</v>
      </c>
      <c r="R243" s="15" t="str">
        <f t="shared" si="60"/>
        <v/>
      </c>
      <c r="S243" s="15">
        <f t="shared" si="61"/>
        <v>1193.9000000000001</v>
      </c>
      <c r="T243" s="18" t="str">
        <f t="shared" si="62"/>
        <v/>
      </c>
      <c r="U243" s="18">
        <f t="shared" si="63"/>
        <v>8.4854464726196576E-3</v>
      </c>
      <c r="V243" s="18" t="str">
        <f t="shared" si="64"/>
        <v/>
      </c>
      <c r="W243" s="18">
        <f t="shared" si="65"/>
        <v>8.3049848051889322E-2</v>
      </c>
      <c r="X243" s="18" t="str">
        <f t="shared" si="66"/>
        <v/>
      </c>
      <c r="Y243" s="18" t="str">
        <f t="shared" si="67"/>
        <v/>
      </c>
      <c r="Z243" s="18" t="str">
        <f t="shared" si="68"/>
        <v/>
      </c>
      <c r="AA243" s="18" t="str">
        <f t="shared" si="69"/>
        <v/>
      </c>
    </row>
    <row r="244" spans="1:27">
      <c r="A244" s="11">
        <v>42361</v>
      </c>
      <c r="B244" s="12">
        <v>1074.0999999999999</v>
      </c>
      <c r="C244" s="12">
        <v>1239.2</v>
      </c>
      <c r="D244" s="9">
        <f t="shared" si="54"/>
        <v>-6.2096688167444583E-2</v>
      </c>
      <c r="E244" s="9">
        <f t="shared" si="70"/>
        <v>-5.2373094272462277E-2</v>
      </c>
      <c r="F244" s="9">
        <f t="shared" si="71"/>
        <v>5.6583823332938647E-3</v>
      </c>
      <c r="G244" s="9">
        <f t="shared" si="72"/>
        <v>-3.9641734022551084E-2</v>
      </c>
      <c r="H244" s="9">
        <f t="shared" si="73"/>
        <v>-6.510445452237347E-2</v>
      </c>
      <c r="I244" s="9">
        <f t="shared" si="74"/>
        <v>-1.7184405934835434</v>
      </c>
      <c r="J244" s="3">
        <f t="shared" si="75"/>
        <v>7.1733320830792476E-3</v>
      </c>
      <c r="K244" s="3">
        <f t="shared" si="76"/>
        <v>8.9151231426827151E-3</v>
      </c>
      <c r="L244" s="15" t="str">
        <f t="shared" si="55"/>
        <v/>
      </c>
      <c r="M244" s="12">
        <v>0.43647969222751948</v>
      </c>
      <c r="N244" s="15" t="str">
        <f t="shared" si="56"/>
        <v/>
      </c>
      <c r="O244" s="15" t="str">
        <f t="shared" si="57"/>
        <v>Exit Trade</v>
      </c>
      <c r="P244" s="15" t="str">
        <f t="shared" si="58"/>
        <v/>
      </c>
      <c r="Q244" s="15">
        <f t="shared" si="59"/>
        <v>1022.1</v>
      </c>
      <c r="R244" s="15" t="str">
        <f t="shared" si="60"/>
        <v/>
      </c>
      <c r="S244" s="15">
        <f t="shared" si="61"/>
        <v>1193.9000000000001</v>
      </c>
      <c r="T244" s="18" t="str">
        <f t="shared" si="62"/>
        <v/>
      </c>
      <c r="U244" s="18">
        <f t="shared" si="63"/>
        <v>8.4854464726196576E-3</v>
      </c>
      <c r="V244" s="18" t="str">
        <f t="shared" si="64"/>
        <v/>
      </c>
      <c r="W244" s="18">
        <f t="shared" si="65"/>
        <v>8.3049848051889322E-2</v>
      </c>
      <c r="X244" s="18" t="str">
        <f t="shared" si="66"/>
        <v/>
      </c>
      <c r="Y244" s="18" t="str">
        <f t="shared" si="67"/>
        <v/>
      </c>
      <c r="Z244" s="18" t="str">
        <f t="shared" si="68"/>
        <v/>
      </c>
      <c r="AA244" s="18" t="str">
        <f t="shared" si="69"/>
        <v/>
      </c>
    </row>
    <row r="245" spans="1:27">
      <c r="A245" s="11">
        <v>42362</v>
      </c>
      <c r="B245" s="12">
        <v>1074</v>
      </c>
      <c r="C245" s="12">
        <v>1229.55</v>
      </c>
      <c r="D245" s="9">
        <f t="shared" si="54"/>
        <v>-5.8741912778764394E-2</v>
      </c>
      <c r="E245" s="9">
        <f t="shared" si="70"/>
        <v>-5.2811194202116628E-2</v>
      </c>
      <c r="F245" s="9">
        <f t="shared" si="71"/>
        <v>5.6245025056935729E-3</v>
      </c>
      <c r="G245" s="9">
        <f t="shared" si="72"/>
        <v>-4.0156063564306087E-2</v>
      </c>
      <c r="H245" s="9">
        <f t="shared" si="73"/>
        <v>-6.5466324839927162E-2</v>
      </c>
      <c r="I245" s="9">
        <f t="shared" si="74"/>
        <v>-1.0544432277600049</v>
      </c>
      <c r="J245" s="3">
        <f t="shared" si="75"/>
        <v>-9.3101201005408297E-5</v>
      </c>
      <c r="K245" s="3">
        <f t="shared" si="76"/>
        <v>-7.787282117495231E-3</v>
      </c>
      <c r="L245" s="15" t="str">
        <f t="shared" si="55"/>
        <v/>
      </c>
      <c r="M245" s="12">
        <v>0.43647969222751948</v>
      </c>
      <c r="N245" s="15" t="str">
        <f t="shared" si="56"/>
        <v/>
      </c>
      <c r="O245" s="15" t="str">
        <f t="shared" si="57"/>
        <v>Exit Trade</v>
      </c>
      <c r="P245" s="15" t="str">
        <f t="shared" si="58"/>
        <v/>
      </c>
      <c r="Q245" s="15">
        <f t="shared" si="59"/>
        <v>1022.1</v>
      </c>
      <c r="R245" s="15" t="str">
        <f t="shared" si="60"/>
        <v/>
      </c>
      <c r="S245" s="15">
        <f t="shared" si="61"/>
        <v>1193.9000000000001</v>
      </c>
      <c r="T245" s="18" t="str">
        <f t="shared" si="62"/>
        <v/>
      </c>
      <c r="U245" s="18">
        <f t="shared" si="63"/>
        <v>8.4854464726196576E-3</v>
      </c>
      <c r="V245" s="18" t="str">
        <f t="shared" si="64"/>
        <v/>
      </c>
      <c r="W245" s="18">
        <f t="shared" si="65"/>
        <v>8.3049848051889322E-2</v>
      </c>
      <c r="X245" s="18" t="str">
        <f t="shared" si="66"/>
        <v/>
      </c>
      <c r="Y245" s="18" t="str">
        <f t="shared" si="67"/>
        <v/>
      </c>
      <c r="Z245" s="18" t="str">
        <f t="shared" si="68"/>
        <v/>
      </c>
      <c r="AA245" s="18" t="str">
        <f t="shared" si="69"/>
        <v/>
      </c>
    </row>
    <row r="246" spans="1:27">
      <c r="A246" s="11">
        <v>42366</v>
      </c>
      <c r="B246" s="12">
        <v>1077.25</v>
      </c>
      <c r="C246" s="12">
        <v>1227.6500000000001</v>
      </c>
      <c r="D246" s="9">
        <f t="shared" si="54"/>
        <v>-5.6758065401048059E-2</v>
      </c>
      <c r="E246" s="9">
        <f t="shared" si="70"/>
        <v>-5.3105841907944366E-2</v>
      </c>
      <c r="F246" s="9">
        <f t="shared" si="71"/>
        <v>5.5907927871812028E-3</v>
      </c>
      <c r="G246" s="9">
        <f t="shared" si="72"/>
        <v>-4.0526558136786656E-2</v>
      </c>
      <c r="H246" s="9">
        <f t="shared" si="73"/>
        <v>-6.5685125679102077E-2</v>
      </c>
      <c r="I246" s="9">
        <f t="shared" si="74"/>
        <v>-0.65325681564833871</v>
      </c>
      <c r="J246" s="3">
        <f t="shared" si="75"/>
        <v>3.0260707635009309E-3</v>
      </c>
      <c r="K246" s="3">
        <f t="shared" si="76"/>
        <v>-1.5452807937862338E-3</v>
      </c>
      <c r="L246" s="15" t="str">
        <f t="shared" si="55"/>
        <v/>
      </c>
      <c r="M246" s="12">
        <v>0.43647969222751948</v>
      </c>
      <c r="N246" s="15" t="str">
        <f t="shared" si="56"/>
        <v/>
      </c>
      <c r="O246" s="15" t="str">
        <f t="shared" si="57"/>
        <v>Exit Trade</v>
      </c>
      <c r="P246" s="15" t="str">
        <f t="shared" si="58"/>
        <v/>
      </c>
      <c r="Q246" s="15">
        <f t="shared" si="59"/>
        <v>1022.1</v>
      </c>
      <c r="R246" s="15" t="str">
        <f t="shared" si="60"/>
        <v/>
      </c>
      <c r="S246" s="15">
        <f t="shared" si="61"/>
        <v>1193.9000000000001</v>
      </c>
      <c r="T246" s="18" t="str">
        <f t="shared" si="62"/>
        <v/>
      </c>
      <c r="U246" s="18">
        <f t="shared" si="63"/>
        <v>8.4854464726196576E-3</v>
      </c>
      <c r="V246" s="18" t="str">
        <f t="shared" si="64"/>
        <v/>
      </c>
      <c r="W246" s="18">
        <f t="shared" si="65"/>
        <v>8.3049848051889322E-2</v>
      </c>
      <c r="X246" s="18" t="str">
        <f t="shared" si="66"/>
        <v/>
      </c>
      <c r="Y246" s="18" t="str">
        <f t="shared" si="67"/>
        <v/>
      </c>
      <c r="Z246" s="18" t="str">
        <f t="shared" si="68"/>
        <v/>
      </c>
      <c r="AA246" s="18" t="str">
        <f t="shared" si="69"/>
        <v/>
      </c>
    </row>
    <row r="247" spans="1:27">
      <c r="A247" s="11">
        <v>42367</v>
      </c>
      <c r="B247" s="12">
        <v>1077.95</v>
      </c>
      <c r="C247" s="12">
        <v>1234.3</v>
      </c>
      <c r="D247" s="9">
        <f t="shared" si="54"/>
        <v>-5.8822112137341551E-2</v>
      </c>
      <c r="E247" s="9">
        <f t="shared" si="70"/>
        <v>-5.3420401477673699E-2</v>
      </c>
      <c r="F247" s="9">
        <f t="shared" si="71"/>
        <v>5.6395066536825116E-3</v>
      </c>
      <c r="G247" s="9">
        <f t="shared" si="72"/>
        <v>-4.0731511506888043E-2</v>
      </c>
      <c r="H247" s="9">
        <f t="shared" si="73"/>
        <v>-6.6109291448459354E-2</v>
      </c>
      <c r="I247" s="9">
        <f t="shared" si="74"/>
        <v>-0.95783390132904933</v>
      </c>
      <c r="J247" s="3">
        <f t="shared" si="75"/>
        <v>6.4980273845443995E-4</v>
      </c>
      <c r="K247" s="3">
        <f t="shared" si="76"/>
        <v>5.4168533376775657E-3</v>
      </c>
      <c r="L247" s="15" t="str">
        <f t="shared" si="55"/>
        <v/>
      </c>
      <c r="M247" s="12">
        <v>0.43647969222751948</v>
      </c>
      <c r="N247" s="15" t="str">
        <f t="shared" si="56"/>
        <v/>
      </c>
      <c r="O247" s="15" t="str">
        <f t="shared" si="57"/>
        <v>Exit Trade</v>
      </c>
      <c r="P247" s="15" t="str">
        <f t="shared" si="58"/>
        <v/>
      </c>
      <c r="Q247" s="15">
        <f t="shared" si="59"/>
        <v>1022.1</v>
      </c>
      <c r="R247" s="15" t="str">
        <f t="shared" si="60"/>
        <v/>
      </c>
      <c r="S247" s="15">
        <f t="shared" si="61"/>
        <v>1193.9000000000001</v>
      </c>
      <c r="T247" s="18" t="str">
        <f t="shared" si="62"/>
        <v/>
      </c>
      <c r="U247" s="18">
        <f t="shared" si="63"/>
        <v>8.4854464726196576E-3</v>
      </c>
      <c r="V247" s="18" t="str">
        <f t="shared" si="64"/>
        <v/>
      </c>
      <c r="W247" s="18">
        <f t="shared" si="65"/>
        <v>8.3049848051889322E-2</v>
      </c>
      <c r="X247" s="18" t="str">
        <f t="shared" si="66"/>
        <v/>
      </c>
      <c r="Y247" s="18" t="str">
        <f t="shared" si="67"/>
        <v/>
      </c>
      <c r="Z247" s="18" t="str">
        <f t="shared" si="68"/>
        <v/>
      </c>
      <c r="AA247" s="18" t="str">
        <f t="shared" si="69"/>
        <v/>
      </c>
    </row>
    <row r="248" spans="1:27">
      <c r="A248" s="11">
        <v>42368</v>
      </c>
      <c r="B248" s="12">
        <v>1074.3</v>
      </c>
      <c r="C248" s="12">
        <v>1233.7</v>
      </c>
      <c r="D248" s="9">
        <f t="shared" si="54"/>
        <v>-6.0083989002564113E-2</v>
      </c>
      <c r="E248" s="9">
        <f t="shared" si="70"/>
        <v>-5.3903273887877627E-2</v>
      </c>
      <c r="F248" s="9">
        <f t="shared" si="71"/>
        <v>5.5663168554329996E-3</v>
      </c>
      <c r="G248" s="9">
        <f t="shared" si="72"/>
        <v>-4.1379060963153379E-2</v>
      </c>
      <c r="H248" s="9">
        <f t="shared" si="73"/>
        <v>-6.6427486812601882E-2</v>
      </c>
      <c r="I248" s="9">
        <f t="shared" si="74"/>
        <v>-1.1103778809597953</v>
      </c>
      <c r="J248" s="3">
        <f t="shared" si="75"/>
        <v>-3.3860568672017168E-3</v>
      </c>
      <c r="K248" s="3">
        <f t="shared" si="76"/>
        <v>-4.8610548489014753E-4</v>
      </c>
      <c r="L248" s="15" t="str">
        <f t="shared" si="55"/>
        <v/>
      </c>
      <c r="M248" s="12">
        <v>0.43647969222751948</v>
      </c>
      <c r="N248" s="15" t="str">
        <f t="shared" si="56"/>
        <v/>
      </c>
      <c r="O248" s="15" t="str">
        <f t="shared" si="57"/>
        <v>Exit Trade</v>
      </c>
      <c r="P248" s="15" t="str">
        <f t="shared" si="58"/>
        <v/>
      </c>
      <c r="Q248" s="15">
        <f t="shared" si="59"/>
        <v>1022.1</v>
      </c>
      <c r="R248" s="15" t="str">
        <f t="shared" si="60"/>
        <v/>
      </c>
      <c r="S248" s="15">
        <f t="shared" si="61"/>
        <v>1193.9000000000001</v>
      </c>
      <c r="T248" s="18" t="str">
        <f t="shared" si="62"/>
        <v/>
      </c>
      <c r="U248" s="18">
        <f t="shared" si="63"/>
        <v>8.4854464726196576E-3</v>
      </c>
      <c r="V248" s="18" t="str">
        <f t="shared" si="64"/>
        <v/>
      </c>
      <c r="W248" s="18">
        <f t="shared" si="65"/>
        <v>8.3049848051889322E-2</v>
      </c>
      <c r="X248" s="18" t="str">
        <f t="shared" si="66"/>
        <v/>
      </c>
      <c r="Y248" s="18" t="str">
        <f t="shared" si="67"/>
        <v/>
      </c>
      <c r="Z248" s="18" t="str">
        <f t="shared" si="68"/>
        <v/>
      </c>
      <c r="AA248" s="18" t="str">
        <f t="shared" si="69"/>
        <v/>
      </c>
    </row>
    <row r="249" spans="1:27">
      <c r="A249" s="11">
        <v>42369</v>
      </c>
      <c r="B249" s="12">
        <v>1082.1500000000001</v>
      </c>
      <c r="C249" s="12">
        <v>1263.75</v>
      </c>
      <c r="D249" s="9">
        <f t="shared" si="54"/>
        <v>-6.7373704818188856E-2</v>
      </c>
      <c r="E249" s="9">
        <f t="shared" si="70"/>
        <v>-5.4355094573473865E-2</v>
      </c>
      <c r="F249" s="9">
        <f t="shared" si="71"/>
        <v>6.0851820597604385E-3</v>
      </c>
      <c r="G249" s="9">
        <f t="shared" si="72"/>
        <v>-4.066343493901288E-2</v>
      </c>
      <c r="H249" s="9">
        <f t="shared" si="73"/>
        <v>-6.8046754207934851E-2</v>
      </c>
      <c r="I249" s="9">
        <f t="shared" si="74"/>
        <v>-2.1393953569283197</v>
      </c>
      <c r="J249" s="3">
        <f t="shared" si="75"/>
        <v>7.3070836823979678E-3</v>
      </c>
      <c r="K249" s="3">
        <f t="shared" si="76"/>
        <v>2.4357623409256669E-2</v>
      </c>
      <c r="L249" s="15" t="str">
        <f t="shared" si="55"/>
        <v/>
      </c>
      <c r="M249" s="12">
        <v>0.43647969222751948</v>
      </c>
      <c r="N249" s="15" t="str">
        <f t="shared" si="56"/>
        <v/>
      </c>
      <c r="O249" s="15" t="str">
        <f t="shared" si="57"/>
        <v>Exit Trade</v>
      </c>
      <c r="P249" s="15" t="str">
        <f t="shared" si="58"/>
        <v/>
      </c>
      <c r="Q249" s="15">
        <f t="shared" si="59"/>
        <v>1022.1</v>
      </c>
      <c r="R249" s="15" t="str">
        <f t="shared" si="60"/>
        <v/>
      </c>
      <c r="S249" s="15">
        <f t="shared" si="61"/>
        <v>1193.9000000000001</v>
      </c>
      <c r="T249" s="18" t="str">
        <f t="shared" si="62"/>
        <v/>
      </c>
      <c r="U249" s="18">
        <f t="shared" si="63"/>
        <v>8.4854464726196576E-3</v>
      </c>
      <c r="V249" s="18" t="str">
        <f t="shared" si="64"/>
        <v/>
      </c>
      <c r="W249" s="18">
        <f t="shared" si="65"/>
        <v>8.3049848051889322E-2</v>
      </c>
      <c r="X249" s="18" t="str">
        <f t="shared" si="66"/>
        <v/>
      </c>
      <c r="Y249" s="18" t="str">
        <f t="shared" si="67"/>
        <v/>
      </c>
      <c r="Z249" s="18" t="str">
        <f t="shared" si="68"/>
        <v/>
      </c>
      <c r="AA249" s="18" t="str">
        <f t="shared" si="69"/>
        <v/>
      </c>
    </row>
    <row r="250" spans="1:27">
      <c r="A250" s="11">
        <v>42370</v>
      </c>
      <c r="B250" s="12">
        <v>1088.75</v>
      </c>
      <c r="C250" s="12">
        <v>1258.45</v>
      </c>
      <c r="D250" s="9">
        <f t="shared" si="54"/>
        <v>-6.2907797076871844E-2</v>
      </c>
      <c r="E250" s="9">
        <f t="shared" si="70"/>
        <v>-5.4758906804244119E-2</v>
      </c>
      <c r="F250" s="9">
        <f t="shared" si="71"/>
        <v>6.2406485003809221E-3</v>
      </c>
      <c r="G250" s="9">
        <f t="shared" si="72"/>
        <v>-4.0717447678387045E-2</v>
      </c>
      <c r="H250" s="9">
        <f t="shared" si="73"/>
        <v>-6.8800365930101193E-2</v>
      </c>
      <c r="I250" s="9">
        <f t="shared" si="74"/>
        <v>-1.3057761981195264</v>
      </c>
      <c r="J250" s="3">
        <f t="shared" si="75"/>
        <v>6.0989696437646432E-3</v>
      </c>
      <c r="K250" s="3">
        <f t="shared" si="76"/>
        <v>-4.1938674579623776E-3</v>
      </c>
      <c r="L250" s="15" t="str">
        <f t="shared" si="55"/>
        <v/>
      </c>
      <c r="M250" s="12">
        <v>0.43647969222751948</v>
      </c>
      <c r="N250" s="15" t="str">
        <f t="shared" si="56"/>
        <v/>
      </c>
      <c r="O250" s="15" t="str">
        <f t="shared" si="57"/>
        <v>Exit Trade</v>
      </c>
      <c r="P250" s="15" t="str">
        <f t="shared" si="58"/>
        <v/>
      </c>
      <c r="Q250" s="15">
        <f t="shared" si="59"/>
        <v>1022.1</v>
      </c>
      <c r="R250" s="15" t="str">
        <f t="shared" si="60"/>
        <v/>
      </c>
      <c r="S250" s="15">
        <f t="shared" si="61"/>
        <v>1193.9000000000001</v>
      </c>
      <c r="T250" s="18" t="str">
        <f t="shared" si="62"/>
        <v/>
      </c>
      <c r="U250" s="18">
        <f t="shared" si="63"/>
        <v>8.4854464726196576E-3</v>
      </c>
      <c r="V250" s="18" t="str">
        <f t="shared" si="64"/>
        <v/>
      </c>
      <c r="W250" s="18">
        <f t="shared" si="65"/>
        <v>8.3049848051889322E-2</v>
      </c>
      <c r="X250" s="18" t="str">
        <f t="shared" si="66"/>
        <v/>
      </c>
      <c r="Y250" s="18" t="str">
        <f t="shared" si="67"/>
        <v/>
      </c>
      <c r="Z250" s="18" t="str">
        <f t="shared" si="68"/>
        <v/>
      </c>
      <c r="AA250" s="18" t="str">
        <f t="shared" si="69"/>
        <v/>
      </c>
    </row>
    <row r="251" spans="1:27">
      <c r="A251" s="11">
        <v>42373</v>
      </c>
      <c r="B251" s="12">
        <v>1070.5</v>
      </c>
      <c r="C251" s="12">
        <v>1216.7</v>
      </c>
      <c r="D251" s="9">
        <f t="shared" si="54"/>
        <v>-5.5596836422321515E-2</v>
      </c>
      <c r="E251" s="9">
        <f t="shared" si="70"/>
        <v>-5.4767029636113101E-2</v>
      </c>
      <c r="F251" s="9">
        <f t="shared" si="71"/>
        <v>6.2416071575563253E-3</v>
      </c>
      <c r="G251" s="9">
        <f t="shared" si="72"/>
        <v>-4.0723413531611366E-2</v>
      </c>
      <c r="H251" s="9">
        <f t="shared" si="73"/>
        <v>-6.8810645740614837E-2</v>
      </c>
      <c r="I251" s="9">
        <f t="shared" si="74"/>
        <v>-0.13294761513528094</v>
      </c>
      <c r="J251" s="3">
        <f t="shared" si="75"/>
        <v>-1.6762342135476463E-2</v>
      </c>
      <c r="K251" s="3">
        <f t="shared" si="76"/>
        <v>-3.3175732051332986E-2</v>
      </c>
      <c r="L251" s="15" t="str">
        <f t="shared" si="55"/>
        <v>Exit Trade</v>
      </c>
      <c r="M251" s="12">
        <v>0.43647969222751948</v>
      </c>
      <c r="N251" s="15" t="str">
        <f t="shared" si="56"/>
        <v/>
      </c>
      <c r="O251" s="15" t="str">
        <f t="shared" si="57"/>
        <v>Exit Trade</v>
      </c>
      <c r="P251" s="15" t="str">
        <f t="shared" si="58"/>
        <v/>
      </c>
      <c r="Q251" s="15">
        <f t="shared" si="59"/>
        <v>1022.1</v>
      </c>
      <c r="R251" s="15" t="str">
        <f t="shared" si="60"/>
        <v/>
      </c>
      <c r="S251" s="15">
        <f t="shared" si="61"/>
        <v>1193.9000000000001</v>
      </c>
      <c r="T251" s="18" t="str">
        <f t="shared" si="62"/>
        <v/>
      </c>
      <c r="U251" s="18">
        <f t="shared" si="63"/>
        <v>8.4854464726196576E-3</v>
      </c>
      <c r="V251" s="18" t="str">
        <f t="shared" si="64"/>
        <v/>
      </c>
      <c r="W251" s="18">
        <f t="shared" si="65"/>
        <v>8.3049848051889322E-2</v>
      </c>
      <c r="X251" s="18" t="str">
        <f t="shared" si="66"/>
        <v/>
      </c>
      <c r="Y251" s="18" t="str">
        <f t="shared" si="67"/>
        <v/>
      </c>
      <c r="Z251" s="18" t="str">
        <f t="shared" si="68"/>
        <v/>
      </c>
      <c r="AA251" s="18" t="str">
        <f t="shared" si="69"/>
        <v/>
      </c>
    </row>
    <row r="252" spans="1:27">
      <c r="A252" s="11">
        <v>42374</v>
      </c>
      <c r="B252" s="12">
        <v>1062.4000000000001</v>
      </c>
      <c r="C252" s="12">
        <v>1209.4000000000001</v>
      </c>
      <c r="D252" s="9">
        <f t="shared" si="54"/>
        <v>-5.6281902245980647E-2</v>
      </c>
      <c r="E252" s="9">
        <f t="shared" si="70"/>
        <v>-5.49254720583243E-2</v>
      </c>
      <c r="F252" s="9">
        <f t="shared" si="71"/>
        <v>6.2168475807670934E-3</v>
      </c>
      <c r="G252" s="9">
        <f t="shared" si="72"/>
        <v>-4.0937565001598342E-2</v>
      </c>
      <c r="H252" s="9">
        <f t="shared" si="73"/>
        <v>-6.8913379115050258E-2</v>
      </c>
      <c r="I252" s="9">
        <f t="shared" si="74"/>
        <v>-0.2181861739465355</v>
      </c>
      <c r="J252" s="3">
        <f t="shared" si="75"/>
        <v>-7.5665576833254637E-3</v>
      </c>
      <c r="K252" s="3">
        <f t="shared" si="76"/>
        <v>-5.9998356209418546E-3</v>
      </c>
      <c r="L252" s="15" t="str">
        <f t="shared" si="55"/>
        <v>Exit Trade</v>
      </c>
      <c r="M252" s="12">
        <v>0.43647969222751948</v>
      </c>
      <c r="N252" s="15" t="str">
        <f t="shared" si="56"/>
        <v/>
      </c>
      <c r="O252" s="15" t="str">
        <f t="shared" si="57"/>
        <v>Exit Trade</v>
      </c>
      <c r="P252" s="15" t="str">
        <f t="shared" si="58"/>
        <v/>
      </c>
      <c r="Q252" s="15">
        <f t="shared" si="59"/>
        <v>1022.1</v>
      </c>
      <c r="R252" s="15" t="str">
        <f t="shared" si="60"/>
        <v/>
      </c>
      <c r="S252" s="15">
        <f t="shared" si="61"/>
        <v>1193.9000000000001</v>
      </c>
      <c r="T252" s="18" t="str">
        <f t="shared" si="62"/>
        <v/>
      </c>
      <c r="U252" s="18">
        <f t="shared" si="63"/>
        <v>8.4854464726196576E-3</v>
      </c>
      <c r="V252" s="18" t="str">
        <f t="shared" si="64"/>
        <v/>
      </c>
      <c r="W252" s="18">
        <f t="shared" si="65"/>
        <v>8.3049848051889322E-2</v>
      </c>
      <c r="X252" s="18" t="str">
        <f t="shared" si="66"/>
        <v/>
      </c>
      <c r="Y252" s="18" t="str">
        <f t="shared" si="67"/>
        <v/>
      </c>
      <c r="Z252" s="18" t="str">
        <f t="shared" si="68"/>
        <v/>
      </c>
      <c r="AA252" s="18" t="str">
        <f t="shared" si="69"/>
        <v/>
      </c>
    </row>
    <row r="253" spans="1:27">
      <c r="A253" s="11">
        <v>42375</v>
      </c>
      <c r="B253" s="12">
        <v>1067.0999999999999</v>
      </c>
      <c r="C253" s="12">
        <v>1209.3</v>
      </c>
      <c r="D253" s="9">
        <f t="shared" si="54"/>
        <v>-5.4328932967270878E-2</v>
      </c>
      <c r="E253" s="9">
        <f t="shared" si="70"/>
        <v>-5.5130140471280557E-2</v>
      </c>
      <c r="F253" s="9">
        <f t="shared" si="71"/>
        <v>6.0871377702229612E-3</v>
      </c>
      <c r="G253" s="9">
        <f t="shared" si="72"/>
        <v>-4.1434080488278895E-2</v>
      </c>
      <c r="H253" s="9">
        <f t="shared" si="73"/>
        <v>-6.8826200454282227E-2</v>
      </c>
      <c r="I253" s="9">
        <f t="shared" si="74"/>
        <v>0.13162302780939564</v>
      </c>
      <c r="J253" s="3">
        <f t="shared" si="75"/>
        <v>4.4239457831323587E-3</v>
      </c>
      <c r="K253" s="3">
        <f t="shared" si="76"/>
        <v>-8.2685629237751299E-5</v>
      </c>
      <c r="L253" s="15" t="str">
        <f t="shared" si="55"/>
        <v>Exit Trade</v>
      </c>
      <c r="M253" s="12">
        <v>0.43647969222751948</v>
      </c>
      <c r="N253" s="15" t="str">
        <f t="shared" si="56"/>
        <v/>
      </c>
      <c r="O253" s="15" t="str">
        <f t="shared" si="57"/>
        <v>Exit Trade</v>
      </c>
      <c r="P253" s="15" t="str">
        <f t="shared" si="58"/>
        <v/>
      </c>
      <c r="Q253" s="15">
        <f t="shared" si="59"/>
        <v>1022.1</v>
      </c>
      <c r="R253" s="15" t="str">
        <f t="shared" si="60"/>
        <v/>
      </c>
      <c r="S253" s="15">
        <f t="shared" si="61"/>
        <v>1193.9000000000001</v>
      </c>
      <c r="T253" s="18" t="str">
        <f t="shared" si="62"/>
        <v/>
      </c>
      <c r="U253" s="18">
        <f t="shared" si="63"/>
        <v>8.4854464726196576E-3</v>
      </c>
      <c r="V253" s="18" t="str">
        <f t="shared" si="64"/>
        <v/>
      </c>
      <c r="W253" s="18">
        <f t="shared" si="65"/>
        <v>8.3049848051889322E-2</v>
      </c>
      <c r="X253" s="18" t="str">
        <f t="shared" si="66"/>
        <v/>
      </c>
      <c r="Y253" s="18" t="str">
        <f t="shared" si="67"/>
        <v/>
      </c>
      <c r="Z253" s="18" t="str">
        <f t="shared" si="68"/>
        <v/>
      </c>
      <c r="AA253" s="18" t="str">
        <f t="shared" si="69"/>
        <v/>
      </c>
    </row>
    <row r="254" spans="1:27">
      <c r="A254" s="11">
        <v>42376</v>
      </c>
      <c r="B254" s="12">
        <v>1056.2</v>
      </c>
      <c r="C254" s="12">
        <v>1179.45</v>
      </c>
      <c r="D254" s="9">
        <f t="shared" si="54"/>
        <v>-4.7933371569468128E-2</v>
      </c>
      <c r="E254" s="9">
        <f t="shared" si="70"/>
        <v>-5.4764538616823434E-2</v>
      </c>
      <c r="F254" s="9">
        <f t="shared" si="71"/>
        <v>6.1814658408575734E-3</v>
      </c>
      <c r="G254" s="9">
        <f t="shared" si="72"/>
        <v>-4.085624047489389E-2</v>
      </c>
      <c r="H254" s="9">
        <f t="shared" si="73"/>
        <v>-6.8672836758752978E-2</v>
      </c>
      <c r="I254" s="9">
        <f t="shared" si="74"/>
        <v>1.1051047151637414</v>
      </c>
      <c r="J254" s="3">
        <f t="shared" si="75"/>
        <v>-1.0214600318620433E-2</v>
      </c>
      <c r="K254" s="3">
        <f t="shared" si="76"/>
        <v>-2.4683701314810146E-2</v>
      </c>
      <c r="L254" s="15" t="str">
        <f t="shared" si="55"/>
        <v/>
      </c>
      <c r="M254" s="12">
        <v>0.43647969222751948</v>
      </c>
      <c r="N254" s="15" t="str">
        <f t="shared" si="56"/>
        <v/>
      </c>
      <c r="O254" s="15" t="str">
        <f t="shared" si="57"/>
        <v>Exit Trade</v>
      </c>
      <c r="P254" s="15" t="str">
        <f t="shared" si="58"/>
        <v/>
      </c>
      <c r="Q254" s="15">
        <f t="shared" si="59"/>
        <v>1022.1</v>
      </c>
      <c r="R254" s="15" t="str">
        <f t="shared" si="60"/>
        <v/>
      </c>
      <c r="S254" s="15">
        <f t="shared" si="61"/>
        <v>1193.9000000000001</v>
      </c>
      <c r="T254" s="18" t="str">
        <f t="shared" si="62"/>
        <v/>
      </c>
      <c r="U254" s="18">
        <f t="shared" si="63"/>
        <v>8.4854464726196576E-3</v>
      </c>
      <c r="V254" s="18" t="str">
        <f t="shared" si="64"/>
        <v/>
      </c>
      <c r="W254" s="18">
        <f t="shared" si="65"/>
        <v>8.3049848051889322E-2</v>
      </c>
      <c r="X254" s="18" t="str">
        <f t="shared" si="66"/>
        <v/>
      </c>
      <c r="Y254" s="18" t="str">
        <f t="shared" si="67"/>
        <v/>
      </c>
      <c r="Z254" s="18" t="str">
        <f t="shared" si="68"/>
        <v/>
      </c>
      <c r="AA254" s="18" t="str">
        <f t="shared" si="69"/>
        <v/>
      </c>
    </row>
    <row r="255" spans="1:27">
      <c r="A255" s="11">
        <v>42377</v>
      </c>
      <c r="B255" s="12">
        <v>1062.3499999999999</v>
      </c>
      <c r="C255" s="12">
        <v>1174.4000000000001</v>
      </c>
      <c r="D255" s="9">
        <f t="shared" si="54"/>
        <v>-4.3548420340121997E-2</v>
      </c>
      <c r="E255" s="9">
        <f t="shared" si="70"/>
        <v>-5.4203454851860088E-2</v>
      </c>
      <c r="F255" s="9">
        <f t="shared" si="71"/>
        <v>6.4136654984463491E-3</v>
      </c>
      <c r="G255" s="9">
        <f t="shared" si="72"/>
        <v>-3.9772707480355801E-2</v>
      </c>
      <c r="H255" s="9">
        <f t="shared" si="73"/>
        <v>-6.8634202223364374E-2</v>
      </c>
      <c r="I255" s="9">
        <f t="shared" si="74"/>
        <v>1.6613018739937675</v>
      </c>
      <c r="J255" s="3">
        <f t="shared" si="75"/>
        <v>5.8227608407497283E-3</v>
      </c>
      <c r="K255" s="3">
        <f t="shared" si="76"/>
        <v>-4.2816567043960779E-3</v>
      </c>
      <c r="L255" s="15" t="str">
        <f t="shared" si="55"/>
        <v/>
      </c>
      <c r="M255" s="12">
        <v>0.43647969222751948</v>
      </c>
      <c r="N255" s="15" t="str">
        <f t="shared" si="56"/>
        <v/>
      </c>
      <c r="O255" s="15" t="str">
        <f t="shared" si="57"/>
        <v>Exit Trade</v>
      </c>
      <c r="P255" s="15" t="str">
        <f t="shared" si="58"/>
        <v/>
      </c>
      <c r="Q255" s="15">
        <f t="shared" si="59"/>
        <v>1022.1</v>
      </c>
      <c r="R255" s="15" t="str">
        <f t="shared" si="60"/>
        <v/>
      </c>
      <c r="S255" s="15">
        <f t="shared" si="61"/>
        <v>1193.9000000000001</v>
      </c>
      <c r="T255" s="18" t="str">
        <f t="shared" si="62"/>
        <v/>
      </c>
      <c r="U255" s="18">
        <f t="shared" si="63"/>
        <v>8.4854464726196576E-3</v>
      </c>
      <c r="V255" s="18" t="str">
        <f t="shared" si="64"/>
        <v/>
      </c>
      <c r="W255" s="18">
        <f t="shared" si="65"/>
        <v>8.3049848051889322E-2</v>
      </c>
      <c r="X255" s="18" t="str">
        <f t="shared" si="66"/>
        <v/>
      </c>
      <c r="Y255" s="18" t="str">
        <f t="shared" si="67"/>
        <v/>
      </c>
      <c r="Z255" s="18" t="str">
        <f t="shared" si="68"/>
        <v/>
      </c>
      <c r="AA255" s="18" t="str">
        <f t="shared" si="69"/>
        <v/>
      </c>
    </row>
    <row r="256" spans="1:27">
      <c r="A256" s="11">
        <v>42380</v>
      </c>
      <c r="B256" s="12">
        <v>1058.5999999999999</v>
      </c>
      <c r="C256" s="12">
        <v>1161.55</v>
      </c>
      <c r="D256" s="9">
        <f t="shared" si="54"/>
        <v>-4.0306019493250758E-2</v>
      </c>
      <c r="E256" s="9">
        <f t="shared" si="70"/>
        <v>-5.3649172267541297E-2</v>
      </c>
      <c r="F256" s="9">
        <f t="shared" si="71"/>
        <v>6.8716842571318274E-3</v>
      </c>
      <c r="G256" s="9">
        <f t="shared" si="72"/>
        <v>-3.8187882688994687E-2</v>
      </c>
      <c r="H256" s="9">
        <f t="shared" si="73"/>
        <v>-6.9110461846087906E-2</v>
      </c>
      <c r="I256" s="9">
        <f t="shared" si="74"/>
        <v>1.9417587122752693</v>
      </c>
      <c r="J256" s="3">
        <f t="shared" si="75"/>
        <v>-3.5299101049559942E-3</v>
      </c>
      <c r="K256" s="3">
        <f t="shared" si="76"/>
        <v>-1.0941757493188126E-2</v>
      </c>
      <c r="L256" s="15" t="str">
        <f t="shared" si="55"/>
        <v/>
      </c>
      <c r="M256" s="12">
        <v>0.43647969222751948</v>
      </c>
      <c r="N256" s="15" t="str">
        <f t="shared" si="56"/>
        <v/>
      </c>
      <c r="O256" s="15" t="str">
        <f t="shared" si="57"/>
        <v>Exit Trade</v>
      </c>
      <c r="P256" s="15" t="str">
        <f t="shared" si="58"/>
        <v/>
      </c>
      <c r="Q256" s="15">
        <f t="shared" si="59"/>
        <v>1022.1</v>
      </c>
      <c r="R256" s="15" t="str">
        <f t="shared" si="60"/>
        <v/>
      </c>
      <c r="S256" s="15">
        <f t="shared" si="61"/>
        <v>1193.9000000000001</v>
      </c>
      <c r="T256" s="18" t="str">
        <f t="shared" si="62"/>
        <v/>
      </c>
      <c r="U256" s="18">
        <f t="shared" si="63"/>
        <v>8.4854464726196576E-3</v>
      </c>
      <c r="V256" s="18" t="str">
        <f t="shared" si="64"/>
        <v/>
      </c>
      <c r="W256" s="18">
        <f t="shared" si="65"/>
        <v>8.3049848051889322E-2</v>
      </c>
      <c r="X256" s="18" t="str">
        <f t="shared" si="66"/>
        <v/>
      </c>
      <c r="Y256" s="18" t="str">
        <f t="shared" si="67"/>
        <v/>
      </c>
      <c r="Z256" s="18" t="str">
        <f t="shared" si="68"/>
        <v/>
      </c>
      <c r="AA256" s="18" t="str">
        <f t="shared" si="69"/>
        <v/>
      </c>
    </row>
    <row r="257" spans="1:27">
      <c r="A257" s="11">
        <v>42381</v>
      </c>
      <c r="B257" s="12">
        <v>1046.95</v>
      </c>
      <c r="C257" s="12">
        <v>1151.8499999999999</v>
      </c>
      <c r="D257" s="9">
        <f t="shared" si="54"/>
        <v>-4.1469985407650505E-2</v>
      </c>
      <c r="E257" s="9">
        <f t="shared" si="70"/>
        <v>-5.3341577426793921E-2</v>
      </c>
      <c r="F257" s="9">
        <f t="shared" si="71"/>
        <v>7.2067138928945309E-3</v>
      </c>
      <c r="G257" s="9">
        <f t="shared" si="72"/>
        <v>-3.7126471167781228E-2</v>
      </c>
      <c r="H257" s="9">
        <f t="shared" si="73"/>
        <v>-6.9556683685806614E-2</v>
      </c>
      <c r="I257" s="9">
        <f t="shared" si="74"/>
        <v>1.6472961457299184</v>
      </c>
      <c r="J257" s="3">
        <f t="shared" si="75"/>
        <v>-1.1005101076893883E-2</v>
      </c>
      <c r="K257" s="3">
        <f t="shared" si="76"/>
        <v>-8.3509104214196939E-3</v>
      </c>
      <c r="L257" s="15" t="str">
        <f t="shared" si="55"/>
        <v/>
      </c>
      <c r="M257" s="12">
        <v>0.43647969222751948</v>
      </c>
      <c r="N257" s="15" t="str">
        <f t="shared" si="56"/>
        <v/>
      </c>
      <c r="O257" s="15" t="str">
        <f t="shared" si="57"/>
        <v>Exit Trade</v>
      </c>
      <c r="P257" s="15" t="str">
        <f t="shared" si="58"/>
        <v/>
      </c>
      <c r="Q257" s="15">
        <f t="shared" si="59"/>
        <v>1022.1</v>
      </c>
      <c r="R257" s="15" t="str">
        <f t="shared" si="60"/>
        <v/>
      </c>
      <c r="S257" s="15">
        <f t="shared" si="61"/>
        <v>1193.9000000000001</v>
      </c>
      <c r="T257" s="18" t="str">
        <f t="shared" si="62"/>
        <v/>
      </c>
      <c r="U257" s="18">
        <f t="shared" si="63"/>
        <v>8.4854464726196576E-3</v>
      </c>
      <c r="V257" s="18" t="str">
        <f t="shared" si="64"/>
        <v/>
      </c>
      <c r="W257" s="18">
        <f t="shared" si="65"/>
        <v>8.3049848051889322E-2</v>
      </c>
      <c r="X257" s="18" t="str">
        <f t="shared" si="66"/>
        <v/>
      </c>
      <c r="Y257" s="18" t="str">
        <f t="shared" si="67"/>
        <v/>
      </c>
      <c r="Z257" s="18" t="str">
        <f t="shared" si="68"/>
        <v/>
      </c>
      <c r="AA257" s="18" t="str">
        <f t="shared" si="69"/>
        <v/>
      </c>
    </row>
    <row r="258" spans="1:27">
      <c r="A258" s="11">
        <v>42382</v>
      </c>
      <c r="B258" s="12">
        <v>1060.1500000000001</v>
      </c>
      <c r="C258" s="12">
        <v>1167.6500000000001</v>
      </c>
      <c r="D258" s="9">
        <f t="shared" si="54"/>
        <v>-4.1945365977111286E-2</v>
      </c>
      <c r="E258" s="9">
        <f t="shared" si="70"/>
        <v>-5.2959714252117845E-2</v>
      </c>
      <c r="F258" s="9">
        <f t="shared" si="71"/>
        <v>7.5009436592842604E-3</v>
      </c>
      <c r="G258" s="9">
        <f t="shared" si="72"/>
        <v>-3.6082591018728259E-2</v>
      </c>
      <c r="H258" s="9">
        <f t="shared" si="73"/>
        <v>-6.9836837485507425E-2</v>
      </c>
      <c r="I258" s="9">
        <f t="shared" si="74"/>
        <v>1.4683950147223941</v>
      </c>
      <c r="J258" s="3">
        <f t="shared" si="75"/>
        <v>1.2608051960456607E-2</v>
      </c>
      <c r="K258" s="3">
        <f t="shared" si="76"/>
        <v>1.3717063853800567E-2</v>
      </c>
      <c r="L258" s="15" t="str">
        <f t="shared" si="55"/>
        <v/>
      </c>
      <c r="M258" s="12">
        <v>0.43647969222751948</v>
      </c>
      <c r="N258" s="15" t="str">
        <f t="shared" si="56"/>
        <v/>
      </c>
      <c r="O258" s="15" t="str">
        <f t="shared" si="57"/>
        <v>Exit Trade</v>
      </c>
      <c r="P258" s="15" t="str">
        <f t="shared" si="58"/>
        <v/>
      </c>
      <c r="Q258" s="15">
        <f t="shared" si="59"/>
        <v>1022.1</v>
      </c>
      <c r="R258" s="15" t="str">
        <f t="shared" si="60"/>
        <v/>
      </c>
      <c r="S258" s="15">
        <f t="shared" si="61"/>
        <v>1193.9000000000001</v>
      </c>
      <c r="T258" s="18" t="str">
        <f t="shared" si="62"/>
        <v/>
      </c>
      <c r="U258" s="18">
        <f t="shared" si="63"/>
        <v>8.4854464726196576E-3</v>
      </c>
      <c r="V258" s="18" t="str">
        <f t="shared" si="64"/>
        <v/>
      </c>
      <c r="W258" s="18">
        <f t="shared" si="65"/>
        <v>8.3049848051889322E-2</v>
      </c>
      <c r="X258" s="18" t="str">
        <f t="shared" si="66"/>
        <v/>
      </c>
      <c r="Y258" s="18" t="str">
        <f t="shared" si="67"/>
        <v/>
      </c>
      <c r="Z258" s="18" t="str">
        <f t="shared" si="68"/>
        <v/>
      </c>
      <c r="AA258" s="18" t="str">
        <f t="shared" si="69"/>
        <v/>
      </c>
    </row>
    <row r="259" spans="1:27">
      <c r="A259" s="11">
        <v>42383</v>
      </c>
      <c r="B259" s="12">
        <v>1049.75</v>
      </c>
      <c r="C259" s="12">
        <v>1159.3</v>
      </c>
      <c r="D259" s="9">
        <f t="shared" ref="D259:D322" si="77">LOG(B259/C259)</f>
        <v>-4.3109952554665348E-2</v>
      </c>
      <c r="E259" s="9">
        <f t="shared" si="70"/>
        <v>-5.2700884366113684E-2</v>
      </c>
      <c r="F259" s="9">
        <f t="shared" si="71"/>
        <v>7.7065173342178318E-3</v>
      </c>
      <c r="G259" s="9">
        <f t="shared" si="72"/>
        <v>-3.5361220364123563E-2</v>
      </c>
      <c r="H259" s="9">
        <f t="shared" si="73"/>
        <v>-7.0040548368103805E-2</v>
      </c>
      <c r="I259" s="9">
        <f t="shared" si="74"/>
        <v>1.2445221875857575</v>
      </c>
      <c r="J259" s="3">
        <f t="shared" si="75"/>
        <v>-9.8099325567137571E-3</v>
      </c>
      <c r="K259" s="3">
        <f t="shared" si="76"/>
        <v>-7.1511154883742009E-3</v>
      </c>
      <c r="L259" s="15" t="str">
        <f t="shared" si="55"/>
        <v/>
      </c>
      <c r="M259" s="12">
        <v>0.43647969222751948</v>
      </c>
      <c r="N259" s="15" t="str">
        <f t="shared" si="56"/>
        <v/>
      </c>
      <c r="O259" s="15" t="str">
        <f t="shared" si="57"/>
        <v>Exit Trade</v>
      </c>
      <c r="P259" s="15" t="str">
        <f t="shared" si="58"/>
        <v/>
      </c>
      <c r="Q259" s="15">
        <f t="shared" si="59"/>
        <v>1022.1</v>
      </c>
      <c r="R259" s="15" t="str">
        <f t="shared" si="60"/>
        <v/>
      </c>
      <c r="S259" s="15">
        <f t="shared" si="61"/>
        <v>1193.9000000000001</v>
      </c>
      <c r="T259" s="18" t="str">
        <f t="shared" si="62"/>
        <v/>
      </c>
      <c r="U259" s="18">
        <f t="shared" si="63"/>
        <v>8.4854464726196576E-3</v>
      </c>
      <c r="V259" s="18" t="str">
        <f t="shared" si="64"/>
        <v/>
      </c>
      <c r="W259" s="18">
        <f t="shared" si="65"/>
        <v>8.3049848051889322E-2</v>
      </c>
      <c r="X259" s="18" t="str">
        <f t="shared" si="66"/>
        <v/>
      </c>
      <c r="Y259" s="18" t="str">
        <f t="shared" si="67"/>
        <v/>
      </c>
      <c r="Z259" s="18" t="str">
        <f t="shared" si="68"/>
        <v/>
      </c>
      <c r="AA259" s="18" t="str">
        <f t="shared" si="69"/>
        <v/>
      </c>
    </row>
    <row r="260" spans="1:27">
      <c r="A260" s="11">
        <v>42384</v>
      </c>
      <c r="B260" s="12">
        <v>1042.1500000000001</v>
      </c>
      <c r="C260" s="12">
        <v>1149.8</v>
      </c>
      <c r="D260" s="9">
        <f t="shared" si="77"/>
        <v>-4.2692071446397077E-2</v>
      </c>
      <c r="E260" s="9">
        <f t="shared" si="70"/>
        <v>-5.2552662014478918E-2</v>
      </c>
      <c r="F260" s="9">
        <f t="shared" si="71"/>
        <v>7.8584496268621143E-3</v>
      </c>
      <c r="G260" s="9">
        <f t="shared" si="72"/>
        <v>-3.4871150354039163E-2</v>
      </c>
      <c r="H260" s="9">
        <f t="shared" si="73"/>
        <v>-7.0234173674918673E-2</v>
      </c>
      <c r="I260" s="9">
        <f t="shared" si="74"/>
        <v>1.2547755646833845</v>
      </c>
      <c r="J260" s="3">
        <f t="shared" si="75"/>
        <v>-7.2398190045248004E-3</v>
      </c>
      <c r="K260" s="3">
        <f t="shared" si="76"/>
        <v>-8.1946001897696893E-3</v>
      </c>
      <c r="L260" s="15" t="str">
        <f t="shared" si="55"/>
        <v/>
      </c>
      <c r="M260" s="12">
        <v>0.43647969222751948</v>
      </c>
      <c r="N260" s="15" t="str">
        <f t="shared" si="56"/>
        <v/>
      </c>
      <c r="O260" s="15" t="str">
        <f t="shared" si="57"/>
        <v>Exit Trade</v>
      </c>
      <c r="P260" s="15" t="str">
        <f t="shared" si="58"/>
        <v/>
      </c>
      <c r="Q260" s="15">
        <f t="shared" si="59"/>
        <v>1022.1</v>
      </c>
      <c r="R260" s="15" t="str">
        <f t="shared" si="60"/>
        <v/>
      </c>
      <c r="S260" s="15">
        <f t="shared" si="61"/>
        <v>1193.9000000000001</v>
      </c>
      <c r="T260" s="18" t="str">
        <f t="shared" si="62"/>
        <v/>
      </c>
      <c r="U260" s="18">
        <f t="shared" si="63"/>
        <v>8.4854464726196576E-3</v>
      </c>
      <c r="V260" s="18" t="str">
        <f t="shared" si="64"/>
        <v/>
      </c>
      <c r="W260" s="18">
        <f t="shared" si="65"/>
        <v>8.3049848051889322E-2</v>
      </c>
      <c r="X260" s="18" t="str">
        <f t="shared" si="66"/>
        <v/>
      </c>
      <c r="Y260" s="18" t="str">
        <f t="shared" si="67"/>
        <v/>
      </c>
      <c r="Z260" s="18" t="str">
        <f t="shared" si="68"/>
        <v/>
      </c>
      <c r="AA260" s="18" t="str">
        <f t="shared" si="69"/>
        <v/>
      </c>
    </row>
    <row r="261" spans="1:27">
      <c r="A261" s="11">
        <v>42387</v>
      </c>
      <c r="B261" s="12">
        <v>1025.8499999999999</v>
      </c>
      <c r="C261" s="12">
        <v>1131.8</v>
      </c>
      <c r="D261" s="9">
        <f t="shared" si="77"/>
        <v>-4.2685826810598099E-2</v>
      </c>
      <c r="E261" s="9">
        <f t="shared" si="70"/>
        <v>-5.2511375751347414E-2</v>
      </c>
      <c r="F261" s="9">
        <f t="shared" si="71"/>
        <v>7.9084379516838922E-3</v>
      </c>
      <c r="G261" s="9">
        <f t="shared" si="72"/>
        <v>-3.4717390360058657E-2</v>
      </c>
      <c r="H261" s="9">
        <f t="shared" si="73"/>
        <v>-7.0305361142636164E-2</v>
      </c>
      <c r="I261" s="9">
        <f t="shared" si="74"/>
        <v>1.242413356566479</v>
      </c>
      <c r="J261" s="3">
        <f t="shared" si="75"/>
        <v>-1.5640742695389512E-2</v>
      </c>
      <c r="K261" s="3">
        <f t="shared" si="76"/>
        <v>-1.5654896503739781E-2</v>
      </c>
      <c r="L261" s="15" t="str">
        <f t="shared" si="55"/>
        <v/>
      </c>
      <c r="M261" s="12">
        <v>0.43647969222751948</v>
      </c>
      <c r="N261" s="15" t="str">
        <f t="shared" si="56"/>
        <v/>
      </c>
      <c r="O261" s="15" t="str">
        <f t="shared" si="57"/>
        <v>Exit Trade</v>
      </c>
      <c r="P261" s="15" t="str">
        <f t="shared" si="58"/>
        <v/>
      </c>
      <c r="Q261" s="15">
        <f t="shared" si="59"/>
        <v>1022.1</v>
      </c>
      <c r="R261" s="15" t="str">
        <f t="shared" si="60"/>
        <v/>
      </c>
      <c r="S261" s="15">
        <f t="shared" si="61"/>
        <v>1193.9000000000001</v>
      </c>
      <c r="T261" s="18" t="str">
        <f t="shared" si="62"/>
        <v/>
      </c>
      <c r="U261" s="18">
        <f t="shared" si="63"/>
        <v>8.4854464726196576E-3</v>
      </c>
      <c r="V261" s="18" t="str">
        <f t="shared" si="64"/>
        <v/>
      </c>
      <c r="W261" s="18">
        <f t="shared" si="65"/>
        <v>8.3049848051889322E-2</v>
      </c>
      <c r="X261" s="18" t="str">
        <f t="shared" si="66"/>
        <v/>
      </c>
      <c r="Y261" s="18" t="str">
        <f t="shared" si="67"/>
        <v/>
      </c>
      <c r="Z261" s="18" t="str">
        <f t="shared" si="68"/>
        <v/>
      </c>
      <c r="AA261" s="18" t="str">
        <f t="shared" si="69"/>
        <v/>
      </c>
    </row>
    <row r="262" spans="1:27">
      <c r="A262" s="11">
        <v>42388</v>
      </c>
      <c r="B262" s="12">
        <v>1035.8</v>
      </c>
      <c r="C262" s="12">
        <v>1153</v>
      </c>
      <c r="D262" s="9">
        <f t="shared" si="77"/>
        <v>-4.6553400612823821E-2</v>
      </c>
      <c r="E262" s="9">
        <f t="shared" si="70"/>
        <v>-5.2480900470097271E-2</v>
      </c>
      <c r="F262" s="9">
        <f t="shared" si="71"/>
        <v>7.9302755997277541E-3</v>
      </c>
      <c r="G262" s="9">
        <f t="shared" si="72"/>
        <v>-3.4637780370709824E-2</v>
      </c>
      <c r="H262" s="9">
        <f t="shared" si="73"/>
        <v>-7.0324020569484724E-2</v>
      </c>
      <c r="I262" s="9">
        <f t="shared" si="74"/>
        <v>0.74745193691338296</v>
      </c>
      <c r="J262" s="3">
        <f t="shared" si="75"/>
        <v>9.6992737729688031E-3</v>
      </c>
      <c r="K262" s="3">
        <f t="shared" si="76"/>
        <v>1.8731224597985551E-2</v>
      </c>
      <c r="L262" s="15" t="str">
        <f t="shared" si="55"/>
        <v/>
      </c>
      <c r="M262" s="12">
        <v>0.43647969222751948</v>
      </c>
      <c r="N262" s="15" t="str">
        <f t="shared" si="56"/>
        <v/>
      </c>
      <c r="O262" s="15" t="str">
        <f t="shared" si="57"/>
        <v>Exit Trade</v>
      </c>
      <c r="P262" s="15" t="str">
        <f t="shared" si="58"/>
        <v/>
      </c>
      <c r="Q262" s="15">
        <f t="shared" si="59"/>
        <v>1022.1</v>
      </c>
      <c r="R262" s="15" t="str">
        <f t="shared" si="60"/>
        <v/>
      </c>
      <c r="S262" s="15">
        <f t="shared" si="61"/>
        <v>1193.9000000000001</v>
      </c>
      <c r="T262" s="18" t="str">
        <f t="shared" si="62"/>
        <v/>
      </c>
      <c r="U262" s="18">
        <f t="shared" si="63"/>
        <v>8.4854464726196576E-3</v>
      </c>
      <c r="V262" s="18" t="str">
        <f t="shared" si="64"/>
        <v/>
      </c>
      <c r="W262" s="18">
        <f t="shared" si="65"/>
        <v>8.3049848051889322E-2</v>
      </c>
      <c r="X262" s="18" t="str">
        <f t="shared" si="66"/>
        <v/>
      </c>
      <c r="Y262" s="18" t="str">
        <f t="shared" si="67"/>
        <v/>
      </c>
      <c r="Z262" s="18" t="str">
        <f t="shared" si="68"/>
        <v/>
      </c>
      <c r="AA262" s="18" t="str">
        <f t="shared" si="69"/>
        <v/>
      </c>
    </row>
    <row r="263" spans="1:27">
      <c r="A263" s="11">
        <v>42389</v>
      </c>
      <c r="B263" s="12">
        <v>1018.3</v>
      </c>
      <c r="C263" s="12">
        <v>1136.6500000000001</v>
      </c>
      <c r="D263" s="9">
        <f t="shared" si="77"/>
        <v>-4.7751012504283603E-2</v>
      </c>
      <c r="E263" s="9">
        <f t="shared" si="70"/>
        <v>-5.2476539204131159E-2</v>
      </c>
      <c r="F263" s="9">
        <f t="shared" si="71"/>
        <v>7.932927603067956E-3</v>
      </c>
      <c r="G263" s="9">
        <f t="shared" si="72"/>
        <v>-3.4627452097228256E-2</v>
      </c>
      <c r="H263" s="9">
        <f t="shared" si="73"/>
        <v>-7.0325626311034062E-2</v>
      </c>
      <c r="I263" s="9">
        <f t="shared" si="74"/>
        <v>0.59568509083834575</v>
      </c>
      <c r="J263" s="3">
        <f t="shared" si="75"/>
        <v>-1.6895153504537557E-2</v>
      </c>
      <c r="K263" s="3">
        <f t="shared" si="76"/>
        <v>-1.4180398959236696E-2</v>
      </c>
      <c r="L263" s="15" t="str">
        <f t="shared" si="55"/>
        <v/>
      </c>
      <c r="M263" s="12">
        <v>0.43647969222751948</v>
      </c>
      <c r="N263" s="15" t="str">
        <f t="shared" si="56"/>
        <v/>
      </c>
      <c r="O263" s="15" t="str">
        <f t="shared" si="57"/>
        <v>Exit Trade</v>
      </c>
      <c r="P263" s="15" t="str">
        <f t="shared" si="58"/>
        <v/>
      </c>
      <c r="Q263" s="15">
        <f t="shared" si="59"/>
        <v>1022.1</v>
      </c>
      <c r="R263" s="15" t="str">
        <f t="shared" si="60"/>
        <v/>
      </c>
      <c r="S263" s="15">
        <f t="shared" si="61"/>
        <v>1193.9000000000001</v>
      </c>
      <c r="T263" s="18" t="str">
        <f t="shared" si="62"/>
        <v/>
      </c>
      <c r="U263" s="18">
        <f t="shared" si="63"/>
        <v>8.4854464726196576E-3</v>
      </c>
      <c r="V263" s="18" t="str">
        <f t="shared" si="64"/>
        <v/>
      </c>
      <c r="W263" s="18">
        <f t="shared" si="65"/>
        <v>8.3049848051889322E-2</v>
      </c>
      <c r="X263" s="18" t="str">
        <f t="shared" si="66"/>
        <v/>
      </c>
      <c r="Y263" s="18" t="str">
        <f t="shared" si="67"/>
        <v/>
      </c>
      <c r="Z263" s="18" t="str">
        <f t="shared" si="68"/>
        <v/>
      </c>
      <c r="AA263" s="18" t="str">
        <f t="shared" si="69"/>
        <v/>
      </c>
    </row>
    <row r="264" spans="1:27">
      <c r="A264" s="11">
        <v>42390</v>
      </c>
      <c r="B264" s="12">
        <v>1023</v>
      </c>
      <c r="C264" s="12">
        <v>1131.0999999999999</v>
      </c>
      <c r="D264" s="9">
        <f t="shared" si="77"/>
        <v>-4.3625368674254907E-2</v>
      </c>
      <c r="E264" s="9">
        <f t="shared" si="70"/>
        <v>-5.2537712753819438E-2</v>
      </c>
      <c r="F264" s="9">
        <f t="shared" si="71"/>
        <v>7.8543666092416344E-3</v>
      </c>
      <c r="G264" s="9">
        <f t="shared" si="72"/>
        <v>-3.4865387883025761E-2</v>
      </c>
      <c r="H264" s="9">
        <f t="shared" si="73"/>
        <v>-7.0210037624613114E-2</v>
      </c>
      <c r="I264" s="9">
        <f t="shared" si="74"/>
        <v>1.1346992727686094</v>
      </c>
      <c r="J264" s="3">
        <f t="shared" si="75"/>
        <v>4.6155356967495292E-3</v>
      </c>
      <c r="K264" s="3">
        <f t="shared" si="76"/>
        <v>-4.8827695420755567E-3</v>
      </c>
      <c r="L264" s="15" t="str">
        <f t="shared" si="55"/>
        <v/>
      </c>
      <c r="M264" s="12">
        <v>0.43647969222751948</v>
      </c>
      <c r="N264" s="15" t="str">
        <f t="shared" si="56"/>
        <v/>
      </c>
      <c r="O264" s="15" t="str">
        <f t="shared" si="57"/>
        <v>Exit Trade</v>
      </c>
      <c r="P264" s="15" t="str">
        <f t="shared" si="58"/>
        <v/>
      </c>
      <c r="Q264" s="15">
        <f t="shared" si="59"/>
        <v>1022.1</v>
      </c>
      <c r="R264" s="15" t="str">
        <f t="shared" si="60"/>
        <v/>
      </c>
      <c r="S264" s="15">
        <f t="shared" si="61"/>
        <v>1193.9000000000001</v>
      </c>
      <c r="T264" s="18" t="str">
        <f t="shared" si="62"/>
        <v/>
      </c>
      <c r="U264" s="18">
        <f t="shared" si="63"/>
        <v>8.4854464726196576E-3</v>
      </c>
      <c r="V264" s="18" t="str">
        <f t="shared" si="64"/>
        <v/>
      </c>
      <c r="W264" s="18">
        <f t="shared" si="65"/>
        <v>8.3049848051889322E-2</v>
      </c>
      <c r="X264" s="18" t="str">
        <f t="shared" si="66"/>
        <v/>
      </c>
      <c r="Y264" s="18" t="str">
        <f t="shared" si="67"/>
        <v/>
      </c>
      <c r="Z264" s="18" t="str">
        <f t="shared" si="68"/>
        <v/>
      </c>
      <c r="AA264" s="18" t="str">
        <f t="shared" si="69"/>
        <v/>
      </c>
    </row>
    <row r="265" spans="1:27">
      <c r="A265" s="11">
        <v>42391</v>
      </c>
      <c r="B265" s="12">
        <v>1030.3</v>
      </c>
      <c r="C265" s="12">
        <v>1158.45</v>
      </c>
      <c r="D265" s="9">
        <f t="shared" si="77"/>
        <v>-5.0913594068275107E-2</v>
      </c>
      <c r="E265" s="9">
        <f t="shared" si="70"/>
        <v>-5.266229699600454E-2</v>
      </c>
      <c r="F265" s="9">
        <f t="shared" si="71"/>
        <v>7.7958124199769864E-3</v>
      </c>
      <c r="G265" s="9">
        <f t="shared" si="72"/>
        <v>-3.5121719051056322E-2</v>
      </c>
      <c r="H265" s="9">
        <f t="shared" si="73"/>
        <v>-7.0202874940952759E-2</v>
      </c>
      <c r="I265" s="9">
        <f t="shared" si="74"/>
        <v>0.22431310984963324</v>
      </c>
      <c r="J265" s="3">
        <f t="shared" si="75"/>
        <v>7.135874877810317E-3</v>
      </c>
      <c r="K265" s="3">
        <f t="shared" si="76"/>
        <v>2.4180001768190379E-2</v>
      </c>
      <c r="L265" s="15" t="str">
        <f t="shared" si="55"/>
        <v>Exit Trade</v>
      </c>
      <c r="M265" s="12">
        <v>0.43647969222751948</v>
      </c>
      <c r="N265" s="15" t="str">
        <f t="shared" si="56"/>
        <v/>
      </c>
      <c r="O265" s="15" t="str">
        <f t="shared" si="57"/>
        <v>Exit Trade</v>
      </c>
      <c r="P265" s="15" t="str">
        <f t="shared" si="58"/>
        <v/>
      </c>
      <c r="Q265" s="15">
        <f t="shared" si="59"/>
        <v>1022.1</v>
      </c>
      <c r="R265" s="15" t="str">
        <f t="shared" si="60"/>
        <v/>
      </c>
      <c r="S265" s="15">
        <f t="shared" si="61"/>
        <v>1193.9000000000001</v>
      </c>
      <c r="T265" s="18" t="str">
        <f t="shared" si="62"/>
        <v/>
      </c>
      <c r="U265" s="18">
        <f t="shared" si="63"/>
        <v>8.4854464726196576E-3</v>
      </c>
      <c r="V265" s="18" t="str">
        <f t="shared" si="64"/>
        <v/>
      </c>
      <c r="W265" s="18">
        <f t="shared" si="65"/>
        <v>8.3049848051889322E-2</v>
      </c>
      <c r="X265" s="18" t="str">
        <f t="shared" si="66"/>
        <v/>
      </c>
      <c r="Y265" s="18" t="str">
        <f t="shared" si="67"/>
        <v/>
      </c>
      <c r="Z265" s="18" t="str">
        <f t="shared" si="68"/>
        <v/>
      </c>
      <c r="AA265" s="18" t="str">
        <f t="shared" si="69"/>
        <v/>
      </c>
    </row>
    <row r="266" spans="1:27">
      <c r="A266" s="11">
        <v>42394</v>
      </c>
      <c r="B266" s="12">
        <v>1041.1500000000001</v>
      </c>
      <c r="C266" s="12">
        <v>1174.5999999999999</v>
      </c>
      <c r="D266" s="9">
        <f t="shared" si="77"/>
        <v>-5.237669304889761E-2</v>
      </c>
      <c r="E266" s="9">
        <f t="shared" si="70"/>
        <v>-5.2732570929321786E-2</v>
      </c>
      <c r="F266" s="9">
        <f t="shared" si="71"/>
        <v>7.7829811695197633E-3</v>
      </c>
      <c r="G266" s="9">
        <f t="shared" si="72"/>
        <v>-3.5220863297902319E-2</v>
      </c>
      <c r="H266" s="9">
        <f t="shared" si="73"/>
        <v>-7.0244278560741252E-2</v>
      </c>
      <c r="I266" s="9">
        <f t="shared" si="74"/>
        <v>4.5725137023058533E-2</v>
      </c>
      <c r="J266" s="3">
        <f t="shared" si="75"/>
        <v>1.0530913326215799E-2</v>
      </c>
      <c r="K266" s="3">
        <f t="shared" si="76"/>
        <v>1.3941041909447852E-2</v>
      </c>
      <c r="L266" s="15" t="str">
        <f t="shared" si="55"/>
        <v>Exit Trade</v>
      </c>
      <c r="M266" s="12">
        <v>0.43647969222751948</v>
      </c>
      <c r="N266" s="15" t="str">
        <f t="shared" si="56"/>
        <v/>
      </c>
      <c r="O266" s="15" t="str">
        <f t="shared" si="57"/>
        <v>Exit Trade</v>
      </c>
      <c r="P266" s="15" t="str">
        <f t="shared" si="58"/>
        <v/>
      </c>
      <c r="Q266" s="15">
        <f t="shared" si="59"/>
        <v>1022.1</v>
      </c>
      <c r="R266" s="15" t="str">
        <f t="shared" si="60"/>
        <v/>
      </c>
      <c r="S266" s="15">
        <f t="shared" si="61"/>
        <v>1193.9000000000001</v>
      </c>
      <c r="T266" s="18" t="str">
        <f t="shared" si="62"/>
        <v/>
      </c>
      <c r="U266" s="18">
        <f t="shared" si="63"/>
        <v>8.4854464726196576E-3</v>
      </c>
      <c r="V266" s="18" t="str">
        <f t="shared" si="64"/>
        <v/>
      </c>
      <c r="W266" s="18">
        <f t="shared" si="65"/>
        <v>8.3049848051889322E-2</v>
      </c>
      <c r="X266" s="18" t="str">
        <f t="shared" si="66"/>
        <v/>
      </c>
      <c r="Y266" s="18" t="str">
        <f t="shared" si="67"/>
        <v/>
      </c>
      <c r="Z266" s="18" t="str">
        <f t="shared" si="68"/>
        <v/>
      </c>
      <c r="AA266" s="18" t="str">
        <f t="shared" si="69"/>
        <v/>
      </c>
    </row>
    <row r="267" spans="1:27">
      <c r="A267" s="11">
        <v>42396</v>
      </c>
      <c r="B267" s="12">
        <v>1035.6500000000001</v>
      </c>
      <c r="C267" s="12">
        <v>1169.95</v>
      </c>
      <c r="D267" s="9">
        <f t="shared" si="77"/>
        <v>-5.2954292245425437E-2</v>
      </c>
      <c r="E267" s="9">
        <f t="shared" si="70"/>
        <v>-5.2778991443336899E-2</v>
      </c>
      <c r="F267" s="9">
        <f t="shared" si="71"/>
        <v>7.7799091433456233E-3</v>
      </c>
      <c r="G267" s="9">
        <f t="shared" si="72"/>
        <v>-3.5274195870809245E-2</v>
      </c>
      <c r="H267" s="9">
        <f t="shared" si="73"/>
        <v>-7.0283787015864546E-2</v>
      </c>
      <c r="I267" s="9">
        <f t="shared" si="74"/>
        <v>-2.2532499912094404E-2</v>
      </c>
      <c r="J267" s="3">
        <f t="shared" si="75"/>
        <v>-5.2826201796090854E-3</v>
      </c>
      <c r="K267" s="3">
        <f t="shared" si="76"/>
        <v>-3.9587944832282168E-3</v>
      </c>
      <c r="L267" s="15" t="str">
        <f t="shared" si="55"/>
        <v>Exit Trade</v>
      </c>
      <c r="M267" s="12">
        <v>0.43647969222751948</v>
      </c>
      <c r="N267" s="15" t="str">
        <f t="shared" si="56"/>
        <v/>
      </c>
      <c r="O267" s="15" t="str">
        <f t="shared" si="57"/>
        <v>Exit Trade</v>
      </c>
      <c r="P267" s="15" t="str">
        <f t="shared" si="58"/>
        <v/>
      </c>
      <c r="Q267" s="15">
        <f t="shared" si="59"/>
        <v>1022.1</v>
      </c>
      <c r="R267" s="15" t="str">
        <f t="shared" si="60"/>
        <v/>
      </c>
      <c r="S267" s="15">
        <f t="shared" si="61"/>
        <v>1193.9000000000001</v>
      </c>
      <c r="T267" s="18" t="str">
        <f t="shared" si="62"/>
        <v/>
      </c>
      <c r="U267" s="18">
        <f t="shared" si="63"/>
        <v>8.4854464726196576E-3</v>
      </c>
      <c r="V267" s="18" t="str">
        <f t="shared" si="64"/>
        <v/>
      </c>
      <c r="W267" s="18">
        <f t="shared" si="65"/>
        <v>8.3049848051889322E-2</v>
      </c>
      <c r="X267" s="18" t="str">
        <f t="shared" si="66"/>
        <v/>
      </c>
      <c r="Y267" s="18" t="str">
        <f t="shared" si="67"/>
        <v/>
      </c>
      <c r="Z267" s="18" t="str">
        <f t="shared" si="68"/>
        <v/>
      </c>
      <c r="AA267" s="18" t="str">
        <f t="shared" si="69"/>
        <v/>
      </c>
    </row>
    <row r="268" spans="1:27">
      <c r="A268" s="11">
        <v>42397</v>
      </c>
      <c r="B268" s="12">
        <v>1031.7</v>
      </c>
      <c r="C268" s="12">
        <v>1147.75</v>
      </c>
      <c r="D268" s="9">
        <f t="shared" si="77"/>
        <v>-4.6293870896382455E-2</v>
      </c>
      <c r="E268" s="9">
        <f t="shared" si="70"/>
        <v>-5.2439958517261111E-2</v>
      </c>
      <c r="F268" s="9">
        <f t="shared" si="71"/>
        <v>7.8351671275133112E-3</v>
      </c>
      <c r="G268" s="9">
        <f t="shared" si="72"/>
        <v>-3.4810832480356158E-2</v>
      </c>
      <c r="H268" s="9">
        <f t="shared" si="73"/>
        <v>-7.0069084554166064E-2</v>
      </c>
      <c r="I268" s="9">
        <f t="shared" si="74"/>
        <v>0.78442329574522707</v>
      </c>
      <c r="J268" s="3">
        <f t="shared" si="75"/>
        <v>-3.8140298363347125E-3</v>
      </c>
      <c r="K268" s="3">
        <f t="shared" si="76"/>
        <v>-1.8975169879054697E-2</v>
      </c>
      <c r="L268" s="15" t="str">
        <f t="shared" si="55"/>
        <v/>
      </c>
      <c r="M268" s="12">
        <v>0.43647969222751948</v>
      </c>
      <c r="N268" s="15" t="str">
        <f t="shared" si="56"/>
        <v/>
      </c>
      <c r="O268" s="15" t="str">
        <f t="shared" si="57"/>
        <v>Exit Trade</v>
      </c>
      <c r="P268" s="15" t="str">
        <f t="shared" si="58"/>
        <v/>
      </c>
      <c r="Q268" s="15">
        <f t="shared" si="59"/>
        <v>1022.1</v>
      </c>
      <c r="R268" s="15" t="str">
        <f t="shared" si="60"/>
        <v/>
      </c>
      <c r="S268" s="15">
        <f t="shared" si="61"/>
        <v>1193.9000000000001</v>
      </c>
      <c r="T268" s="18" t="str">
        <f t="shared" si="62"/>
        <v/>
      </c>
      <c r="U268" s="18">
        <f t="shared" si="63"/>
        <v>8.4854464726196576E-3</v>
      </c>
      <c r="V268" s="18" t="str">
        <f t="shared" si="64"/>
        <v/>
      </c>
      <c r="W268" s="18">
        <f t="shared" si="65"/>
        <v>8.3049848051889322E-2</v>
      </c>
      <c r="X268" s="18" t="str">
        <f t="shared" si="66"/>
        <v/>
      </c>
      <c r="Y268" s="18" t="str">
        <f t="shared" si="67"/>
        <v/>
      </c>
      <c r="Z268" s="18" t="str">
        <f t="shared" si="68"/>
        <v/>
      </c>
      <c r="AA268" s="18" t="str">
        <f t="shared" si="69"/>
        <v/>
      </c>
    </row>
    <row r="269" spans="1:27">
      <c r="A269" s="11">
        <v>42398</v>
      </c>
      <c r="B269" s="12">
        <v>1049.8499999999999</v>
      </c>
      <c r="C269" s="12">
        <v>1180</v>
      </c>
      <c r="D269" s="9">
        <f t="shared" si="77"/>
        <v>-5.075475473702909E-2</v>
      </c>
      <c r="E269" s="9">
        <f t="shared" si="70"/>
        <v>-5.2204314862660674E-2</v>
      </c>
      <c r="F269" s="9">
        <f t="shared" si="71"/>
        <v>7.7737199888812288E-3</v>
      </c>
      <c r="G269" s="9">
        <f t="shared" si="72"/>
        <v>-3.4713444887677913E-2</v>
      </c>
      <c r="H269" s="9">
        <f t="shared" si="73"/>
        <v>-6.9695184837643434E-2</v>
      </c>
      <c r="I269" s="9">
        <f t="shared" si="74"/>
        <v>0.18646930011691873</v>
      </c>
      <c r="J269" s="3">
        <f t="shared" si="75"/>
        <v>1.7592323349810857E-2</v>
      </c>
      <c r="K269" s="3">
        <f t="shared" si="76"/>
        <v>2.8098453495970378E-2</v>
      </c>
      <c r="L269" s="15" t="str">
        <f t="shared" si="55"/>
        <v>Exit Trade</v>
      </c>
      <c r="M269" s="12">
        <v>0.43647969222751948</v>
      </c>
      <c r="N269" s="15" t="str">
        <f t="shared" si="56"/>
        <v/>
      </c>
      <c r="O269" s="15" t="str">
        <f t="shared" si="57"/>
        <v>Exit Trade</v>
      </c>
      <c r="P269" s="15" t="str">
        <f t="shared" si="58"/>
        <v/>
      </c>
      <c r="Q269" s="15">
        <f t="shared" si="59"/>
        <v>1022.1</v>
      </c>
      <c r="R269" s="15" t="str">
        <f t="shared" si="60"/>
        <v/>
      </c>
      <c r="S269" s="15">
        <f t="shared" si="61"/>
        <v>1193.9000000000001</v>
      </c>
      <c r="T269" s="18" t="str">
        <f t="shared" si="62"/>
        <v/>
      </c>
      <c r="U269" s="18">
        <f t="shared" si="63"/>
        <v>8.4854464726196576E-3</v>
      </c>
      <c r="V269" s="18" t="str">
        <f t="shared" si="64"/>
        <v/>
      </c>
      <c r="W269" s="18">
        <f t="shared" si="65"/>
        <v>8.3049848051889322E-2</v>
      </c>
      <c r="X269" s="18" t="str">
        <f t="shared" si="66"/>
        <v/>
      </c>
      <c r="Y269" s="18" t="str">
        <f t="shared" si="67"/>
        <v/>
      </c>
      <c r="Z269" s="18" t="str">
        <f t="shared" si="68"/>
        <v/>
      </c>
      <c r="AA269" s="18" t="str">
        <f t="shared" si="69"/>
        <v/>
      </c>
    </row>
    <row r="270" spans="1:27">
      <c r="A270" s="11">
        <v>42401</v>
      </c>
      <c r="B270" s="12">
        <v>1059.75</v>
      </c>
      <c r="C270" s="12">
        <v>1180.05</v>
      </c>
      <c r="D270" s="9">
        <f t="shared" si="77"/>
        <v>-4.6696983984553526E-2</v>
      </c>
      <c r="E270" s="9">
        <f t="shared" si="70"/>
        <v>-5.175321404881951E-2</v>
      </c>
      <c r="F270" s="9">
        <f t="shared" si="71"/>
        <v>7.6840747313272565E-3</v>
      </c>
      <c r="G270" s="9">
        <f t="shared" si="72"/>
        <v>-3.4464045903333185E-2</v>
      </c>
      <c r="H270" s="9">
        <f t="shared" si="73"/>
        <v>-6.9042382194305835E-2</v>
      </c>
      <c r="I270" s="9">
        <f t="shared" si="74"/>
        <v>0.65801417100385617</v>
      </c>
      <c r="J270" s="3">
        <f t="shared" si="75"/>
        <v>9.4299185597943435E-3</v>
      </c>
      <c r="K270" s="3">
        <f t="shared" si="76"/>
        <v>4.2372881355893663E-5</v>
      </c>
      <c r="L270" s="15" t="str">
        <f t="shared" si="55"/>
        <v/>
      </c>
      <c r="M270" s="12">
        <v>0.43647969222751948</v>
      </c>
      <c r="N270" s="15" t="str">
        <f t="shared" si="56"/>
        <v/>
      </c>
      <c r="O270" s="15" t="str">
        <f t="shared" si="57"/>
        <v>Exit Trade</v>
      </c>
      <c r="P270" s="15" t="str">
        <f t="shared" si="58"/>
        <v/>
      </c>
      <c r="Q270" s="15">
        <f t="shared" si="59"/>
        <v>1022.1</v>
      </c>
      <c r="R270" s="15" t="str">
        <f t="shared" si="60"/>
        <v/>
      </c>
      <c r="S270" s="15">
        <f t="shared" si="61"/>
        <v>1193.9000000000001</v>
      </c>
      <c r="T270" s="18" t="str">
        <f t="shared" si="62"/>
        <v/>
      </c>
      <c r="U270" s="18">
        <f t="shared" si="63"/>
        <v>8.4854464726196576E-3</v>
      </c>
      <c r="V270" s="18" t="str">
        <f t="shared" si="64"/>
        <v/>
      </c>
      <c r="W270" s="18">
        <f t="shared" si="65"/>
        <v>8.3049848051889322E-2</v>
      </c>
      <c r="X270" s="18" t="str">
        <f t="shared" si="66"/>
        <v/>
      </c>
      <c r="Y270" s="18" t="str">
        <f t="shared" si="67"/>
        <v/>
      </c>
      <c r="Z270" s="18" t="str">
        <f t="shared" si="68"/>
        <v/>
      </c>
      <c r="AA270" s="18" t="str">
        <f t="shared" si="69"/>
        <v/>
      </c>
    </row>
    <row r="271" spans="1:27">
      <c r="A271" s="11">
        <v>42402</v>
      </c>
      <c r="B271" s="12">
        <v>1053.8</v>
      </c>
      <c r="C271" s="12">
        <v>1179.8</v>
      </c>
      <c r="D271" s="9">
        <f t="shared" si="77"/>
        <v>-4.9050197596359389E-2</v>
      </c>
      <c r="E271" s="9">
        <f t="shared" si="70"/>
        <v>-5.1472114483287125E-2</v>
      </c>
      <c r="F271" s="9">
        <f t="shared" si="71"/>
        <v>7.6212234439738662E-3</v>
      </c>
      <c r="G271" s="9">
        <f t="shared" si="72"/>
        <v>-3.4324361734345929E-2</v>
      </c>
      <c r="H271" s="9">
        <f t="shared" si="73"/>
        <v>-6.8619867232228321E-2</v>
      </c>
      <c r="I271" s="9">
        <f t="shared" si="74"/>
        <v>0.31778583907584496</v>
      </c>
      <c r="J271" s="3">
        <f t="shared" si="75"/>
        <v>-5.6145317291814538E-3</v>
      </c>
      <c r="K271" s="3">
        <f t="shared" si="76"/>
        <v>-2.1185542985466718E-4</v>
      </c>
      <c r="L271" s="15" t="str">
        <f t="shared" si="55"/>
        <v>Exit Trade</v>
      </c>
      <c r="M271" s="12">
        <v>0.43647969222751948</v>
      </c>
      <c r="N271" s="15" t="str">
        <f t="shared" si="56"/>
        <v/>
      </c>
      <c r="O271" s="15" t="str">
        <f t="shared" si="57"/>
        <v>Exit Trade</v>
      </c>
      <c r="P271" s="15" t="str">
        <f t="shared" si="58"/>
        <v/>
      </c>
      <c r="Q271" s="15">
        <f t="shared" si="59"/>
        <v>1022.1</v>
      </c>
      <c r="R271" s="15" t="str">
        <f t="shared" si="60"/>
        <v/>
      </c>
      <c r="S271" s="15">
        <f t="shared" si="61"/>
        <v>1193.9000000000001</v>
      </c>
      <c r="T271" s="18" t="str">
        <f t="shared" si="62"/>
        <v/>
      </c>
      <c r="U271" s="18">
        <f t="shared" si="63"/>
        <v>8.4854464726196576E-3</v>
      </c>
      <c r="V271" s="18" t="str">
        <f t="shared" si="64"/>
        <v/>
      </c>
      <c r="W271" s="18">
        <f t="shared" si="65"/>
        <v>8.3049848051889322E-2</v>
      </c>
      <c r="X271" s="18" t="str">
        <f t="shared" si="66"/>
        <v/>
      </c>
      <c r="Y271" s="18" t="str">
        <f t="shared" si="67"/>
        <v/>
      </c>
      <c r="Z271" s="18" t="str">
        <f t="shared" si="68"/>
        <v/>
      </c>
      <c r="AA271" s="18" t="str">
        <f t="shared" si="69"/>
        <v/>
      </c>
    </row>
    <row r="272" spans="1:27">
      <c r="A272" s="11">
        <v>42403</v>
      </c>
      <c r="B272" s="12">
        <v>1043.8499999999999</v>
      </c>
      <c r="C272" s="12">
        <v>1160.95</v>
      </c>
      <c r="D272" s="9">
        <f t="shared" si="77"/>
        <v>-4.6175420319061793E-2</v>
      </c>
      <c r="E272" s="9">
        <f t="shared" si="70"/>
        <v>-5.1039160584610541E-2</v>
      </c>
      <c r="F272" s="9">
        <f t="shared" si="71"/>
        <v>7.5376621664342636E-3</v>
      </c>
      <c r="G272" s="9">
        <f t="shared" si="72"/>
        <v>-3.4079420710133451E-2</v>
      </c>
      <c r="H272" s="9">
        <f t="shared" si="73"/>
        <v>-6.799890045908763E-2</v>
      </c>
      <c r="I272" s="9">
        <f t="shared" si="74"/>
        <v>0.6452584578819841</v>
      </c>
      <c r="J272" s="3">
        <f t="shared" si="75"/>
        <v>-9.4420193585120944E-3</v>
      </c>
      <c r="K272" s="3">
        <f t="shared" si="76"/>
        <v>-1.5977284285472036E-2</v>
      </c>
      <c r="L272" s="15" t="str">
        <f t="shared" ref="L272:L335" si="78">IF(ABS(I272)&gt;2.5,"Enter Trade",IF(ABS(I272)&lt;0.5,"Exit Trade",""))</f>
        <v/>
      </c>
      <c r="M272" s="12">
        <v>0.43647969222751948</v>
      </c>
      <c r="N272" s="15" t="str">
        <f t="shared" ref="N272:N335" si="79">IF(M272&lt;&gt;M271,L272,"")</f>
        <v/>
      </c>
      <c r="O272" s="15" t="str">
        <f t="shared" ref="O272:O335" si="80">IF(M272&lt;&gt;M271,N272,O271)</f>
        <v>Exit Trade</v>
      </c>
      <c r="P272" s="15" t="str">
        <f t="shared" ref="P272:P335" si="81">IF(OR(N272="Enter Trade",N272="Exit Trade"),B272,"")</f>
        <v/>
      </c>
      <c r="Q272" s="15">
        <f t="shared" ref="Q272:Q335" si="82">IF(M272&lt;&gt;M271,P272,Q271)</f>
        <v>1022.1</v>
      </c>
      <c r="R272" s="15" t="str">
        <f t="shared" ref="R272:R335" si="83">IF(OR(N272="Enter Trade",N272="Exit Trade"),C272,"")</f>
        <v/>
      </c>
      <c r="S272" s="15">
        <f t="shared" ref="S272:S335" si="84">IF(M272&lt;&gt;M271,R272,S271)</f>
        <v>1193.9000000000001</v>
      </c>
      <c r="T272" s="18" t="str">
        <f t="shared" ref="T272:T335" si="85">IF(OR(N272="Enter Trade",N272="Exit Trade"),J272,"")</f>
        <v/>
      </c>
      <c r="U272" s="18">
        <f t="shared" ref="U272:U335" si="86">IF(M272&lt;&gt;M271,T272,U271)</f>
        <v>8.4854464726196576E-3</v>
      </c>
      <c r="V272" s="18" t="str">
        <f t="shared" ref="V272:V335" si="87">IF(OR(N272="Enter Trade",N272="Exit Trade"),K272,"")</f>
        <v/>
      </c>
      <c r="W272" s="18">
        <f t="shared" ref="W272:W335" si="88">IF(M272&lt;&gt;M271,V272,W271)</f>
        <v>8.3049848051889322E-2</v>
      </c>
      <c r="X272" s="18" t="str">
        <f t="shared" si="66"/>
        <v/>
      </c>
      <c r="Y272" s="18" t="str">
        <f t="shared" si="67"/>
        <v/>
      </c>
      <c r="Z272" s="18" t="str">
        <f t="shared" si="68"/>
        <v/>
      </c>
      <c r="AA272" s="18" t="str">
        <f t="shared" si="69"/>
        <v/>
      </c>
    </row>
    <row r="273" spans="1:27">
      <c r="A273" s="11">
        <v>42404</v>
      </c>
      <c r="B273" s="12">
        <v>1049.2</v>
      </c>
      <c r="C273" s="12">
        <v>1168.3499999999999</v>
      </c>
      <c r="D273" s="9">
        <f t="shared" si="77"/>
        <v>-4.6714680976885227E-2</v>
      </c>
      <c r="E273" s="9">
        <f t="shared" si="70"/>
        <v>-5.0551440809376375E-2</v>
      </c>
      <c r="F273" s="9">
        <f t="shared" si="71"/>
        <v>7.3179104607779665E-3</v>
      </c>
      <c r="G273" s="9">
        <f t="shared" si="72"/>
        <v>-3.4086142272625949E-2</v>
      </c>
      <c r="H273" s="9">
        <f t="shared" si="73"/>
        <v>-6.70167393461268E-2</v>
      </c>
      <c r="I273" s="9">
        <f t="shared" si="74"/>
        <v>0.52429718196951836</v>
      </c>
      <c r="J273" s="3">
        <f t="shared" si="75"/>
        <v>5.1252574603632105E-3</v>
      </c>
      <c r="K273" s="3">
        <f t="shared" si="76"/>
        <v>6.3740901847623615E-3</v>
      </c>
      <c r="L273" s="15" t="str">
        <f t="shared" si="78"/>
        <v/>
      </c>
      <c r="M273" s="12">
        <v>0.43647969222751948</v>
      </c>
      <c r="N273" s="15" t="str">
        <f t="shared" si="79"/>
        <v/>
      </c>
      <c r="O273" s="15" t="str">
        <f t="shared" si="80"/>
        <v>Exit Trade</v>
      </c>
      <c r="P273" s="15" t="str">
        <f t="shared" si="81"/>
        <v/>
      </c>
      <c r="Q273" s="15">
        <f t="shared" si="82"/>
        <v>1022.1</v>
      </c>
      <c r="R273" s="15" t="str">
        <f t="shared" si="83"/>
        <v/>
      </c>
      <c r="S273" s="15">
        <f t="shared" si="84"/>
        <v>1193.9000000000001</v>
      </c>
      <c r="T273" s="18" t="str">
        <f t="shared" si="85"/>
        <v/>
      </c>
      <c r="U273" s="18">
        <f t="shared" si="86"/>
        <v>8.4854464726196576E-3</v>
      </c>
      <c r="V273" s="18" t="str">
        <f t="shared" si="87"/>
        <v/>
      </c>
      <c r="W273" s="18">
        <f t="shared" si="88"/>
        <v>8.3049848051889322E-2</v>
      </c>
      <c r="X273" s="18" t="str">
        <f t="shared" si="66"/>
        <v/>
      </c>
      <c r="Y273" s="18" t="str">
        <f t="shared" si="67"/>
        <v/>
      </c>
      <c r="Z273" s="18" t="str">
        <f t="shared" si="68"/>
        <v/>
      </c>
      <c r="AA273" s="18" t="str">
        <f t="shared" si="69"/>
        <v/>
      </c>
    </row>
    <row r="274" spans="1:27">
      <c r="A274" s="11">
        <v>42405</v>
      </c>
      <c r="B274" s="12">
        <v>1055.25</v>
      </c>
      <c r="C274" s="12">
        <v>1182.95</v>
      </c>
      <c r="D274" s="9">
        <f t="shared" si="77"/>
        <v>-4.9611027771899595E-2</v>
      </c>
      <c r="E274" s="9">
        <f t="shared" si="70"/>
        <v>-5.0135252129524868E-2</v>
      </c>
      <c r="F274" s="9">
        <f t="shared" si="71"/>
        <v>6.9861879533141312E-3</v>
      </c>
      <c r="G274" s="9">
        <f t="shared" si="72"/>
        <v>-3.4416329234568069E-2</v>
      </c>
      <c r="H274" s="9">
        <f t="shared" si="73"/>
        <v>-6.5854175024481668E-2</v>
      </c>
      <c r="I274" s="9">
        <f t="shared" si="74"/>
        <v>7.5037253668016488E-2</v>
      </c>
      <c r="J274" s="3">
        <f t="shared" si="75"/>
        <v>5.7662981319099834E-3</v>
      </c>
      <c r="K274" s="3">
        <f t="shared" si="76"/>
        <v>1.2496255402918764E-2</v>
      </c>
      <c r="L274" s="15" t="str">
        <f t="shared" si="78"/>
        <v>Exit Trade</v>
      </c>
      <c r="M274" s="12">
        <v>0.43647969222751948</v>
      </c>
      <c r="N274" s="15" t="str">
        <f t="shared" si="79"/>
        <v/>
      </c>
      <c r="O274" s="15" t="str">
        <f t="shared" si="80"/>
        <v>Exit Trade</v>
      </c>
      <c r="P274" s="15" t="str">
        <f t="shared" si="81"/>
        <v/>
      </c>
      <c r="Q274" s="15">
        <f t="shared" si="82"/>
        <v>1022.1</v>
      </c>
      <c r="R274" s="15" t="str">
        <f t="shared" si="83"/>
        <v/>
      </c>
      <c r="S274" s="15">
        <f t="shared" si="84"/>
        <v>1193.9000000000001</v>
      </c>
      <c r="T274" s="18" t="str">
        <f t="shared" si="85"/>
        <v/>
      </c>
      <c r="U274" s="18">
        <f t="shared" si="86"/>
        <v>8.4854464726196576E-3</v>
      </c>
      <c r="V274" s="18" t="str">
        <f t="shared" si="87"/>
        <v/>
      </c>
      <c r="W274" s="18">
        <f t="shared" si="88"/>
        <v>8.3049848051889322E-2</v>
      </c>
      <c r="X274" s="18" t="str">
        <f t="shared" si="66"/>
        <v/>
      </c>
      <c r="Y274" s="18" t="str">
        <f t="shared" si="67"/>
        <v/>
      </c>
      <c r="Z274" s="18" t="str">
        <f t="shared" si="68"/>
        <v/>
      </c>
      <c r="AA274" s="18" t="str">
        <f t="shared" si="69"/>
        <v/>
      </c>
    </row>
    <row r="275" spans="1:27">
      <c r="A275" s="11">
        <v>42408</v>
      </c>
      <c r="B275" s="12">
        <v>1035.8499999999999</v>
      </c>
      <c r="C275" s="12">
        <v>1164.0999999999999</v>
      </c>
      <c r="D275" s="9">
        <f t="shared" si="77"/>
        <v>-5.0693418852338322E-2</v>
      </c>
      <c r="E275" s="9">
        <f t="shared" si="70"/>
        <v>-4.9866968998643998E-2</v>
      </c>
      <c r="F275" s="9">
        <f t="shared" si="71"/>
        <v>6.7962350349590594E-3</v>
      </c>
      <c r="G275" s="9">
        <f t="shared" si="72"/>
        <v>-3.4575440169986114E-2</v>
      </c>
      <c r="H275" s="9">
        <f t="shared" si="73"/>
        <v>-6.5158497827301876E-2</v>
      </c>
      <c r="I275" s="9">
        <f t="shared" si="74"/>
        <v>-0.12160407187849737</v>
      </c>
      <c r="J275" s="3">
        <f t="shared" si="75"/>
        <v>-1.8384269130537874E-2</v>
      </c>
      <c r="K275" s="3">
        <f t="shared" si="76"/>
        <v>-1.5934739422629979E-2</v>
      </c>
      <c r="L275" s="15" t="str">
        <f t="shared" si="78"/>
        <v>Exit Trade</v>
      </c>
      <c r="M275" s="12">
        <v>0.43647969222751948</v>
      </c>
      <c r="N275" s="15" t="str">
        <f t="shared" si="79"/>
        <v/>
      </c>
      <c r="O275" s="15" t="str">
        <f t="shared" si="80"/>
        <v>Exit Trade</v>
      </c>
      <c r="P275" s="15" t="str">
        <f t="shared" si="81"/>
        <v/>
      </c>
      <c r="Q275" s="15">
        <f t="shared" si="82"/>
        <v>1022.1</v>
      </c>
      <c r="R275" s="15" t="str">
        <f t="shared" si="83"/>
        <v/>
      </c>
      <c r="S275" s="15">
        <f t="shared" si="84"/>
        <v>1193.9000000000001</v>
      </c>
      <c r="T275" s="18" t="str">
        <f t="shared" si="85"/>
        <v/>
      </c>
      <c r="U275" s="18">
        <f t="shared" si="86"/>
        <v>8.4854464726196576E-3</v>
      </c>
      <c r="V275" s="18" t="str">
        <f t="shared" si="87"/>
        <v/>
      </c>
      <c r="W275" s="18">
        <f t="shared" si="88"/>
        <v>8.3049848051889322E-2</v>
      </c>
      <c r="X275" s="18" t="str">
        <f t="shared" si="66"/>
        <v/>
      </c>
      <c r="Y275" s="18" t="str">
        <f t="shared" si="67"/>
        <v/>
      </c>
      <c r="Z275" s="18" t="str">
        <f t="shared" si="68"/>
        <v/>
      </c>
      <c r="AA275" s="18" t="str">
        <f t="shared" si="69"/>
        <v/>
      </c>
    </row>
    <row r="276" spans="1:27">
      <c r="A276" s="11">
        <v>42409</v>
      </c>
      <c r="B276" s="12">
        <v>1026.05</v>
      </c>
      <c r="C276" s="12">
        <v>1159.9000000000001</v>
      </c>
      <c r="D276" s="9">
        <f t="shared" si="77"/>
        <v>-5.3252023725046504E-2</v>
      </c>
      <c r="E276" s="9">
        <f t="shared" si="70"/>
        <v>-4.9750100942777285E-2</v>
      </c>
      <c r="F276" s="9">
        <f t="shared" si="71"/>
        <v>6.7031571317649179E-3</v>
      </c>
      <c r="G276" s="9">
        <f t="shared" si="72"/>
        <v>-3.4667997396306216E-2</v>
      </c>
      <c r="H276" s="9">
        <f t="shared" si="73"/>
        <v>-6.4832204489248355E-2</v>
      </c>
      <c r="I276" s="9">
        <f t="shared" si="74"/>
        <v>-0.52242886649252318</v>
      </c>
      <c r="J276" s="3">
        <f t="shared" si="75"/>
        <v>-9.4608292706472516E-3</v>
      </c>
      <c r="K276" s="3">
        <f t="shared" si="76"/>
        <v>-3.6079374624171621E-3</v>
      </c>
      <c r="L276" s="15" t="str">
        <f t="shared" si="78"/>
        <v/>
      </c>
      <c r="M276" s="12">
        <v>0.43647969222751948</v>
      </c>
      <c r="N276" s="15" t="str">
        <f t="shared" si="79"/>
        <v/>
      </c>
      <c r="O276" s="15" t="str">
        <f t="shared" si="80"/>
        <v>Exit Trade</v>
      </c>
      <c r="P276" s="15" t="str">
        <f t="shared" si="81"/>
        <v/>
      </c>
      <c r="Q276" s="15">
        <f t="shared" si="82"/>
        <v>1022.1</v>
      </c>
      <c r="R276" s="15" t="str">
        <f t="shared" si="83"/>
        <v/>
      </c>
      <c r="S276" s="15">
        <f t="shared" si="84"/>
        <v>1193.9000000000001</v>
      </c>
      <c r="T276" s="18" t="str">
        <f t="shared" si="85"/>
        <v/>
      </c>
      <c r="U276" s="18">
        <f t="shared" si="86"/>
        <v>8.4854464726196576E-3</v>
      </c>
      <c r="V276" s="18" t="str">
        <f t="shared" si="87"/>
        <v/>
      </c>
      <c r="W276" s="18">
        <f t="shared" si="88"/>
        <v>8.3049848051889322E-2</v>
      </c>
      <c r="X276" s="18" t="str">
        <f t="shared" si="66"/>
        <v/>
      </c>
      <c r="Y276" s="18" t="str">
        <f t="shared" si="67"/>
        <v/>
      </c>
      <c r="Z276" s="18" t="str">
        <f t="shared" si="68"/>
        <v/>
      </c>
      <c r="AA276" s="18" t="str">
        <f t="shared" si="69"/>
        <v/>
      </c>
    </row>
    <row r="277" spans="1:27">
      <c r="A277" s="11">
        <v>42410</v>
      </c>
      <c r="B277" s="12">
        <v>1012.95</v>
      </c>
      <c r="C277" s="12">
        <v>1116.55</v>
      </c>
      <c r="D277" s="9">
        <f t="shared" si="77"/>
        <v>-4.2290167120519674E-2</v>
      </c>
      <c r="E277" s="9">
        <f t="shared" si="70"/>
        <v>-4.9199036108883223E-2</v>
      </c>
      <c r="F277" s="9">
        <f t="shared" si="71"/>
        <v>6.6105354847116361E-3</v>
      </c>
      <c r="G277" s="9">
        <f t="shared" si="72"/>
        <v>-3.4325331268282043E-2</v>
      </c>
      <c r="H277" s="9">
        <f t="shared" si="73"/>
        <v>-6.4072740949484397E-2</v>
      </c>
      <c r="I277" s="9">
        <f t="shared" si="74"/>
        <v>1.0451300056314465</v>
      </c>
      <c r="J277" s="3">
        <f t="shared" si="75"/>
        <v>-1.2767408995662892E-2</v>
      </c>
      <c r="K277" s="3">
        <f t="shared" si="76"/>
        <v>-3.7373911544098741E-2</v>
      </c>
      <c r="L277" s="15" t="str">
        <f t="shared" si="78"/>
        <v/>
      </c>
      <c r="M277" s="12">
        <v>0.43647969222751948</v>
      </c>
      <c r="N277" s="15" t="str">
        <f t="shared" si="79"/>
        <v/>
      </c>
      <c r="O277" s="15" t="str">
        <f t="shared" si="80"/>
        <v>Exit Trade</v>
      </c>
      <c r="P277" s="15" t="str">
        <f t="shared" si="81"/>
        <v/>
      </c>
      <c r="Q277" s="15">
        <f t="shared" si="82"/>
        <v>1022.1</v>
      </c>
      <c r="R277" s="15" t="str">
        <f t="shared" si="83"/>
        <v/>
      </c>
      <c r="S277" s="15">
        <f t="shared" si="84"/>
        <v>1193.9000000000001</v>
      </c>
      <c r="T277" s="18" t="str">
        <f t="shared" si="85"/>
        <v/>
      </c>
      <c r="U277" s="18">
        <f t="shared" si="86"/>
        <v>8.4854464726196576E-3</v>
      </c>
      <c r="V277" s="18" t="str">
        <f t="shared" si="87"/>
        <v/>
      </c>
      <c r="W277" s="18">
        <f t="shared" si="88"/>
        <v>8.3049848051889322E-2</v>
      </c>
      <c r="X277" s="18" t="str">
        <f t="shared" si="66"/>
        <v/>
      </c>
      <c r="Y277" s="18" t="str">
        <f t="shared" si="67"/>
        <v/>
      </c>
      <c r="Z277" s="18" t="str">
        <f t="shared" si="68"/>
        <v/>
      </c>
      <c r="AA277" s="18" t="str">
        <f t="shared" si="69"/>
        <v/>
      </c>
    </row>
    <row r="278" spans="1:27">
      <c r="A278" s="11">
        <v>42411</v>
      </c>
      <c r="B278" s="12">
        <v>975.3</v>
      </c>
      <c r="C278" s="12">
        <v>1066.6500000000001</v>
      </c>
      <c r="D278" s="9">
        <f t="shared" si="77"/>
        <v>-3.8883713480159718E-2</v>
      </c>
      <c r="E278" s="9">
        <f t="shared" si="70"/>
        <v>-4.8492360258136413E-2</v>
      </c>
      <c r="F278" s="9">
        <f t="shared" si="71"/>
        <v>6.539582822137977E-3</v>
      </c>
      <c r="G278" s="9">
        <f t="shared" si="72"/>
        <v>-3.3778298908325968E-2</v>
      </c>
      <c r="H278" s="9">
        <f t="shared" si="73"/>
        <v>-6.3206421607946858E-2</v>
      </c>
      <c r="I278" s="9">
        <f t="shared" si="74"/>
        <v>1.4693057706141801</v>
      </c>
      <c r="J278" s="3">
        <f t="shared" si="75"/>
        <v>-3.7168665778172752E-2</v>
      </c>
      <c r="K278" s="3">
        <f t="shared" si="76"/>
        <v>-4.4691236397832491E-2</v>
      </c>
      <c r="L278" s="15" t="str">
        <f t="shared" si="78"/>
        <v/>
      </c>
      <c r="M278" s="12">
        <v>0.43647969222751948</v>
      </c>
      <c r="N278" s="15" t="str">
        <f t="shared" si="79"/>
        <v/>
      </c>
      <c r="O278" s="15" t="str">
        <f t="shared" si="80"/>
        <v>Exit Trade</v>
      </c>
      <c r="P278" s="15" t="str">
        <f t="shared" si="81"/>
        <v/>
      </c>
      <c r="Q278" s="15">
        <f t="shared" si="82"/>
        <v>1022.1</v>
      </c>
      <c r="R278" s="15" t="str">
        <f t="shared" si="83"/>
        <v/>
      </c>
      <c r="S278" s="15">
        <f t="shared" si="84"/>
        <v>1193.9000000000001</v>
      </c>
      <c r="T278" s="18" t="str">
        <f t="shared" si="85"/>
        <v/>
      </c>
      <c r="U278" s="18">
        <f t="shared" si="86"/>
        <v>8.4854464726196576E-3</v>
      </c>
      <c r="V278" s="18" t="str">
        <f t="shared" si="87"/>
        <v/>
      </c>
      <c r="W278" s="18">
        <f t="shared" si="88"/>
        <v>8.3049848051889322E-2</v>
      </c>
      <c r="X278" s="18" t="str">
        <f t="shared" si="66"/>
        <v/>
      </c>
      <c r="Y278" s="18" t="str">
        <f t="shared" si="67"/>
        <v/>
      </c>
      <c r="Z278" s="18" t="str">
        <f t="shared" si="68"/>
        <v/>
      </c>
      <c r="AA278" s="18" t="str">
        <f t="shared" si="69"/>
        <v/>
      </c>
    </row>
    <row r="279" spans="1:27">
      <c r="A279" s="11">
        <v>42412</v>
      </c>
      <c r="B279" s="12">
        <v>971.4</v>
      </c>
      <c r="C279" s="12">
        <v>1083.75</v>
      </c>
      <c r="D279" s="9">
        <f t="shared" si="77"/>
        <v>-4.7531011347249345E-2</v>
      </c>
      <c r="E279" s="9">
        <f t="shared" si="70"/>
        <v>-4.7830937142438433E-2</v>
      </c>
      <c r="F279" s="9">
        <f t="shared" si="71"/>
        <v>5.4819854329780249E-3</v>
      </c>
      <c r="G279" s="9">
        <f t="shared" si="72"/>
        <v>-3.5496469918237877E-2</v>
      </c>
      <c r="H279" s="9">
        <f t="shared" si="73"/>
        <v>-6.0165404366638989E-2</v>
      </c>
      <c r="I279" s="9">
        <f t="shared" si="74"/>
        <v>5.471116238011535E-2</v>
      </c>
      <c r="J279" s="3">
        <f t="shared" si="75"/>
        <v>-3.9987696093509457E-3</v>
      </c>
      <c r="K279" s="3">
        <f t="shared" si="76"/>
        <v>1.6031500492195105E-2</v>
      </c>
      <c r="L279" s="15" t="str">
        <f t="shared" si="78"/>
        <v>Exit Trade</v>
      </c>
      <c r="M279" s="12">
        <v>0.43647969222751948</v>
      </c>
      <c r="N279" s="15" t="str">
        <f t="shared" si="79"/>
        <v/>
      </c>
      <c r="O279" s="15" t="str">
        <f t="shared" si="80"/>
        <v>Exit Trade</v>
      </c>
      <c r="P279" s="15" t="str">
        <f t="shared" si="81"/>
        <v/>
      </c>
      <c r="Q279" s="15">
        <f t="shared" si="82"/>
        <v>1022.1</v>
      </c>
      <c r="R279" s="15" t="str">
        <f t="shared" si="83"/>
        <v/>
      </c>
      <c r="S279" s="15">
        <f t="shared" si="84"/>
        <v>1193.9000000000001</v>
      </c>
      <c r="T279" s="18" t="str">
        <f t="shared" si="85"/>
        <v/>
      </c>
      <c r="U279" s="18">
        <f t="shared" si="86"/>
        <v>8.4854464726196576E-3</v>
      </c>
      <c r="V279" s="18" t="str">
        <f t="shared" si="87"/>
        <v/>
      </c>
      <c r="W279" s="18">
        <f t="shared" si="88"/>
        <v>8.3049848051889322E-2</v>
      </c>
      <c r="X279" s="18" t="str">
        <f t="shared" si="66"/>
        <v/>
      </c>
      <c r="Y279" s="18" t="str">
        <f t="shared" si="67"/>
        <v/>
      </c>
      <c r="Z279" s="18" t="str">
        <f t="shared" si="68"/>
        <v/>
      </c>
      <c r="AA279" s="18" t="str">
        <f t="shared" si="69"/>
        <v/>
      </c>
    </row>
    <row r="280" spans="1:27">
      <c r="A280" s="11">
        <v>42415</v>
      </c>
      <c r="B280" s="12">
        <v>973.6</v>
      </c>
      <c r="C280" s="12">
        <v>1080.45</v>
      </c>
      <c r="D280" s="9">
        <f t="shared" si="77"/>
        <v>-4.5224108610362412E-2</v>
      </c>
      <c r="E280" s="9">
        <f t="shared" si="70"/>
        <v>-4.7241480860221459E-2</v>
      </c>
      <c r="F280" s="9">
        <f t="shared" si="71"/>
        <v>4.6998637272536595E-3</v>
      </c>
      <c r="G280" s="9">
        <f t="shared" si="72"/>
        <v>-3.6666787473900724E-2</v>
      </c>
      <c r="H280" s="9">
        <f t="shared" si="73"/>
        <v>-5.7816174246542194E-2</v>
      </c>
      <c r="I280" s="9">
        <f t="shared" si="74"/>
        <v>0.42924058375579482</v>
      </c>
      <c r="J280" s="3">
        <f t="shared" si="75"/>
        <v>2.2647724933086734E-3</v>
      </c>
      <c r="K280" s="3">
        <f t="shared" si="76"/>
        <v>-3.0449826989618956E-3</v>
      </c>
      <c r="L280" s="15" t="str">
        <f t="shared" si="78"/>
        <v>Exit Trade</v>
      </c>
      <c r="M280" s="12">
        <v>0.43647969222751948</v>
      </c>
      <c r="N280" s="15" t="str">
        <f t="shared" si="79"/>
        <v/>
      </c>
      <c r="O280" s="15" t="str">
        <f t="shared" si="80"/>
        <v>Exit Trade</v>
      </c>
      <c r="P280" s="15" t="str">
        <f t="shared" si="81"/>
        <v/>
      </c>
      <c r="Q280" s="15">
        <f t="shared" si="82"/>
        <v>1022.1</v>
      </c>
      <c r="R280" s="15" t="str">
        <f t="shared" si="83"/>
        <v/>
      </c>
      <c r="S280" s="15">
        <f t="shared" si="84"/>
        <v>1193.9000000000001</v>
      </c>
      <c r="T280" s="18" t="str">
        <f t="shared" si="85"/>
        <v/>
      </c>
      <c r="U280" s="18">
        <f t="shared" si="86"/>
        <v>8.4854464726196576E-3</v>
      </c>
      <c r="V280" s="18" t="str">
        <f t="shared" si="87"/>
        <v/>
      </c>
      <c r="W280" s="18">
        <f t="shared" si="88"/>
        <v>8.3049848051889322E-2</v>
      </c>
      <c r="X280" s="18" t="str">
        <f t="shared" si="66"/>
        <v/>
      </c>
      <c r="Y280" s="18" t="str">
        <f t="shared" si="67"/>
        <v/>
      </c>
      <c r="Z280" s="18" t="str">
        <f t="shared" si="68"/>
        <v/>
      </c>
      <c r="AA280" s="18" t="str">
        <f t="shared" si="69"/>
        <v/>
      </c>
    </row>
    <row r="281" spans="1:27">
      <c r="A281" s="11">
        <v>42416</v>
      </c>
      <c r="B281" s="12">
        <v>973.45</v>
      </c>
      <c r="C281" s="12">
        <v>1077.1500000000001</v>
      </c>
      <c r="D281" s="9">
        <f t="shared" si="77"/>
        <v>-4.3962536328197584E-2</v>
      </c>
      <c r="E281" s="9">
        <f t="shared" si="70"/>
        <v>-4.6853670857083987E-2</v>
      </c>
      <c r="F281" s="9">
        <f t="shared" si="71"/>
        <v>4.4605568900308677E-3</v>
      </c>
      <c r="G281" s="9">
        <f t="shared" si="72"/>
        <v>-3.6817417854514534E-2</v>
      </c>
      <c r="H281" s="9">
        <f t="shared" si="73"/>
        <v>-5.6889923859653441E-2</v>
      </c>
      <c r="I281" s="9">
        <f t="shared" si="74"/>
        <v>0.64815551066010424</v>
      </c>
      <c r="J281" s="3">
        <f t="shared" si="75"/>
        <v>-1.5406737880030533E-4</v>
      </c>
      <c r="K281" s="3">
        <f t="shared" si="76"/>
        <v>-3.0542829376648197E-3</v>
      </c>
      <c r="L281" s="15" t="str">
        <f t="shared" si="78"/>
        <v/>
      </c>
      <c r="M281" s="12">
        <v>0.43647969222751948</v>
      </c>
      <c r="N281" s="15" t="str">
        <f t="shared" si="79"/>
        <v/>
      </c>
      <c r="O281" s="15" t="str">
        <f t="shared" si="80"/>
        <v>Exit Trade</v>
      </c>
      <c r="P281" s="15" t="str">
        <f t="shared" si="81"/>
        <v/>
      </c>
      <c r="Q281" s="15">
        <f t="shared" si="82"/>
        <v>1022.1</v>
      </c>
      <c r="R281" s="15" t="str">
        <f t="shared" si="83"/>
        <v/>
      </c>
      <c r="S281" s="15">
        <f t="shared" si="84"/>
        <v>1193.9000000000001</v>
      </c>
      <c r="T281" s="18" t="str">
        <f t="shared" si="85"/>
        <v/>
      </c>
      <c r="U281" s="18">
        <f t="shared" si="86"/>
        <v>8.4854464726196576E-3</v>
      </c>
      <c r="V281" s="18" t="str">
        <f t="shared" si="87"/>
        <v/>
      </c>
      <c r="W281" s="18">
        <f t="shared" si="88"/>
        <v>8.3049848051889322E-2</v>
      </c>
      <c r="X281" s="18" t="str">
        <f t="shared" ref="X281:X344" si="89">IF(AND(O280="Enter Trade",O281="Exit Trade",U280&gt;W280),1-Q281/Q280,IF(AND(O280="Enter Trade",O281="Exit Trade",U280&lt;W280),Q281/Q280-1,""))</f>
        <v/>
      </c>
      <c r="Y281" s="18" t="str">
        <f t="shared" ref="Y281:Y344" si="90">IF(AND(O280="Enter Trade",O281="Exit Trade",U280&gt;W280),S281/S280-1,IF(AND(O280="Enter Trade",O281="Exit Trade",U280&lt;W280),1-S281/S280,""))</f>
        <v/>
      </c>
      <c r="Z281" s="18" t="str">
        <f t="shared" ref="Z281:Z344" si="91">IF(AND(X281&lt;&gt;"",Y281&lt;&gt;""),(X281+Y281),"")</f>
        <v/>
      </c>
      <c r="AA281" s="18" t="str">
        <f t="shared" ref="AA281:AA344" si="92">IF(AND(X281&lt;&gt;"",Y281&lt;&gt;""),(X281+Y281)/2,"")</f>
        <v/>
      </c>
    </row>
    <row r="282" spans="1:27">
      <c r="A282" s="11">
        <v>42417</v>
      </c>
      <c r="B282" s="12">
        <v>974.9</v>
      </c>
      <c r="C282" s="12">
        <v>1076.3</v>
      </c>
      <c r="D282" s="9">
        <f t="shared" si="77"/>
        <v>-4.2973269885267409E-2</v>
      </c>
      <c r="E282" s="9">
        <f t="shared" si="70"/>
        <v>-4.6410049778393546E-2</v>
      </c>
      <c r="F282" s="9">
        <f t="shared" si="71"/>
        <v>4.1408912918747447E-3</v>
      </c>
      <c r="G282" s="9">
        <f t="shared" si="72"/>
        <v>-3.709304437167537E-2</v>
      </c>
      <c r="H282" s="9">
        <f t="shared" si="73"/>
        <v>-5.5727055185111722E-2</v>
      </c>
      <c r="I282" s="9">
        <f t="shared" si="74"/>
        <v>0.82996139016491077</v>
      </c>
      <c r="J282" s="3">
        <f t="shared" si="75"/>
        <v>1.4895474857465013E-3</v>
      </c>
      <c r="K282" s="3">
        <f t="shared" si="76"/>
        <v>-7.8911943554763617E-4</v>
      </c>
      <c r="L282" s="15" t="str">
        <f t="shared" si="78"/>
        <v/>
      </c>
      <c r="M282" s="12">
        <v>0.43647969222751948</v>
      </c>
      <c r="N282" s="15" t="str">
        <f t="shared" si="79"/>
        <v/>
      </c>
      <c r="O282" s="15" t="str">
        <f t="shared" si="80"/>
        <v>Exit Trade</v>
      </c>
      <c r="P282" s="15" t="str">
        <f t="shared" si="81"/>
        <v/>
      </c>
      <c r="Q282" s="15">
        <f t="shared" si="82"/>
        <v>1022.1</v>
      </c>
      <c r="R282" s="15" t="str">
        <f t="shared" si="83"/>
        <v/>
      </c>
      <c r="S282" s="15">
        <f t="shared" si="84"/>
        <v>1193.9000000000001</v>
      </c>
      <c r="T282" s="18" t="str">
        <f t="shared" si="85"/>
        <v/>
      </c>
      <c r="U282" s="18">
        <f t="shared" si="86"/>
        <v>8.4854464726196576E-3</v>
      </c>
      <c r="V282" s="18" t="str">
        <f t="shared" si="87"/>
        <v/>
      </c>
      <c r="W282" s="18">
        <f t="shared" si="88"/>
        <v>8.3049848051889322E-2</v>
      </c>
      <c r="X282" s="18" t="str">
        <f t="shared" si="89"/>
        <v/>
      </c>
      <c r="Y282" s="18" t="str">
        <f t="shared" si="90"/>
        <v/>
      </c>
      <c r="Z282" s="18" t="str">
        <f t="shared" si="91"/>
        <v/>
      </c>
      <c r="AA282" s="18" t="str">
        <f t="shared" si="92"/>
        <v/>
      </c>
    </row>
    <row r="283" spans="1:27">
      <c r="A283" s="11">
        <v>42418</v>
      </c>
      <c r="B283" s="12">
        <v>989.45</v>
      </c>
      <c r="C283" s="12">
        <v>1069.0999999999999</v>
      </c>
      <c r="D283" s="9">
        <f t="shared" si="77"/>
        <v>-3.3624476706686335E-2</v>
      </c>
      <c r="E283" s="9">
        <f t="shared" si="70"/>
        <v>-4.5719901236374066E-2</v>
      </c>
      <c r="F283" s="9">
        <f t="shared" si="71"/>
        <v>4.486514112445209E-3</v>
      </c>
      <c r="G283" s="9">
        <f t="shared" si="72"/>
        <v>-3.5625244483372343E-2</v>
      </c>
      <c r="H283" s="9">
        <f t="shared" si="73"/>
        <v>-5.581455798937579E-2</v>
      </c>
      <c r="I283" s="9">
        <f t="shared" si="74"/>
        <v>2.6959515174901716</v>
      </c>
      <c r="J283" s="3">
        <f t="shared" si="75"/>
        <v>1.4924607652066949E-2</v>
      </c>
      <c r="K283" s="3">
        <f t="shared" si="76"/>
        <v>-6.6895846882839786E-3</v>
      </c>
      <c r="L283" s="15" t="str">
        <f t="shared" si="78"/>
        <v>Enter Trade</v>
      </c>
      <c r="M283" s="12">
        <v>2.6959515174901716</v>
      </c>
      <c r="N283" s="15" t="str">
        <f t="shared" si="79"/>
        <v>Enter Trade</v>
      </c>
      <c r="O283" s="15" t="str">
        <f t="shared" si="80"/>
        <v>Enter Trade</v>
      </c>
      <c r="P283" s="15">
        <f t="shared" si="81"/>
        <v>989.45</v>
      </c>
      <c r="Q283" s="15">
        <f t="shared" si="82"/>
        <v>989.45</v>
      </c>
      <c r="R283" s="15">
        <f t="shared" si="83"/>
        <v>1069.0999999999999</v>
      </c>
      <c r="S283" s="15">
        <f t="shared" si="84"/>
        <v>1069.0999999999999</v>
      </c>
      <c r="T283" s="18">
        <f t="shared" si="85"/>
        <v>1.4924607652066949E-2</v>
      </c>
      <c r="U283" s="18">
        <f t="shared" si="86"/>
        <v>1.4924607652066949E-2</v>
      </c>
      <c r="V283" s="18">
        <f t="shared" si="87"/>
        <v>-6.6895846882839786E-3</v>
      </c>
      <c r="W283" s="18">
        <f t="shared" si="88"/>
        <v>-6.6895846882839786E-3</v>
      </c>
      <c r="X283" s="18" t="str">
        <f t="shared" si="89"/>
        <v/>
      </c>
      <c r="Y283" s="18" t="str">
        <f t="shared" si="90"/>
        <v/>
      </c>
      <c r="Z283" s="18" t="str">
        <f t="shared" si="91"/>
        <v/>
      </c>
      <c r="AA283" s="18" t="str">
        <f t="shared" si="92"/>
        <v/>
      </c>
    </row>
    <row r="284" spans="1:27">
      <c r="A284" s="11">
        <v>42419</v>
      </c>
      <c r="B284" s="12">
        <v>989.3</v>
      </c>
      <c r="C284" s="12">
        <v>1060.8499999999999</v>
      </c>
      <c r="D284" s="9">
        <f t="shared" si="77"/>
        <v>-3.032597164048827E-2</v>
      </c>
      <c r="E284" s="9">
        <f t="shared" si="70"/>
        <v>-4.5132987905408074E-2</v>
      </c>
      <c r="F284" s="9">
        <f t="shared" si="71"/>
        <v>5.2701994246752209E-3</v>
      </c>
      <c r="G284" s="9">
        <f t="shared" si="72"/>
        <v>-3.3275039199888827E-2</v>
      </c>
      <c r="H284" s="9">
        <f t="shared" si="73"/>
        <v>-5.6990936610927322E-2</v>
      </c>
      <c r="I284" s="9">
        <f t="shared" si="74"/>
        <v>2.8095741871916537</v>
      </c>
      <c r="J284" s="3">
        <f t="shared" si="75"/>
        <v>-1.5159937338934856E-4</v>
      </c>
      <c r="K284" s="3">
        <f t="shared" si="76"/>
        <v>-7.7167711158918724E-3</v>
      </c>
      <c r="L284" s="15" t="str">
        <f t="shared" si="78"/>
        <v>Enter Trade</v>
      </c>
      <c r="M284" s="12">
        <v>2.6959515174901716</v>
      </c>
      <c r="N284" s="15" t="str">
        <f t="shared" si="79"/>
        <v/>
      </c>
      <c r="O284" s="15" t="str">
        <f t="shared" si="80"/>
        <v>Enter Trade</v>
      </c>
      <c r="P284" s="15" t="str">
        <f t="shared" si="81"/>
        <v/>
      </c>
      <c r="Q284" s="15">
        <f t="shared" si="82"/>
        <v>989.45</v>
      </c>
      <c r="R284" s="15" t="str">
        <f t="shared" si="83"/>
        <v/>
      </c>
      <c r="S284" s="15">
        <f t="shared" si="84"/>
        <v>1069.0999999999999</v>
      </c>
      <c r="T284" s="18" t="str">
        <f t="shared" si="85"/>
        <v/>
      </c>
      <c r="U284" s="18">
        <f t="shared" si="86"/>
        <v>1.4924607652066949E-2</v>
      </c>
      <c r="V284" s="18" t="str">
        <f t="shared" si="87"/>
        <v/>
      </c>
      <c r="W284" s="18">
        <f t="shared" si="88"/>
        <v>-6.6895846882839786E-3</v>
      </c>
      <c r="X284" s="18" t="str">
        <f t="shared" si="89"/>
        <v/>
      </c>
      <c r="Y284" s="18" t="str">
        <f t="shared" si="90"/>
        <v/>
      </c>
      <c r="Z284" s="18" t="str">
        <f t="shared" si="91"/>
        <v/>
      </c>
      <c r="AA284" s="18" t="str">
        <f t="shared" si="92"/>
        <v/>
      </c>
    </row>
    <row r="285" spans="1:27">
      <c r="A285" s="11">
        <v>42422</v>
      </c>
      <c r="B285" s="12">
        <v>988.75</v>
      </c>
      <c r="C285" s="12">
        <v>1058.4000000000001</v>
      </c>
      <c r="D285" s="9">
        <f t="shared" si="77"/>
        <v>-2.9563334673711621E-2</v>
      </c>
      <c r="E285" s="9">
        <f t="shared" si="70"/>
        <v>-4.4666818383194404E-2</v>
      </c>
      <c r="F285" s="9">
        <f t="shared" si="71"/>
        <v>5.9852084456042919E-3</v>
      </c>
      <c r="G285" s="9">
        <f t="shared" si="72"/>
        <v>-3.1200099380584746E-2</v>
      </c>
      <c r="H285" s="9">
        <f t="shared" si="73"/>
        <v>-5.8133537385804061E-2</v>
      </c>
      <c r="I285" s="9">
        <f t="shared" si="74"/>
        <v>2.5234682879884014</v>
      </c>
      <c r="J285" s="3">
        <f t="shared" si="75"/>
        <v>-5.5594865056095679E-4</v>
      </c>
      <c r="K285" s="3">
        <f t="shared" si="76"/>
        <v>-2.3094688221707294E-3</v>
      </c>
      <c r="L285" s="15" t="str">
        <f t="shared" si="78"/>
        <v>Enter Trade</v>
      </c>
      <c r="M285" s="12">
        <v>2.6959515174901716</v>
      </c>
      <c r="N285" s="15" t="str">
        <f t="shared" si="79"/>
        <v/>
      </c>
      <c r="O285" s="15" t="str">
        <f t="shared" si="80"/>
        <v>Enter Trade</v>
      </c>
      <c r="P285" s="15" t="str">
        <f t="shared" si="81"/>
        <v/>
      </c>
      <c r="Q285" s="15">
        <f t="shared" si="82"/>
        <v>989.45</v>
      </c>
      <c r="R285" s="15" t="str">
        <f t="shared" si="83"/>
        <v/>
      </c>
      <c r="S285" s="15">
        <f t="shared" si="84"/>
        <v>1069.0999999999999</v>
      </c>
      <c r="T285" s="18" t="str">
        <f t="shared" si="85"/>
        <v/>
      </c>
      <c r="U285" s="18">
        <f t="shared" si="86"/>
        <v>1.4924607652066949E-2</v>
      </c>
      <c r="V285" s="18" t="str">
        <f t="shared" si="87"/>
        <v/>
      </c>
      <c r="W285" s="18">
        <f t="shared" si="88"/>
        <v>-6.6895846882839786E-3</v>
      </c>
      <c r="X285" s="18" t="str">
        <f t="shared" si="89"/>
        <v/>
      </c>
      <c r="Y285" s="18" t="str">
        <f t="shared" si="90"/>
        <v/>
      </c>
      <c r="Z285" s="18" t="str">
        <f t="shared" si="91"/>
        <v/>
      </c>
      <c r="AA285" s="18" t="str">
        <f t="shared" si="92"/>
        <v/>
      </c>
    </row>
    <row r="286" spans="1:27">
      <c r="A286" s="11">
        <v>42423</v>
      </c>
      <c r="B286" s="12">
        <v>970.05</v>
      </c>
      <c r="C286" s="12">
        <v>1051.0999999999999</v>
      </c>
      <c r="D286" s="9">
        <f t="shared" si="77"/>
        <v>-3.4849916084645091E-2</v>
      </c>
      <c r="E286" s="9">
        <f t="shared" si="70"/>
        <v>-4.4484948269574213E-2</v>
      </c>
      <c r="F286" s="9">
        <f t="shared" si="71"/>
        <v>6.201283475652266E-3</v>
      </c>
      <c r="G286" s="9">
        <f t="shared" si="72"/>
        <v>-3.0532060449356614E-2</v>
      </c>
      <c r="H286" s="9">
        <f t="shared" si="73"/>
        <v>-5.8437836089791813E-2</v>
      </c>
      <c r="I286" s="9">
        <f t="shared" si="74"/>
        <v>1.5537158110508222</v>
      </c>
      <c r="J286" s="3">
        <f t="shared" si="75"/>
        <v>-1.8912768647281968E-2</v>
      </c>
      <c r="K286" s="3">
        <f t="shared" si="76"/>
        <v>-6.8972033257749255E-3</v>
      </c>
      <c r="L286" s="15" t="str">
        <f t="shared" si="78"/>
        <v/>
      </c>
      <c r="M286" s="12">
        <v>2.6959515174901716</v>
      </c>
      <c r="N286" s="15" t="str">
        <f t="shared" si="79"/>
        <v/>
      </c>
      <c r="O286" s="15" t="str">
        <f t="shared" si="80"/>
        <v>Enter Trade</v>
      </c>
      <c r="P286" s="15" t="str">
        <f t="shared" si="81"/>
        <v/>
      </c>
      <c r="Q286" s="15">
        <f t="shared" si="82"/>
        <v>989.45</v>
      </c>
      <c r="R286" s="15" t="str">
        <f t="shared" si="83"/>
        <v/>
      </c>
      <c r="S286" s="15">
        <f t="shared" si="84"/>
        <v>1069.0999999999999</v>
      </c>
      <c r="T286" s="18" t="str">
        <f t="shared" si="85"/>
        <v/>
      </c>
      <c r="U286" s="18">
        <f t="shared" si="86"/>
        <v>1.4924607652066949E-2</v>
      </c>
      <c r="V286" s="18" t="str">
        <f t="shared" si="87"/>
        <v/>
      </c>
      <c r="W286" s="18">
        <f t="shared" si="88"/>
        <v>-6.6895846882839786E-3</v>
      </c>
      <c r="X286" s="18" t="str">
        <f t="shared" si="89"/>
        <v/>
      </c>
      <c r="Y286" s="18" t="str">
        <f t="shared" si="90"/>
        <v/>
      </c>
      <c r="Z286" s="18" t="str">
        <f t="shared" si="91"/>
        <v/>
      </c>
      <c r="AA286" s="18" t="str">
        <f t="shared" si="92"/>
        <v/>
      </c>
    </row>
    <row r="287" spans="1:27">
      <c r="A287" s="11">
        <v>42424</v>
      </c>
      <c r="B287" s="12">
        <v>949.6</v>
      </c>
      <c r="C287" s="12">
        <v>1022.1</v>
      </c>
      <c r="D287" s="9">
        <f t="shared" si="77"/>
        <v>-3.1952682341005054E-2</v>
      </c>
      <c r="E287" s="9">
        <f t="shared" si="70"/>
        <v>-4.4167704834019356E-2</v>
      </c>
      <c r="F287" s="9">
        <f t="shared" si="71"/>
        <v>6.5919751943897776E-3</v>
      </c>
      <c r="G287" s="9">
        <f t="shared" si="72"/>
        <v>-2.9335760646642357E-2</v>
      </c>
      <c r="H287" s="9">
        <f t="shared" si="73"/>
        <v>-5.8999649021396358E-2</v>
      </c>
      <c r="I287" s="9">
        <f t="shared" si="74"/>
        <v>1.8530140258127978</v>
      </c>
      <c r="J287" s="3">
        <f t="shared" si="75"/>
        <v>-2.1081387557342336E-2</v>
      </c>
      <c r="K287" s="3">
        <f t="shared" si="76"/>
        <v>-2.7590143659023774E-2</v>
      </c>
      <c r="L287" s="15" t="str">
        <f t="shared" si="78"/>
        <v/>
      </c>
      <c r="M287" s="12">
        <v>2.6959515174901716</v>
      </c>
      <c r="N287" s="15" t="str">
        <f t="shared" si="79"/>
        <v/>
      </c>
      <c r="O287" s="15" t="str">
        <f t="shared" si="80"/>
        <v>Enter Trade</v>
      </c>
      <c r="P287" s="15" t="str">
        <f t="shared" si="81"/>
        <v/>
      </c>
      <c r="Q287" s="15">
        <f t="shared" si="82"/>
        <v>989.45</v>
      </c>
      <c r="R287" s="15" t="str">
        <f t="shared" si="83"/>
        <v/>
      </c>
      <c r="S287" s="15">
        <f t="shared" si="84"/>
        <v>1069.0999999999999</v>
      </c>
      <c r="T287" s="18" t="str">
        <f t="shared" si="85"/>
        <v/>
      </c>
      <c r="U287" s="18">
        <f t="shared" si="86"/>
        <v>1.4924607652066949E-2</v>
      </c>
      <c r="V287" s="18" t="str">
        <f t="shared" si="87"/>
        <v/>
      </c>
      <c r="W287" s="18">
        <f t="shared" si="88"/>
        <v>-6.6895846882839786E-3</v>
      </c>
      <c r="X287" s="18" t="str">
        <f t="shared" si="89"/>
        <v/>
      </c>
      <c r="Y287" s="18" t="str">
        <f t="shared" si="90"/>
        <v/>
      </c>
      <c r="Z287" s="18" t="str">
        <f t="shared" si="91"/>
        <v/>
      </c>
      <c r="AA287" s="18" t="str">
        <f t="shared" si="92"/>
        <v/>
      </c>
    </row>
    <row r="288" spans="1:27">
      <c r="A288" s="11">
        <v>42425</v>
      </c>
      <c r="B288" s="12">
        <v>942.65</v>
      </c>
      <c r="C288" s="12">
        <v>1042.6500000000001</v>
      </c>
      <c r="D288" s="9">
        <f t="shared" si="77"/>
        <v>-4.3788075701866512E-2</v>
      </c>
      <c r="E288" s="9">
        <f t="shared" ref="E288:E351" si="93">AVERAGE(D259:D288)</f>
        <v>-4.4229128491511206E-2</v>
      </c>
      <c r="F288" s="9">
        <f t="shared" ref="F288:F351" si="94">STDEV(D259:D288)</f>
        <v>6.5791261191325695E-3</v>
      </c>
      <c r="G288" s="9">
        <f t="shared" ref="G288:G351" si="95">E288+2.25*F288</f>
        <v>-2.9426094723462925E-2</v>
      </c>
      <c r="H288" s="9">
        <f t="shared" ref="H288:H351" si="96">E288-2.25*F288</f>
        <v>-5.9032162259559484E-2</v>
      </c>
      <c r="I288" s="9">
        <f t="shared" ref="I288:I351" si="97">(D288-E288)/F288</f>
        <v>6.7038202590778903E-2</v>
      </c>
      <c r="J288" s="3">
        <f t="shared" ref="J288:J351" si="98">(B288-B287)/B287</f>
        <v>-7.3188711036226255E-3</v>
      </c>
      <c r="K288" s="3">
        <f t="shared" ref="K288:K351" si="99">(C288-C287)/C287</f>
        <v>2.0105664807748818E-2</v>
      </c>
      <c r="L288" s="15" t="str">
        <f t="shared" si="78"/>
        <v>Exit Trade</v>
      </c>
      <c r="M288" s="12">
        <v>6.7038202590778903E-2</v>
      </c>
      <c r="N288" s="15" t="str">
        <f t="shared" si="79"/>
        <v>Exit Trade</v>
      </c>
      <c r="O288" s="15" t="str">
        <f t="shared" si="80"/>
        <v>Exit Trade</v>
      </c>
      <c r="P288" s="15">
        <f t="shared" si="81"/>
        <v>942.65</v>
      </c>
      <c r="Q288" s="15">
        <f t="shared" si="82"/>
        <v>942.65</v>
      </c>
      <c r="R288" s="15">
        <f t="shared" si="83"/>
        <v>1042.6500000000001</v>
      </c>
      <c r="S288" s="15">
        <f t="shared" si="84"/>
        <v>1042.6500000000001</v>
      </c>
      <c r="T288" s="18">
        <f t="shared" si="85"/>
        <v>-7.3188711036226255E-3</v>
      </c>
      <c r="U288" s="18">
        <f t="shared" si="86"/>
        <v>-7.3188711036226255E-3</v>
      </c>
      <c r="V288" s="18">
        <f t="shared" si="87"/>
        <v>2.0105664807748818E-2</v>
      </c>
      <c r="W288" s="18">
        <f t="shared" si="88"/>
        <v>2.0105664807748818E-2</v>
      </c>
      <c r="X288" s="18">
        <f t="shared" si="89"/>
        <v>4.7299004497448172E-2</v>
      </c>
      <c r="Y288" s="18">
        <f t="shared" si="90"/>
        <v>-2.4740435880647116E-2</v>
      </c>
      <c r="Z288" s="18">
        <f t="shared" si="91"/>
        <v>2.2558568616801056E-2</v>
      </c>
      <c r="AA288" s="18">
        <f t="shared" si="92"/>
        <v>1.1279284308400528E-2</v>
      </c>
    </row>
    <row r="289" spans="1:27">
      <c r="A289" s="11">
        <v>42426</v>
      </c>
      <c r="B289" s="12">
        <v>961</v>
      </c>
      <c r="C289" s="12">
        <v>1053.7</v>
      </c>
      <c r="D289" s="9">
        <f t="shared" si="77"/>
        <v>-3.9993592382484677E-2</v>
      </c>
      <c r="E289" s="9">
        <f t="shared" si="93"/>
        <v>-4.4125249819105178E-2</v>
      </c>
      <c r="F289" s="9">
        <f t="shared" si="94"/>
        <v>6.621869728271999E-3</v>
      </c>
      <c r="G289" s="9">
        <f t="shared" si="95"/>
        <v>-2.922604293049318E-2</v>
      </c>
      <c r="H289" s="9">
        <f t="shared" si="96"/>
        <v>-5.9024456707717179E-2</v>
      </c>
      <c r="I289" s="9">
        <f t="shared" si="97"/>
        <v>0.62394121391129687</v>
      </c>
      <c r="J289" s="3">
        <f t="shared" si="98"/>
        <v>1.9466397920755343E-2</v>
      </c>
      <c r="K289" s="3">
        <f t="shared" si="99"/>
        <v>1.0597995492255267E-2</v>
      </c>
      <c r="L289" s="15" t="str">
        <f t="shared" si="78"/>
        <v/>
      </c>
      <c r="M289" s="12">
        <v>6.7038202590778903E-2</v>
      </c>
      <c r="N289" s="15" t="str">
        <f t="shared" si="79"/>
        <v/>
      </c>
      <c r="O289" s="15" t="str">
        <f t="shared" si="80"/>
        <v>Exit Trade</v>
      </c>
      <c r="P289" s="15" t="str">
        <f t="shared" si="81"/>
        <v/>
      </c>
      <c r="Q289" s="15">
        <f t="shared" si="82"/>
        <v>942.65</v>
      </c>
      <c r="R289" s="15" t="str">
        <f t="shared" si="83"/>
        <v/>
      </c>
      <c r="S289" s="15">
        <f t="shared" si="84"/>
        <v>1042.6500000000001</v>
      </c>
      <c r="T289" s="18" t="str">
        <f t="shared" si="85"/>
        <v/>
      </c>
      <c r="U289" s="18">
        <f t="shared" si="86"/>
        <v>-7.3188711036226255E-3</v>
      </c>
      <c r="V289" s="18" t="str">
        <f t="shared" si="87"/>
        <v/>
      </c>
      <c r="W289" s="18">
        <f t="shared" si="88"/>
        <v>2.0105664807748818E-2</v>
      </c>
      <c r="X289" s="18" t="str">
        <f t="shared" si="89"/>
        <v/>
      </c>
      <c r="Y289" s="18" t="str">
        <f t="shared" si="90"/>
        <v/>
      </c>
      <c r="Z289" s="18" t="str">
        <f t="shared" si="91"/>
        <v/>
      </c>
      <c r="AA289" s="18" t="str">
        <f t="shared" si="92"/>
        <v/>
      </c>
    </row>
    <row r="290" spans="1:27">
      <c r="A290" s="11">
        <v>42429</v>
      </c>
      <c r="B290" s="12">
        <v>971.85</v>
      </c>
      <c r="C290" s="12">
        <v>1060.3</v>
      </c>
      <c r="D290" s="9">
        <f t="shared" si="77"/>
        <v>-3.7829522406233045E-2</v>
      </c>
      <c r="E290" s="9">
        <f t="shared" si="93"/>
        <v>-4.3963164851099718E-2</v>
      </c>
      <c r="F290" s="9">
        <f t="shared" si="94"/>
        <v>6.7169873161429198E-3</v>
      </c>
      <c r="G290" s="9">
        <f t="shared" si="95"/>
        <v>-2.884994338977815E-2</v>
      </c>
      <c r="H290" s="9">
        <f t="shared" si="96"/>
        <v>-5.9076386312421285E-2</v>
      </c>
      <c r="I290" s="9">
        <f t="shared" si="97"/>
        <v>0.91315379294013321</v>
      </c>
      <c r="J290" s="3">
        <f t="shared" si="98"/>
        <v>1.1290322580645185E-2</v>
      </c>
      <c r="K290" s="3">
        <f t="shared" si="99"/>
        <v>6.2636424029609084E-3</v>
      </c>
      <c r="L290" s="15" t="str">
        <f t="shared" si="78"/>
        <v/>
      </c>
      <c r="M290" s="12">
        <v>6.7038202590778903E-2</v>
      </c>
      <c r="N290" s="15" t="str">
        <f t="shared" si="79"/>
        <v/>
      </c>
      <c r="O290" s="15" t="str">
        <f t="shared" si="80"/>
        <v>Exit Trade</v>
      </c>
      <c r="P290" s="15" t="str">
        <f t="shared" si="81"/>
        <v/>
      </c>
      <c r="Q290" s="15">
        <f t="shared" si="82"/>
        <v>942.65</v>
      </c>
      <c r="R290" s="15" t="str">
        <f t="shared" si="83"/>
        <v/>
      </c>
      <c r="S290" s="15">
        <f t="shared" si="84"/>
        <v>1042.6500000000001</v>
      </c>
      <c r="T290" s="18" t="str">
        <f t="shared" si="85"/>
        <v/>
      </c>
      <c r="U290" s="18">
        <f t="shared" si="86"/>
        <v>-7.3188711036226255E-3</v>
      </c>
      <c r="V290" s="18" t="str">
        <f t="shared" si="87"/>
        <v/>
      </c>
      <c r="W290" s="18">
        <f t="shared" si="88"/>
        <v>2.0105664807748818E-2</v>
      </c>
      <c r="X290" s="18" t="str">
        <f t="shared" si="89"/>
        <v/>
      </c>
      <c r="Y290" s="18" t="str">
        <f t="shared" si="90"/>
        <v/>
      </c>
      <c r="Z290" s="18" t="str">
        <f t="shared" si="91"/>
        <v/>
      </c>
      <c r="AA290" s="18" t="str">
        <f t="shared" si="92"/>
        <v/>
      </c>
    </row>
    <row r="291" spans="1:27">
      <c r="A291" s="11">
        <v>42430</v>
      </c>
      <c r="B291" s="12">
        <v>984.15</v>
      </c>
      <c r="C291" s="12">
        <v>1069.45</v>
      </c>
      <c r="D291" s="9">
        <f t="shared" si="77"/>
        <v>-3.6099187997603442E-2</v>
      </c>
      <c r="E291" s="9">
        <f t="shared" si="93"/>
        <v>-4.3743610223999883E-2</v>
      </c>
      <c r="F291" s="9">
        <f t="shared" si="94"/>
        <v>6.8661690669083912E-3</v>
      </c>
      <c r="G291" s="9">
        <f t="shared" si="95"/>
        <v>-2.8294729823456002E-2</v>
      </c>
      <c r="H291" s="9">
        <f t="shared" si="96"/>
        <v>-5.9192490624543764E-2</v>
      </c>
      <c r="I291" s="9">
        <f t="shared" si="97"/>
        <v>1.1133460524936465</v>
      </c>
      <c r="J291" s="3">
        <f t="shared" si="98"/>
        <v>1.2656274116375937E-2</v>
      </c>
      <c r="K291" s="3">
        <f t="shared" si="99"/>
        <v>8.629633122701208E-3</v>
      </c>
      <c r="L291" s="15" t="str">
        <f t="shared" si="78"/>
        <v/>
      </c>
      <c r="M291" s="12">
        <v>6.7038202590778903E-2</v>
      </c>
      <c r="N291" s="15" t="str">
        <f t="shared" si="79"/>
        <v/>
      </c>
      <c r="O291" s="15" t="str">
        <f t="shared" si="80"/>
        <v>Exit Trade</v>
      </c>
      <c r="P291" s="15" t="str">
        <f t="shared" si="81"/>
        <v/>
      </c>
      <c r="Q291" s="15">
        <f t="shared" si="82"/>
        <v>942.65</v>
      </c>
      <c r="R291" s="15" t="str">
        <f t="shared" si="83"/>
        <v/>
      </c>
      <c r="S291" s="15">
        <f t="shared" si="84"/>
        <v>1042.6500000000001</v>
      </c>
      <c r="T291" s="18" t="str">
        <f t="shared" si="85"/>
        <v/>
      </c>
      <c r="U291" s="18">
        <f t="shared" si="86"/>
        <v>-7.3188711036226255E-3</v>
      </c>
      <c r="V291" s="18" t="str">
        <f t="shared" si="87"/>
        <v/>
      </c>
      <c r="W291" s="18">
        <f t="shared" si="88"/>
        <v>2.0105664807748818E-2</v>
      </c>
      <c r="X291" s="18" t="str">
        <f t="shared" si="89"/>
        <v/>
      </c>
      <c r="Y291" s="18" t="str">
        <f t="shared" si="90"/>
        <v/>
      </c>
      <c r="Z291" s="18" t="str">
        <f t="shared" si="91"/>
        <v/>
      </c>
      <c r="AA291" s="18" t="str">
        <f t="shared" si="92"/>
        <v/>
      </c>
    </row>
    <row r="292" spans="1:27">
      <c r="A292" s="11">
        <v>42431</v>
      </c>
      <c r="B292" s="12">
        <v>1007.2</v>
      </c>
      <c r="C292" s="12">
        <v>1099.55</v>
      </c>
      <c r="D292" s="9">
        <f t="shared" si="77"/>
        <v>-3.809926578333242E-2</v>
      </c>
      <c r="E292" s="9">
        <f t="shared" si="93"/>
        <v>-4.3461805729683507E-2</v>
      </c>
      <c r="F292" s="9">
        <f t="shared" si="94"/>
        <v>6.9201488446992256E-3</v>
      </c>
      <c r="G292" s="9">
        <f t="shared" si="95"/>
        <v>-2.7891470829110247E-2</v>
      </c>
      <c r="H292" s="9">
        <f t="shared" si="96"/>
        <v>-5.9032140630256767E-2</v>
      </c>
      <c r="I292" s="9">
        <f t="shared" si="97"/>
        <v>0.77491685030138424</v>
      </c>
      <c r="J292" s="3">
        <f t="shared" si="98"/>
        <v>2.3421226439059157E-2</v>
      </c>
      <c r="K292" s="3">
        <f t="shared" si="99"/>
        <v>2.8145308336060507E-2</v>
      </c>
      <c r="L292" s="15" t="str">
        <f t="shared" si="78"/>
        <v/>
      </c>
      <c r="M292" s="12">
        <v>6.7038202590778903E-2</v>
      </c>
      <c r="N292" s="15" t="str">
        <f t="shared" si="79"/>
        <v/>
      </c>
      <c r="O292" s="15" t="str">
        <f t="shared" si="80"/>
        <v>Exit Trade</v>
      </c>
      <c r="P292" s="15" t="str">
        <f t="shared" si="81"/>
        <v/>
      </c>
      <c r="Q292" s="15">
        <f t="shared" si="82"/>
        <v>942.65</v>
      </c>
      <c r="R292" s="15" t="str">
        <f t="shared" si="83"/>
        <v/>
      </c>
      <c r="S292" s="15">
        <f t="shared" si="84"/>
        <v>1042.6500000000001</v>
      </c>
      <c r="T292" s="18" t="str">
        <f t="shared" si="85"/>
        <v/>
      </c>
      <c r="U292" s="18">
        <f t="shared" si="86"/>
        <v>-7.3188711036226255E-3</v>
      </c>
      <c r="V292" s="18" t="str">
        <f t="shared" si="87"/>
        <v/>
      </c>
      <c r="W292" s="18">
        <f t="shared" si="88"/>
        <v>2.0105664807748818E-2</v>
      </c>
      <c r="X292" s="18" t="str">
        <f t="shared" si="89"/>
        <v/>
      </c>
      <c r="Y292" s="18" t="str">
        <f t="shared" si="90"/>
        <v/>
      </c>
      <c r="Z292" s="18" t="str">
        <f t="shared" si="91"/>
        <v/>
      </c>
      <c r="AA292" s="18" t="str">
        <f t="shared" si="92"/>
        <v/>
      </c>
    </row>
    <row r="293" spans="1:27">
      <c r="A293" s="11">
        <v>42432</v>
      </c>
      <c r="B293" s="12">
        <v>1015.85</v>
      </c>
      <c r="C293" s="12">
        <v>1124.1500000000001</v>
      </c>
      <c r="D293" s="9">
        <f t="shared" si="77"/>
        <v>-4.3994679880286179E-2</v>
      </c>
      <c r="E293" s="9">
        <f t="shared" si="93"/>
        <v>-4.3336594642216925E-2</v>
      </c>
      <c r="F293" s="9">
        <f t="shared" si="94"/>
        <v>6.8736921428442163E-3</v>
      </c>
      <c r="G293" s="9">
        <f t="shared" si="95"/>
        <v>-2.7870787320817436E-2</v>
      </c>
      <c r="H293" s="9">
        <f t="shared" si="96"/>
        <v>-5.8802401963616413E-2</v>
      </c>
      <c r="I293" s="9">
        <f t="shared" si="97"/>
        <v>-9.5739702097997953E-2</v>
      </c>
      <c r="J293" s="3">
        <f t="shared" si="98"/>
        <v>8.5881652104844892E-3</v>
      </c>
      <c r="K293" s="3">
        <f t="shared" si="99"/>
        <v>2.2372788868173468E-2</v>
      </c>
      <c r="L293" s="15" t="str">
        <f t="shared" si="78"/>
        <v>Exit Trade</v>
      </c>
      <c r="M293" s="12">
        <v>6.7038202590778903E-2</v>
      </c>
      <c r="N293" s="15" t="str">
        <f t="shared" si="79"/>
        <v/>
      </c>
      <c r="O293" s="15" t="str">
        <f t="shared" si="80"/>
        <v>Exit Trade</v>
      </c>
      <c r="P293" s="15" t="str">
        <f t="shared" si="81"/>
        <v/>
      </c>
      <c r="Q293" s="15">
        <f t="shared" si="82"/>
        <v>942.65</v>
      </c>
      <c r="R293" s="15" t="str">
        <f t="shared" si="83"/>
        <v/>
      </c>
      <c r="S293" s="15">
        <f t="shared" si="84"/>
        <v>1042.6500000000001</v>
      </c>
      <c r="T293" s="18" t="str">
        <f t="shared" si="85"/>
        <v/>
      </c>
      <c r="U293" s="18">
        <f t="shared" si="86"/>
        <v>-7.3188711036226255E-3</v>
      </c>
      <c r="V293" s="18" t="str">
        <f t="shared" si="87"/>
        <v/>
      </c>
      <c r="W293" s="18">
        <f t="shared" si="88"/>
        <v>2.0105664807748818E-2</v>
      </c>
      <c r="X293" s="18" t="str">
        <f t="shared" si="89"/>
        <v/>
      </c>
      <c r="Y293" s="18" t="str">
        <f t="shared" si="90"/>
        <v/>
      </c>
      <c r="Z293" s="18" t="str">
        <f t="shared" si="91"/>
        <v/>
      </c>
      <c r="AA293" s="18" t="str">
        <f t="shared" si="92"/>
        <v/>
      </c>
    </row>
    <row r="294" spans="1:27">
      <c r="A294" s="11">
        <v>42433</v>
      </c>
      <c r="B294" s="12">
        <v>1020.55</v>
      </c>
      <c r="C294" s="12">
        <v>1129</v>
      </c>
      <c r="D294" s="9">
        <f t="shared" si="77"/>
        <v>-4.3859654879591307E-2</v>
      </c>
      <c r="E294" s="9">
        <f t="shared" si="93"/>
        <v>-4.3344404182394797E-2</v>
      </c>
      <c r="F294" s="9">
        <f t="shared" si="94"/>
        <v>6.8741646225162975E-3</v>
      </c>
      <c r="G294" s="9">
        <f t="shared" si="95"/>
        <v>-2.7877533781733126E-2</v>
      </c>
      <c r="H294" s="9">
        <f t="shared" si="96"/>
        <v>-5.8811274583056468E-2</v>
      </c>
      <c r="I294" s="9">
        <f t="shared" si="97"/>
        <v>-7.495466365597489E-2</v>
      </c>
      <c r="J294" s="3">
        <f t="shared" si="98"/>
        <v>4.6266673229314681E-3</v>
      </c>
      <c r="K294" s="3">
        <f t="shared" si="99"/>
        <v>4.314370857981505E-3</v>
      </c>
      <c r="L294" s="15" t="str">
        <f t="shared" si="78"/>
        <v>Exit Trade</v>
      </c>
      <c r="M294" s="12">
        <v>6.7038202590778903E-2</v>
      </c>
      <c r="N294" s="15" t="str">
        <f t="shared" si="79"/>
        <v/>
      </c>
      <c r="O294" s="15" t="str">
        <f t="shared" si="80"/>
        <v>Exit Trade</v>
      </c>
      <c r="P294" s="15" t="str">
        <f t="shared" si="81"/>
        <v/>
      </c>
      <c r="Q294" s="15">
        <f t="shared" si="82"/>
        <v>942.65</v>
      </c>
      <c r="R294" s="15" t="str">
        <f t="shared" si="83"/>
        <v/>
      </c>
      <c r="S294" s="15">
        <f t="shared" si="84"/>
        <v>1042.6500000000001</v>
      </c>
      <c r="T294" s="18" t="str">
        <f t="shared" si="85"/>
        <v/>
      </c>
      <c r="U294" s="18">
        <f t="shared" si="86"/>
        <v>-7.3188711036226255E-3</v>
      </c>
      <c r="V294" s="18" t="str">
        <f t="shared" si="87"/>
        <v/>
      </c>
      <c r="W294" s="18">
        <f t="shared" si="88"/>
        <v>2.0105664807748818E-2</v>
      </c>
      <c r="X294" s="18" t="str">
        <f t="shared" si="89"/>
        <v/>
      </c>
      <c r="Y294" s="18" t="str">
        <f t="shared" si="90"/>
        <v/>
      </c>
      <c r="Z294" s="18" t="str">
        <f t="shared" si="91"/>
        <v/>
      </c>
      <c r="AA294" s="18" t="str">
        <f t="shared" si="92"/>
        <v/>
      </c>
    </row>
    <row r="295" spans="1:27">
      <c r="A295" s="11">
        <v>42437</v>
      </c>
      <c r="B295" s="12">
        <v>1014.15</v>
      </c>
      <c r="C295" s="12">
        <v>1146.45</v>
      </c>
      <c r="D295" s="9">
        <f t="shared" si="77"/>
        <v>-5.3252923648856164E-2</v>
      </c>
      <c r="E295" s="9">
        <f t="shared" si="93"/>
        <v>-4.3422381835080834E-2</v>
      </c>
      <c r="F295" s="9">
        <f t="shared" si="94"/>
        <v>6.9755082512275258E-3</v>
      </c>
      <c r="G295" s="9">
        <f t="shared" si="95"/>
        <v>-2.7727488269818901E-2</v>
      </c>
      <c r="H295" s="9">
        <f t="shared" si="96"/>
        <v>-5.911727540034277E-2</v>
      </c>
      <c r="I295" s="9">
        <f t="shared" si="97"/>
        <v>-1.4092939839968486</v>
      </c>
      <c r="J295" s="3">
        <f t="shared" si="98"/>
        <v>-6.2711283131644483E-3</v>
      </c>
      <c r="K295" s="3">
        <f t="shared" si="99"/>
        <v>1.5456155890168331E-2</v>
      </c>
      <c r="L295" s="15" t="str">
        <f t="shared" si="78"/>
        <v/>
      </c>
      <c r="M295" s="12">
        <v>6.7038202590778903E-2</v>
      </c>
      <c r="N295" s="15" t="str">
        <f t="shared" si="79"/>
        <v/>
      </c>
      <c r="O295" s="15" t="str">
        <f t="shared" si="80"/>
        <v>Exit Trade</v>
      </c>
      <c r="P295" s="15" t="str">
        <f t="shared" si="81"/>
        <v/>
      </c>
      <c r="Q295" s="15">
        <f t="shared" si="82"/>
        <v>942.65</v>
      </c>
      <c r="R295" s="15" t="str">
        <f t="shared" si="83"/>
        <v/>
      </c>
      <c r="S295" s="15">
        <f t="shared" si="84"/>
        <v>1042.6500000000001</v>
      </c>
      <c r="T295" s="18" t="str">
        <f t="shared" si="85"/>
        <v/>
      </c>
      <c r="U295" s="18">
        <f t="shared" si="86"/>
        <v>-7.3188711036226255E-3</v>
      </c>
      <c r="V295" s="18" t="str">
        <f t="shared" si="87"/>
        <v/>
      </c>
      <c r="W295" s="18">
        <f t="shared" si="88"/>
        <v>2.0105664807748818E-2</v>
      </c>
      <c r="X295" s="18" t="str">
        <f t="shared" si="89"/>
        <v/>
      </c>
      <c r="Y295" s="18" t="str">
        <f t="shared" si="90"/>
        <v/>
      </c>
      <c r="Z295" s="18" t="str">
        <f t="shared" si="91"/>
        <v/>
      </c>
      <c r="AA295" s="18" t="str">
        <f t="shared" si="92"/>
        <v/>
      </c>
    </row>
    <row r="296" spans="1:27">
      <c r="A296" s="11">
        <v>42438</v>
      </c>
      <c r="B296" s="12">
        <v>1024.8</v>
      </c>
      <c r="C296" s="12">
        <v>1128.6500000000001</v>
      </c>
      <c r="D296" s="9">
        <f t="shared" si="77"/>
        <v>-4.1920169178873451E-2</v>
      </c>
      <c r="E296" s="9">
        <f t="shared" si="93"/>
        <v>-4.3073831039413354E-2</v>
      </c>
      <c r="F296" s="9">
        <f t="shared" si="94"/>
        <v>6.7708963124923074E-3</v>
      </c>
      <c r="G296" s="9">
        <f t="shared" si="95"/>
        <v>-2.7839314336305661E-2</v>
      </c>
      <c r="H296" s="9">
        <f t="shared" si="96"/>
        <v>-5.8308347742521048E-2</v>
      </c>
      <c r="I296" s="9">
        <f t="shared" si="97"/>
        <v>0.1703853976336038</v>
      </c>
      <c r="J296" s="3">
        <f t="shared" si="98"/>
        <v>1.0501405117586134E-2</v>
      </c>
      <c r="K296" s="3">
        <f t="shared" si="99"/>
        <v>-1.5526189541628465E-2</v>
      </c>
      <c r="L296" s="15" t="str">
        <f t="shared" si="78"/>
        <v>Exit Trade</v>
      </c>
      <c r="M296" s="12">
        <v>6.7038202590778903E-2</v>
      </c>
      <c r="N296" s="15" t="str">
        <f t="shared" si="79"/>
        <v/>
      </c>
      <c r="O296" s="15" t="str">
        <f t="shared" si="80"/>
        <v>Exit Trade</v>
      </c>
      <c r="P296" s="15" t="str">
        <f t="shared" si="81"/>
        <v/>
      </c>
      <c r="Q296" s="15">
        <f t="shared" si="82"/>
        <v>942.65</v>
      </c>
      <c r="R296" s="15" t="str">
        <f t="shared" si="83"/>
        <v/>
      </c>
      <c r="S296" s="15">
        <f t="shared" si="84"/>
        <v>1042.6500000000001</v>
      </c>
      <c r="T296" s="18" t="str">
        <f t="shared" si="85"/>
        <v/>
      </c>
      <c r="U296" s="18">
        <f t="shared" si="86"/>
        <v>-7.3188711036226255E-3</v>
      </c>
      <c r="V296" s="18" t="str">
        <f t="shared" si="87"/>
        <v/>
      </c>
      <c r="W296" s="18">
        <f t="shared" si="88"/>
        <v>2.0105664807748818E-2</v>
      </c>
      <c r="X296" s="18" t="str">
        <f t="shared" si="89"/>
        <v/>
      </c>
      <c r="Y296" s="18" t="str">
        <f t="shared" si="90"/>
        <v/>
      </c>
      <c r="Z296" s="18" t="str">
        <f t="shared" si="91"/>
        <v/>
      </c>
      <c r="AA296" s="18" t="str">
        <f t="shared" si="92"/>
        <v/>
      </c>
    </row>
    <row r="297" spans="1:27">
      <c r="A297" s="11">
        <v>42439</v>
      </c>
      <c r="B297" s="12">
        <v>1021.25</v>
      </c>
      <c r="C297" s="12">
        <v>1153.1500000000001</v>
      </c>
      <c r="D297" s="9">
        <f t="shared" si="77"/>
        <v>-5.275373379514154E-2</v>
      </c>
      <c r="E297" s="9">
        <f t="shared" si="93"/>
        <v>-4.3067145757737228E-2</v>
      </c>
      <c r="F297" s="9">
        <f t="shared" si="94"/>
        <v>6.7608960135836036E-3</v>
      </c>
      <c r="G297" s="9">
        <f t="shared" si="95"/>
        <v>-2.7855129727174119E-2</v>
      </c>
      <c r="H297" s="9">
        <f t="shared" si="96"/>
        <v>-5.8279161788300338E-2</v>
      </c>
      <c r="I297" s="9">
        <f t="shared" si="97"/>
        <v>-1.43273732031118</v>
      </c>
      <c r="J297" s="3">
        <f t="shared" si="98"/>
        <v>-3.4640905542544444E-3</v>
      </c>
      <c r="K297" s="3">
        <f t="shared" si="99"/>
        <v>2.1707349488326762E-2</v>
      </c>
      <c r="L297" s="15" t="str">
        <f t="shared" si="78"/>
        <v/>
      </c>
      <c r="M297" s="12">
        <v>6.7038202590778903E-2</v>
      </c>
      <c r="N297" s="15" t="str">
        <f t="shared" si="79"/>
        <v/>
      </c>
      <c r="O297" s="15" t="str">
        <f t="shared" si="80"/>
        <v>Exit Trade</v>
      </c>
      <c r="P297" s="15" t="str">
        <f t="shared" si="81"/>
        <v/>
      </c>
      <c r="Q297" s="15">
        <f t="shared" si="82"/>
        <v>942.65</v>
      </c>
      <c r="R297" s="15" t="str">
        <f t="shared" si="83"/>
        <v/>
      </c>
      <c r="S297" s="15">
        <f t="shared" si="84"/>
        <v>1042.6500000000001</v>
      </c>
      <c r="T297" s="18" t="str">
        <f t="shared" si="85"/>
        <v/>
      </c>
      <c r="U297" s="18">
        <f t="shared" si="86"/>
        <v>-7.3188711036226255E-3</v>
      </c>
      <c r="V297" s="18" t="str">
        <f t="shared" si="87"/>
        <v/>
      </c>
      <c r="W297" s="18">
        <f t="shared" si="88"/>
        <v>2.0105664807748818E-2</v>
      </c>
      <c r="X297" s="18" t="str">
        <f t="shared" si="89"/>
        <v/>
      </c>
      <c r="Y297" s="18" t="str">
        <f t="shared" si="90"/>
        <v/>
      </c>
      <c r="Z297" s="18" t="str">
        <f t="shared" si="91"/>
        <v/>
      </c>
      <c r="AA297" s="18" t="str">
        <f t="shared" si="92"/>
        <v/>
      </c>
    </row>
    <row r="298" spans="1:27">
      <c r="A298" s="11">
        <v>42440</v>
      </c>
      <c r="B298" s="12">
        <v>1028.7</v>
      </c>
      <c r="C298" s="12">
        <v>1160.5</v>
      </c>
      <c r="D298" s="9">
        <f t="shared" si="77"/>
        <v>-5.2356404957329856E-2</v>
      </c>
      <c r="E298" s="9">
        <f t="shared" si="93"/>
        <v>-4.3269230226435487E-2</v>
      </c>
      <c r="F298" s="9">
        <f t="shared" si="94"/>
        <v>6.9486668770307614E-3</v>
      </c>
      <c r="G298" s="9">
        <f t="shared" si="95"/>
        <v>-2.7634729753116274E-2</v>
      </c>
      <c r="H298" s="9">
        <f t="shared" si="96"/>
        <v>-5.89037306997547E-2</v>
      </c>
      <c r="I298" s="9">
        <f t="shared" si="97"/>
        <v>-1.3077580047667237</v>
      </c>
      <c r="J298" s="3">
        <f t="shared" si="98"/>
        <v>7.2949816401469232E-3</v>
      </c>
      <c r="K298" s="3">
        <f t="shared" si="99"/>
        <v>6.3738455534838563E-3</v>
      </c>
      <c r="L298" s="15" t="str">
        <f t="shared" si="78"/>
        <v/>
      </c>
      <c r="M298" s="12">
        <v>6.7038202590778903E-2</v>
      </c>
      <c r="N298" s="15" t="str">
        <f t="shared" si="79"/>
        <v/>
      </c>
      <c r="O298" s="15" t="str">
        <f t="shared" si="80"/>
        <v>Exit Trade</v>
      </c>
      <c r="P298" s="15" t="str">
        <f t="shared" si="81"/>
        <v/>
      </c>
      <c r="Q298" s="15">
        <f t="shared" si="82"/>
        <v>942.65</v>
      </c>
      <c r="R298" s="15" t="str">
        <f t="shared" si="83"/>
        <v/>
      </c>
      <c r="S298" s="15">
        <f t="shared" si="84"/>
        <v>1042.6500000000001</v>
      </c>
      <c r="T298" s="18" t="str">
        <f t="shared" si="85"/>
        <v/>
      </c>
      <c r="U298" s="18">
        <f t="shared" si="86"/>
        <v>-7.3188711036226255E-3</v>
      </c>
      <c r="V298" s="18" t="str">
        <f t="shared" si="87"/>
        <v/>
      </c>
      <c r="W298" s="18">
        <f t="shared" si="88"/>
        <v>2.0105664807748818E-2</v>
      </c>
      <c r="X298" s="18" t="str">
        <f t="shared" si="89"/>
        <v/>
      </c>
      <c r="Y298" s="18" t="str">
        <f t="shared" si="90"/>
        <v/>
      </c>
      <c r="Z298" s="18" t="str">
        <f t="shared" si="91"/>
        <v/>
      </c>
      <c r="AA298" s="18" t="str">
        <f t="shared" si="92"/>
        <v/>
      </c>
    </row>
    <row r="299" spans="1:27">
      <c r="A299" s="11">
        <v>42443</v>
      </c>
      <c r="B299" s="12">
        <v>1027.55</v>
      </c>
      <c r="C299" s="12">
        <v>1158.7</v>
      </c>
      <c r="D299" s="9">
        <f t="shared" si="77"/>
        <v>-5.2168043379406191E-2</v>
      </c>
      <c r="E299" s="9">
        <f t="shared" si="93"/>
        <v>-4.3316339847848065E-2</v>
      </c>
      <c r="F299" s="9">
        <f t="shared" si="94"/>
        <v>7.0057227555721038E-3</v>
      </c>
      <c r="G299" s="9">
        <f t="shared" si="95"/>
        <v>-2.7553463647810833E-2</v>
      </c>
      <c r="H299" s="9">
        <f t="shared" si="96"/>
        <v>-5.9079216047885297E-2</v>
      </c>
      <c r="I299" s="9">
        <f t="shared" si="97"/>
        <v>-1.2634961217267404</v>
      </c>
      <c r="J299" s="3">
        <f t="shared" si="98"/>
        <v>-1.1179158160786341E-3</v>
      </c>
      <c r="K299" s="3">
        <f t="shared" si="99"/>
        <v>-1.5510555794915593E-3</v>
      </c>
      <c r="L299" s="15" t="str">
        <f t="shared" si="78"/>
        <v/>
      </c>
      <c r="M299" s="12">
        <v>6.7038202590778903E-2</v>
      </c>
      <c r="N299" s="15" t="str">
        <f t="shared" si="79"/>
        <v/>
      </c>
      <c r="O299" s="15" t="str">
        <f t="shared" si="80"/>
        <v>Exit Trade</v>
      </c>
      <c r="P299" s="15" t="str">
        <f t="shared" si="81"/>
        <v/>
      </c>
      <c r="Q299" s="15">
        <f t="shared" si="82"/>
        <v>942.65</v>
      </c>
      <c r="R299" s="15" t="str">
        <f t="shared" si="83"/>
        <v/>
      </c>
      <c r="S299" s="15">
        <f t="shared" si="84"/>
        <v>1042.6500000000001</v>
      </c>
      <c r="T299" s="18" t="str">
        <f t="shared" si="85"/>
        <v/>
      </c>
      <c r="U299" s="18">
        <f t="shared" si="86"/>
        <v>-7.3188711036226255E-3</v>
      </c>
      <c r="V299" s="18" t="str">
        <f t="shared" si="87"/>
        <v/>
      </c>
      <c r="W299" s="18">
        <f t="shared" si="88"/>
        <v>2.0105664807748818E-2</v>
      </c>
      <c r="X299" s="18" t="str">
        <f t="shared" si="89"/>
        <v/>
      </c>
      <c r="Y299" s="18" t="str">
        <f t="shared" si="90"/>
        <v/>
      </c>
      <c r="Z299" s="18" t="str">
        <f t="shared" si="91"/>
        <v/>
      </c>
      <c r="AA299" s="18" t="str">
        <f t="shared" si="92"/>
        <v/>
      </c>
    </row>
    <row r="300" spans="1:27">
      <c r="A300" s="11">
        <v>42444</v>
      </c>
      <c r="B300" s="12">
        <v>1026.7</v>
      </c>
      <c r="C300" s="12">
        <v>1111.3499999999999</v>
      </c>
      <c r="D300" s="9">
        <f t="shared" si="77"/>
        <v>-3.4407291816016837E-2</v>
      </c>
      <c r="E300" s="9">
        <f t="shared" si="93"/>
        <v>-4.290668344223017E-2</v>
      </c>
      <c r="F300" s="9">
        <f t="shared" si="94"/>
        <v>7.1588677091707293E-3</v>
      </c>
      <c r="G300" s="9">
        <f t="shared" si="95"/>
        <v>-2.679923109659603E-2</v>
      </c>
      <c r="H300" s="9">
        <f t="shared" si="96"/>
        <v>-5.9014135787864311E-2</v>
      </c>
      <c r="I300" s="9">
        <f t="shared" si="97"/>
        <v>1.1872536232685724</v>
      </c>
      <c r="J300" s="3">
        <f t="shared" si="98"/>
        <v>-8.2721035472717536E-4</v>
      </c>
      <c r="K300" s="3">
        <f t="shared" si="99"/>
        <v>-4.0864762233537702E-2</v>
      </c>
      <c r="L300" s="15" t="str">
        <f t="shared" si="78"/>
        <v/>
      </c>
      <c r="M300" s="12">
        <v>6.7038202590778903E-2</v>
      </c>
      <c r="N300" s="15" t="str">
        <f t="shared" si="79"/>
        <v/>
      </c>
      <c r="O300" s="15" t="str">
        <f t="shared" si="80"/>
        <v>Exit Trade</v>
      </c>
      <c r="P300" s="15" t="str">
        <f t="shared" si="81"/>
        <v/>
      </c>
      <c r="Q300" s="15">
        <f t="shared" si="82"/>
        <v>942.65</v>
      </c>
      <c r="R300" s="15" t="str">
        <f t="shared" si="83"/>
        <v/>
      </c>
      <c r="S300" s="15">
        <f t="shared" si="84"/>
        <v>1042.6500000000001</v>
      </c>
      <c r="T300" s="18" t="str">
        <f t="shared" si="85"/>
        <v/>
      </c>
      <c r="U300" s="18">
        <f t="shared" si="86"/>
        <v>-7.3188711036226255E-3</v>
      </c>
      <c r="V300" s="18" t="str">
        <f t="shared" si="87"/>
        <v/>
      </c>
      <c r="W300" s="18">
        <f t="shared" si="88"/>
        <v>2.0105664807748818E-2</v>
      </c>
      <c r="X300" s="18" t="str">
        <f t="shared" si="89"/>
        <v/>
      </c>
      <c r="Y300" s="18" t="str">
        <f t="shared" si="90"/>
        <v/>
      </c>
      <c r="Z300" s="18" t="str">
        <f t="shared" si="91"/>
        <v/>
      </c>
      <c r="AA300" s="18" t="str">
        <f t="shared" si="92"/>
        <v/>
      </c>
    </row>
    <row r="301" spans="1:27">
      <c r="A301" s="11">
        <v>42445</v>
      </c>
      <c r="B301" s="12">
        <v>1030.45</v>
      </c>
      <c r="C301" s="12">
        <v>1125.95</v>
      </c>
      <c r="D301" s="9">
        <f t="shared" si="77"/>
        <v>-3.8492181675502758E-2</v>
      </c>
      <c r="E301" s="9">
        <f t="shared" si="93"/>
        <v>-4.2554749578201621E-2</v>
      </c>
      <c r="F301" s="9">
        <f t="shared" si="94"/>
        <v>7.1057566652625087E-3</v>
      </c>
      <c r="G301" s="9">
        <f t="shared" si="95"/>
        <v>-2.6566797081360977E-2</v>
      </c>
      <c r="H301" s="9">
        <f t="shared" si="96"/>
        <v>-5.8542702075042266E-2</v>
      </c>
      <c r="I301" s="9">
        <f t="shared" si="97"/>
        <v>0.57172910557988821</v>
      </c>
      <c r="J301" s="3">
        <f t="shared" si="98"/>
        <v>3.6524788156228694E-3</v>
      </c>
      <c r="K301" s="3">
        <f t="shared" si="99"/>
        <v>1.3137175507266062E-2</v>
      </c>
      <c r="L301" s="15" t="str">
        <f t="shared" si="78"/>
        <v/>
      </c>
      <c r="M301" s="12">
        <v>6.7038202590778903E-2</v>
      </c>
      <c r="N301" s="15" t="str">
        <f t="shared" si="79"/>
        <v/>
      </c>
      <c r="O301" s="15" t="str">
        <f t="shared" si="80"/>
        <v>Exit Trade</v>
      </c>
      <c r="P301" s="15" t="str">
        <f t="shared" si="81"/>
        <v/>
      </c>
      <c r="Q301" s="15">
        <f t="shared" si="82"/>
        <v>942.65</v>
      </c>
      <c r="R301" s="15" t="str">
        <f t="shared" si="83"/>
        <v/>
      </c>
      <c r="S301" s="15">
        <f t="shared" si="84"/>
        <v>1042.6500000000001</v>
      </c>
      <c r="T301" s="18" t="str">
        <f t="shared" si="85"/>
        <v/>
      </c>
      <c r="U301" s="18">
        <f t="shared" si="86"/>
        <v>-7.3188711036226255E-3</v>
      </c>
      <c r="V301" s="18" t="str">
        <f t="shared" si="87"/>
        <v/>
      </c>
      <c r="W301" s="18">
        <f t="shared" si="88"/>
        <v>2.0105664807748818E-2</v>
      </c>
      <c r="X301" s="18" t="str">
        <f t="shared" si="89"/>
        <v/>
      </c>
      <c r="Y301" s="18" t="str">
        <f t="shared" si="90"/>
        <v/>
      </c>
      <c r="Z301" s="18" t="str">
        <f t="shared" si="91"/>
        <v/>
      </c>
      <c r="AA301" s="18" t="str">
        <f t="shared" si="92"/>
        <v/>
      </c>
    </row>
    <row r="302" spans="1:27">
      <c r="A302" s="11">
        <v>42446</v>
      </c>
      <c r="B302" s="12">
        <v>1018.4</v>
      </c>
      <c r="C302" s="12">
        <v>1108.05</v>
      </c>
      <c r="D302" s="9">
        <f t="shared" si="77"/>
        <v>-3.6640967431068941E-2</v>
      </c>
      <c r="E302" s="9">
        <f t="shared" si="93"/>
        <v>-4.2236934481935197E-2</v>
      </c>
      <c r="F302" s="9">
        <f t="shared" si="94"/>
        <v>7.1513078750753429E-3</v>
      </c>
      <c r="G302" s="9">
        <f t="shared" si="95"/>
        <v>-2.6146491763015676E-2</v>
      </c>
      <c r="H302" s="9">
        <f t="shared" si="96"/>
        <v>-5.8327377200854721E-2</v>
      </c>
      <c r="I302" s="9">
        <f t="shared" si="97"/>
        <v>0.78250959805129339</v>
      </c>
      <c r="J302" s="3">
        <f t="shared" si="98"/>
        <v>-1.1693920131981238E-2</v>
      </c>
      <c r="K302" s="3">
        <f t="shared" si="99"/>
        <v>-1.5897686398152752E-2</v>
      </c>
      <c r="L302" s="15" t="str">
        <f t="shared" si="78"/>
        <v/>
      </c>
      <c r="M302" s="12">
        <v>6.7038202590778903E-2</v>
      </c>
      <c r="N302" s="15" t="str">
        <f t="shared" si="79"/>
        <v/>
      </c>
      <c r="O302" s="15" t="str">
        <f t="shared" si="80"/>
        <v>Exit Trade</v>
      </c>
      <c r="P302" s="15" t="str">
        <f t="shared" si="81"/>
        <v/>
      </c>
      <c r="Q302" s="15">
        <f t="shared" si="82"/>
        <v>942.65</v>
      </c>
      <c r="R302" s="15" t="str">
        <f t="shared" si="83"/>
        <v/>
      </c>
      <c r="S302" s="15">
        <f t="shared" si="84"/>
        <v>1042.6500000000001</v>
      </c>
      <c r="T302" s="18" t="str">
        <f t="shared" si="85"/>
        <v/>
      </c>
      <c r="U302" s="18">
        <f t="shared" si="86"/>
        <v>-7.3188711036226255E-3</v>
      </c>
      <c r="V302" s="18" t="str">
        <f t="shared" si="87"/>
        <v/>
      </c>
      <c r="W302" s="18">
        <f t="shared" si="88"/>
        <v>2.0105664807748818E-2</v>
      </c>
      <c r="X302" s="18" t="str">
        <f t="shared" si="89"/>
        <v/>
      </c>
      <c r="Y302" s="18" t="str">
        <f t="shared" si="90"/>
        <v/>
      </c>
      <c r="Z302" s="18" t="str">
        <f t="shared" si="91"/>
        <v/>
      </c>
      <c r="AA302" s="18" t="str">
        <f t="shared" si="92"/>
        <v/>
      </c>
    </row>
    <row r="303" spans="1:27">
      <c r="A303" s="11">
        <v>42447</v>
      </c>
      <c r="B303" s="12">
        <v>1028.4000000000001</v>
      </c>
      <c r="C303" s="12">
        <v>1129.3</v>
      </c>
      <c r="D303" s="9">
        <f t="shared" si="77"/>
        <v>-4.0647260169738311E-2</v>
      </c>
      <c r="E303" s="9">
        <f t="shared" si="93"/>
        <v>-4.2034687121696959E-2</v>
      </c>
      <c r="F303" s="9">
        <f t="shared" si="94"/>
        <v>7.1059582971481619E-3</v>
      </c>
      <c r="G303" s="9">
        <f t="shared" si="95"/>
        <v>-2.6046280953113597E-2</v>
      </c>
      <c r="H303" s="9">
        <f t="shared" si="96"/>
        <v>-5.8023093290280325E-2</v>
      </c>
      <c r="I303" s="9">
        <f t="shared" si="97"/>
        <v>0.19524839493013416</v>
      </c>
      <c r="J303" s="3">
        <f t="shared" si="98"/>
        <v>9.8193244304792954E-3</v>
      </c>
      <c r="K303" s="3">
        <f t="shared" si="99"/>
        <v>1.9177834935246604E-2</v>
      </c>
      <c r="L303" s="15" t="str">
        <f t="shared" si="78"/>
        <v>Exit Trade</v>
      </c>
      <c r="M303" s="12">
        <v>6.7038202590778903E-2</v>
      </c>
      <c r="N303" s="15" t="str">
        <f t="shared" si="79"/>
        <v/>
      </c>
      <c r="O303" s="15" t="str">
        <f t="shared" si="80"/>
        <v>Exit Trade</v>
      </c>
      <c r="P303" s="15" t="str">
        <f t="shared" si="81"/>
        <v/>
      </c>
      <c r="Q303" s="15">
        <f t="shared" si="82"/>
        <v>942.65</v>
      </c>
      <c r="R303" s="15" t="str">
        <f t="shared" si="83"/>
        <v/>
      </c>
      <c r="S303" s="15">
        <f t="shared" si="84"/>
        <v>1042.6500000000001</v>
      </c>
      <c r="T303" s="18" t="str">
        <f t="shared" si="85"/>
        <v/>
      </c>
      <c r="U303" s="18">
        <f t="shared" si="86"/>
        <v>-7.3188711036226255E-3</v>
      </c>
      <c r="V303" s="18" t="str">
        <f t="shared" si="87"/>
        <v/>
      </c>
      <c r="W303" s="18">
        <f t="shared" si="88"/>
        <v>2.0105664807748818E-2</v>
      </c>
      <c r="X303" s="18" t="str">
        <f t="shared" si="89"/>
        <v/>
      </c>
      <c r="Y303" s="18" t="str">
        <f t="shared" si="90"/>
        <v/>
      </c>
      <c r="Z303" s="18" t="str">
        <f t="shared" si="91"/>
        <v/>
      </c>
      <c r="AA303" s="18" t="str">
        <f t="shared" si="92"/>
        <v/>
      </c>
    </row>
    <row r="304" spans="1:27">
      <c r="A304" s="11">
        <v>42450</v>
      </c>
      <c r="B304" s="12">
        <v>1045.5999999999999</v>
      </c>
      <c r="C304" s="12">
        <v>1151.25</v>
      </c>
      <c r="D304" s="9">
        <f t="shared" si="77"/>
        <v>-4.18040686324175E-2</v>
      </c>
      <c r="E304" s="9">
        <f t="shared" si="93"/>
        <v>-4.177445515038089E-2</v>
      </c>
      <c r="F304" s="9">
        <f t="shared" si="94"/>
        <v>6.9603935758128718E-3</v>
      </c>
      <c r="G304" s="9">
        <f t="shared" si="95"/>
        <v>-2.6113569604801927E-2</v>
      </c>
      <c r="H304" s="9">
        <f t="shared" si="96"/>
        <v>-5.7435340695959854E-2</v>
      </c>
      <c r="I304" s="9">
        <f t="shared" si="97"/>
        <v>-4.2545700489575221E-3</v>
      </c>
      <c r="J304" s="3">
        <f t="shared" si="98"/>
        <v>1.6725009723842683E-2</v>
      </c>
      <c r="K304" s="3">
        <f t="shared" si="99"/>
        <v>1.9436819268573494E-2</v>
      </c>
      <c r="L304" s="15" t="str">
        <f t="shared" si="78"/>
        <v>Exit Trade</v>
      </c>
      <c r="M304" s="12">
        <v>6.7038202590778903E-2</v>
      </c>
      <c r="N304" s="15" t="str">
        <f t="shared" si="79"/>
        <v/>
      </c>
      <c r="O304" s="15" t="str">
        <f t="shared" si="80"/>
        <v>Exit Trade</v>
      </c>
      <c r="P304" s="15" t="str">
        <f t="shared" si="81"/>
        <v/>
      </c>
      <c r="Q304" s="15">
        <f t="shared" si="82"/>
        <v>942.65</v>
      </c>
      <c r="R304" s="15" t="str">
        <f t="shared" si="83"/>
        <v/>
      </c>
      <c r="S304" s="15">
        <f t="shared" si="84"/>
        <v>1042.6500000000001</v>
      </c>
      <c r="T304" s="18" t="str">
        <f t="shared" si="85"/>
        <v/>
      </c>
      <c r="U304" s="18">
        <f t="shared" si="86"/>
        <v>-7.3188711036226255E-3</v>
      </c>
      <c r="V304" s="18" t="str">
        <f t="shared" si="87"/>
        <v/>
      </c>
      <c r="W304" s="18">
        <f t="shared" si="88"/>
        <v>2.0105664807748818E-2</v>
      </c>
      <c r="X304" s="18" t="str">
        <f t="shared" si="89"/>
        <v/>
      </c>
      <c r="Y304" s="18" t="str">
        <f t="shared" si="90"/>
        <v/>
      </c>
      <c r="Z304" s="18" t="str">
        <f t="shared" si="91"/>
        <v/>
      </c>
      <c r="AA304" s="18" t="str">
        <f t="shared" si="92"/>
        <v/>
      </c>
    </row>
    <row r="305" spans="1:27">
      <c r="A305" s="11">
        <v>42451</v>
      </c>
      <c r="B305" s="12">
        <v>1053.8499999999999</v>
      </c>
      <c r="C305" s="12">
        <v>1168.0999999999999</v>
      </c>
      <c r="D305" s="9">
        <f t="shared" si="77"/>
        <v>-4.4701224068447717E-2</v>
      </c>
      <c r="E305" s="9">
        <f t="shared" si="93"/>
        <v>-4.15747153242512E-2</v>
      </c>
      <c r="F305" s="9">
        <f t="shared" si="94"/>
        <v>6.7792443532089771E-3</v>
      </c>
      <c r="G305" s="9">
        <f t="shared" si="95"/>
        <v>-2.6321415529531003E-2</v>
      </c>
      <c r="H305" s="9">
        <f t="shared" si="96"/>
        <v>-5.6828015118971398E-2</v>
      </c>
      <c r="I305" s="9">
        <f t="shared" si="97"/>
        <v>-0.46118838343930973</v>
      </c>
      <c r="J305" s="3">
        <f t="shared" si="98"/>
        <v>7.8902065799540937E-3</v>
      </c>
      <c r="K305" s="3">
        <f t="shared" si="99"/>
        <v>1.4636264929424459E-2</v>
      </c>
      <c r="L305" s="15" t="str">
        <f t="shared" si="78"/>
        <v>Exit Trade</v>
      </c>
      <c r="M305" s="12">
        <v>6.7038202590778903E-2</v>
      </c>
      <c r="N305" s="15" t="str">
        <f t="shared" si="79"/>
        <v/>
      </c>
      <c r="O305" s="15" t="str">
        <f t="shared" si="80"/>
        <v>Exit Trade</v>
      </c>
      <c r="P305" s="15" t="str">
        <f t="shared" si="81"/>
        <v/>
      </c>
      <c r="Q305" s="15">
        <f t="shared" si="82"/>
        <v>942.65</v>
      </c>
      <c r="R305" s="15" t="str">
        <f t="shared" si="83"/>
        <v/>
      </c>
      <c r="S305" s="15">
        <f t="shared" si="84"/>
        <v>1042.6500000000001</v>
      </c>
      <c r="T305" s="18" t="str">
        <f t="shared" si="85"/>
        <v/>
      </c>
      <c r="U305" s="18">
        <f t="shared" si="86"/>
        <v>-7.3188711036226255E-3</v>
      </c>
      <c r="V305" s="18" t="str">
        <f t="shared" si="87"/>
        <v/>
      </c>
      <c r="W305" s="18">
        <f t="shared" si="88"/>
        <v>2.0105664807748818E-2</v>
      </c>
      <c r="X305" s="18" t="str">
        <f t="shared" si="89"/>
        <v/>
      </c>
      <c r="Y305" s="18" t="str">
        <f t="shared" si="90"/>
        <v/>
      </c>
      <c r="Z305" s="18" t="str">
        <f t="shared" si="91"/>
        <v/>
      </c>
      <c r="AA305" s="18" t="str">
        <f t="shared" si="92"/>
        <v/>
      </c>
    </row>
    <row r="306" spans="1:27">
      <c r="A306" s="11">
        <v>42452</v>
      </c>
      <c r="B306" s="12">
        <v>1049.3499999999999</v>
      </c>
      <c r="C306" s="12">
        <v>1162.75</v>
      </c>
      <c r="D306" s="9">
        <f t="shared" si="77"/>
        <v>-4.4565981328118315E-2</v>
      </c>
      <c r="E306" s="9">
        <f t="shared" si="93"/>
        <v>-4.1285180577686931E-2</v>
      </c>
      <c r="F306" s="9">
        <f t="shared" si="94"/>
        <v>6.4403354371559852E-3</v>
      </c>
      <c r="G306" s="9">
        <f t="shared" si="95"/>
        <v>-2.6794425844085965E-2</v>
      </c>
      <c r="H306" s="9">
        <f t="shared" si="96"/>
        <v>-5.5775935311287897E-2</v>
      </c>
      <c r="I306" s="9">
        <f t="shared" si="97"/>
        <v>-0.50941457668549117</v>
      </c>
      <c r="J306" s="3">
        <f t="shared" si="98"/>
        <v>-4.2700574085496046E-3</v>
      </c>
      <c r="K306" s="3">
        <f t="shared" si="99"/>
        <v>-4.580087321290908E-3</v>
      </c>
      <c r="L306" s="15" t="str">
        <f t="shared" si="78"/>
        <v/>
      </c>
      <c r="M306" s="12">
        <v>6.7038202590778903E-2</v>
      </c>
      <c r="N306" s="15" t="str">
        <f t="shared" si="79"/>
        <v/>
      </c>
      <c r="O306" s="15" t="str">
        <f t="shared" si="80"/>
        <v>Exit Trade</v>
      </c>
      <c r="P306" s="15" t="str">
        <f t="shared" si="81"/>
        <v/>
      </c>
      <c r="Q306" s="15">
        <f t="shared" si="82"/>
        <v>942.65</v>
      </c>
      <c r="R306" s="15" t="str">
        <f t="shared" si="83"/>
        <v/>
      </c>
      <c r="S306" s="15">
        <f t="shared" si="84"/>
        <v>1042.6500000000001</v>
      </c>
      <c r="T306" s="18" t="str">
        <f t="shared" si="85"/>
        <v/>
      </c>
      <c r="U306" s="18">
        <f t="shared" si="86"/>
        <v>-7.3188711036226255E-3</v>
      </c>
      <c r="V306" s="18" t="str">
        <f t="shared" si="87"/>
        <v/>
      </c>
      <c r="W306" s="18">
        <f t="shared" si="88"/>
        <v>2.0105664807748818E-2</v>
      </c>
      <c r="X306" s="18" t="str">
        <f t="shared" si="89"/>
        <v/>
      </c>
      <c r="Y306" s="18" t="str">
        <f t="shared" si="90"/>
        <v/>
      </c>
      <c r="Z306" s="18" t="str">
        <f t="shared" si="91"/>
        <v/>
      </c>
      <c r="AA306" s="18" t="str">
        <f t="shared" si="92"/>
        <v/>
      </c>
    </row>
    <row r="307" spans="1:27">
      <c r="A307" s="11">
        <v>42457</v>
      </c>
      <c r="B307" s="12">
        <v>1047.5</v>
      </c>
      <c r="C307" s="12">
        <v>1143.3499999999999</v>
      </c>
      <c r="D307" s="9">
        <f t="shared" si="77"/>
        <v>-3.8025164461983903E-2</v>
      </c>
      <c r="E307" s="9">
        <f t="shared" si="93"/>
        <v>-4.1143013822402395E-2</v>
      </c>
      <c r="F307" s="9">
        <f t="shared" si="94"/>
        <v>6.4644146901048603E-3</v>
      </c>
      <c r="G307" s="9">
        <f t="shared" si="95"/>
        <v>-2.6598080769666459E-2</v>
      </c>
      <c r="H307" s="9">
        <f t="shared" si="96"/>
        <v>-5.5687946875138332E-2</v>
      </c>
      <c r="I307" s="9">
        <f t="shared" si="97"/>
        <v>0.48230961500520897</v>
      </c>
      <c r="J307" s="3">
        <f t="shared" si="98"/>
        <v>-1.7629961404678222E-3</v>
      </c>
      <c r="K307" s="3">
        <f t="shared" si="99"/>
        <v>-1.6684583960438693E-2</v>
      </c>
      <c r="L307" s="15" t="str">
        <f t="shared" si="78"/>
        <v>Exit Trade</v>
      </c>
      <c r="M307" s="12">
        <v>6.7038202590778903E-2</v>
      </c>
      <c r="N307" s="15" t="str">
        <f t="shared" si="79"/>
        <v/>
      </c>
      <c r="O307" s="15" t="str">
        <f t="shared" si="80"/>
        <v>Exit Trade</v>
      </c>
      <c r="P307" s="15" t="str">
        <f t="shared" si="81"/>
        <v/>
      </c>
      <c r="Q307" s="15">
        <f t="shared" si="82"/>
        <v>942.65</v>
      </c>
      <c r="R307" s="15" t="str">
        <f t="shared" si="83"/>
        <v/>
      </c>
      <c r="S307" s="15">
        <f t="shared" si="84"/>
        <v>1042.6500000000001</v>
      </c>
      <c r="T307" s="18" t="str">
        <f t="shared" si="85"/>
        <v/>
      </c>
      <c r="U307" s="18">
        <f t="shared" si="86"/>
        <v>-7.3188711036226255E-3</v>
      </c>
      <c r="V307" s="18" t="str">
        <f t="shared" si="87"/>
        <v/>
      </c>
      <c r="W307" s="18">
        <f t="shared" si="88"/>
        <v>2.0105664807748818E-2</v>
      </c>
      <c r="X307" s="18" t="str">
        <f t="shared" si="89"/>
        <v/>
      </c>
      <c r="Y307" s="18" t="str">
        <f t="shared" si="90"/>
        <v/>
      </c>
      <c r="Z307" s="18" t="str">
        <f t="shared" si="91"/>
        <v/>
      </c>
      <c r="AA307" s="18" t="str">
        <f t="shared" si="92"/>
        <v/>
      </c>
    </row>
    <row r="308" spans="1:27">
      <c r="A308" s="11">
        <v>42458</v>
      </c>
      <c r="B308" s="12">
        <v>1053.8</v>
      </c>
      <c r="C308" s="12">
        <v>1125.75</v>
      </c>
      <c r="D308" s="9">
        <f t="shared" si="77"/>
        <v>-2.8683761398200995E-2</v>
      </c>
      <c r="E308" s="9">
        <f t="shared" si="93"/>
        <v>-4.0803015419670442E-2</v>
      </c>
      <c r="F308" s="9">
        <f t="shared" si="94"/>
        <v>6.8444078024007329E-3</v>
      </c>
      <c r="G308" s="9">
        <f t="shared" si="95"/>
        <v>-2.5403097864268795E-2</v>
      </c>
      <c r="H308" s="9">
        <f t="shared" si="96"/>
        <v>-5.620293297507209E-2</v>
      </c>
      <c r="I308" s="9">
        <f t="shared" si="97"/>
        <v>1.7706797098236196</v>
      </c>
      <c r="J308" s="3">
        <f t="shared" si="98"/>
        <v>6.014319809069169E-3</v>
      </c>
      <c r="K308" s="3">
        <f t="shared" si="99"/>
        <v>-1.53933616128044E-2</v>
      </c>
      <c r="L308" s="15" t="str">
        <f t="shared" si="78"/>
        <v/>
      </c>
      <c r="M308" s="12">
        <v>6.7038202590778903E-2</v>
      </c>
      <c r="N308" s="15" t="str">
        <f t="shared" si="79"/>
        <v/>
      </c>
      <c r="O308" s="15" t="str">
        <f t="shared" si="80"/>
        <v>Exit Trade</v>
      </c>
      <c r="P308" s="15" t="str">
        <f t="shared" si="81"/>
        <v/>
      </c>
      <c r="Q308" s="15">
        <f t="shared" si="82"/>
        <v>942.65</v>
      </c>
      <c r="R308" s="15" t="str">
        <f t="shared" si="83"/>
        <v/>
      </c>
      <c r="S308" s="15">
        <f t="shared" si="84"/>
        <v>1042.6500000000001</v>
      </c>
      <c r="T308" s="18" t="str">
        <f t="shared" si="85"/>
        <v/>
      </c>
      <c r="U308" s="18">
        <f t="shared" si="86"/>
        <v>-7.3188711036226255E-3</v>
      </c>
      <c r="V308" s="18" t="str">
        <f t="shared" si="87"/>
        <v/>
      </c>
      <c r="W308" s="18">
        <f t="shared" si="88"/>
        <v>2.0105664807748818E-2</v>
      </c>
      <c r="X308" s="18" t="str">
        <f t="shared" si="89"/>
        <v/>
      </c>
      <c r="Y308" s="18" t="str">
        <f t="shared" si="90"/>
        <v/>
      </c>
      <c r="Z308" s="18" t="str">
        <f t="shared" si="91"/>
        <v/>
      </c>
      <c r="AA308" s="18" t="str">
        <f t="shared" si="92"/>
        <v/>
      </c>
    </row>
    <row r="309" spans="1:27">
      <c r="A309" s="11">
        <v>42459</v>
      </c>
      <c r="B309" s="12">
        <v>1064.95</v>
      </c>
      <c r="C309" s="12">
        <v>1115.3</v>
      </c>
      <c r="D309" s="9">
        <f t="shared" si="77"/>
        <v>-2.0062484316622459E-2</v>
      </c>
      <c r="E309" s="9">
        <f t="shared" si="93"/>
        <v>-3.9887397851982871E-2</v>
      </c>
      <c r="F309" s="9">
        <f t="shared" si="94"/>
        <v>7.6974797983375125E-3</v>
      </c>
      <c r="G309" s="9">
        <f t="shared" si="95"/>
        <v>-2.2568068305723468E-2</v>
      </c>
      <c r="H309" s="9">
        <f t="shared" si="96"/>
        <v>-5.7206727398242271E-2</v>
      </c>
      <c r="I309" s="9">
        <f t="shared" si="97"/>
        <v>2.5755070561720941</v>
      </c>
      <c r="J309" s="3">
        <f t="shared" si="98"/>
        <v>1.0580755361548767E-2</v>
      </c>
      <c r="K309" s="3">
        <f t="shared" si="99"/>
        <v>-9.2827004219409679E-3</v>
      </c>
      <c r="L309" s="15" t="str">
        <f t="shared" si="78"/>
        <v>Enter Trade</v>
      </c>
      <c r="M309" s="12">
        <v>2.5755070561720941</v>
      </c>
      <c r="N309" s="15" t="str">
        <f t="shared" si="79"/>
        <v>Enter Trade</v>
      </c>
      <c r="O309" s="15" t="str">
        <f t="shared" si="80"/>
        <v>Enter Trade</v>
      </c>
      <c r="P309" s="15">
        <f t="shared" si="81"/>
        <v>1064.95</v>
      </c>
      <c r="Q309" s="15">
        <f t="shared" si="82"/>
        <v>1064.95</v>
      </c>
      <c r="R309" s="15">
        <f t="shared" si="83"/>
        <v>1115.3</v>
      </c>
      <c r="S309" s="15">
        <f t="shared" si="84"/>
        <v>1115.3</v>
      </c>
      <c r="T309" s="18">
        <f t="shared" si="85"/>
        <v>1.0580755361548767E-2</v>
      </c>
      <c r="U309" s="18">
        <f t="shared" si="86"/>
        <v>1.0580755361548767E-2</v>
      </c>
      <c r="V309" s="18">
        <f t="shared" si="87"/>
        <v>-9.2827004219409679E-3</v>
      </c>
      <c r="W309" s="18">
        <f t="shared" si="88"/>
        <v>-9.2827004219409679E-3</v>
      </c>
      <c r="X309" s="18" t="str">
        <f t="shared" si="89"/>
        <v/>
      </c>
      <c r="Y309" s="18" t="str">
        <f t="shared" si="90"/>
        <v/>
      </c>
      <c r="Z309" s="18" t="str">
        <f t="shared" si="91"/>
        <v/>
      </c>
      <c r="AA309" s="18" t="str">
        <f t="shared" si="92"/>
        <v/>
      </c>
    </row>
    <row r="310" spans="1:27">
      <c r="A310" s="11">
        <v>42460</v>
      </c>
      <c r="B310" s="12">
        <v>1071.1500000000001</v>
      </c>
      <c r="C310" s="12">
        <v>1105.5999999999999</v>
      </c>
      <c r="D310" s="9">
        <f t="shared" si="77"/>
        <v>-1.3747737899673125E-2</v>
      </c>
      <c r="E310" s="9">
        <f t="shared" si="93"/>
        <v>-3.8838185494959897E-2</v>
      </c>
      <c r="F310" s="9">
        <f t="shared" si="94"/>
        <v>8.9828583994806845E-3</v>
      </c>
      <c r="G310" s="9">
        <f t="shared" si="95"/>
        <v>-1.8626754096128358E-2</v>
      </c>
      <c r="H310" s="9">
        <f t="shared" si="96"/>
        <v>-5.9049616893791436E-2</v>
      </c>
      <c r="I310" s="9">
        <f t="shared" si="97"/>
        <v>2.7931474013591595</v>
      </c>
      <c r="J310" s="3">
        <f t="shared" si="98"/>
        <v>5.8218695713414198E-3</v>
      </c>
      <c r="K310" s="3">
        <f t="shared" si="99"/>
        <v>-8.6972115125975493E-3</v>
      </c>
      <c r="L310" s="15" t="str">
        <f t="shared" si="78"/>
        <v>Enter Trade</v>
      </c>
      <c r="M310" s="12">
        <v>2.5755070561720941</v>
      </c>
      <c r="N310" s="15" t="str">
        <f t="shared" si="79"/>
        <v/>
      </c>
      <c r="O310" s="15" t="str">
        <f t="shared" si="80"/>
        <v>Enter Trade</v>
      </c>
      <c r="P310" s="15" t="str">
        <f t="shared" si="81"/>
        <v/>
      </c>
      <c r="Q310" s="15">
        <f t="shared" si="82"/>
        <v>1064.95</v>
      </c>
      <c r="R310" s="15" t="str">
        <f t="shared" si="83"/>
        <v/>
      </c>
      <c r="S310" s="15">
        <f t="shared" si="84"/>
        <v>1115.3</v>
      </c>
      <c r="T310" s="18" t="str">
        <f t="shared" si="85"/>
        <v/>
      </c>
      <c r="U310" s="18">
        <f t="shared" si="86"/>
        <v>1.0580755361548767E-2</v>
      </c>
      <c r="V310" s="18" t="str">
        <f t="shared" si="87"/>
        <v/>
      </c>
      <c r="W310" s="18">
        <f t="shared" si="88"/>
        <v>-9.2827004219409679E-3</v>
      </c>
      <c r="X310" s="18" t="str">
        <f t="shared" si="89"/>
        <v/>
      </c>
      <c r="Y310" s="18" t="str">
        <f t="shared" si="90"/>
        <v/>
      </c>
      <c r="Z310" s="18" t="str">
        <f t="shared" si="91"/>
        <v/>
      </c>
      <c r="AA310" s="18" t="str">
        <f t="shared" si="92"/>
        <v/>
      </c>
    </row>
    <row r="311" spans="1:27">
      <c r="A311" s="11">
        <v>42461</v>
      </c>
      <c r="B311" s="12">
        <v>1064.45</v>
      </c>
      <c r="C311" s="12">
        <v>1113.4000000000001</v>
      </c>
      <c r="D311" s="9">
        <f t="shared" si="77"/>
        <v>-1.952595066495388E-2</v>
      </c>
      <c r="E311" s="9">
        <f t="shared" si="93"/>
        <v>-3.802363263951844E-2</v>
      </c>
      <c r="F311" s="9">
        <f t="shared" si="94"/>
        <v>9.5896121200305488E-3</v>
      </c>
      <c r="G311" s="9">
        <f t="shared" si="95"/>
        <v>-1.6447005369449704E-2</v>
      </c>
      <c r="H311" s="9">
        <f t="shared" si="96"/>
        <v>-5.9600259909587172E-2</v>
      </c>
      <c r="I311" s="9">
        <f t="shared" si="97"/>
        <v>1.9289291102741319</v>
      </c>
      <c r="J311" s="3">
        <f t="shared" si="98"/>
        <v>-6.254959622835312E-3</v>
      </c>
      <c r="K311" s="3">
        <f t="shared" si="99"/>
        <v>7.0549927641101505E-3</v>
      </c>
      <c r="L311" s="15" t="str">
        <f t="shared" si="78"/>
        <v/>
      </c>
      <c r="M311" s="12">
        <v>2.5755070561720941</v>
      </c>
      <c r="N311" s="15" t="str">
        <f t="shared" si="79"/>
        <v/>
      </c>
      <c r="O311" s="15" t="str">
        <f t="shared" si="80"/>
        <v>Enter Trade</v>
      </c>
      <c r="P311" s="15" t="str">
        <f t="shared" si="81"/>
        <v/>
      </c>
      <c r="Q311" s="15">
        <f t="shared" si="82"/>
        <v>1064.95</v>
      </c>
      <c r="R311" s="15" t="str">
        <f t="shared" si="83"/>
        <v/>
      </c>
      <c r="S311" s="15">
        <f t="shared" si="84"/>
        <v>1115.3</v>
      </c>
      <c r="T311" s="18" t="str">
        <f t="shared" si="85"/>
        <v/>
      </c>
      <c r="U311" s="18">
        <f t="shared" si="86"/>
        <v>1.0580755361548767E-2</v>
      </c>
      <c r="V311" s="18" t="str">
        <f t="shared" si="87"/>
        <v/>
      </c>
      <c r="W311" s="18">
        <f t="shared" si="88"/>
        <v>-9.2827004219409679E-3</v>
      </c>
      <c r="X311" s="18" t="str">
        <f t="shared" si="89"/>
        <v/>
      </c>
      <c r="Y311" s="18" t="str">
        <f t="shared" si="90"/>
        <v/>
      </c>
      <c r="Z311" s="18" t="str">
        <f t="shared" si="91"/>
        <v/>
      </c>
      <c r="AA311" s="18" t="str">
        <f t="shared" si="92"/>
        <v/>
      </c>
    </row>
    <row r="312" spans="1:27">
      <c r="A312" s="11">
        <v>42464</v>
      </c>
      <c r="B312" s="12">
        <v>1069.05</v>
      </c>
      <c r="C312" s="12">
        <v>1103.7</v>
      </c>
      <c r="D312" s="9">
        <f t="shared" si="77"/>
        <v>-1.3853024698154541E-2</v>
      </c>
      <c r="E312" s="9">
        <f t="shared" si="93"/>
        <v>-3.7052957799948001E-2</v>
      </c>
      <c r="F312" s="9">
        <f t="shared" si="94"/>
        <v>1.0501744104460968E-2</v>
      </c>
      <c r="G312" s="9">
        <f t="shared" si="95"/>
        <v>-1.3424033564910821E-2</v>
      </c>
      <c r="H312" s="9">
        <f t="shared" si="96"/>
        <v>-6.0681882034985181E-2</v>
      </c>
      <c r="I312" s="9">
        <f t="shared" si="97"/>
        <v>2.2091504869118372</v>
      </c>
      <c r="J312" s="3">
        <f t="shared" si="98"/>
        <v>4.3214805768236261E-3</v>
      </c>
      <c r="K312" s="3">
        <f t="shared" si="99"/>
        <v>-8.7120531704688742E-3</v>
      </c>
      <c r="L312" s="15" t="str">
        <f t="shared" si="78"/>
        <v/>
      </c>
      <c r="M312" s="12">
        <v>2.5755070561720941</v>
      </c>
      <c r="N312" s="15" t="str">
        <f t="shared" si="79"/>
        <v/>
      </c>
      <c r="O312" s="15" t="str">
        <f t="shared" si="80"/>
        <v>Enter Trade</v>
      </c>
      <c r="P312" s="15" t="str">
        <f t="shared" si="81"/>
        <v/>
      </c>
      <c r="Q312" s="15">
        <f t="shared" si="82"/>
        <v>1064.95</v>
      </c>
      <c r="R312" s="15" t="str">
        <f t="shared" si="83"/>
        <v/>
      </c>
      <c r="S312" s="15">
        <f t="shared" si="84"/>
        <v>1115.3</v>
      </c>
      <c r="T312" s="18" t="str">
        <f t="shared" si="85"/>
        <v/>
      </c>
      <c r="U312" s="18">
        <f t="shared" si="86"/>
        <v>1.0580755361548767E-2</v>
      </c>
      <c r="V312" s="18" t="str">
        <f t="shared" si="87"/>
        <v/>
      </c>
      <c r="W312" s="18">
        <f t="shared" si="88"/>
        <v>-9.2827004219409679E-3</v>
      </c>
      <c r="X312" s="18" t="str">
        <f t="shared" si="89"/>
        <v/>
      </c>
      <c r="Y312" s="18" t="str">
        <f t="shared" si="90"/>
        <v/>
      </c>
      <c r="Z312" s="18" t="str">
        <f t="shared" si="91"/>
        <v/>
      </c>
      <c r="AA312" s="18" t="str">
        <f t="shared" si="92"/>
        <v/>
      </c>
    </row>
    <row r="313" spans="1:27">
      <c r="A313" s="11">
        <v>42465</v>
      </c>
      <c r="B313" s="12">
        <v>1057.45</v>
      </c>
      <c r="C313" s="12">
        <v>1103.45</v>
      </c>
      <c r="D313" s="9">
        <f t="shared" si="77"/>
        <v>-1.8492817461977732E-2</v>
      </c>
      <c r="E313" s="9">
        <f t="shared" si="93"/>
        <v>-3.6548569158457722E-2</v>
      </c>
      <c r="F313" s="9">
        <f t="shared" si="94"/>
        <v>1.1022554209188056E-2</v>
      </c>
      <c r="G313" s="9">
        <f t="shared" si="95"/>
        <v>-1.1747822187784595E-2</v>
      </c>
      <c r="H313" s="9">
        <f t="shared" si="96"/>
        <v>-6.1349316129130846E-2</v>
      </c>
      <c r="I313" s="9">
        <f t="shared" si="97"/>
        <v>1.6380732953374164</v>
      </c>
      <c r="J313" s="3">
        <f t="shared" si="98"/>
        <v>-1.0850755343529217E-2</v>
      </c>
      <c r="K313" s="3">
        <f t="shared" si="99"/>
        <v>-2.2651082721754099E-4</v>
      </c>
      <c r="L313" s="15" t="str">
        <f t="shared" si="78"/>
        <v/>
      </c>
      <c r="M313" s="12">
        <v>2.5755070561720941</v>
      </c>
      <c r="N313" s="15" t="str">
        <f t="shared" si="79"/>
        <v/>
      </c>
      <c r="O313" s="15" t="str">
        <f t="shared" si="80"/>
        <v>Enter Trade</v>
      </c>
      <c r="P313" s="15" t="str">
        <f t="shared" si="81"/>
        <v/>
      </c>
      <c r="Q313" s="15">
        <f t="shared" si="82"/>
        <v>1064.95</v>
      </c>
      <c r="R313" s="15" t="str">
        <f t="shared" si="83"/>
        <v/>
      </c>
      <c r="S313" s="15">
        <f t="shared" si="84"/>
        <v>1115.3</v>
      </c>
      <c r="T313" s="18" t="str">
        <f t="shared" si="85"/>
        <v/>
      </c>
      <c r="U313" s="18">
        <f t="shared" si="86"/>
        <v>1.0580755361548767E-2</v>
      </c>
      <c r="V313" s="18" t="str">
        <f t="shared" si="87"/>
        <v/>
      </c>
      <c r="W313" s="18">
        <f t="shared" si="88"/>
        <v>-9.2827004219409679E-3</v>
      </c>
      <c r="X313" s="18" t="str">
        <f t="shared" si="89"/>
        <v/>
      </c>
      <c r="Y313" s="18" t="str">
        <f t="shared" si="90"/>
        <v/>
      </c>
      <c r="Z313" s="18" t="str">
        <f t="shared" si="91"/>
        <v/>
      </c>
      <c r="AA313" s="18" t="str">
        <f t="shared" si="92"/>
        <v/>
      </c>
    </row>
    <row r="314" spans="1:27">
      <c r="A314" s="11">
        <v>42466</v>
      </c>
      <c r="B314" s="12">
        <v>1061.5</v>
      </c>
      <c r="C314" s="12">
        <v>1102.05</v>
      </c>
      <c r="D314" s="9">
        <f t="shared" si="77"/>
        <v>-1.6281300398040151E-2</v>
      </c>
      <c r="E314" s="9">
        <f t="shared" si="93"/>
        <v>-3.6080413450376124E-2</v>
      </c>
      <c r="F314" s="9">
        <f t="shared" si="94"/>
        <v>1.1580111826728025E-2</v>
      </c>
      <c r="G314" s="9">
        <f t="shared" si="95"/>
        <v>-1.0025161840238068E-2</v>
      </c>
      <c r="H314" s="9">
        <f t="shared" si="96"/>
        <v>-6.2135665060514184E-2</v>
      </c>
      <c r="I314" s="9">
        <f t="shared" si="97"/>
        <v>1.709751455649823</v>
      </c>
      <c r="J314" s="3">
        <f t="shared" si="98"/>
        <v>3.8299683200150878E-3</v>
      </c>
      <c r="K314" s="3">
        <f t="shared" si="99"/>
        <v>-1.268748017581305E-3</v>
      </c>
      <c r="L314" s="15" t="str">
        <f t="shared" si="78"/>
        <v/>
      </c>
      <c r="M314" s="12">
        <v>2.5755070561720941</v>
      </c>
      <c r="N314" s="15" t="str">
        <f t="shared" si="79"/>
        <v/>
      </c>
      <c r="O314" s="15" t="str">
        <f t="shared" si="80"/>
        <v>Enter Trade</v>
      </c>
      <c r="P314" s="15" t="str">
        <f t="shared" si="81"/>
        <v/>
      </c>
      <c r="Q314" s="15">
        <f t="shared" si="82"/>
        <v>1064.95</v>
      </c>
      <c r="R314" s="15" t="str">
        <f t="shared" si="83"/>
        <v/>
      </c>
      <c r="S314" s="15">
        <f t="shared" si="84"/>
        <v>1115.3</v>
      </c>
      <c r="T314" s="18" t="str">
        <f t="shared" si="85"/>
        <v/>
      </c>
      <c r="U314" s="18">
        <f t="shared" si="86"/>
        <v>1.0580755361548767E-2</v>
      </c>
      <c r="V314" s="18" t="str">
        <f t="shared" si="87"/>
        <v/>
      </c>
      <c r="W314" s="18">
        <f t="shared" si="88"/>
        <v>-9.2827004219409679E-3</v>
      </c>
      <c r="X314" s="18" t="str">
        <f t="shared" si="89"/>
        <v/>
      </c>
      <c r="Y314" s="18" t="str">
        <f t="shared" si="90"/>
        <v/>
      </c>
      <c r="Z314" s="18" t="str">
        <f t="shared" si="91"/>
        <v/>
      </c>
      <c r="AA314" s="18" t="str">
        <f t="shared" si="92"/>
        <v/>
      </c>
    </row>
    <row r="315" spans="1:27">
      <c r="A315" s="11">
        <v>42467</v>
      </c>
      <c r="B315" s="12">
        <v>1055.5</v>
      </c>
      <c r="C315" s="12">
        <v>1070.8499999999999</v>
      </c>
      <c r="D315" s="9">
        <f t="shared" si="77"/>
        <v>-6.2704033706002986E-3</v>
      </c>
      <c r="E315" s="9">
        <f t="shared" si="93"/>
        <v>-3.5303982406939077E-2</v>
      </c>
      <c r="F315" s="9">
        <f t="shared" si="94"/>
        <v>1.2753565745994828E-2</v>
      </c>
      <c r="G315" s="9">
        <f t="shared" si="95"/>
        <v>-6.6084594784507136E-3</v>
      </c>
      <c r="H315" s="9">
        <f t="shared" si="96"/>
        <v>-6.3999505335427448E-2</v>
      </c>
      <c r="I315" s="9">
        <f t="shared" si="97"/>
        <v>2.2765067914795969</v>
      </c>
      <c r="J315" s="3">
        <f t="shared" si="98"/>
        <v>-5.6523787093735282E-3</v>
      </c>
      <c r="K315" s="3">
        <f t="shared" si="99"/>
        <v>-2.8310875187151259E-2</v>
      </c>
      <c r="L315" s="15" t="str">
        <f t="shared" si="78"/>
        <v/>
      </c>
      <c r="M315" s="12">
        <v>2.5755070561720941</v>
      </c>
      <c r="N315" s="15" t="str">
        <f t="shared" si="79"/>
        <v/>
      </c>
      <c r="O315" s="15" t="str">
        <f t="shared" si="80"/>
        <v>Enter Trade</v>
      </c>
      <c r="P315" s="15" t="str">
        <f t="shared" si="81"/>
        <v/>
      </c>
      <c r="Q315" s="15">
        <f t="shared" si="82"/>
        <v>1064.95</v>
      </c>
      <c r="R315" s="15" t="str">
        <f t="shared" si="83"/>
        <v/>
      </c>
      <c r="S315" s="15">
        <f t="shared" si="84"/>
        <v>1115.3</v>
      </c>
      <c r="T315" s="18" t="str">
        <f t="shared" si="85"/>
        <v/>
      </c>
      <c r="U315" s="18">
        <f t="shared" si="86"/>
        <v>1.0580755361548767E-2</v>
      </c>
      <c r="V315" s="18" t="str">
        <f t="shared" si="87"/>
        <v/>
      </c>
      <c r="W315" s="18">
        <f t="shared" si="88"/>
        <v>-9.2827004219409679E-3</v>
      </c>
      <c r="X315" s="18" t="str">
        <f t="shared" si="89"/>
        <v/>
      </c>
      <c r="Y315" s="18" t="str">
        <f t="shared" si="90"/>
        <v/>
      </c>
      <c r="Z315" s="18" t="str">
        <f t="shared" si="91"/>
        <v/>
      </c>
      <c r="AA315" s="18" t="str">
        <f t="shared" si="92"/>
        <v/>
      </c>
    </row>
    <row r="316" spans="1:27">
      <c r="A316" s="11">
        <v>42468</v>
      </c>
      <c r="B316" s="12">
        <v>1059.3499999999999</v>
      </c>
      <c r="C316" s="12">
        <v>1079.55</v>
      </c>
      <c r="D316" s="9">
        <f t="shared" si="77"/>
        <v>-8.2032908182613409E-3</v>
      </c>
      <c r="E316" s="9">
        <f t="shared" si="93"/>
        <v>-3.4415761564726283E-2</v>
      </c>
      <c r="F316" s="9">
        <f t="shared" si="94"/>
        <v>1.3680495754160254E-2</v>
      </c>
      <c r="G316" s="9">
        <f t="shared" si="95"/>
        <v>-3.634646117865712E-3</v>
      </c>
      <c r="H316" s="9">
        <f t="shared" si="96"/>
        <v>-6.5196877011586857E-2</v>
      </c>
      <c r="I316" s="9">
        <f t="shared" si="97"/>
        <v>1.9160468463647378</v>
      </c>
      <c r="J316" s="3">
        <f t="shared" si="98"/>
        <v>3.6475603979155935E-3</v>
      </c>
      <c r="K316" s="3">
        <f t="shared" si="99"/>
        <v>8.1243871690713423E-3</v>
      </c>
      <c r="L316" s="15" t="str">
        <f t="shared" si="78"/>
        <v/>
      </c>
      <c r="M316" s="12">
        <v>2.5755070561720941</v>
      </c>
      <c r="N316" s="15" t="str">
        <f t="shared" si="79"/>
        <v/>
      </c>
      <c r="O316" s="15" t="str">
        <f t="shared" si="80"/>
        <v>Enter Trade</v>
      </c>
      <c r="P316" s="15" t="str">
        <f t="shared" si="81"/>
        <v/>
      </c>
      <c r="Q316" s="15">
        <f t="shared" si="82"/>
        <v>1064.95</v>
      </c>
      <c r="R316" s="15" t="str">
        <f t="shared" si="83"/>
        <v/>
      </c>
      <c r="S316" s="15">
        <f t="shared" si="84"/>
        <v>1115.3</v>
      </c>
      <c r="T316" s="18" t="str">
        <f t="shared" si="85"/>
        <v/>
      </c>
      <c r="U316" s="18">
        <f t="shared" si="86"/>
        <v>1.0580755361548767E-2</v>
      </c>
      <c r="V316" s="18" t="str">
        <f t="shared" si="87"/>
        <v/>
      </c>
      <c r="W316" s="18">
        <f t="shared" si="88"/>
        <v>-9.2827004219409679E-3</v>
      </c>
      <c r="X316" s="18" t="str">
        <f t="shared" si="89"/>
        <v/>
      </c>
      <c r="Y316" s="18" t="str">
        <f t="shared" si="90"/>
        <v/>
      </c>
      <c r="Z316" s="18" t="str">
        <f t="shared" si="91"/>
        <v/>
      </c>
      <c r="AA316" s="18" t="str">
        <f t="shared" si="92"/>
        <v/>
      </c>
    </row>
    <row r="317" spans="1:27">
      <c r="A317" s="11">
        <v>42471</v>
      </c>
      <c r="B317" s="12">
        <v>1070.95</v>
      </c>
      <c r="C317" s="12">
        <v>1079.8</v>
      </c>
      <c r="D317" s="9">
        <f t="shared" si="77"/>
        <v>-3.5741279625562624E-3</v>
      </c>
      <c r="E317" s="9">
        <f t="shared" si="93"/>
        <v>-3.3469809752111321E-2</v>
      </c>
      <c r="F317" s="9">
        <f t="shared" si="94"/>
        <v>1.4792609778071751E-2</v>
      </c>
      <c r="G317" s="9">
        <f t="shared" si="95"/>
        <v>-1.8643775144987912E-4</v>
      </c>
      <c r="H317" s="9">
        <f t="shared" si="96"/>
        <v>-6.6753181752772756E-2</v>
      </c>
      <c r="I317" s="9">
        <f t="shared" si="97"/>
        <v>2.0209876578960242</v>
      </c>
      <c r="J317" s="3">
        <f t="shared" si="98"/>
        <v>1.0950110917071919E-2</v>
      </c>
      <c r="K317" s="3">
        <f t="shared" si="99"/>
        <v>2.3157797230327452E-4</v>
      </c>
      <c r="L317" s="15" t="str">
        <f t="shared" si="78"/>
        <v/>
      </c>
      <c r="M317" s="12">
        <v>2.5755070561720941</v>
      </c>
      <c r="N317" s="15" t="str">
        <f t="shared" si="79"/>
        <v/>
      </c>
      <c r="O317" s="15" t="str">
        <f t="shared" si="80"/>
        <v>Enter Trade</v>
      </c>
      <c r="P317" s="15" t="str">
        <f t="shared" si="81"/>
        <v/>
      </c>
      <c r="Q317" s="15">
        <f t="shared" si="82"/>
        <v>1064.95</v>
      </c>
      <c r="R317" s="15" t="str">
        <f t="shared" si="83"/>
        <v/>
      </c>
      <c r="S317" s="15">
        <f t="shared" si="84"/>
        <v>1115.3</v>
      </c>
      <c r="T317" s="18" t="str">
        <f t="shared" si="85"/>
        <v/>
      </c>
      <c r="U317" s="18">
        <f t="shared" si="86"/>
        <v>1.0580755361548767E-2</v>
      </c>
      <c r="V317" s="18" t="str">
        <f t="shared" si="87"/>
        <v/>
      </c>
      <c r="W317" s="18">
        <f t="shared" si="88"/>
        <v>-9.2827004219409679E-3</v>
      </c>
      <c r="X317" s="18" t="str">
        <f t="shared" si="89"/>
        <v/>
      </c>
      <c r="Y317" s="18" t="str">
        <f t="shared" si="90"/>
        <v/>
      </c>
      <c r="Z317" s="18" t="str">
        <f t="shared" si="91"/>
        <v/>
      </c>
      <c r="AA317" s="18" t="str">
        <f t="shared" si="92"/>
        <v/>
      </c>
    </row>
    <row r="318" spans="1:27">
      <c r="A318" s="11">
        <v>42472</v>
      </c>
      <c r="B318" s="12">
        <v>1063</v>
      </c>
      <c r="C318" s="12">
        <v>1090.5</v>
      </c>
      <c r="D318" s="9">
        <f t="shared" si="77"/>
        <v>-1.1092405391422306E-2</v>
      </c>
      <c r="E318" s="9">
        <f t="shared" si="93"/>
        <v>-3.2379954075096508E-2</v>
      </c>
      <c r="F318" s="9">
        <f t="shared" si="94"/>
        <v>1.5204883368400365E-2</v>
      </c>
      <c r="G318" s="9">
        <f t="shared" si="95"/>
        <v>1.8310335038043135E-3</v>
      </c>
      <c r="H318" s="9">
        <f t="shared" si="96"/>
        <v>-6.6590941653997329E-2</v>
      </c>
      <c r="I318" s="9">
        <f t="shared" si="97"/>
        <v>1.4000468249506717</v>
      </c>
      <c r="J318" s="3">
        <f t="shared" si="98"/>
        <v>-7.4233157477006815E-3</v>
      </c>
      <c r="K318" s="3">
        <f t="shared" si="99"/>
        <v>9.9092424523060246E-3</v>
      </c>
      <c r="L318" s="15" t="str">
        <f t="shared" si="78"/>
        <v/>
      </c>
      <c r="M318" s="12">
        <v>2.5755070561720941</v>
      </c>
      <c r="N318" s="15" t="str">
        <f t="shared" si="79"/>
        <v/>
      </c>
      <c r="O318" s="15" t="str">
        <f t="shared" si="80"/>
        <v>Enter Trade</v>
      </c>
      <c r="P318" s="15" t="str">
        <f t="shared" si="81"/>
        <v/>
      </c>
      <c r="Q318" s="15">
        <f t="shared" si="82"/>
        <v>1064.95</v>
      </c>
      <c r="R318" s="15" t="str">
        <f t="shared" si="83"/>
        <v/>
      </c>
      <c r="S318" s="15">
        <f t="shared" si="84"/>
        <v>1115.3</v>
      </c>
      <c r="T318" s="18" t="str">
        <f t="shared" si="85"/>
        <v/>
      </c>
      <c r="U318" s="18">
        <f t="shared" si="86"/>
        <v>1.0580755361548767E-2</v>
      </c>
      <c r="V318" s="18" t="str">
        <f t="shared" si="87"/>
        <v/>
      </c>
      <c r="W318" s="18">
        <f t="shared" si="88"/>
        <v>-9.2827004219409679E-3</v>
      </c>
      <c r="X318" s="18" t="str">
        <f t="shared" si="89"/>
        <v/>
      </c>
      <c r="Y318" s="18" t="str">
        <f t="shared" si="90"/>
        <v/>
      </c>
      <c r="Z318" s="18" t="str">
        <f t="shared" si="91"/>
        <v/>
      </c>
      <c r="AA318" s="18" t="str">
        <f t="shared" si="92"/>
        <v/>
      </c>
    </row>
    <row r="319" spans="1:27">
      <c r="A319" s="11">
        <v>42473</v>
      </c>
      <c r="B319" s="12">
        <v>1081.75</v>
      </c>
      <c r="C319" s="12">
        <v>1114.95</v>
      </c>
      <c r="D319" s="9">
        <f t="shared" si="77"/>
        <v>-1.3128487987868771E-2</v>
      </c>
      <c r="E319" s="9">
        <f t="shared" si="93"/>
        <v>-3.1484450595275978E-2</v>
      </c>
      <c r="F319" s="9">
        <f t="shared" si="94"/>
        <v>1.5528682619384775E-2</v>
      </c>
      <c r="G319" s="9">
        <f t="shared" si="95"/>
        <v>3.4550852983397662E-3</v>
      </c>
      <c r="H319" s="9">
        <f t="shared" si="96"/>
        <v>-6.6423986488891723E-2</v>
      </c>
      <c r="I319" s="9">
        <f t="shared" si="97"/>
        <v>1.1820682447648896</v>
      </c>
      <c r="J319" s="3">
        <f t="shared" si="98"/>
        <v>1.7638758231420509E-2</v>
      </c>
      <c r="K319" s="3">
        <f t="shared" si="99"/>
        <v>2.2420907840440207E-2</v>
      </c>
      <c r="L319" s="15" t="str">
        <f t="shared" si="78"/>
        <v/>
      </c>
      <c r="M319" s="12">
        <v>2.5755070561720941</v>
      </c>
      <c r="N319" s="15" t="str">
        <f t="shared" si="79"/>
        <v/>
      </c>
      <c r="O319" s="15" t="str">
        <f t="shared" si="80"/>
        <v>Enter Trade</v>
      </c>
      <c r="P319" s="15" t="str">
        <f t="shared" si="81"/>
        <v/>
      </c>
      <c r="Q319" s="15">
        <f t="shared" si="82"/>
        <v>1064.95</v>
      </c>
      <c r="R319" s="15" t="str">
        <f t="shared" si="83"/>
        <v/>
      </c>
      <c r="S319" s="15">
        <f t="shared" si="84"/>
        <v>1115.3</v>
      </c>
      <c r="T319" s="18" t="str">
        <f t="shared" si="85"/>
        <v/>
      </c>
      <c r="U319" s="18">
        <f t="shared" si="86"/>
        <v>1.0580755361548767E-2</v>
      </c>
      <c r="V319" s="18" t="str">
        <f t="shared" si="87"/>
        <v/>
      </c>
      <c r="W319" s="18">
        <f t="shared" si="88"/>
        <v>-9.2827004219409679E-3</v>
      </c>
      <c r="X319" s="18" t="str">
        <f t="shared" si="89"/>
        <v/>
      </c>
      <c r="Y319" s="18" t="str">
        <f t="shared" si="90"/>
        <v/>
      </c>
      <c r="Z319" s="18" t="str">
        <f t="shared" si="91"/>
        <v/>
      </c>
      <c r="AA319" s="18" t="str">
        <f t="shared" si="92"/>
        <v/>
      </c>
    </row>
    <row r="320" spans="1:27">
      <c r="A320" s="11">
        <v>42478</v>
      </c>
      <c r="B320" s="12">
        <v>1087.8</v>
      </c>
      <c r="C320" s="12">
        <v>1132.4000000000001</v>
      </c>
      <c r="D320" s="9">
        <f t="shared" si="77"/>
        <v>-1.745080621391313E-2</v>
      </c>
      <c r="E320" s="9">
        <f t="shared" si="93"/>
        <v>-3.0805160055531987E-2</v>
      </c>
      <c r="F320" s="9">
        <f t="shared" si="94"/>
        <v>1.5686475288284315E-2</v>
      </c>
      <c r="G320" s="9">
        <f t="shared" si="95"/>
        <v>4.4894093431077225E-3</v>
      </c>
      <c r="H320" s="9">
        <f t="shared" si="96"/>
        <v>-6.6099729454171696E-2</v>
      </c>
      <c r="I320" s="9">
        <f t="shared" si="97"/>
        <v>0.85132916070653308</v>
      </c>
      <c r="J320" s="3">
        <f t="shared" si="98"/>
        <v>5.5927894615206419E-3</v>
      </c>
      <c r="K320" s="3">
        <f t="shared" si="99"/>
        <v>1.5650926050495579E-2</v>
      </c>
      <c r="L320" s="15" t="str">
        <f t="shared" si="78"/>
        <v/>
      </c>
      <c r="M320" s="12">
        <v>2.5755070561720941</v>
      </c>
      <c r="N320" s="15" t="str">
        <f t="shared" si="79"/>
        <v/>
      </c>
      <c r="O320" s="15" t="str">
        <f t="shared" si="80"/>
        <v>Enter Trade</v>
      </c>
      <c r="P320" s="15" t="str">
        <f t="shared" si="81"/>
        <v/>
      </c>
      <c r="Q320" s="15">
        <f t="shared" si="82"/>
        <v>1064.95</v>
      </c>
      <c r="R320" s="15" t="str">
        <f t="shared" si="83"/>
        <v/>
      </c>
      <c r="S320" s="15">
        <f t="shared" si="84"/>
        <v>1115.3</v>
      </c>
      <c r="T320" s="18" t="str">
        <f t="shared" si="85"/>
        <v/>
      </c>
      <c r="U320" s="18">
        <f t="shared" si="86"/>
        <v>1.0580755361548767E-2</v>
      </c>
      <c r="V320" s="18" t="str">
        <f t="shared" si="87"/>
        <v/>
      </c>
      <c r="W320" s="18">
        <f t="shared" si="88"/>
        <v>-9.2827004219409679E-3</v>
      </c>
      <c r="X320" s="18" t="str">
        <f t="shared" si="89"/>
        <v/>
      </c>
      <c r="Y320" s="18" t="str">
        <f t="shared" si="90"/>
        <v/>
      </c>
      <c r="Z320" s="18" t="str">
        <f t="shared" si="91"/>
        <v/>
      </c>
      <c r="AA320" s="18" t="str">
        <f t="shared" si="92"/>
        <v/>
      </c>
    </row>
    <row r="321" spans="1:27">
      <c r="A321" s="11">
        <v>42480</v>
      </c>
      <c r="B321" s="12">
        <v>1097.8499999999999</v>
      </c>
      <c r="C321" s="12">
        <v>1140</v>
      </c>
      <c r="D321" s="9">
        <f t="shared" si="77"/>
        <v>-1.6361845122608382E-2</v>
      </c>
      <c r="E321" s="9">
        <f t="shared" si="93"/>
        <v>-3.0147248626365485E-2</v>
      </c>
      <c r="F321" s="9">
        <f t="shared" si="94"/>
        <v>1.5869616266649005E-2</v>
      </c>
      <c r="G321" s="9">
        <f t="shared" si="95"/>
        <v>5.5593879735947767E-3</v>
      </c>
      <c r="H321" s="9">
        <f t="shared" si="96"/>
        <v>-6.5853885226325751E-2</v>
      </c>
      <c r="I321" s="9">
        <f t="shared" si="97"/>
        <v>0.86866646755208532</v>
      </c>
      <c r="J321" s="3">
        <f t="shared" si="98"/>
        <v>9.2388306674020537E-3</v>
      </c>
      <c r="K321" s="3">
        <f t="shared" si="99"/>
        <v>6.7114093959730736E-3</v>
      </c>
      <c r="L321" s="15" t="str">
        <f t="shared" si="78"/>
        <v/>
      </c>
      <c r="M321" s="12">
        <v>2.5755070561720941</v>
      </c>
      <c r="N321" s="15" t="str">
        <f t="shared" si="79"/>
        <v/>
      </c>
      <c r="O321" s="15" t="str">
        <f t="shared" si="80"/>
        <v>Enter Trade</v>
      </c>
      <c r="P321" s="15" t="str">
        <f t="shared" si="81"/>
        <v/>
      </c>
      <c r="Q321" s="15">
        <f t="shared" si="82"/>
        <v>1064.95</v>
      </c>
      <c r="R321" s="15" t="str">
        <f t="shared" si="83"/>
        <v/>
      </c>
      <c r="S321" s="15">
        <f t="shared" si="84"/>
        <v>1115.3</v>
      </c>
      <c r="T321" s="18" t="str">
        <f t="shared" si="85"/>
        <v/>
      </c>
      <c r="U321" s="18">
        <f t="shared" si="86"/>
        <v>1.0580755361548767E-2</v>
      </c>
      <c r="V321" s="18" t="str">
        <f t="shared" si="87"/>
        <v/>
      </c>
      <c r="W321" s="18">
        <f t="shared" si="88"/>
        <v>-9.2827004219409679E-3</v>
      </c>
      <c r="X321" s="18" t="str">
        <f t="shared" si="89"/>
        <v/>
      </c>
      <c r="Y321" s="18" t="str">
        <f t="shared" si="90"/>
        <v/>
      </c>
      <c r="Z321" s="18" t="str">
        <f t="shared" si="91"/>
        <v/>
      </c>
      <c r="AA321" s="18" t="str">
        <f t="shared" si="92"/>
        <v/>
      </c>
    </row>
    <row r="322" spans="1:27">
      <c r="A322" s="11">
        <v>42481</v>
      </c>
      <c r="B322" s="12">
        <v>1091.1500000000001</v>
      </c>
      <c r="C322" s="12">
        <v>1150.0999999999999</v>
      </c>
      <c r="D322" s="9">
        <f t="shared" si="77"/>
        <v>-2.2851146449970869E-2</v>
      </c>
      <c r="E322" s="9">
        <f t="shared" si="93"/>
        <v>-2.9638977981920101E-2</v>
      </c>
      <c r="F322" s="9">
        <f t="shared" si="94"/>
        <v>1.5850318447506489E-2</v>
      </c>
      <c r="G322" s="9">
        <f t="shared" si="95"/>
        <v>6.0242385249694962E-3</v>
      </c>
      <c r="H322" s="9">
        <f t="shared" si="96"/>
        <v>-6.5302194488809695E-2</v>
      </c>
      <c r="I322" s="9">
        <f t="shared" si="97"/>
        <v>0.42824575130331644</v>
      </c>
      <c r="J322" s="3">
        <f t="shared" si="98"/>
        <v>-6.1028373639384417E-3</v>
      </c>
      <c r="K322" s="3">
        <f t="shared" si="99"/>
        <v>8.8596491228069372E-3</v>
      </c>
      <c r="L322" s="15" t="str">
        <f t="shared" si="78"/>
        <v>Exit Trade</v>
      </c>
      <c r="M322" s="12">
        <v>0.42824575130331644</v>
      </c>
      <c r="N322" s="15" t="str">
        <f t="shared" si="79"/>
        <v>Exit Trade</v>
      </c>
      <c r="O322" s="15" t="str">
        <f t="shared" si="80"/>
        <v>Exit Trade</v>
      </c>
      <c r="P322" s="15">
        <f t="shared" si="81"/>
        <v>1091.1500000000001</v>
      </c>
      <c r="Q322" s="15">
        <f t="shared" si="82"/>
        <v>1091.1500000000001</v>
      </c>
      <c r="R322" s="15">
        <f t="shared" si="83"/>
        <v>1150.0999999999999</v>
      </c>
      <c r="S322" s="15">
        <f t="shared" si="84"/>
        <v>1150.0999999999999</v>
      </c>
      <c r="T322" s="18">
        <f t="shared" si="85"/>
        <v>-6.1028373639384417E-3</v>
      </c>
      <c r="U322" s="18">
        <f t="shared" si="86"/>
        <v>-6.1028373639384417E-3</v>
      </c>
      <c r="V322" s="18">
        <f t="shared" si="87"/>
        <v>8.8596491228069372E-3</v>
      </c>
      <c r="W322" s="18">
        <f t="shared" si="88"/>
        <v>8.8596491228069372E-3</v>
      </c>
      <c r="X322" s="18">
        <f t="shared" si="89"/>
        <v>-2.4602093995023333E-2</v>
      </c>
      <c r="Y322" s="18">
        <f t="shared" si="90"/>
        <v>3.1202367076123005E-2</v>
      </c>
      <c r="Z322" s="18">
        <f t="shared" si="91"/>
        <v>6.6002730810996724E-3</v>
      </c>
      <c r="AA322" s="18">
        <f t="shared" si="92"/>
        <v>3.3001365405498362E-3</v>
      </c>
    </row>
    <row r="323" spans="1:27">
      <c r="A323" s="11">
        <v>42482</v>
      </c>
      <c r="B323" s="12">
        <v>1092.1500000000001</v>
      </c>
      <c r="C323" s="12">
        <v>1131.9000000000001</v>
      </c>
      <c r="D323" s="9">
        <f t="shared" ref="D323:D386" si="100">LOG(B323/C323)</f>
        <v>-1.5525769813379529E-2</v>
      </c>
      <c r="E323" s="9">
        <f t="shared" si="93"/>
        <v>-2.8690014313023211E-2</v>
      </c>
      <c r="F323" s="9">
        <f t="shared" si="94"/>
        <v>1.5813379056335116E-2</v>
      </c>
      <c r="G323" s="9">
        <f t="shared" si="95"/>
        <v>6.8900885637308007E-3</v>
      </c>
      <c r="H323" s="9">
        <f t="shared" si="96"/>
        <v>-6.4270117189777223E-2</v>
      </c>
      <c r="I323" s="9">
        <f t="shared" si="97"/>
        <v>0.83247511191289991</v>
      </c>
      <c r="J323" s="3">
        <f t="shared" si="98"/>
        <v>9.1646428080465554E-4</v>
      </c>
      <c r="K323" s="3">
        <f t="shared" si="99"/>
        <v>-1.5824710894704653E-2</v>
      </c>
      <c r="L323" s="15" t="str">
        <f t="shared" si="78"/>
        <v/>
      </c>
      <c r="M323" s="12">
        <v>0.42824575130331644</v>
      </c>
      <c r="N323" s="15" t="str">
        <f t="shared" si="79"/>
        <v/>
      </c>
      <c r="O323" s="15" t="str">
        <f t="shared" si="80"/>
        <v>Exit Trade</v>
      </c>
      <c r="P323" s="15" t="str">
        <f t="shared" si="81"/>
        <v/>
      </c>
      <c r="Q323" s="15">
        <f t="shared" si="82"/>
        <v>1091.1500000000001</v>
      </c>
      <c r="R323" s="15" t="str">
        <f t="shared" si="83"/>
        <v/>
      </c>
      <c r="S323" s="15">
        <f t="shared" si="84"/>
        <v>1150.0999999999999</v>
      </c>
      <c r="T323" s="18" t="str">
        <f t="shared" si="85"/>
        <v/>
      </c>
      <c r="U323" s="18">
        <f t="shared" si="86"/>
        <v>-6.1028373639384417E-3</v>
      </c>
      <c r="V323" s="18" t="str">
        <f t="shared" si="87"/>
        <v/>
      </c>
      <c r="W323" s="18">
        <f t="shared" si="88"/>
        <v>8.8596491228069372E-3</v>
      </c>
      <c r="X323" s="18" t="str">
        <f t="shared" si="89"/>
        <v/>
      </c>
      <c r="Y323" s="18" t="str">
        <f t="shared" si="90"/>
        <v/>
      </c>
      <c r="Z323" s="18" t="str">
        <f t="shared" si="91"/>
        <v/>
      </c>
      <c r="AA323" s="18" t="str">
        <f t="shared" si="92"/>
        <v/>
      </c>
    </row>
    <row r="324" spans="1:27">
      <c r="A324" s="11">
        <v>42485</v>
      </c>
      <c r="B324" s="12">
        <v>1093.25</v>
      </c>
      <c r="C324" s="12">
        <v>1112</v>
      </c>
      <c r="D324" s="9">
        <f t="shared" si="100"/>
        <v>-7.385301229144047E-3</v>
      </c>
      <c r="E324" s="9">
        <f t="shared" si="93"/>
        <v>-2.7474202524674973E-2</v>
      </c>
      <c r="F324" s="9">
        <f t="shared" si="94"/>
        <v>1.6007813408724599E-2</v>
      </c>
      <c r="G324" s="9">
        <f t="shared" si="95"/>
        <v>8.5433776449553717E-3</v>
      </c>
      <c r="H324" s="9">
        <f t="shared" si="96"/>
        <v>-6.3491782694305318E-2</v>
      </c>
      <c r="I324" s="9">
        <f t="shared" si="97"/>
        <v>1.2549434943177216</v>
      </c>
      <c r="J324" s="3">
        <f t="shared" si="98"/>
        <v>1.0071876573729882E-3</v>
      </c>
      <c r="K324" s="3">
        <f t="shared" si="99"/>
        <v>-1.7581058397385007E-2</v>
      </c>
      <c r="L324" s="15" t="str">
        <f t="shared" si="78"/>
        <v/>
      </c>
      <c r="M324" s="12">
        <v>0.42824575130331644</v>
      </c>
      <c r="N324" s="15" t="str">
        <f t="shared" si="79"/>
        <v/>
      </c>
      <c r="O324" s="15" t="str">
        <f t="shared" si="80"/>
        <v>Exit Trade</v>
      </c>
      <c r="P324" s="15" t="str">
        <f t="shared" si="81"/>
        <v/>
      </c>
      <c r="Q324" s="15">
        <f t="shared" si="82"/>
        <v>1091.1500000000001</v>
      </c>
      <c r="R324" s="15" t="str">
        <f t="shared" si="83"/>
        <v/>
      </c>
      <c r="S324" s="15">
        <f t="shared" si="84"/>
        <v>1150.0999999999999</v>
      </c>
      <c r="T324" s="18" t="str">
        <f t="shared" si="85"/>
        <v/>
      </c>
      <c r="U324" s="18">
        <f t="shared" si="86"/>
        <v>-6.1028373639384417E-3</v>
      </c>
      <c r="V324" s="18" t="str">
        <f t="shared" si="87"/>
        <v/>
      </c>
      <c r="W324" s="18">
        <f t="shared" si="88"/>
        <v>8.8596491228069372E-3</v>
      </c>
      <c r="X324" s="18" t="str">
        <f t="shared" si="89"/>
        <v/>
      </c>
      <c r="Y324" s="18" t="str">
        <f t="shared" si="90"/>
        <v/>
      </c>
      <c r="Z324" s="18" t="str">
        <f t="shared" si="91"/>
        <v/>
      </c>
      <c r="AA324" s="18" t="str">
        <f t="shared" si="92"/>
        <v/>
      </c>
    </row>
    <row r="325" spans="1:27">
      <c r="A325" s="11">
        <v>42486</v>
      </c>
      <c r="B325" s="12">
        <v>1113.8499999999999</v>
      </c>
      <c r="C325" s="12">
        <v>1127.3</v>
      </c>
      <c r="D325" s="9">
        <f t="shared" si="100"/>
        <v>-5.2127978141278224E-3</v>
      </c>
      <c r="E325" s="9">
        <f t="shared" si="93"/>
        <v>-2.5872864996850698E-2</v>
      </c>
      <c r="F325" s="9">
        <f t="shared" si="94"/>
        <v>1.5740735462679536E-2</v>
      </c>
      <c r="G325" s="9">
        <f t="shared" si="95"/>
        <v>9.5437897941782583E-3</v>
      </c>
      <c r="H325" s="9">
        <f t="shared" si="96"/>
        <v>-6.1289519787879651E-2</v>
      </c>
      <c r="I325" s="9">
        <f t="shared" si="97"/>
        <v>1.3125223552423468</v>
      </c>
      <c r="J325" s="3">
        <f t="shared" si="98"/>
        <v>1.8842899611250775E-2</v>
      </c>
      <c r="K325" s="3">
        <f t="shared" si="99"/>
        <v>1.3758992805755354E-2</v>
      </c>
      <c r="L325" s="15" t="str">
        <f t="shared" si="78"/>
        <v/>
      </c>
      <c r="M325" s="12">
        <v>0.42824575130331644</v>
      </c>
      <c r="N325" s="15" t="str">
        <f t="shared" si="79"/>
        <v/>
      </c>
      <c r="O325" s="15" t="str">
        <f t="shared" si="80"/>
        <v>Exit Trade</v>
      </c>
      <c r="P325" s="15" t="str">
        <f t="shared" si="81"/>
        <v/>
      </c>
      <c r="Q325" s="15">
        <f t="shared" si="82"/>
        <v>1091.1500000000001</v>
      </c>
      <c r="R325" s="15" t="str">
        <f t="shared" si="83"/>
        <v/>
      </c>
      <c r="S325" s="15">
        <f t="shared" si="84"/>
        <v>1150.0999999999999</v>
      </c>
      <c r="T325" s="18" t="str">
        <f t="shared" si="85"/>
        <v/>
      </c>
      <c r="U325" s="18">
        <f t="shared" si="86"/>
        <v>-6.1028373639384417E-3</v>
      </c>
      <c r="V325" s="18" t="str">
        <f t="shared" si="87"/>
        <v/>
      </c>
      <c r="W325" s="18">
        <f t="shared" si="88"/>
        <v>8.8596491228069372E-3</v>
      </c>
      <c r="X325" s="18" t="str">
        <f t="shared" si="89"/>
        <v/>
      </c>
      <c r="Y325" s="18" t="str">
        <f t="shared" si="90"/>
        <v/>
      </c>
      <c r="Z325" s="18" t="str">
        <f t="shared" si="91"/>
        <v/>
      </c>
      <c r="AA325" s="18" t="str">
        <f t="shared" si="92"/>
        <v/>
      </c>
    </row>
    <row r="326" spans="1:27">
      <c r="A326" s="11">
        <v>42487</v>
      </c>
      <c r="B326" s="12">
        <v>1124.2</v>
      </c>
      <c r="C326" s="12">
        <v>1121.5</v>
      </c>
      <c r="D326" s="9">
        <f t="shared" si="100"/>
        <v>1.0443030379324297E-3</v>
      </c>
      <c r="E326" s="9">
        <f t="shared" si="93"/>
        <v>-2.4440715922957167E-2</v>
      </c>
      <c r="F326" s="9">
        <f t="shared" si="94"/>
        <v>1.6178783753659286E-2</v>
      </c>
      <c r="G326" s="9">
        <f t="shared" si="95"/>
        <v>1.1961547522776225E-2</v>
      </c>
      <c r="H326" s="9">
        <f t="shared" si="96"/>
        <v>-6.0842979368690556E-2</v>
      </c>
      <c r="I326" s="9">
        <f t="shared" si="97"/>
        <v>1.5752122872107392</v>
      </c>
      <c r="J326" s="3">
        <f t="shared" si="98"/>
        <v>9.2920949858599795E-3</v>
      </c>
      <c r="K326" s="3">
        <f t="shared" si="99"/>
        <v>-5.1450368136254365E-3</v>
      </c>
      <c r="L326" s="15" t="str">
        <f t="shared" si="78"/>
        <v/>
      </c>
      <c r="M326" s="12">
        <v>0.42824575130331644</v>
      </c>
      <c r="N326" s="15" t="str">
        <f t="shared" si="79"/>
        <v/>
      </c>
      <c r="O326" s="15" t="str">
        <f t="shared" si="80"/>
        <v>Exit Trade</v>
      </c>
      <c r="P326" s="15" t="str">
        <f t="shared" si="81"/>
        <v/>
      </c>
      <c r="Q326" s="15">
        <f t="shared" si="82"/>
        <v>1091.1500000000001</v>
      </c>
      <c r="R326" s="15" t="str">
        <f t="shared" si="83"/>
        <v/>
      </c>
      <c r="S326" s="15">
        <f t="shared" si="84"/>
        <v>1150.0999999999999</v>
      </c>
      <c r="T326" s="18" t="str">
        <f t="shared" si="85"/>
        <v/>
      </c>
      <c r="U326" s="18">
        <f t="shared" si="86"/>
        <v>-6.1028373639384417E-3</v>
      </c>
      <c r="V326" s="18" t="str">
        <f t="shared" si="87"/>
        <v/>
      </c>
      <c r="W326" s="18">
        <f t="shared" si="88"/>
        <v>8.8596491228069372E-3</v>
      </c>
      <c r="X326" s="18" t="str">
        <f t="shared" si="89"/>
        <v/>
      </c>
      <c r="Y326" s="18" t="str">
        <f t="shared" si="90"/>
        <v/>
      </c>
      <c r="Z326" s="18" t="str">
        <f t="shared" si="91"/>
        <v/>
      </c>
      <c r="AA326" s="18" t="str">
        <f t="shared" si="92"/>
        <v/>
      </c>
    </row>
    <row r="327" spans="1:27">
      <c r="A327" s="11">
        <v>42488</v>
      </c>
      <c r="B327" s="12">
        <v>1113.95</v>
      </c>
      <c r="C327" s="12">
        <v>1085.55</v>
      </c>
      <c r="D327" s="9">
        <f t="shared" si="100"/>
        <v>1.1215866147515692E-2</v>
      </c>
      <c r="E327" s="9">
        <f t="shared" si="93"/>
        <v>-2.2308395924868593E-2</v>
      </c>
      <c r="F327" s="9">
        <f t="shared" si="94"/>
        <v>1.6530222556622537E-2</v>
      </c>
      <c r="G327" s="9">
        <f t="shared" si="95"/>
        <v>1.4884604827532115E-2</v>
      </c>
      <c r="H327" s="9">
        <f t="shared" si="96"/>
        <v>-5.9501396677269301E-2</v>
      </c>
      <c r="I327" s="9">
        <f t="shared" si="97"/>
        <v>2.0280587244092119</v>
      </c>
      <c r="J327" s="3">
        <f t="shared" si="98"/>
        <v>-9.1175947340330892E-3</v>
      </c>
      <c r="K327" s="3">
        <f t="shared" si="99"/>
        <v>-3.2055283102987109E-2</v>
      </c>
      <c r="L327" s="15" t="str">
        <f t="shared" si="78"/>
        <v/>
      </c>
      <c r="M327" s="12">
        <v>0.42824575130331644</v>
      </c>
      <c r="N327" s="15" t="str">
        <f t="shared" si="79"/>
        <v/>
      </c>
      <c r="O327" s="15" t="str">
        <f t="shared" si="80"/>
        <v>Exit Trade</v>
      </c>
      <c r="P327" s="15" t="str">
        <f t="shared" si="81"/>
        <v/>
      </c>
      <c r="Q327" s="15">
        <f t="shared" si="82"/>
        <v>1091.1500000000001</v>
      </c>
      <c r="R327" s="15" t="str">
        <f t="shared" si="83"/>
        <v/>
      </c>
      <c r="S327" s="15">
        <f t="shared" si="84"/>
        <v>1150.0999999999999</v>
      </c>
      <c r="T327" s="18" t="str">
        <f t="shared" si="85"/>
        <v/>
      </c>
      <c r="U327" s="18">
        <f t="shared" si="86"/>
        <v>-6.1028373639384417E-3</v>
      </c>
      <c r="V327" s="18" t="str">
        <f t="shared" si="87"/>
        <v/>
      </c>
      <c r="W327" s="18">
        <f t="shared" si="88"/>
        <v>8.8596491228069372E-3</v>
      </c>
      <c r="X327" s="18" t="str">
        <f t="shared" si="89"/>
        <v/>
      </c>
      <c r="Y327" s="18" t="str">
        <f t="shared" si="90"/>
        <v/>
      </c>
      <c r="Z327" s="18" t="str">
        <f t="shared" si="91"/>
        <v/>
      </c>
      <c r="AA327" s="18" t="str">
        <f t="shared" si="92"/>
        <v/>
      </c>
    </row>
    <row r="328" spans="1:27">
      <c r="A328" s="11">
        <v>42489</v>
      </c>
      <c r="B328" s="12">
        <v>1132.3499999999999</v>
      </c>
      <c r="C328" s="12">
        <v>1088.45</v>
      </c>
      <c r="D328" s="9">
        <f t="shared" si="100"/>
        <v>1.7172200726525054E-2</v>
      </c>
      <c r="E328" s="9">
        <f t="shared" si="93"/>
        <v>-1.9990775735406766E-2</v>
      </c>
      <c r="F328" s="9">
        <f t="shared" si="94"/>
        <v>1.7038387935958049E-2</v>
      </c>
      <c r="G328" s="9">
        <f t="shared" si="95"/>
        <v>1.8345597120498845E-2</v>
      </c>
      <c r="H328" s="9">
        <f t="shared" si="96"/>
        <v>-5.8327148591312376E-2</v>
      </c>
      <c r="I328" s="9">
        <f t="shared" si="97"/>
        <v>2.1811321940559036</v>
      </c>
      <c r="J328" s="3">
        <f t="shared" si="98"/>
        <v>1.6517797028591824E-2</v>
      </c>
      <c r="K328" s="3">
        <f t="shared" si="99"/>
        <v>2.6714568651836313E-3</v>
      </c>
      <c r="L328" s="15" t="str">
        <f t="shared" si="78"/>
        <v/>
      </c>
      <c r="M328" s="12">
        <v>0.42824575130331644</v>
      </c>
      <c r="N328" s="15" t="str">
        <f t="shared" si="79"/>
        <v/>
      </c>
      <c r="O328" s="15" t="str">
        <f t="shared" si="80"/>
        <v>Exit Trade</v>
      </c>
      <c r="P328" s="15" t="str">
        <f t="shared" si="81"/>
        <v/>
      </c>
      <c r="Q328" s="15">
        <f t="shared" si="82"/>
        <v>1091.1500000000001</v>
      </c>
      <c r="R328" s="15" t="str">
        <f t="shared" si="83"/>
        <v/>
      </c>
      <c r="S328" s="15">
        <f t="shared" si="84"/>
        <v>1150.0999999999999</v>
      </c>
      <c r="T328" s="18" t="str">
        <f t="shared" si="85"/>
        <v/>
      </c>
      <c r="U328" s="18">
        <f t="shared" si="86"/>
        <v>-6.1028373639384417E-3</v>
      </c>
      <c r="V328" s="18" t="str">
        <f t="shared" si="87"/>
        <v/>
      </c>
      <c r="W328" s="18">
        <f t="shared" si="88"/>
        <v>8.8596491228069372E-3</v>
      </c>
      <c r="X328" s="18" t="str">
        <f t="shared" si="89"/>
        <v/>
      </c>
      <c r="Y328" s="18" t="str">
        <f t="shared" si="90"/>
        <v/>
      </c>
      <c r="Z328" s="18" t="str">
        <f t="shared" si="91"/>
        <v/>
      </c>
      <c r="AA328" s="18" t="str">
        <f t="shared" si="92"/>
        <v/>
      </c>
    </row>
    <row r="329" spans="1:27">
      <c r="A329" s="11">
        <v>42492</v>
      </c>
      <c r="B329" s="12">
        <v>1117.6500000000001</v>
      </c>
      <c r="C329" s="12">
        <v>1091.9000000000001</v>
      </c>
      <c r="D329" s="9">
        <f t="shared" si="100"/>
        <v>1.0122956462606601E-2</v>
      </c>
      <c r="E329" s="9">
        <f t="shared" si="93"/>
        <v>-1.7914409074006335E-2</v>
      </c>
      <c r="F329" s="9">
        <f t="shared" si="94"/>
        <v>1.6775407491543482E-2</v>
      </c>
      <c r="G329" s="9">
        <f t="shared" si="95"/>
        <v>1.9830257781966502E-2</v>
      </c>
      <c r="H329" s="9">
        <f t="shared" si="96"/>
        <v>-5.5659075929979172E-2</v>
      </c>
      <c r="I329" s="9">
        <f t="shared" si="97"/>
        <v>1.6713373759025902</v>
      </c>
      <c r="J329" s="3">
        <f t="shared" si="98"/>
        <v>-1.2981851900913869E-2</v>
      </c>
      <c r="K329" s="3">
        <f t="shared" si="99"/>
        <v>3.1696449078965918E-3</v>
      </c>
      <c r="L329" s="15" t="str">
        <f t="shared" si="78"/>
        <v/>
      </c>
      <c r="M329" s="12">
        <v>0.42824575130331644</v>
      </c>
      <c r="N329" s="15" t="str">
        <f t="shared" si="79"/>
        <v/>
      </c>
      <c r="O329" s="15" t="str">
        <f t="shared" si="80"/>
        <v>Exit Trade</v>
      </c>
      <c r="P329" s="15" t="str">
        <f t="shared" si="81"/>
        <v/>
      </c>
      <c r="Q329" s="15">
        <f t="shared" si="82"/>
        <v>1091.1500000000001</v>
      </c>
      <c r="R329" s="15" t="str">
        <f t="shared" si="83"/>
        <v/>
      </c>
      <c r="S329" s="15">
        <f t="shared" si="84"/>
        <v>1150.0999999999999</v>
      </c>
      <c r="T329" s="18" t="str">
        <f t="shared" si="85"/>
        <v/>
      </c>
      <c r="U329" s="18">
        <f t="shared" si="86"/>
        <v>-6.1028373639384417E-3</v>
      </c>
      <c r="V329" s="18" t="str">
        <f t="shared" si="87"/>
        <v/>
      </c>
      <c r="W329" s="18">
        <f t="shared" si="88"/>
        <v>8.8596491228069372E-3</v>
      </c>
      <c r="X329" s="18" t="str">
        <f t="shared" si="89"/>
        <v/>
      </c>
      <c r="Y329" s="18" t="str">
        <f t="shared" si="90"/>
        <v/>
      </c>
      <c r="Z329" s="18" t="str">
        <f t="shared" si="91"/>
        <v/>
      </c>
      <c r="AA329" s="18" t="str">
        <f t="shared" si="92"/>
        <v/>
      </c>
    </row>
    <row r="330" spans="1:27">
      <c r="A330" s="11">
        <v>42493</v>
      </c>
      <c r="B330" s="12">
        <v>1118</v>
      </c>
      <c r="C330" s="12">
        <v>1099.5999999999999</v>
      </c>
      <c r="D330" s="9">
        <f t="shared" si="100"/>
        <v>7.2070723789736633E-3</v>
      </c>
      <c r="E330" s="9">
        <f t="shared" si="93"/>
        <v>-1.6527263600839989E-2</v>
      </c>
      <c r="F330" s="9">
        <f t="shared" si="94"/>
        <v>1.7082319021131474E-2</v>
      </c>
      <c r="G330" s="9">
        <f t="shared" si="95"/>
        <v>2.1907954196705826E-2</v>
      </c>
      <c r="H330" s="9">
        <f t="shared" si="96"/>
        <v>-5.4962481398385804E-2</v>
      </c>
      <c r="I330" s="9">
        <f t="shared" si="97"/>
        <v>1.3894094795006102</v>
      </c>
      <c r="J330" s="3">
        <f t="shared" si="98"/>
        <v>3.131570706392064E-4</v>
      </c>
      <c r="K330" s="3">
        <f t="shared" si="99"/>
        <v>7.0519278322189009E-3</v>
      </c>
      <c r="L330" s="15" t="str">
        <f t="shared" si="78"/>
        <v/>
      </c>
      <c r="M330" s="12">
        <v>0.42824575130331644</v>
      </c>
      <c r="N330" s="15" t="str">
        <f t="shared" si="79"/>
        <v/>
      </c>
      <c r="O330" s="15" t="str">
        <f t="shared" si="80"/>
        <v>Exit Trade</v>
      </c>
      <c r="P330" s="15" t="str">
        <f t="shared" si="81"/>
        <v/>
      </c>
      <c r="Q330" s="15">
        <f t="shared" si="82"/>
        <v>1091.1500000000001</v>
      </c>
      <c r="R330" s="15" t="str">
        <f t="shared" si="83"/>
        <v/>
      </c>
      <c r="S330" s="15">
        <f t="shared" si="84"/>
        <v>1150.0999999999999</v>
      </c>
      <c r="T330" s="18" t="str">
        <f t="shared" si="85"/>
        <v/>
      </c>
      <c r="U330" s="18">
        <f t="shared" si="86"/>
        <v>-6.1028373639384417E-3</v>
      </c>
      <c r="V330" s="18" t="str">
        <f t="shared" si="87"/>
        <v/>
      </c>
      <c r="W330" s="18">
        <f t="shared" si="88"/>
        <v>8.8596491228069372E-3</v>
      </c>
      <c r="X330" s="18" t="str">
        <f t="shared" si="89"/>
        <v/>
      </c>
      <c r="Y330" s="18" t="str">
        <f t="shared" si="90"/>
        <v/>
      </c>
      <c r="Z330" s="18" t="str">
        <f t="shared" si="91"/>
        <v/>
      </c>
      <c r="AA330" s="18" t="str">
        <f t="shared" si="92"/>
        <v/>
      </c>
    </row>
    <row r="331" spans="1:27">
      <c r="A331" s="11">
        <v>42494</v>
      </c>
      <c r="B331" s="12">
        <v>1127.3499999999999</v>
      </c>
      <c r="C331" s="12">
        <v>1129.9000000000001</v>
      </c>
      <c r="D331" s="9">
        <f t="shared" si="100"/>
        <v>-9.8123947277955754E-4</v>
      </c>
      <c r="E331" s="9">
        <f t="shared" si="93"/>
        <v>-1.5276898860749214E-2</v>
      </c>
      <c r="F331" s="9">
        <f t="shared" si="94"/>
        <v>1.6789448607443205E-2</v>
      </c>
      <c r="G331" s="9">
        <f t="shared" si="95"/>
        <v>2.2499360505997996E-2</v>
      </c>
      <c r="H331" s="9">
        <f t="shared" si="96"/>
        <v>-5.3053158227496421E-2</v>
      </c>
      <c r="I331" s="9">
        <f t="shared" si="97"/>
        <v>0.85146687793141784</v>
      </c>
      <c r="J331" s="3">
        <f t="shared" si="98"/>
        <v>8.3631484794274673E-3</v>
      </c>
      <c r="K331" s="3">
        <f t="shared" si="99"/>
        <v>2.7555474718079471E-2</v>
      </c>
      <c r="L331" s="15" t="str">
        <f t="shared" si="78"/>
        <v/>
      </c>
      <c r="M331" s="12">
        <v>0.42824575130331644</v>
      </c>
      <c r="N331" s="15" t="str">
        <f t="shared" si="79"/>
        <v/>
      </c>
      <c r="O331" s="15" t="str">
        <f t="shared" si="80"/>
        <v>Exit Trade</v>
      </c>
      <c r="P331" s="15" t="str">
        <f t="shared" si="81"/>
        <v/>
      </c>
      <c r="Q331" s="15">
        <f t="shared" si="82"/>
        <v>1091.1500000000001</v>
      </c>
      <c r="R331" s="15" t="str">
        <f t="shared" si="83"/>
        <v/>
      </c>
      <c r="S331" s="15">
        <f t="shared" si="84"/>
        <v>1150.0999999999999</v>
      </c>
      <c r="T331" s="18" t="str">
        <f t="shared" si="85"/>
        <v/>
      </c>
      <c r="U331" s="18">
        <f t="shared" si="86"/>
        <v>-6.1028373639384417E-3</v>
      </c>
      <c r="V331" s="18" t="str">
        <f t="shared" si="87"/>
        <v/>
      </c>
      <c r="W331" s="18">
        <f t="shared" si="88"/>
        <v>8.8596491228069372E-3</v>
      </c>
      <c r="X331" s="18" t="str">
        <f t="shared" si="89"/>
        <v/>
      </c>
      <c r="Y331" s="18" t="str">
        <f t="shared" si="90"/>
        <v/>
      </c>
      <c r="Z331" s="18" t="str">
        <f t="shared" si="91"/>
        <v/>
      </c>
      <c r="AA331" s="18" t="str">
        <f t="shared" si="92"/>
        <v/>
      </c>
    </row>
    <row r="332" spans="1:27">
      <c r="A332" s="11">
        <v>42495</v>
      </c>
      <c r="B332" s="12">
        <v>1132.3</v>
      </c>
      <c r="C332" s="12">
        <v>1162.6500000000001</v>
      </c>
      <c r="D332" s="9">
        <f t="shared" si="100"/>
        <v>-1.1487488630112848E-2</v>
      </c>
      <c r="E332" s="9">
        <f t="shared" si="93"/>
        <v>-1.4438449567384014E-2</v>
      </c>
      <c r="F332" s="9">
        <f t="shared" si="94"/>
        <v>1.6306893231676608E-2</v>
      </c>
      <c r="G332" s="9">
        <f t="shared" si="95"/>
        <v>2.2252060203888355E-2</v>
      </c>
      <c r="H332" s="9">
        <f t="shared" si="96"/>
        <v>-5.1128959338656382E-2</v>
      </c>
      <c r="I332" s="9">
        <f t="shared" si="97"/>
        <v>0.18096401904066187</v>
      </c>
      <c r="J332" s="3">
        <f t="shared" si="98"/>
        <v>4.3908280480773904E-3</v>
      </c>
      <c r="K332" s="3">
        <f t="shared" si="99"/>
        <v>2.8984865917337815E-2</v>
      </c>
      <c r="L332" s="15" t="str">
        <f t="shared" si="78"/>
        <v>Exit Trade</v>
      </c>
      <c r="M332" s="12">
        <v>0.42824575130331644</v>
      </c>
      <c r="N332" s="15" t="str">
        <f t="shared" si="79"/>
        <v/>
      </c>
      <c r="O332" s="15" t="str">
        <f t="shared" si="80"/>
        <v>Exit Trade</v>
      </c>
      <c r="P332" s="15" t="str">
        <f t="shared" si="81"/>
        <v/>
      </c>
      <c r="Q332" s="15">
        <f t="shared" si="82"/>
        <v>1091.1500000000001</v>
      </c>
      <c r="R332" s="15" t="str">
        <f t="shared" si="83"/>
        <v/>
      </c>
      <c r="S332" s="15">
        <f t="shared" si="84"/>
        <v>1150.0999999999999</v>
      </c>
      <c r="T332" s="18" t="str">
        <f t="shared" si="85"/>
        <v/>
      </c>
      <c r="U332" s="18">
        <f t="shared" si="86"/>
        <v>-6.1028373639384417E-3</v>
      </c>
      <c r="V332" s="18" t="str">
        <f t="shared" si="87"/>
        <v/>
      </c>
      <c r="W332" s="18">
        <f t="shared" si="88"/>
        <v>8.8596491228069372E-3</v>
      </c>
      <c r="X332" s="18" t="str">
        <f t="shared" si="89"/>
        <v/>
      </c>
      <c r="Y332" s="18" t="str">
        <f t="shared" si="90"/>
        <v/>
      </c>
      <c r="Z332" s="18" t="str">
        <f t="shared" si="91"/>
        <v/>
      </c>
      <c r="AA332" s="18" t="str">
        <f t="shared" si="92"/>
        <v/>
      </c>
    </row>
    <row r="333" spans="1:27">
      <c r="A333" s="11">
        <v>42496</v>
      </c>
      <c r="B333" s="12">
        <v>1119.6500000000001</v>
      </c>
      <c r="C333" s="12">
        <v>1167.8</v>
      </c>
      <c r="D333" s="9">
        <f t="shared" si="100"/>
        <v>-1.828618648088574E-2</v>
      </c>
      <c r="E333" s="9">
        <f t="shared" si="93"/>
        <v>-1.3693080444422263E-2</v>
      </c>
      <c r="F333" s="9">
        <f t="shared" si="94"/>
        <v>1.556162866165188E-2</v>
      </c>
      <c r="G333" s="9">
        <f t="shared" si="95"/>
        <v>2.1320584044294471E-2</v>
      </c>
      <c r="H333" s="9">
        <f t="shared" si="96"/>
        <v>-4.8706744933138993E-2</v>
      </c>
      <c r="I333" s="9">
        <f t="shared" si="97"/>
        <v>-0.29515586937131782</v>
      </c>
      <c r="J333" s="3">
        <f t="shared" si="98"/>
        <v>-1.1171950896405426E-2</v>
      </c>
      <c r="K333" s="3">
        <f t="shared" si="99"/>
        <v>4.4295359738527182E-3</v>
      </c>
      <c r="L333" s="15" t="str">
        <f t="shared" si="78"/>
        <v>Exit Trade</v>
      </c>
      <c r="M333" s="12">
        <v>0.42824575130331644</v>
      </c>
      <c r="N333" s="15" t="str">
        <f t="shared" si="79"/>
        <v/>
      </c>
      <c r="O333" s="15" t="str">
        <f t="shared" si="80"/>
        <v>Exit Trade</v>
      </c>
      <c r="P333" s="15" t="str">
        <f t="shared" si="81"/>
        <v/>
      </c>
      <c r="Q333" s="15">
        <f t="shared" si="82"/>
        <v>1091.1500000000001</v>
      </c>
      <c r="R333" s="15" t="str">
        <f t="shared" si="83"/>
        <v/>
      </c>
      <c r="S333" s="15">
        <f t="shared" si="84"/>
        <v>1150.0999999999999</v>
      </c>
      <c r="T333" s="18" t="str">
        <f t="shared" si="85"/>
        <v/>
      </c>
      <c r="U333" s="18">
        <f t="shared" si="86"/>
        <v>-6.1028373639384417E-3</v>
      </c>
      <c r="V333" s="18" t="str">
        <f t="shared" si="87"/>
        <v/>
      </c>
      <c r="W333" s="18">
        <f t="shared" si="88"/>
        <v>8.8596491228069372E-3</v>
      </c>
      <c r="X333" s="18" t="str">
        <f t="shared" si="89"/>
        <v/>
      </c>
      <c r="Y333" s="18" t="str">
        <f t="shared" si="90"/>
        <v/>
      </c>
      <c r="Z333" s="18" t="str">
        <f t="shared" si="91"/>
        <v/>
      </c>
      <c r="AA333" s="18" t="str">
        <f t="shared" si="92"/>
        <v/>
      </c>
    </row>
    <row r="334" spans="1:27">
      <c r="A334" s="11">
        <v>42499</v>
      </c>
      <c r="B334" s="12">
        <v>1141.4000000000001</v>
      </c>
      <c r="C334" s="12">
        <v>1203.5999999999999</v>
      </c>
      <c r="D334" s="9">
        <f t="shared" si="100"/>
        <v>-2.3044310855103521E-2</v>
      </c>
      <c r="E334" s="9">
        <f t="shared" si="93"/>
        <v>-1.3067755185178463E-2</v>
      </c>
      <c r="F334" s="9">
        <f t="shared" si="94"/>
        <v>1.474875940356575E-2</v>
      </c>
      <c r="G334" s="9">
        <f t="shared" si="95"/>
        <v>2.0116953472844472E-2</v>
      </c>
      <c r="H334" s="9">
        <f t="shared" si="96"/>
        <v>-4.6252463843201398E-2</v>
      </c>
      <c r="I334" s="9">
        <f t="shared" si="97"/>
        <v>-0.67643354921859156</v>
      </c>
      <c r="J334" s="3">
        <f t="shared" si="98"/>
        <v>1.9425713392578037E-2</v>
      </c>
      <c r="K334" s="3">
        <f t="shared" si="99"/>
        <v>3.0655934235314229E-2</v>
      </c>
      <c r="L334" s="15" t="str">
        <f t="shared" si="78"/>
        <v/>
      </c>
      <c r="M334" s="12">
        <v>0.42824575130331644</v>
      </c>
      <c r="N334" s="15" t="str">
        <f t="shared" si="79"/>
        <v/>
      </c>
      <c r="O334" s="15" t="str">
        <f t="shared" si="80"/>
        <v>Exit Trade</v>
      </c>
      <c r="P334" s="15" t="str">
        <f t="shared" si="81"/>
        <v/>
      </c>
      <c r="Q334" s="15">
        <f t="shared" si="82"/>
        <v>1091.1500000000001</v>
      </c>
      <c r="R334" s="15" t="str">
        <f t="shared" si="83"/>
        <v/>
      </c>
      <c r="S334" s="15">
        <f t="shared" si="84"/>
        <v>1150.0999999999999</v>
      </c>
      <c r="T334" s="18" t="str">
        <f t="shared" si="85"/>
        <v/>
      </c>
      <c r="U334" s="18">
        <f t="shared" si="86"/>
        <v>-6.1028373639384417E-3</v>
      </c>
      <c r="V334" s="18" t="str">
        <f t="shared" si="87"/>
        <v/>
      </c>
      <c r="W334" s="18">
        <f t="shared" si="88"/>
        <v>8.8596491228069372E-3</v>
      </c>
      <c r="X334" s="18" t="str">
        <f t="shared" si="89"/>
        <v/>
      </c>
      <c r="Y334" s="18" t="str">
        <f t="shared" si="90"/>
        <v/>
      </c>
      <c r="Z334" s="18" t="str">
        <f t="shared" si="91"/>
        <v/>
      </c>
      <c r="AA334" s="18" t="str">
        <f t="shared" si="92"/>
        <v/>
      </c>
    </row>
    <row r="335" spans="1:27">
      <c r="A335" s="11">
        <v>42500</v>
      </c>
      <c r="B335" s="12">
        <v>1144.9000000000001</v>
      </c>
      <c r="C335" s="12">
        <v>1218.55</v>
      </c>
      <c r="D335" s="9">
        <f t="shared" si="100"/>
        <v>-2.7075798649778625E-2</v>
      </c>
      <c r="E335" s="9">
        <f t="shared" si="93"/>
        <v>-1.2480241004556161E-2</v>
      </c>
      <c r="F335" s="9">
        <f t="shared" si="94"/>
        <v>1.3763325774816598E-2</v>
      </c>
      <c r="G335" s="9">
        <f t="shared" si="95"/>
        <v>1.8487241988781183E-2</v>
      </c>
      <c r="H335" s="9">
        <f t="shared" si="96"/>
        <v>-4.3447723997893505E-2</v>
      </c>
      <c r="I335" s="9">
        <f t="shared" si="97"/>
        <v>-1.0604673524424337</v>
      </c>
      <c r="J335" s="3">
        <f t="shared" si="98"/>
        <v>3.0664096723322233E-3</v>
      </c>
      <c r="K335" s="3">
        <f t="shared" si="99"/>
        <v>1.2421070122964478E-2</v>
      </c>
      <c r="L335" s="15" t="str">
        <f t="shared" si="78"/>
        <v/>
      </c>
      <c r="M335" s="12">
        <v>0.42824575130331644</v>
      </c>
      <c r="N335" s="15" t="str">
        <f t="shared" si="79"/>
        <v/>
      </c>
      <c r="O335" s="15" t="str">
        <f t="shared" si="80"/>
        <v>Exit Trade</v>
      </c>
      <c r="P335" s="15" t="str">
        <f t="shared" si="81"/>
        <v/>
      </c>
      <c r="Q335" s="15">
        <f t="shared" si="82"/>
        <v>1091.1500000000001</v>
      </c>
      <c r="R335" s="15" t="str">
        <f t="shared" si="83"/>
        <v/>
      </c>
      <c r="S335" s="15">
        <f t="shared" si="84"/>
        <v>1150.0999999999999</v>
      </c>
      <c r="T335" s="18" t="str">
        <f t="shared" si="85"/>
        <v/>
      </c>
      <c r="U335" s="18">
        <f t="shared" si="86"/>
        <v>-6.1028373639384417E-3</v>
      </c>
      <c r="V335" s="18" t="str">
        <f t="shared" si="87"/>
        <v/>
      </c>
      <c r="W335" s="18">
        <f t="shared" si="88"/>
        <v>8.8596491228069372E-3</v>
      </c>
      <c r="X335" s="18" t="str">
        <f t="shared" si="89"/>
        <v/>
      </c>
      <c r="Y335" s="18" t="str">
        <f t="shared" si="90"/>
        <v/>
      </c>
      <c r="Z335" s="18" t="str">
        <f t="shared" si="91"/>
        <v/>
      </c>
      <c r="AA335" s="18" t="str">
        <f t="shared" si="92"/>
        <v/>
      </c>
    </row>
    <row r="336" spans="1:27">
      <c r="A336" s="11">
        <v>42501</v>
      </c>
      <c r="B336" s="12">
        <v>1138.8</v>
      </c>
      <c r="C336" s="12">
        <v>1203.8</v>
      </c>
      <c r="D336" s="9">
        <f t="shared" si="100"/>
        <v>-2.4106880513853596E-2</v>
      </c>
      <c r="E336" s="9">
        <f t="shared" si="93"/>
        <v>-1.1798270977414002E-2</v>
      </c>
      <c r="F336" s="9">
        <f t="shared" si="94"/>
        <v>1.2574161349642815E-2</v>
      </c>
      <c r="G336" s="9">
        <f t="shared" si="95"/>
        <v>1.649359205928233E-2</v>
      </c>
      <c r="H336" s="9">
        <f t="shared" si="96"/>
        <v>-4.0090134014110337E-2</v>
      </c>
      <c r="I336" s="9">
        <f t="shared" si="97"/>
        <v>-0.97888115113054719</v>
      </c>
      <c r="J336" s="3">
        <f t="shared" si="98"/>
        <v>-5.3279762424667098E-3</v>
      </c>
      <c r="K336" s="3">
        <f t="shared" si="99"/>
        <v>-1.2104550490336876E-2</v>
      </c>
      <c r="L336" s="15" t="str">
        <f t="shared" ref="L336:L399" si="101">IF(ABS(I336)&gt;2.5,"Enter Trade",IF(ABS(I336)&lt;0.5,"Exit Trade",""))</f>
        <v/>
      </c>
      <c r="M336" s="12">
        <v>0.42824575130331644</v>
      </c>
      <c r="N336" s="15" t="str">
        <f t="shared" ref="N336:N399" si="102">IF(M336&lt;&gt;M335,L336,"")</f>
        <v/>
      </c>
      <c r="O336" s="15" t="str">
        <f t="shared" ref="O336:O399" si="103">IF(M336&lt;&gt;M335,N336,O335)</f>
        <v>Exit Trade</v>
      </c>
      <c r="P336" s="15" t="str">
        <f t="shared" ref="P336:P399" si="104">IF(OR(N336="Enter Trade",N336="Exit Trade"),B336,"")</f>
        <v/>
      </c>
      <c r="Q336" s="15">
        <f t="shared" ref="Q336:Q399" si="105">IF(M336&lt;&gt;M335,P336,Q335)</f>
        <v>1091.1500000000001</v>
      </c>
      <c r="R336" s="15" t="str">
        <f t="shared" ref="R336:R399" si="106">IF(OR(N336="Enter Trade",N336="Exit Trade"),C336,"")</f>
        <v/>
      </c>
      <c r="S336" s="15">
        <f t="shared" ref="S336:S399" si="107">IF(M336&lt;&gt;M335,R336,S335)</f>
        <v>1150.0999999999999</v>
      </c>
      <c r="T336" s="18" t="str">
        <f t="shared" ref="T336:T399" si="108">IF(OR(N336="Enter Trade",N336="Exit Trade"),J336,"")</f>
        <v/>
      </c>
      <c r="U336" s="18">
        <f t="shared" ref="U336:U399" si="109">IF(M336&lt;&gt;M335,T336,U335)</f>
        <v>-6.1028373639384417E-3</v>
      </c>
      <c r="V336" s="18" t="str">
        <f t="shared" ref="V336:V399" si="110">IF(OR(N336="Enter Trade",N336="Exit Trade"),K336,"")</f>
        <v/>
      </c>
      <c r="W336" s="18">
        <f t="shared" ref="W336:W399" si="111">IF(M336&lt;&gt;M335,V336,W335)</f>
        <v>8.8596491228069372E-3</v>
      </c>
      <c r="X336" s="18" t="str">
        <f t="shared" si="89"/>
        <v/>
      </c>
      <c r="Y336" s="18" t="str">
        <f t="shared" si="90"/>
        <v/>
      </c>
      <c r="Z336" s="18" t="str">
        <f t="shared" si="91"/>
        <v/>
      </c>
      <c r="AA336" s="18" t="str">
        <f t="shared" si="92"/>
        <v/>
      </c>
    </row>
    <row r="337" spans="1:27">
      <c r="A337" s="11">
        <v>42502</v>
      </c>
      <c r="B337" s="12">
        <v>1149.0999999999999</v>
      </c>
      <c r="C337" s="12">
        <v>1195.8499999999999</v>
      </c>
      <c r="D337" s="9">
        <f t="shared" si="100"/>
        <v>-1.731888321635585E-2</v>
      </c>
      <c r="E337" s="9">
        <f t="shared" si="93"/>
        <v>-1.1108061602559728E-2</v>
      </c>
      <c r="F337" s="9">
        <f t="shared" si="94"/>
        <v>1.1616741818668381E-2</v>
      </c>
      <c r="G337" s="9">
        <f t="shared" si="95"/>
        <v>1.502960748944413E-2</v>
      </c>
      <c r="H337" s="9">
        <f t="shared" si="96"/>
        <v>-3.7245730694563585E-2</v>
      </c>
      <c r="I337" s="9">
        <f t="shared" si="97"/>
        <v>-0.53464402590192572</v>
      </c>
      <c r="J337" s="3">
        <f t="shared" si="98"/>
        <v>9.0446083596768135E-3</v>
      </c>
      <c r="K337" s="3">
        <f t="shared" si="99"/>
        <v>-6.604087057650811E-3</v>
      </c>
      <c r="L337" s="15" t="str">
        <f t="shared" si="101"/>
        <v/>
      </c>
      <c r="M337" s="12">
        <v>0.42824575130331644</v>
      </c>
      <c r="N337" s="15" t="str">
        <f t="shared" si="102"/>
        <v/>
      </c>
      <c r="O337" s="15" t="str">
        <f t="shared" si="103"/>
        <v>Exit Trade</v>
      </c>
      <c r="P337" s="15" t="str">
        <f t="shared" si="104"/>
        <v/>
      </c>
      <c r="Q337" s="15">
        <f t="shared" si="105"/>
        <v>1091.1500000000001</v>
      </c>
      <c r="R337" s="15" t="str">
        <f t="shared" si="106"/>
        <v/>
      </c>
      <c r="S337" s="15">
        <f t="shared" si="107"/>
        <v>1150.0999999999999</v>
      </c>
      <c r="T337" s="18" t="str">
        <f t="shared" si="108"/>
        <v/>
      </c>
      <c r="U337" s="18">
        <f t="shared" si="109"/>
        <v>-6.1028373639384417E-3</v>
      </c>
      <c r="V337" s="18" t="str">
        <f t="shared" si="110"/>
        <v/>
      </c>
      <c r="W337" s="18">
        <f t="shared" si="111"/>
        <v>8.8596491228069372E-3</v>
      </c>
      <c r="X337" s="18" t="str">
        <f t="shared" si="89"/>
        <v/>
      </c>
      <c r="Y337" s="18" t="str">
        <f t="shared" si="90"/>
        <v/>
      </c>
      <c r="Z337" s="18" t="str">
        <f t="shared" si="91"/>
        <v/>
      </c>
      <c r="AA337" s="18" t="str">
        <f t="shared" si="92"/>
        <v/>
      </c>
    </row>
    <row r="338" spans="1:27">
      <c r="A338" s="11">
        <v>42503</v>
      </c>
      <c r="B338" s="12">
        <v>1140.9000000000001</v>
      </c>
      <c r="C338" s="12">
        <v>1166</v>
      </c>
      <c r="D338" s="9">
        <f t="shared" si="100"/>
        <v>-9.4509702917503716E-3</v>
      </c>
      <c r="E338" s="9">
        <f t="shared" si="93"/>
        <v>-1.0466968565678043E-2</v>
      </c>
      <c r="F338" s="9">
        <f t="shared" si="94"/>
        <v>1.1134015516013535E-2</v>
      </c>
      <c r="G338" s="9">
        <f t="shared" si="95"/>
        <v>1.458456634535241E-2</v>
      </c>
      <c r="H338" s="9">
        <f t="shared" si="96"/>
        <v>-3.5518503476708499E-2</v>
      </c>
      <c r="I338" s="9">
        <f t="shared" si="97"/>
        <v>9.1251738644194294E-2</v>
      </c>
      <c r="J338" s="3">
        <f t="shared" si="98"/>
        <v>-7.1360194935165076E-3</v>
      </c>
      <c r="K338" s="3">
        <f t="shared" si="99"/>
        <v>-2.4961324580842003E-2</v>
      </c>
      <c r="L338" s="15" t="str">
        <f t="shared" si="101"/>
        <v>Exit Trade</v>
      </c>
      <c r="M338" s="12">
        <v>0.42824575130331644</v>
      </c>
      <c r="N338" s="15" t="str">
        <f t="shared" si="102"/>
        <v/>
      </c>
      <c r="O338" s="15" t="str">
        <f t="shared" si="103"/>
        <v>Exit Trade</v>
      </c>
      <c r="P338" s="15" t="str">
        <f t="shared" si="104"/>
        <v/>
      </c>
      <c r="Q338" s="15">
        <f t="shared" si="105"/>
        <v>1091.1500000000001</v>
      </c>
      <c r="R338" s="15" t="str">
        <f t="shared" si="106"/>
        <v/>
      </c>
      <c r="S338" s="15">
        <f t="shared" si="107"/>
        <v>1150.0999999999999</v>
      </c>
      <c r="T338" s="18" t="str">
        <f t="shared" si="108"/>
        <v/>
      </c>
      <c r="U338" s="18">
        <f t="shared" si="109"/>
        <v>-6.1028373639384417E-3</v>
      </c>
      <c r="V338" s="18" t="str">
        <f t="shared" si="110"/>
        <v/>
      </c>
      <c r="W338" s="18">
        <f t="shared" si="111"/>
        <v>8.8596491228069372E-3</v>
      </c>
      <c r="X338" s="18" t="str">
        <f t="shared" si="89"/>
        <v/>
      </c>
      <c r="Y338" s="18" t="str">
        <f t="shared" si="90"/>
        <v/>
      </c>
      <c r="Z338" s="18" t="str">
        <f t="shared" si="91"/>
        <v/>
      </c>
      <c r="AA338" s="18" t="str">
        <f t="shared" si="92"/>
        <v/>
      </c>
    </row>
    <row r="339" spans="1:27">
      <c r="A339" s="11">
        <v>42506</v>
      </c>
      <c r="B339" s="12">
        <v>1162.8</v>
      </c>
      <c r="C339" s="12">
        <v>1186.45</v>
      </c>
      <c r="D339" s="9">
        <f t="shared" si="100"/>
        <v>-8.7444175741034288E-3</v>
      </c>
      <c r="E339" s="9">
        <f t="shared" si="93"/>
        <v>-1.008969967426074E-2</v>
      </c>
      <c r="F339" s="9">
        <f t="shared" si="94"/>
        <v>1.0988467385075371E-2</v>
      </c>
      <c r="G339" s="9">
        <f t="shared" si="95"/>
        <v>1.4634351942158846E-2</v>
      </c>
      <c r="H339" s="9">
        <f t="shared" si="96"/>
        <v>-3.4813751290680324E-2</v>
      </c>
      <c r="I339" s="9">
        <f t="shared" si="97"/>
        <v>0.12242672731453746</v>
      </c>
      <c r="J339" s="3">
        <f t="shared" si="98"/>
        <v>1.9195372074677766E-2</v>
      </c>
      <c r="K339" s="3">
        <f t="shared" si="99"/>
        <v>1.7538593481989748E-2</v>
      </c>
      <c r="L339" s="15" t="str">
        <f t="shared" si="101"/>
        <v>Exit Trade</v>
      </c>
      <c r="M339" s="12">
        <v>0.42824575130331644</v>
      </c>
      <c r="N339" s="15" t="str">
        <f t="shared" si="102"/>
        <v/>
      </c>
      <c r="O339" s="15" t="str">
        <f t="shared" si="103"/>
        <v>Exit Trade</v>
      </c>
      <c r="P339" s="15" t="str">
        <f t="shared" si="104"/>
        <v/>
      </c>
      <c r="Q339" s="15">
        <f t="shared" si="105"/>
        <v>1091.1500000000001</v>
      </c>
      <c r="R339" s="15" t="str">
        <f t="shared" si="106"/>
        <v/>
      </c>
      <c r="S339" s="15">
        <f t="shared" si="107"/>
        <v>1150.0999999999999</v>
      </c>
      <c r="T339" s="18" t="str">
        <f t="shared" si="108"/>
        <v/>
      </c>
      <c r="U339" s="18">
        <f t="shared" si="109"/>
        <v>-6.1028373639384417E-3</v>
      </c>
      <c r="V339" s="18" t="str">
        <f t="shared" si="110"/>
        <v/>
      </c>
      <c r="W339" s="18">
        <f t="shared" si="111"/>
        <v>8.8596491228069372E-3</v>
      </c>
      <c r="X339" s="18" t="str">
        <f t="shared" si="89"/>
        <v/>
      </c>
      <c r="Y339" s="18" t="str">
        <f t="shared" si="90"/>
        <v/>
      </c>
      <c r="Z339" s="18" t="str">
        <f t="shared" si="91"/>
        <v/>
      </c>
      <c r="AA339" s="18" t="str">
        <f t="shared" si="92"/>
        <v/>
      </c>
    </row>
    <row r="340" spans="1:27">
      <c r="A340" s="11">
        <v>42507</v>
      </c>
      <c r="B340" s="12">
        <v>1153.45</v>
      </c>
      <c r="C340" s="12">
        <v>1217.8499999999999</v>
      </c>
      <c r="D340" s="9">
        <f t="shared" si="100"/>
        <v>-2.359502708706682E-2</v>
      </c>
      <c r="E340" s="9">
        <f t="shared" si="93"/>
        <v>-1.0417942647173864E-2</v>
      </c>
      <c r="F340" s="9">
        <f t="shared" si="94"/>
        <v>1.1245575942539998E-2</v>
      </c>
      <c r="G340" s="9">
        <f t="shared" si="95"/>
        <v>1.4884603223541132E-2</v>
      </c>
      <c r="H340" s="9">
        <f t="shared" si="96"/>
        <v>-3.5720488517888858E-2</v>
      </c>
      <c r="I340" s="9">
        <f t="shared" si="97"/>
        <v>-1.1717571876462465</v>
      </c>
      <c r="J340" s="3">
        <f t="shared" si="98"/>
        <v>-8.0409356725145414E-3</v>
      </c>
      <c r="K340" s="3">
        <f t="shared" si="99"/>
        <v>2.6465506342450051E-2</v>
      </c>
      <c r="L340" s="15" t="str">
        <f t="shared" si="101"/>
        <v/>
      </c>
      <c r="M340" s="12">
        <v>0.42824575130331644</v>
      </c>
      <c r="N340" s="15" t="str">
        <f t="shared" si="102"/>
        <v/>
      </c>
      <c r="O340" s="15" t="str">
        <f t="shared" si="103"/>
        <v>Exit Trade</v>
      </c>
      <c r="P340" s="15" t="str">
        <f t="shared" si="104"/>
        <v/>
      </c>
      <c r="Q340" s="15">
        <f t="shared" si="105"/>
        <v>1091.1500000000001</v>
      </c>
      <c r="R340" s="15" t="str">
        <f t="shared" si="106"/>
        <v/>
      </c>
      <c r="S340" s="15">
        <f t="shared" si="107"/>
        <v>1150.0999999999999</v>
      </c>
      <c r="T340" s="18" t="str">
        <f t="shared" si="108"/>
        <v/>
      </c>
      <c r="U340" s="18">
        <f t="shared" si="109"/>
        <v>-6.1028373639384417E-3</v>
      </c>
      <c r="V340" s="18" t="str">
        <f t="shared" si="110"/>
        <v/>
      </c>
      <c r="W340" s="18">
        <f t="shared" si="111"/>
        <v>8.8596491228069372E-3</v>
      </c>
      <c r="X340" s="18" t="str">
        <f t="shared" si="89"/>
        <v/>
      </c>
      <c r="Y340" s="18" t="str">
        <f t="shared" si="90"/>
        <v/>
      </c>
      <c r="Z340" s="18" t="str">
        <f t="shared" si="91"/>
        <v/>
      </c>
      <c r="AA340" s="18" t="str">
        <f t="shared" si="92"/>
        <v/>
      </c>
    </row>
    <row r="341" spans="1:27">
      <c r="A341" s="11">
        <v>42508</v>
      </c>
      <c r="B341" s="12">
        <v>1140.6500000000001</v>
      </c>
      <c r="C341" s="12">
        <v>1208.2</v>
      </c>
      <c r="D341" s="9">
        <f t="shared" si="100"/>
        <v>-2.4986426578027788E-2</v>
      </c>
      <c r="E341" s="9">
        <f t="shared" si="93"/>
        <v>-1.0599958510942996E-2</v>
      </c>
      <c r="F341" s="9">
        <f t="shared" si="94"/>
        <v>1.1440577196156534E-2</v>
      </c>
      <c r="G341" s="9">
        <f t="shared" si="95"/>
        <v>1.5141340180409205E-2</v>
      </c>
      <c r="H341" s="9">
        <f t="shared" si="96"/>
        <v>-3.6341257202295196E-2</v>
      </c>
      <c r="I341" s="9">
        <f t="shared" si="97"/>
        <v>-1.2574949515587317</v>
      </c>
      <c r="J341" s="3">
        <f t="shared" si="98"/>
        <v>-1.1097143352551003E-2</v>
      </c>
      <c r="K341" s="3">
        <f t="shared" si="99"/>
        <v>-7.9238001395901501E-3</v>
      </c>
      <c r="L341" s="15" t="str">
        <f t="shared" si="101"/>
        <v/>
      </c>
      <c r="M341" s="12">
        <v>0.42824575130331644</v>
      </c>
      <c r="N341" s="15" t="str">
        <f t="shared" si="102"/>
        <v/>
      </c>
      <c r="O341" s="15" t="str">
        <f t="shared" si="103"/>
        <v>Exit Trade</v>
      </c>
      <c r="P341" s="15" t="str">
        <f t="shared" si="104"/>
        <v/>
      </c>
      <c r="Q341" s="15">
        <f t="shared" si="105"/>
        <v>1091.1500000000001</v>
      </c>
      <c r="R341" s="15" t="str">
        <f t="shared" si="106"/>
        <v/>
      </c>
      <c r="S341" s="15">
        <f t="shared" si="107"/>
        <v>1150.0999999999999</v>
      </c>
      <c r="T341" s="18" t="str">
        <f t="shared" si="108"/>
        <v/>
      </c>
      <c r="U341" s="18">
        <f t="shared" si="109"/>
        <v>-6.1028373639384417E-3</v>
      </c>
      <c r="V341" s="18" t="str">
        <f t="shared" si="110"/>
        <v/>
      </c>
      <c r="W341" s="18">
        <f t="shared" si="111"/>
        <v>8.8596491228069372E-3</v>
      </c>
      <c r="X341" s="18" t="str">
        <f t="shared" si="89"/>
        <v/>
      </c>
      <c r="Y341" s="18" t="str">
        <f t="shared" si="90"/>
        <v/>
      </c>
      <c r="Z341" s="18" t="str">
        <f t="shared" si="91"/>
        <v/>
      </c>
      <c r="AA341" s="18" t="str">
        <f t="shared" si="92"/>
        <v/>
      </c>
    </row>
    <row r="342" spans="1:27">
      <c r="A342" s="11">
        <v>42509</v>
      </c>
      <c r="B342" s="12">
        <v>1139.3</v>
      </c>
      <c r="C342" s="12">
        <v>1175.8499999999999</v>
      </c>
      <c r="D342" s="9">
        <f t="shared" si="100"/>
        <v>-1.371382612301676E-2</v>
      </c>
      <c r="E342" s="9">
        <f t="shared" si="93"/>
        <v>-1.0595318558438404E-2</v>
      </c>
      <c r="F342" s="9">
        <f t="shared" si="94"/>
        <v>1.143924050539475E-2</v>
      </c>
      <c r="G342" s="9">
        <f t="shared" si="95"/>
        <v>1.5142972578699782E-2</v>
      </c>
      <c r="H342" s="9">
        <f t="shared" si="96"/>
        <v>-3.6333609695576592E-2</v>
      </c>
      <c r="I342" s="9">
        <f t="shared" si="97"/>
        <v>-0.2726149138229646</v>
      </c>
      <c r="J342" s="3">
        <f t="shared" si="98"/>
        <v>-1.1835357033271698E-3</v>
      </c>
      <c r="K342" s="3">
        <f t="shared" si="99"/>
        <v>-2.6775368316504001E-2</v>
      </c>
      <c r="L342" s="15" t="str">
        <f t="shared" si="101"/>
        <v>Exit Trade</v>
      </c>
      <c r="M342" s="12">
        <v>0.42824575130331644</v>
      </c>
      <c r="N342" s="15" t="str">
        <f t="shared" si="102"/>
        <v/>
      </c>
      <c r="O342" s="15" t="str">
        <f t="shared" si="103"/>
        <v>Exit Trade</v>
      </c>
      <c r="P342" s="15" t="str">
        <f t="shared" si="104"/>
        <v/>
      </c>
      <c r="Q342" s="15">
        <f t="shared" si="105"/>
        <v>1091.1500000000001</v>
      </c>
      <c r="R342" s="15" t="str">
        <f t="shared" si="106"/>
        <v/>
      </c>
      <c r="S342" s="15">
        <f t="shared" si="107"/>
        <v>1150.0999999999999</v>
      </c>
      <c r="T342" s="18" t="str">
        <f t="shared" si="108"/>
        <v/>
      </c>
      <c r="U342" s="18">
        <f t="shared" si="109"/>
        <v>-6.1028373639384417E-3</v>
      </c>
      <c r="V342" s="18" t="str">
        <f t="shared" si="110"/>
        <v/>
      </c>
      <c r="W342" s="18">
        <f t="shared" si="111"/>
        <v>8.8596491228069372E-3</v>
      </c>
      <c r="X342" s="18" t="str">
        <f t="shared" si="89"/>
        <v/>
      </c>
      <c r="Y342" s="18" t="str">
        <f t="shared" si="90"/>
        <v/>
      </c>
      <c r="Z342" s="18" t="str">
        <f t="shared" si="91"/>
        <v/>
      </c>
      <c r="AA342" s="18" t="str">
        <f t="shared" si="92"/>
        <v/>
      </c>
    </row>
    <row r="343" spans="1:27">
      <c r="A343" s="11">
        <v>42510</v>
      </c>
      <c r="B343" s="12">
        <v>1140.9000000000001</v>
      </c>
      <c r="C343" s="12">
        <v>1179.55</v>
      </c>
      <c r="D343" s="9">
        <f t="shared" si="100"/>
        <v>-1.4468774809619339E-2</v>
      </c>
      <c r="E343" s="9">
        <f t="shared" si="93"/>
        <v>-1.0461183803359791E-2</v>
      </c>
      <c r="F343" s="9">
        <f t="shared" si="94"/>
        <v>1.1366805706773264E-2</v>
      </c>
      <c r="G343" s="9">
        <f t="shared" si="95"/>
        <v>1.5114129036880052E-2</v>
      </c>
      <c r="H343" s="9">
        <f t="shared" si="96"/>
        <v>-3.6036496643599633E-2</v>
      </c>
      <c r="I343" s="9">
        <f t="shared" si="97"/>
        <v>-0.35256967609391798</v>
      </c>
      <c r="J343" s="3">
        <f t="shared" si="98"/>
        <v>1.4043711050646332E-3</v>
      </c>
      <c r="K343" s="3">
        <f t="shared" si="99"/>
        <v>3.1466598630778123E-3</v>
      </c>
      <c r="L343" s="15" t="str">
        <f t="shared" si="101"/>
        <v>Exit Trade</v>
      </c>
      <c r="M343" s="12">
        <v>0.42824575130331644</v>
      </c>
      <c r="N343" s="15" t="str">
        <f t="shared" si="102"/>
        <v/>
      </c>
      <c r="O343" s="15" t="str">
        <f t="shared" si="103"/>
        <v>Exit Trade</v>
      </c>
      <c r="P343" s="15" t="str">
        <f t="shared" si="104"/>
        <v/>
      </c>
      <c r="Q343" s="15">
        <f t="shared" si="105"/>
        <v>1091.1500000000001</v>
      </c>
      <c r="R343" s="15" t="str">
        <f t="shared" si="106"/>
        <v/>
      </c>
      <c r="S343" s="15">
        <f t="shared" si="107"/>
        <v>1150.0999999999999</v>
      </c>
      <c r="T343" s="18" t="str">
        <f t="shared" si="108"/>
        <v/>
      </c>
      <c r="U343" s="18">
        <f t="shared" si="109"/>
        <v>-6.1028373639384417E-3</v>
      </c>
      <c r="V343" s="18" t="str">
        <f t="shared" si="110"/>
        <v/>
      </c>
      <c r="W343" s="18">
        <f t="shared" si="111"/>
        <v>8.8596491228069372E-3</v>
      </c>
      <c r="X343" s="18" t="str">
        <f t="shared" si="89"/>
        <v/>
      </c>
      <c r="Y343" s="18" t="str">
        <f t="shared" si="90"/>
        <v/>
      </c>
      <c r="Z343" s="18" t="str">
        <f t="shared" si="91"/>
        <v/>
      </c>
      <c r="AA343" s="18" t="str">
        <f t="shared" si="92"/>
        <v/>
      </c>
    </row>
    <row r="344" spans="1:27">
      <c r="A344" s="11">
        <v>42513</v>
      </c>
      <c r="B344" s="12">
        <v>1136.75</v>
      </c>
      <c r="C344" s="12">
        <v>1160.25</v>
      </c>
      <c r="D344" s="9">
        <f t="shared" si="100"/>
        <v>-8.8866142139217806E-3</v>
      </c>
      <c r="E344" s="9">
        <f t="shared" si="93"/>
        <v>-1.0214694263889178E-2</v>
      </c>
      <c r="F344" s="9">
        <f t="shared" si="94"/>
        <v>1.1316309083178353E-2</v>
      </c>
      <c r="G344" s="9">
        <f t="shared" si="95"/>
        <v>1.5247001173262116E-2</v>
      </c>
      <c r="H344" s="9">
        <f t="shared" si="96"/>
        <v>-3.5676389701040472E-2</v>
      </c>
      <c r="I344" s="9">
        <f t="shared" si="97"/>
        <v>0.11735982467477693</v>
      </c>
      <c r="J344" s="3">
        <f t="shared" si="98"/>
        <v>-3.63747918310114E-3</v>
      </c>
      <c r="K344" s="3">
        <f t="shared" si="99"/>
        <v>-1.6362172014751351E-2</v>
      </c>
      <c r="L344" s="15" t="str">
        <f t="shared" si="101"/>
        <v>Exit Trade</v>
      </c>
      <c r="M344" s="12">
        <v>0.42824575130331644</v>
      </c>
      <c r="N344" s="15" t="str">
        <f t="shared" si="102"/>
        <v/>
      </c>
      <c r="O344" s="15" t="str">
        <f t="shared" si="103"/>
        <v>Exit Trade</v>
      </c>
      <c r="P344" s="15" t="str">
        <f t="shared" si="104"/>
        <v/>
      </c>
      <c r="Q344" s="15">
        <f t="shared" si="105"/>
        <v>1091.1500000000001</v>
      </c>
      <c r="R344" s="15" t="str">
        <f t="shared" si="106"/>
        <v/>
      </c>
      <c r="S344" s="15">
        <f t="shared" si="107"/>
        <v>1150.0999999999999</v>
      </c>
      <c r="T344" s="18" t="str">
        <f t="shared" si="108"/>
        <v/>
      </c>
      <c r="U344" s="18">
        <f t="shared" si="109"/>
        <v>-6.1028373639384417E-3</v>
      </c>
      <c r="V344" s="18" t="str">
        <f t="shared" si="110"/>
        <v/>
      </c>
      <c r="W344" s="18">
        <f t="shared" si="111"/>
        <v>8.8596491228069372E-3</v>
      </c>
      <c r="X344" s="18" t="str">
        <f t="shared" si="89"/>
        <v/>
      </c>
      <c r="Y344" s="18" t="str">
        <f t="shared" si="90"/>
        <v/>
      </c>
      <c r="Z344" s="18" t="str">
        <f t="shared" si="91"/>
        <v/>
      </c>
      <c r="AA344" s="18" t="str">
        <f t="shared" si="92"/>
        <v/>
      </c>
    </row>
    <row r="345" spans="1:27">
      <c r="A345" s="11">
        <v>42514</v>
      </c>
      <c r="B345" s="12">
        <v>1139.95</v>
      </c>
      <c r="C345" s="12">
        <v>1172.75</v>
      </c>
      <c r="D345" s="9">
        <f t="shared" si="100"/>
        <v>-1.2319638704047219E-2</v>
      </c>
      <c r="E345" s="9">
        <f t="shared" si="93"/>
        <v>-1.0416335441670742E-2</v>
      </c>
      <c r="F345" s="9">
        <f t="shared" si="94"/>
        <v>1.1297482588402814E-2</v>
      </c>
      <c r="G345" s="9">
        <f t="shared" si="95"/>
        <v>1.5003000382235588E-2</v>
      </c>
      <c r="H345" s="9">
        <f t="shared" si="96"/>
        <v>-3.5835671265577074E-2</v>
      </c>
      <c r="I345" s="9">
        <f t="shared" si="97"/>
        <v>-0.16847144905806463</v>
      </c>
      <c r="J345" s="3">
        <f t="shared" si="98"/>
        <v>2.8150428854189975E-3</v>
      </c>
      <c r="K345" s="3">
        <f t="shared" si="99"/>
        <v>1.0773540185304891E-2</v>
      </c>
      <c r="L345" s="15" t="str">
        <f t="shared" si="101"/>
        <v>Exit Trade</v>
      </c>
      <c r="M345" s="12">
        <v>0.42824575130331644</v>
      </c>
      <c r="N345" s="15" t="str">
        <f t="shared" si="102"/>
        <v/>
      </c>
      <c r="O345" s="15" t="str">
        <f t="shared" si="103"/>
        <v>Exit Trade</v>
      </c>
      <c r="P345" s="15" t="str">
        <f t="shared" si="104"/>
        <v/>
      </c>
      <c r="Q345" s="15">
        <f t="shared" si="105"/>
        <v>1091.1500000000001</v>
      </c>
      <c r="R345" s="15" t="str">
        <f t="shared" si="106"/>
        <v/>
      </c>
      <c r="S345" s="15">
        <f t="shared" si="107"/>
        <v>1150.0999999999999</v>
      </c>
      <c r="T345" s="18" t="str">
        <f t="shared" si="108"/>
        <v/>
      </c>
      <c r="U345" s="18">
        <f t="shared" si="109"/>
        <v>-6.1028373639384417E-3</v>
      </c>
      <c r="V345" s="18" t="str">
        <f t="shared" si="110"/>
        <v/>
      </c>
      <c r="W345" s="18">
        <f t="shared" si="111"/>
        <v>8.8596491228069372E-3</v>
      </c>
      <c r="X345" s="18" t="str">
        <f t="shared" ref="X345:X408" si="112">IF(AND(O344="Enter Trade",O345="Exit Trade",U344&gt;W344),1-Q345/Q344,IF(AND(O344="Enter Trade",O345="Exit Trade",U344&lt;W344),Q345/Q344-1,""))</f>
        <v/>
      </c>
      <c r="Y345" s="18" t="str">
        <f t="shared" ref="Y345:Y408" si="113">IF(AND(O344="Enter Trade",O345="Exit Trade",U344&gt;W344),S345/S344-1,IF(AND(O344="Enter Trade",O345="Exit Trade",U344&lt;W344),1-S345/S344,""))</f>
        <v/>
      </c>
      <c r="Z345" s="18" t="str">
        <f t="shared" ref="Z345:Z408" si="114">IF(AND(X345&lt;&gt;"",Y345&lt;&gt;""),(X345+Y345),"")</f>
        <v/>
      </c>
      <c r="AA345" s="18" t="str">
        <f t="shared" ref="AA345:AA408" si="115">IF(AND(X345&lt;&gt;"",Y345&lt;&gt;""),(X345+Y345)/2,"")</f>
        <v/>
      </c>
    </row>
    <row r="346" spans="1:27">
      <c r="A346" s="11">
        <v>42515</v>
      </c>
      <c r="B346" s="12">
        <v>1173.3</v>
      </c>
      <c r="C346" s="12">
        <v>1207.05</v>
      </c>
      <c r="D346" s="9">
        <f t="shared" si="100"/>
        <v>-1.2316189710842858E-2</v>
      </c>
      <c r="E346" s="9">
        <f t="shared" si="93"/>
        <v>-1.0553432071423459E-2</v>
      </c>
      <c r="F346" s="9">
        <f t="shared" si="94"/>
        <v>1.1294655872984083E-2</v>
      </c>
      <c r="G346" s="9">
        <f t="shared" si="95"/>
        <v>1.485954364279073E-2</v>
      </c>
      <c r="H346" s="9">
        <f t="shared" si="96"/>
        <v>-3.5966407785637644E-2</v>
      </c>
      <c r="I346" s="9">
        <f t="shared" si="97"/>
        <v>-0.1560700617391784</v>
      </c>
      <c r="J346" s="3">
        <f t="shared" si="98"/>
        <v>2.9255669108294143E-2</v>
      </c>
      <c r="K346" s="3">
        <f t="shared" si="99"/>
        <v>2.9247495203581286E-2</v>
      </c>
      <c r="L346" s="15" t="str">
        <f t="shared" si="101"/>
        <v>Exit Trade</v>
      </c>
      <c r="M346" s="12">
        <v>0.42824575130331644</v>
      </c>
      <c r="N346" s="15" t="str">
        <f t="shared" si="102"/>
        <v/>
      </c>
      <c r="O346" s="15" t="str">
        <f t="shared" si="103"/>
        <v>Exit Trade</v>
      </c>
      <c r="P346" s="15" t="str">
        <f t="shared" si="104"/>
        <v/>
      </c>
      <c r="Q346" s="15">
        <f t="shared" si="105"/>
        <v>1091.1500000000001</v>
      </c>
      <c r="R346" s="15" t="str">
        <f t="shared" si="106"/>
        <v/>
      </c>
      <c r="S346" s="15">
        <f t="shared" si="107"/>
        <v>1150.0999999999999</v>
      </c>
      <c r="T346" s="18" t="str">
        <f t="shared" si="108"/>
        <v/>
      </c>
      <c r="U346" s="18">
        <f t="shared" si="109"/>
        <v>-6.1028373639384417E-3</v>
      </c>
      <c r="V346" s="18" t="str">
        <f t="shared" si="110"/>
        <v/>
      </c>
      <c r="W346" s="18">
        <f t="shared" si="111"/>
        <v>8.8596491228069372E-3</v>
      </c>
      <c r="X346" s="18" t="str">
        <f t="shared" si="112"/>
        <v/>
      </c>
      <c r="Y346" s="18" t="str">
        <f t="shared" si="113"/>
        <v/>
      </c>
      <c r="Z346" s="18" t="str">
        <f t="shared" si="114"/>
        <v/>
      </c>
      <c r="AA346" s="18" t="str">
        <f t="shared" si="115"/>
        <v/>
      </c>
    </row>
    <row r="347" spans="1:27">
      <c r="A347" s="11">
        <v>42516</v>
      </c>
      <c r="B347" s="12">
        <v>1183.25</v>
      </c>
      <c r="C347" s="12">
        <v>1228.25</v>
      </c>
      <c r="D347" s="9">
        <f t="shared" si="100"/>
        <v>-1.6210259666827754E-2</v>
      </c>
      <c r="E347" s="9">
        <f t="shared" si="93"/>
        <v>-1.0974636461565842E-2</v>
      </c>
      <c r="F347" s="9">
        <f t="shared" si="94"/>
        <v>1.1260971517218683E-2</v>
      </c>
      <c r="G347" s="9">
        <f t="shared" si="95"/>
        <v>1.4362549452176193E-2</v>
      </c>
      <c r="H347" s="9">
        <f t="shared" si="96"/>
        <v>-3.6311822375307876E-2</v>
      </c>
      <c r="I347" s="9">
        <f t="shared" si="97"/>
        <v>-0.46493530307365916</v>
      </c>
      <c r="J347" s="3">
        <f t="shared" si="98"/>
        <v>8.480354555527184E-3</v>
      </c>
      <c r="K347" s="3">
        <f t="shared" si="99"/>
        <v>1.7563481214531333E-2</v>
      </c>
      <c r="L347" s="15" t="str">
        <f t="shared" si="101"/>
        <v>Exit Trade</v>
      </c>
      <c r="M347" s="12">
        <v>0.42824575130331644</v>
      </c>
      <c r="N347" s="15" t="str">
        <f t="shared" si="102"/>
        <v/>
      </c>
      <c r="O347" s="15" t="str">
        <f t="shared" si="103"/>
        <v>Exit Trade</v>
      </c>
      <c r="P347" s="15" t="str">
        <f t="shared" si="104"/>
        <v/>
      </c>
      <c r="Q347" s="15">
        <f t="shared" si="105"/>
        <v>1091.1500000000001</v>
      </c>
      <c r="R347" s="15" t="str">
        <f t="shared" si="106"/>
        <v/>
      </c>
      <c r="S347" s="15">
        <f t="shared" si="107"/>
        <v>1150.0999999999999</v>
      </c>
      <c r="T347" s="18" t="str">
        <f t="shared" si="108"/>
        <v/>
      </c>
      <c r="U347" s="18">
        <f t="shared" si="109"/>
        <v>-6.1028373639384417E-3</v>
      </c>
      <c r="V347" s="18" t="str">
        <f t="shared" si="110"/>
        <v/>
      </c>
      <c r="W347" s="18">
        <f t="shared" si="111"/>
        <v>8.8596491228069372E-3</v>
      </c>
      <c r="X347" s="18" t="str">
        <f t="shared" si="112"/>
        <v/>
      </c>
      <c r="Y347" s="18" t="str">
        <f t="shared" si="113"/>
        <v/>
      </c>
      <c r="Z347" s="18" t="str">
        <f t="shared" si="114"/>
        <v/>
      </c>
      <c r="AA347" s="18" t="str">
        <f t="shared" si="115"/>
        <v/>
      </c>
    </row>
    <row r="348" spans="1:27">
      <c r="A348" s="11">
        <v>42517</v>
      </c>
      <c r="B348" s="12">
        <v>1186.8</v>
      </c>
      <c r="C348" s="12">
        <v>1255.55</v>
      </c>
      <c r="D348" s="9">
        <f t="shared" si="100"/>
        <v>-2.4456474738039559E-2</v>
      </c>
      <c r="E348" s="9">
        <f t="shared" si="93"/>
        <v>-1.1420105439786421E-2</v>
      </c>
      <c r="F348" s="9">
        <f t="shared" si="94"/>
        <v>1.1526981423378003E-2</v>
      </c>
      <c r="G348" s="9">
        <f t="shared" si="95"/>
        <v>1.4515602762814087E-2</v>
      </c>
      <c r="H348" s="9">
        <f t="shared" si="96"/>
        <v>-3.735581364238693E-2</v>
      </c>
      <c r="I348" s="9">
        <f t="shared" si="97"/>
        <v>-1.1309438975770298</v>
      </c>
      <c r="J348" s="3">
        <f t="shared" si="98"/>
        <v>3.0002112824846438E-3</v>
      </c>
      <c r="K348" s="3">
        <f t="shared" si="99"/>
        <v>2.2226745369428012E-2</v>
      </c>
      <c r="L348" s="15" t="str">
        <f t="shared" si="101"/>
        <v/>
      </c>
      <c r="M348" s="12">
        <v>0.42824575130331644</v>
      </c>
      <c r="N348" s="15" t="str">
        <f t="shared" si="102"/>
        <v/>
      </c>
      <c r="O348" s="15" t="str">
        <f t="shared" si="103"/>
        <v>Exit Trade</v>
      </c>
      <c r="P348" s="15" t="str">
        <f t="shared" si="104"/>
        <v/>
      </c>
      <c r="Q348" s="15">
        <f t="shared" si="105"/>
        <v>1091.1500000000001</v>
      </c>
      <c r="R348" s="15" t="str">
        <f t="shared" si="106"/>
        <v/>
      </c>
      <c r="S348" s="15">
        <f t="shared" si="107"/>
        <v>1150.0999999999999</v>
      </c>
      <c r="T348" s="18" t="str">
        <f t="shared" si="108"/>
        <v/>
      </c>
      <c r="U348" s="18">
        <f t="shared" si="109"/>
        <v>-6.1028373639384417E-3</v>
      </c>
      <c r="V348" s="18" t="str">
        <f t="shared" si="110"/>
        <v/>
      </c>
      <c r="W348" s="18">
        <f t="shared" si="111"/>
        <v>8.8596491228069372E-3</v>
      </c>
      <c r="X348" s="18" t="str">
        <f t="shared" si="112"/>
        <v/>
      </c>
      <c r="Y348" s="18" t="str">
        <f t="shared" si="113"/>
        <v/>
      </c>
      <c r="Z348" s="18" t="str">
        <f t="shared" si="114"/>
        <v/>
      </c>
      <c r="AA348" s="18" t="str">
        <f t="shared" si="115"/>
        <v/>
      </c>
    </row>
    <row r="349" spans="1:27">
      <c r="A349" s="11">
        <v>42520</v>
      </c>
      <c r="B349" s="12">
        <v>1179.75</v>
      </c>
      <c r="C349" s="12">
        <v>1233.95</v>
      </c>
      <c r="D349" s="9">
        <f t="shared" si="100"/>
        <v>-1.9507576304575894E-2</v>
      </c>
      <c r="E349" s="9">
        <f t="shared" si="93"/>
        <v>-1.163274171700999E-2</v>
      </c>
      <c r="F349" s="9">
        <f t="shared" si="94"/>
        <v>1.1618059529617921E-2</v>
      </c>
      <c r="G349" s="9">
        <f t="shared" si="95"/>
        <v>1.4507892224630331E-2</v>
      </c>
      <c r="H349" s="9">
        <f t="shared" si="96"/>
        <v>-3.7773375658650313E-2</v>
      </c>
      <c r="I349" s="9">
        <f t="shared" si="97"/>
        <v>-0.67780979839968869</v>
      </c>
      <c r="J349" s="3">
        <f t="shared" si="98"/>
        <v>-5.9403437815975348E-3</v>
      </c>
      <c r="K349" s="3">
        <f t="shared" si="99"/>
        <v>-1.7203615945203227E-2</v>
      </c>
      <c r="L349" s="15" t="str">
        <f t="shared" si="101"/>
        <v/>
      </c>
      <c r="M349" s="12">
        <v>0.42824575130331644</v>
      </c>
      <c r="N349" s="15" t="str">
        <f t="shared" si="102"/>
        <v/>
      </c>
      <c r="O349" s="15" t="str">
        <f t="shared" si="103"/>
        <v>Exit Trade</v>
      </c>
      <c r="P349" s="15" t="str">
        <f t="shared" si="104"/>
        <v/>
      </c>
      <c r="Q349" s="15">
        <f t="shared" si="105"/>
        <v>1091.1500000000001</v>
      </c>
      <c r="R349" s="15" t="str">
        <f t="shared" si="106"/>
        <v/>
      </c>
      <c r="S349" s="15">
        <f t="shared" si="107"/>
        <v>1150.0999999999999</v>
      </c>
      <c r="T349" s="18" t="str">
        <f t="shared" si="108"/>
        <v/>
      </c>
      <c r="U349" s="18">
        <f t="shared" si="109"/>
        <v>-6.1028373639384417E-3</v>
      </c>
      <c r="V349" s="18" t="str">
        <f t="shared" si="110"/>
        <v/>
      </c>
      <c r="W349" s="18">
        <f t="shared" si="111"/>
        <v>8.8596491228069372E-3</v>
      </c>
      <c r="X349" s="18" t="str">
        <f t="shared" si="112"/>
        <v/>
      </c>
      <c r="Y349" s="18" t="str">
        <f t="shared" si="113"/>
        <v/>
      </c>
      <c r="Z349" s="18" t="str">
        <f t="shared" si="114"/>
        <v/>
      </c>
      <c r="AA349" s="18" t="str">
        <f t="shared" si="115"/>
        <v/>
      </c>
    </row>
    <row r="350" spans="1:27">
      <c r="A350" s="11">
        <v>42521</v>
      </c>
      <c r="B350" s="12">
        <v>1181.9000000000001</v>
      </c>
      <c r="C350" s="12">
        <v>1237.7</v>
      </c>
      <c r="D350" s="9">
        <f t="shared" si="100"/>
        <v>-2.0034658292604954E-2</v>
      </c>
      <c r="E350" s="9">
        <f t="shared" si="93"/>
        <v>-1.1718870119633051E-2</v>
      </c>
      <c r="F350" s="9">
        <f t="shared" si="94"/>
        <v>1.1672129632205982E-2</v>
      </c>
      <c r="G350" s="9">
        <f t="shared" si="95"/>
        <v>1.4543421552830409E-2</v>
      </c>
      <c r="H350" s="9">
        <f t="shared" si="96"/>
        <v>-3.7981161792096513E-2</v>
      </c>
      <c r="I350" s="9">
        <f t="shared" si="97"/>
        <v>-0.7124482365263326</v>
      </c>
      <c r="J350" s="3">
        <f t="shared" si="98"/>
        <v>1.8224200042382631E-3</v>
      </c>
      <c r="K350" s="3">
        <f t="shared" si="99"/>
        <v>3.0390210300255275E-3</v>
      </c>
      <c r="L350" s="15" t="str">
        <f t="shared" si="101"/>
        <v/>
      </c>
      <c r="M350" s="12">
        <v>0.42824575130331644</v>
      </c>
      <c r="N350" s="15" t="str">
        <f t="shared" si="102"/>
        <v/>
      </c>
      <c r="O350" s="15" t="str">
        <f t="shared" si="103"/>
        <v>Exit Trade</v>
      </c>
      <c r="P350" s="15" t="str">
        <f t="shared" si="104"/>
        <v/>
      </c>
      <c r="Q350" s="15">
        <f t="shared" si="105"/>
        <v>1091.1500000000001</v>
      </c>
      <c r="R350" s="15" t="str">
        <f t="shared" si="106"/>
        <v/>
      </c>
      <c r="S350" s="15">
        <f t="shared" si="107"/>
        <v>1150.0999999999999</v>
      </c>
      <c r="T350" s="18" t="str">
        <f t="shared" si="108"/>
        <v/>
      </c>
      <c r="U350" s="18">
        <f t="shared" si="109"/>
        <v>-6.1028373639384417E-3</v>
      </c>
      <c r="V350" s="18" t="str">
        <f t="shared" si="110"/>
        <v/>
      </c>
      <c r="W350" s="18">
        <f t="shared" si="111"/>
        <v>8.8596491228069372E-3</v>
      </c>
      <c r="X350" s="18" t="str">
        <f t="shared" si="112"/>
        <v/>
      </c>
      <c r="Y350" s="18" t="str">
        <f t="shared" si="113"/>
        <v/>
      </c>
      <c r="Z350" s="18" t="str">
        <f t="shared" si="114"/>
        <v/>
      </c>
      <c r="AA350" s="18" t="str">
        <f t="shared" si="115"/>
        <v/>
      </c>
    </row>
    <row r="351" spans="1:27">
      <c r="A351" s="11">
        <v>42522</v>
      </c>
      <c r="B351" s="12">
        <v>1175.1500000000001</v>
      </c>
      <c r="C351" s="12">
        <v>1243.25</v>
      </c>
      <c r="D351" s="9">
        <f t="shared" si="100"/>
        <v>-2.446516298629408E-2</v>
      </c>
      <c r="E351" s="9">
        <f t="shared" si="93"/>
        <v>-1.1988980715089241E-2</v>
      </c>
      <c r="F351" s="9">
        <f t="shared" si="94"/>
        <v>1.1875273742515579E-2</v>
      </c>
      <c r="G351" s="9">
        <f t="shared" si="95"/>
        <v>1.4730385205570812E-2</v>
      </c>
      <c r="H351" s="9">
        <f t="shared" si="96"/>
        <v>-3.8708346635749291E-2</v>
      </c>
      <c r="I351" s="9">
        <f t="shared" si="97"/>
        <v>-1.0506016569991057</v>
      </c>
      <c r="J351" s="3">
        <f t="shared" si="98"/>
        <v>-5.7111430747102121E-3</v>
      </c>
      <c r="K351" s="3">
        <f t="shared" si="99"/>
        <v>4.4841237779752402E-3</v>
      </c>
      <c r="L351" s="15" t="str">
        <f t="shared" si="101"/>
        <v/>
      </c>
      <c r="M351" s="12">
        <v>0.42824575130331644</v>
      </c>
      <c r="N351" s="15" t="str">
        <f t="shared" si="102"/>
        <v/>
      </c>
      <c r="O351" s="15" t="str">
        <f t="shared" si="103"/>
        <v>Exit Trade</v>
      </c>
      <c r="P351" s="15" t="str">
        <f t="shared" si="104"/>
        <v/>
      </c>
      <c r="Q351" s="15">
        <f t="shared" si="105"/>
        <v>1091.1500000000001</v>
      </c>
      <c r="R351" s="15" t="str">
        <f t="shared" si="106"/>
        <v/>
      </c>
      <c r="S351" s="15">
        <f t="shared" si="107"/>
        <v>1150.0999999999999</v>
      </c>
      <c r="T351" s="18" t="str">
        <f t="shared" si="108"/>
        <v/>
      </c>
      <c r="U351" s="18">
        <f t="shared" si="109"/>
        <v>-6.1028373639384417E-3</v>
      </c>
      <c r="V351" s="18" t="str">
        <f t="shared" si="110"/>
        <v/>
      </c>
      <c r="W351" s="18">
        <f t="shared" si="111"/>
        <v>8.8596491228069372E-3</v>
      </c>
      <c r="X351" s="18" t="str">
        <f t="shared" si="112"/>
        <v/>
      </c>
      <c r="Y351" s="18" t="str">
        <f t="shared" si="113"/>
        <v/>
      </c>
      <c r="Z351" s="18" t="str">
        <f t="shared" si="114"/>
        <v/>
      </c>
      <c r="AA351" s="18" t="str">
        <f t="shared" si="115"/>
        <v/>
      </c>
    </row>
    <row r="352" spans="1:27">
      <c r="A352" s="11">
        <v>42523</v>
      </c>
      <c r="B352" s="12">
        <v>1174.95</v>
      </c>
      <c r="C352" s="12">
        <v>1260.55</v>
      </c>
      <c r="D352" s="9">
        <f t="shared" si="100"/>
        <v>-3.0540691144386609E-2</v>
      </c>
      <c r="E352" s="9">
        <f t="shared" ref="E352:E415" si="116">AVERAGE(D323:D352)</f>
        <v>-1.2245298871569768E-2</v>
      </c>
      <c r="F352" s="9">
        <f t="shared" ref="F352:F415" si="117">STDEV(D323:D352)</f>
        <v>1.2196452300469117E-2</v>
      </c>
      <c r="G352" s="9">
        <f t="shared" ref="G352:G415" si="118">E352+2.25*F352</f>
        <v>1.5196718804485745E-2</v>
      </c>
      <c r="H352" s="9">
        <f t="shared" ref="H352:H415" si="119">E352-2.25*F352</f>
        <v>-3.9687316547625279E-2</v>
      </c>
      <c r="I352" s="9">
        <f t="shared" ref="I352:I415" si="120">(D352-E352)/F352</f>
        <v>-1.5000585270286455</v>
      </c>
      <c r="J352" s="3">
        <f t="shared" ref="J352:J415" si="121">(B352-B351)/B351</f>
        <v>-1.7019103944181208E-4</v>
      </c>
      <c r="K352" s="3">
        <f t="shared" ref="K352:K415" si="122">(C352-C351)/C351</f>
        <v>1.3915141765533847E-2</v>
      </c>
      <c r="L352" s="15" t="str">
        <f t="shared" si="101"/>
        <v/>
      </c>
      <c r="M352" s="12">
        <v>0.42824575130331644</v>
      </c>
      <c r="N352" s="15" t="str">
        <f t="shared" si="102"/>
        <v/>
      </c>
      <c r="O352" s="15" t="str">
        <f t="shared" si="103"/>
        <v>Exit Trade</v>
      </c>
      <c r="P352" s="15" t="str">
        <f t="shared" si="104"/>
        <v/>
      </c>
      <c r="Q352" s="15">
        <f t="shared" si="105"/>
        <v>1091.1500000000001</v>
      </c>
      <c r="R352" s="15" t="str">
        <f t="shared" si="106"/>
        <v/>
      </c>
      <c r="S352" s="15">
        <f t="shared" si="107"/>
        <v>1150.0999999999999</v>
      </c>
      <c r="T352" s="18" t="str">
        <f t="shared" si="108"/>
        <v/>
      </c>
      <c r="U352" s="18">
        <f t="shared" si="109"/>
        <v>-6.1028373639384417E-3</v>
      </c>
      <c r="V352" s="18" t="str">
        <f t="shared" si="110"/>
        <v/>
      </c>
      <c r="W352" s="18">
        <f t="shared" si="111"/>
        <v>8.8596491228069372E-3</v>
      </c>
      <c r="X352" s="18" t="str">
        <f t="shared" si="112"/>
        <v/>
      </c>
      <c r="Y352" s="18" t="str">
        <f t="shared" si="113"/>
        <v/>
      </c>
      <c r="Z352" s="18" t="str">
        <f t="shared" si="114"/>
        <v/>
      </c>
      <c r="AA352" s="18" t="str">
        <f t="shared" si="115"/>
        <v/>
      </c>
    </row>
    <row r="353" spans="1:27">
      <c r="A353" s="11">
        <v>42524</v>
      </c>
      <c r="B353" s="12">
        <v>1171.75</v>
      </c>
      <c r="C353" s="12">
        <v>1254.9000000000001</v>
      </c>
      <c r="D353" s="9">
        <f t="shared" si="100"/>
        <v>-2.9774157108044933E-2</v>
      </c>
      <c r="E353" s="9">
        <f t="shared" si="116"/>
        <v>-1.2720245114725279E-2</v>
      </c>
      <c r="F353" s="9">
        <f t="shared" si="117"/>
        <v>1.2599373515170608E-2</v>
      </c>
      <c r="G353" s="9">
        <f t="shared" si="118"/>
        <v>1.562834529440859E-2</v>
      </c>
      <c r="H353" s="9">
        <f t="shared" si="119"/>
        <v>-4.1068835523859148E-2</v>
      </c>
      <c r="I353" s="9">
        <f t="shared" si="120"/>
        <v>-1.3535523788373638</v>
      </c>
      <c r="J353" s="3">
        <f t="shared" si="121"/>
        <v>-2.7235201497936468E-3</v>
      </c>
      <c r="K353" s="3">
        <f t="shared" si="122"/>
        <v>-4.4821704811390771E-3</v>
      </c>
      <c r="L353" s="15" t="str">
        <f t="shared" si="101"/>
        <v/>
      </c>
      <c r="M353" s="12">
        <v>0.42824575130331644</v>
      </c>
      <c r="N353" s="15" t="str">
        <f t="shared" si="102"/>
        <v/>
      </c>
      <c r="O353" s="15" t="str">
        <f t="shared" si="103"/>
        <v>Exit Trade</v>
      </c>
      <c r="P353" s="15" t="str">
        <f t="shared" si="104"/>
        <v/>
      </c>
      <c r="Q353" s="15">
        <f t="shared" si="105"/>
        <v>1091.1500000000001</v>
      </c>
      <c r="R353" s="15" t="str">
        <f t="shared" si="106"/>
        <v/>
      </c>
      <c r="S353" s="15">
        <f t="shared" si="107"/>
        <v>1150.0999999999999</v>
      </c>
      <c r="T353" s="18" t="str">
        <f t="shared" si="108"/>
        <v/>
      </c>
      <c r="U353" s="18">
        <f t="shared" si="109"/>
        <v>-6.1028373639384417E-3</v>
      </c>
      <c r="V353" s="18" t="str">
        <f t="shared" si="110"/>
        <v/>
      </c>
      <c r="W353" s="18">
        <f t="shared" si="111"/>
        <v>8.8596491228069372E-3</v>
      </c>
      <c r="X353" s="18" t="str">
        <f t="shared" si="112"/>
        <v/>
      </c>
      <c r="Y353" s="18" t="str">
        <f t="shared" si="113"/>
        <v/>
      </c>
      <c r="Z353" s="18" t="str">
        <f t="shared" si="114"/>
        <v/>
      </c>
      <c r="AA353" s="18" t="str">
        <f t="shared" si="115"/>
        <v/>
      </c>
    </row>
    <row r="354" spans="1:27">
      <c r="A354" s="11">
        <v>42527</v>
      </c>
      <c r="B354" s="12">
        <v>1171.0999999999999</v>
      </c>
      <c r="C354" s="12">
        <v>1251.6500000000001</v>
      </c>
      <c r="D354" s="9">
        <f t="shared" si="100"/>
        <v>-2.8888922722790002E-2</v>
      </c>
      <c r="E354" s="9">
        <f t="shared" si="116"/>
        <v>-1.343703249784681E-2</v>
      </c>
      <c r="F354" s="9">
        <f t="shared" si="117"/>
        <v>1.289364072206603E-2</v>
      </c>
      <c r="G354" s="9">
        <f t="shared" si="118"/>
        <v>1.5573659126801757E-2</v>
      </c>
      <c r="H354" s="9">
        <f t="shared" si="119"/>
        <v>-4.2447724122495381E-2</v>
      </c>
      <c r="I354" s="9">
        <f t="shared" si="120"/>
        <v>-1.1984117254406665</v>
      </c>
      <c r="J354" s="3">
        <f t="shared" si="121"/>
        <v>-5.5472583742273603E-4</v>
      </c>
      <c r="K354" s="3">
        <f t="shared" si="122"/>
        <v>-2.5898477966371822E-3</v>
      </c>
      <c r="L354" s="15" t="str">
        <f t="shared" si="101"/>
        <v/>
      </c>
      <c r="M354" s="12">
        <v>0.42824575130331644</v>
      </c>
      <c r="N354" s="15" t="str">
        <f t="shared" si="102"/>
        <v/>
      </c>
      <c r="O354" s="15" t="str">
        <f t="shared" si="103"/>
        <v>Exit Trade</v>
      </c>
      <c r="P354" s="15" t="str">
        <f t="shared" si="104"/>
        <v/>
      </c>
      <c r="Q354" s="15">
        <f t="shared" si="105"/>
        <v>1091.1500000000001</v>
      </c>
      <c r="R354" s="15" t="str">
        <f t="shared" si="106"/>
        <v/>
      </c>
      <c r="S354" s="15">
        <f t="shared" si="107"/>
        <v>1150.0999999999999</v>
      </c>
      <c r="T354" s="18" t="str">
        <f t="shared" si="108"/>
        <v/>
      </c>
      <c r="U354" s="18">
        <f t="shared" si="109"/>
        <v>-6.1028373639384417E-3</v>
      </c>
      <c r="V354" s="18" t="str">
        <f t="shared" si="110"/>
        <v/>
      </c>
      <c r="W354" s="18">
        <f t="shared" si="111"/>
        <v>8.8596491228069372E-3</v>
      </c>
      <c r="X354" s="18" t="str">
        <f t="shared" si="112"/>
        <v/>
      </c>
      <c r="Y354" s="18" t="str">
        <f t="shared" si="113"/>
        <v/>
      </c>
      <c r="Z354" s="18" t="str">
        <f t="shared" si="114"/>
        <v/>
      </c>
      <c r="AA354" s="18" t="str">
        <f t="shared" si="115"/>
        <v/>
      </c>
    </row>
    <row r="355" spans="1:27">
      <c r="A355" s="11">
        <v>42528</v>
      </c>
      <c r="B355" s="12">
        <v>1173.7</v>
      </c>
      <c r="C355" s="12">
        <v>1251.3</v>
      </c>
      <c r="D355" s="9">
        <f t="shared" si="100"/>
        <v>-2.7804339982798829E-2</v>
      </c>
      <c r="E355" s="9">
        <f t="shared" si="116"/>
        <v>-1.4190083903469179E-2</v>
      </c>
      <c r="F355" s="9">
        <f t="shared" si="117"/>
        <v>1.3055454741443935E-2</v>
      </c>
      <c r="G355" s="9">
        <f t="shared" si="118"/>
        <v>1.5184689264779673E-2</v>
      </c>
      <c r="H355" s="9">
        <f t="shared" si="119"/>
        <v>-4.3564857071718033E-2</v>
      </c>
      <c r="I355" s="9">
        <f t="shared" si="120"/>
        <v>-1.0428021351191872</v>
      </c>
      <c r="J355" s="3">
        <f t="shared" si="121"/>
        <v>2.2201349158911593E-3</v>
      </c>
      <c r="K355" s="3">
        <f t="shared" si="122"/>
        <v>-2.7963088722896689E-4</v>
      </c>
      <c r="L355" s="15" t="str">
        <f t="shared" si="101"/>
        <v/>
      </c>
      <c r="M355" s="12">
        <v>0.42824575130331644</v>
      </c>
      <c r="N355" s="15" t="str">
        <f t="shared" si="102"/>
        <v/>
      </c>
      <c r="O355" s="15" t="str">
        <f t="shared" si="103"/>
        <v>Exit Trade</v>
      </c>
      <c r="P355" s="15" t="str">
        <f t="shared" si="104"/>
        <v/>
      </c>
      <c r="Q355" s="15">
        <f t="shared" si="105"/>
        <v>1091.1500000000001</v>
      </c>
      <c r="R355" s="15" t="str">
        <f t="shared" si="106"/>
        <v/>
      </c>
      <c r="S355" s="15">
        <f t="shared" si="107"/>
        <v>1150.0999999999999</v>
      </c>
      <c r="T355" s="18" t="str">
        <f t="shared" si="108"/>
        <v/>
      </c>
      <c r="U355" s="18">
        <f t="shared" si="109"/>
        <v>-6.1028373639384417E-3</v>
      </c>
      <c r="V355" s="18" t="str">
        <f t="shared" si="110"/>
        <v/>
      </c>
      <c r="W355" s="18">
        <f t="shared" si="111"/>
        <v>8.8596491228069372E-3</v>
      </c>
      <c r="X355" s="18" t="str">
        <f t="shared" si="112"/>
        <v/>
      </c>
      <c r="Y355" s="18" t="str">
        <f t="shared" si="113"/>
        <v/>
      </c>
      <c r="Z355" s="18" t="str">
        <f t="shared" si="114"/>
        <v/>
      </c>
      <c r="AA355" s="18" t="str">
        <f t="shared" si="115"/>
        <v/>
      </c>
    </row>
    <row r="356" spans="1:27">
      <c r="A356" s="11">
        <v>42529</v>
      </c>
      <c r="B356" s="12">
        <v>1162.5999999999999</v>
      </c>
      <c r="C356" s="12">
        <v>1262.5</v>
      </c>
      <c r="D356" s="9">
        <f t="shared" si="100"/>
        <v>-3.58010681703297E-2</v>
      </c>
      <c r="E356" s="9">
        <f t="shared" si="116"/>
        <v>-1.5418262943744581E-2</v>
      </c>
      <c r="F356" s="9">
        <f t="shared" si="117"/>
        <v>1.3303612990622885E-2</v>
      </c>
      <c r="G356" s="9">
        <f t="shared" si="118"/>
        <v>1.451486628515691E-2</v>
      </c>
      <c r="H356" s="9">
        <f t="shared" si="119"/>
        <v>-4.5351392172646068E-2</v>
      </c>
      <c r="I356" s="9">
        <f t="shared" si="120"/>
        <v>-1.5321255392014212</v>
      </c>
      <c r="J356" s="3">
        <f t="shared" si="121"/>
        <v>-9.4572718752663678E-3</v>
      </c>
      <c r="K356" s="3">
        <f t="shared" si="122"/>
        <v>8.9506912810677266E-3</v>
      </c>
      <c r="L356" s="15" t="str">
        <f t="shared" si="101"/>
        <v/>
      </c>
      <c r="M356" s="12">
        <v>0.42824575130331644</v>
      </c>
      <c r="N356" s="15" t="str">
        <f t="shared" si="102"/>
        <v/>
      </c>
      <c r="O356" s="15" t="str">
        <f t="shared" si="103"/>
        <v>Exit Trade</v>
      </c>
      <c r="P356" s="15" t="str">
        <f t="shared" si="104"/>
        <v/>
      </c>
      <c r="Q356" s="15">
        <f t="shared" si="105"/>
        <v>1091.1500000000001</v>
      </c>
      <c r="R356" s="15" t="str">
        <f t="shared" si="106"/>
        <v/>
      </c>
      <c r="S356" s="15">
        <f t="shared" si="107"/>
        <v>1150.0999999999999</v>
      </c>
      <c r="T356" s="18" t="str">
        <f t="shared" si="108"/>
        <v/>
      </c>
      <c r="U356" s="18">
        <f t="shared" si="109"/>
        <v>-6.1028373639384417E-3</v>
      </c>
      <c r="V356" s="18" t="str">
        <f t="shared" si="110"/>
        <v/>
      </c>
      <c r="W356" s="18">
        <f t="shared" si="111"/>
        <v>8.8596491228069372E-3</v>
      </c>
      <c r="X356" s="18" t="str">
        <f t="shared" si="112"/>
        <v/>
      </c>
      <c r="Y356" s="18" t="str">
        <f t="shared" si="113"/>
        <v/>
      </c>
      <c r="Z356" s="18" t="str">
        <f t="shared" si="114"/>
        <v/>
      </c>
      <c r="AA356" s="18" t="str">
        <f t="shared" si="115"/>
        <v/>
      </c>
    </row>
    <row r="357" spans="1:27">
      <c r="A357" s="11">
        <v>42530</v>
      </c>
      <c r="B357" s="12">
        <v>1159.4000000000001</v>
      </c>
      <c r="C357" s="12">
        <v>1237.5</v>
      </c>
      <c r="D357" s="9">
        <f t="shared" si="100"/>
        <v>-2.8311911570853436E-2</v>
      </c>
      <c r="E357" s="9">
        <f t="shared" si="116"/>
        <v>-1.6735855534356883E-2</v>
      </c>
      <c r="F357" s="9">
        <f t="shared" si="117"/>
        <v>1.2508459585620814E-2</v>
      </c>
      <c r="G357" s="9">
        <f t="shared" si="118"/>
        <v>1.1408178533289948E-2</v>
      </c>
      <c r="H357" s="9">
        <f t="shared" si="119"/>
        <v>-4.4879889602003717E-2</v>
      </c>
      <c r="I357" s="9">
        <f t="shared" si="120"/>
        <v>-0.9254581635139062</v>
      </c>
      <c r="J357" s="3">
        <f t="shared" si="121"/>
        <v>-2.7524514020297766E-3</v>
      </c>
      <c r="K357" s="3">
        <f t="shared" si="122"/>
        <v>-1.9801980198019802E-2</v>
      </c>
      <c r="L357" s="15" t="str">
        <f t="shared" si="101"/>
        <v/>
      </c>
      <c r="M357" s="12">
        <v>0.42824575130331644</v>
      </c>
      <c r="N357" s="15" t="str">
        <f t="shared" si="102"/>
        <v/>
      </c>
      <c r="O357" s="15" t="str">
        <f t="shared" si="103"/>
        <v>Exit Trade</v>
      </c>
      <c r="P357" s="15" t="str">
        <f t="shared" si="104"/>
        <v/>
      </c>
      <c r="Q357" s="15">
        <f t="shared" si="105"/>
        <v>1091.1500000000001</v>
      </c>
      <c r="R357" s="15" t="str">
        <f t="shared" si="106"/>
        <v/>
      </c>
      <c r="S357" s="15">
        <f t="shared" si="107"/>
        <v>1150.0999999999999</v>
      </c>
      <c r="T357" s="18" t="str">
        <f t="shared" si="108"/>
        <v/>
      </c>
      <c r="U357" s="18">
        <f t="shared" si="109"/>
        <v>-6.1028373639384417E-3</v>
      </c>
      <c r="V357" s="18" t="str">
        <f t="shared" si="110"/>
        <v/>
      </c>
      <c r="W357" s="18">
        <f t="shared" si="111"/>
        <v>8.8596491228069372E-3</v>
      </c>
      <c r="X357" s="18" t="str">
        <f t="shared" si="112"/>
        <v/>
      </c>
      <c r="Y357" s="18" t="str">
        <f t="shared" si="113"/>
        <v/>
      </c>
      <c r="Z357" s="18" t="str">
        <f t="shared" si="114"/>
        <v/>
      </c>
      <c r="AA357" s="18" t="str">
        <f t="shared" si="115"/>
        <v/>
      </c>
    </row>
    <row r="358" spans="1:27">
      <c r="A358" s="11">
        <v>42531</v>
      </c>
      <c r="B358" s="12">
        <v>1161.3499999999999</v>
      </c>
      <c r="C358" s="12">
        <v>1230.4000000000001</v>
      </c>
      <c r="D358" s="9">
        <f t="shared" si="100"/>
        <v>-2.5083198186892395E-2</v>
      </c>
      <c r="E358" s="9">
        <f t="shared" si="116"/>
        <v>-1.8144368831470803E-2</v>
      </c>
      <c r="F358" s="9">
        <f t="shared" si="117"/>
        <v>1.0824285966211648E-2</v>
      </c>
      <c r="G358" s="9">
        <f t="shared" si="118"/>
        <v>6.2102745925054076E-3</v>
      </c>
      <c r="H358" s="9">
        <f t="shared" si="119"/>
        <v>-4.2499012255447013E-2</v>
      </c>
      <c r="I358" s="9">
        <f t="shared" si="120"/>
        <v>-0.64104268651820251</v>
      </c>
      <c r="J358" s="3">
        <f t="shared" si="121"/>
        <v>1.6819044333274261E-3</v>
      </c>
      <c r="K358" s="3">
        <f t="shared" si="122"/>
        <v>-5.7373737373736635E-3</v>
      </c>
      <c r="L358" s="15" t="str">
        <f t="shared" si="101"/>
        <v/>
      </c>
      <c r="M358" s="12">
        <v>0.42824575130331644</v>
      </c>
      <c r="N358" s="15" t="str">
        <f t="shared" si="102"/>
        <v/>
      </c>
      <c r="O358" s="15" t="str">
        <f t="shared" si="103"/>
        <v>Exit Trade</v>
      </c>
      <c r="P358" s="15" t="str">
        <f t="shared" si="104"/>
        <v/>
      </c>
      <c r="Q358" s="15">
        <f t="shared" si="105"/>
        <v>1091.1500000000001</v>
      </c>
      <c r="R358" s="15" t="str">
        <f t="shared" si="106"/>
        <v/>
      </c>
      <c r="S358" s="15">
        <f t="shared" si="107"/>
        <v>1150.0999999999999</v>
      </c>
      <c r="T358" s="18" t="str">
        <f t="shared" si="108"/>
        <v/>
      </c>
      <c r="U358" s="18">
        <f t="shared" si="109"/>
        <v>-6.1028373639384417E-3</v>
      </c>
      <c r="V358" s="18" t="str">
        <f t="shared" si="110"/>
        <v/>
      </c>
      <c r="W358" s="18">
        <f t="shared" si="111"/>
        <v>8.8596491228069372E-3</v>
      </c>
      <c r="X358" s="18" t="str">
        <f t="shared" si="112"/>
        <v/>
      </c>
      <c r="Y358" s="18" t="str">
        <f t="shared" si="113"/>
        <v/>
      </c>
      <c r="Z358" s="18" t="str">
        <f t="shared" si="114"/>
        <v/>
      </c>
      <c r="AA358" s="18" t="str">
        <f t="shared" si="115"/>
        <v/>
      </c>
    </row>
    <row r="359" spans="1:27">
      <c r="A359" s="11">
        <v>42534</v>
      </c>
      <c r="B359" s="12">
        <v>1152.9000000000001</v>
      </c>
      <c r="C359" s="12">
        <v>1205.3499999999999</v>
      </c>
      <c r="D359" s="9">
        <f t="shared" si="100"/>
        <v>-1.932153303625795E-2</v>
      </c>
      <c r="E359" s="9">
        <f t="shared" si="116"/>
        <v>-1.9125851814766288E-2</v>
      </c>
      <c r="F359" s="9">
        <f t="shared" si="117"/>
        <v>9.4161171523202154E-3</v>
      </c>
      <c r="G359" s="9">
        <f t="shared" si="118"/>
        <v>2.0604117779541957E-3</v>
      </c>
      <c r="H359" s="9">
        <f t="shared" si="119"/>
        <v>-4.0312115407486776E-2</v>
      </c>
      <c r="I359" s="9">
        <f t="shared" si="120"/>
        <v>-2.0781519423156692E-2</v>
      </c>
      <c r="J359" s="3">
        <f t="shared" si="121"/>
        <v>-7.2760149825632399E-3</v>
      </c>
      <c r="K359" s="3">
        <f t="shared" si="122"/>
        <v>-2.0359232769831096E-2</v>
      </c>
      <c r="L359" s="15" t="str">
        <f t="shared" si="101"/>
        <v>Exit Trade</v>
      </c>
      <c r="M359" s="12">
        <v>0.42824575130331644</v>
      </c>
      <c r="N359" s="15" t="str">
        <f t="shared" si="102"/>
        <v/>
      </c>
      <c r="O359" s="15" t="str">
        <f t="shared" si="103"/>
        <v>Exit Trade</v>
      </c>
      <c r="P359" s="15" t="str">
        <f t="shared" si="104"/>
        <v/>
      </c>
      <c r="Q359" s="15">
        <f t="shared" si="105"/>
        <v>1091.1500000000001</v>
      </c>
      <c r="R359" s="15" t="str">
        <f t="shared" si="106"/>
        <v/>
      </c>
      <c r="S359" s="15">
        <f t="shared" si="107"/>
        <v>1150.0999999999999</v>
      </c>
      <c r="T359" s="18" t="str">
        <f t="shared" si="108"/>
        <v/>
      </c>
      <c r="U359" s="18">
        <f t="shared" si="109"/>
        <v>-6.1028373639384417E-3</v>
      </c>
      <c r="V359" s="18" t="str">
        <f t="shared" si="110"/>
        <v/>
      </c>
      <c r="W359" s="18">
        <f t="shared" si="111"/>
        <v>8.8596491228069372E-3</v>
      </c>
      <c r="X359" s="18" t="str">
        <f t="shared" si="112"/>
        <v/>
      </c>
      <c r="Y359" s="18" t="str">
        <f t="shared" si="113"/>
        <v/>
      </c>
      <c r="Z359" s="18" t="str">
        <f t="shared" si="114"/>
        <v/>
      </c>
      <c r="AA359" s="18" t="str">
        <f t="shared" si="115"/>
        <v/>
      </c>
    </row>
    <row r="360" spans="1:27">
      <c r="A360" s="11">
        <v>42535</v>
      </c>
      <c r="B360" s="12">
        <v>1151.8499999999999</v>
      </c>
      <c r="C360" s="12">
        <v>1198.2</v>
      </c>
      <c r="D360" s="9">
        <f t="shared" si="100"/>
        <v>-1.7133388609697028E-2</v>
      </c>
      <c r="E360" s="9">
        <f t="shared" si="116"/>
        <v>-1.9937200514388645E-2</v>
      </c>
      <c r="F360" s="9">
        <f t="shared" si="117"/>
        <v>8.0129916412064392E-3</v>
      </c>
      <c r="G360" s="9">
        <f t="shared" si="118"/>
        <v>-1.907969321674155E-3</v>
      </c>
      <c r="H360" s="9">
        <f t="shared" si="119"/>
        <v>-3.7966431707103135E-2</v>
      </c>
      <c r="I360" s="9">
        <f t="shared" si="120"/>
        <v>0.34990825277704563</v>
      </c>
      <c r="J360" s="3">
        <f t="shared" si="121"/>
        <v>-9.107468123863144E-4</v>
      </c>
      <c r="K360" s="3">
        <f t="shared" si="122"/>
        <v>-5.9318870037747247E-3</v>
      </c>
      <c r="L360" s="15" t="str">
        <f t="shared" si="101"/>
        <v>Exit Trade</v>
      </c>
      <c r="M360" s="12">
        <v>0.42824575130331644</v>
      </c>
      <c r="N360" s="15" t="str">
        <f t="shared" si="102"/>
        <v/>
      </c>
      <c r="O360" s="15" t="str">
        <f t="shared" si="103"/>
        <v>Exit Trade</v>
      </c>
      <c r="P360" s="15" t="str">
        <f t="shared" si="104"/>
        <v/>
      </c>
      <c r="Q360" s="15">
        <f t="shared" si="105"/>
        <v>1091.1500000000001</v>
      </c>
      <c r="R360" s="15" t="str">
        <f t="shared" si="106"/>
        <v/>
      </c>
      <c r="S360" s="15">
        <f t="shared" si="107"/>
        <v>1150.0999999999999</v>
      </c>
      <c r="T360" s="18" t="str">
        <f t="shared" si="108"/>
        <v/>
      </c>
      <c r="U360" s="18">
        <f t="shared" si="109"/>
        <v>-6.1028373639384417E-3</v>
      </c>
      <c r="V360" s="18" t="str">
        <f t="shared" si="110"/>
        <v/>
      </c>
      <c r="W360" s="18">
        <f t="shared" si="111"/>
        <v>8.8596491228069372E-3</v>
      </c>
      <c r="X360" s="18" t="str">
        <f t="shared" si="112"/>
        <v/>
      </c>
      <c r="Y360" s="18" t="str">
        <f t="shared" si="113"/>
        <v/>
      </c>
      <c r="Z360" s="18" t="str">
        <f t="shared" si="114"/>
        <v/>
      </c>
      <c r="AA360" s="18" t="str">
        <f t="shared" si="115"/>
        <v/>
      </c>
    </row>
    <row r="361" spans="1:27">
      <c r="A361" s="11">
        <v>42536</v>
      </c>
      <c r="B361" s="12">
        <v>1169.55</v>
      </c>
      <c r="C361" s="12">
        <v>1205.1500000000001</v>
      </c>
      <c r="D361" s="9">
        <f t="shared" si="100"/>
        <v>-1.3022311823747038E-2</v>
      </c>
      <c r="E361" s="9">
        <f t="shared" si="116"/>
        <v>-2.0338569592754225E-2</v>
      </c>
      <c r="F361" s="9">
        <f t="shared" si="117"/>
        <v>7.3006549746326048E-3</v>
      </c>
      <c r="G361" s="9">
        <f t="shared" si="118"/>
        <v>-3.9120958998308634E-3</v>
      </c>
      <c r="H361" s="9">
        <f t="shared" si="119"/>
        <v>-3.676504328567759E-2</v>
      </c>
      <c r="I361" s="9">
        <f t="shared" si="120"/>
        <v>1.0021371773394028</v>
      </c>
      <c r="J361" s="3">
        <f t="shared" si="121"/>
        <v>1.5366584190649865E-2</v>
      </c>
      <c r="K361" s="3">
        <f t="shared" si="122"/>
        <v>5.8003672174929436E-3</v>
      </c>
      <c r="L361" s="15" t="str">
        <f t="shared" si="101"/>
        <v/>
      </c>
      <c r="M361" s="12">
        <v>0.42824575130331644</v>
      </c>
      <c r="N361" s="15" t="str">
        <f t="shared" si="102"/>
        <v/>
      </c>
      <c r="O361" s="15" t="str">
        <f t="shared" si="103"/>
        <v>Exit Trade</v>
      </c>
      <c r="P361" s="15" t="str">
        <f t="shared" si="104"/>
        <v/>
      </c>
      <c r="Q361" s="15">
        <f t="shared" si="105"/>
        <v>1091.1500000000001</v>
      </c>
      <c r="R361" s="15" t="str">
        <f t="shared" si="106"/>
        <v/>
      </c>
      <c r="S361" s="15">
        <f t="shared" si="107"/>
        <v>1150.0999999999999</v>
      </c>
      <c r="T361" s="18" t="str">
        <f t="shared" si="108"/>
        <v/>
      </c>
      <c r="U361" s="18">
        <f t="shared" si="109"/>
        <v>-6.1028373639384417E-3</v>
      </c>
      <c r="V361" s="18" t="str">
        <f t="shared" si="110"/>
        <v/>
      </c>
      <c r="W361" s="18">
        <f t="shared" si="111"/>
        <v>8.8596491228069372E-3</v>
      </c>
      <c r="X361" s="18" t="str">
        <f t="shared" si="112"/>
        <v/>
      </c>
      <c r="Y361" s="18" t="str">
        <f t="shared" si="113"/>
        <v/>
      </c>
      <c r="Z361" s="18" t="str">
        <f t="shared" si="114"/>
        <v/>
      </c>
      <c r="AA361" s="18" t="str">
        <f t="shared" si="115"/>
        <v/>
      </c>
    </row>
    <row r="362" spans="1:27">
      <c r="A362" s="11">
        <v>42537</v>
      </c>
      <c r="B362" s="12">
        <v>1162.1500000000001</v>
      </c>
      <c r="C362" s="12">
        <v>1200.95</v>
      </c>
      <c r="D362" s="9">
        <f t="shared" si="100"/>
        <v>-1.4262739943675109E-2</v>
      </c>
      <c r="E362" s="9">
        <f t="shared" si="116"/>
        <v>-2.0431077969872969E-2</v>
      </c>
      <c r="F362" s="9">
        <f t="shared" si="117"/>
        <v>7.2015435759729676E-3</v>
      </c>
      <c r="G362" s="9">
        <f t="shared" si="118"/>
        <v>-4.2276049239337934E-3</v>
      </c>
      <c r="H362" s="9">
        <f t="shared" si="119"/>
        <v>-3.6634551015812145E-2</v>
      </c>
      <c r="I362" s="9">
        <f t="shared" si="120"/>
        <v>0.85652998709578521</v>
      </c>
      <c r="J362" s="3">
        <f t="shared" si="121"/>
        <v>-6.3272198708903974E-3</v>
      </c>
      <c r="K362" s="3">
        <f t="shared" si="122"/>
        <v>-3.4850433555989255E-3</v>
      </c>
      <c r="L362" s="15" t="str">
        <f t="shared" si="101"/>
        <v/>
      </c>
      <c r="M362" s="12">
        <v>0.42824575130331644</v>
      </c>
      <c r="N362" s="15" t="str">
        <f t="shared" si="102"/>
        <v/>
      </c>
      <c r="O362" s="15" t="str">
        <f t="shared" si="103"/>
        <v>Exit Trade</v>
      </c>
      <c r="P362" s="15" t="str">
        <f t="shared" si="104"/>
        <v/>
      </c>
      <c r="Q362" s="15">
        <f t="shared" si="105"/>
        <v>1091.1500000000001</v>
      </c>
      <c r="R362" s="15" t="str">
        <f t="shared" si="106"/>
        <v/>
      </c>
      <c r="S362" s="15">
        <f t="shared" si="107"/>
        <v>1150.0999999999999</v>
      </c>
      <c r="T362" s="18" t="str">
        <f t="shared" si="108"/>
        <v/>
      </c>
      <c r="U362" s="18">
        <f t="shared" si="109"/>
        <v>-6.1028373639384417E-3</v>
      </c>
      <c r="V362" s="18" t="str">
        <f t="shared" si="110"/>
        <v/>
      </c>
      <c r="W362" s="18">
        <f t="shared" si="111"/>
        <v>8.8596491228069372E-3</v>
      </c>
      <c r="X362" s="18" t="str">
        <f t="shared" si="112"/>
        <v/>
      </c>
      <c r="Y362" s="18" t="str">
        <f t="shared" si="113"/>
        <v/>
      </c>
      <c r="Z362" s="18" t="str">
        <f t="shared" si="114"/>
        <v/>
      </c>
      <c r="AA362" s="18" t="str">
        <f t="shared" si="115"/>
        <v/>
      </c>
    </row>
    <row r="363" spans="1:27">
      <c r="A363" s="11">
        <v>42538</v>
      </c>
      <c r="B363" s="12">
        <v>1170</v>
      </c>
      <c r="C363" s="12">
        <v>1227.3</v>
      </c>
      <c r="D363" s="9">
        <f t="shared" si="100"/>
        <v>-2.0764872471874515E-2</v>
      </c>
      <c r="E363" s="9">
        <f t="shared" si="116"/>
        <v>-2.0513700836239261E-2</v>
      </c>
      <c r="F363" s="9">
        <f t="shared" si="117"/>
        <v>7.1902969329869495E-3</v>
      </c>
      <c r="G363" s="9">
        <f t="shared" si="118"/>
        <v>-4.3355327370186263E-3</v>
      </c>
      <c r="H363" s="9">
        <f t="shared" si="119"/>
        <v>-3.6691868935459893E-2</v>
      </c>
      <c r="I363" s="9">
        <f t="shared" si="120"/>
        <v>-3.4932025474908167E-2</v>
      </c>
      <c r="J363" s="3">
        <f t="shared" si="121"/>
        <v>6.7547218517402304E-3</v>
      </c>
      <c r="K363" s="3">
        <f t="shared" si="122"/>
        <v>2.194096340397178E-2</v>
      </c>
      <c r="L363" s="15" t="str">
        <f t="shared" si="101"/>
        <v>Exit Trade</v>
      </c>
      <c r="M363" s="12">
        <v>0.42824575130331644</v>
      </c>
      <c r="N363" s="15" t="str">
        <f t="shared" si="102"/>
        <v/>
      </c>
      <c r="O363" s="15" t="str">
        <f t="shared" si="103"/>
        <v>Exit Trade</v>
      </c>
      <c r="P363" s="15" t="str">
        <f t="shared" si="104"/>
        <v/>
      </c>
      <c r="Q363" s="15">
        <f t="shared" si="105"/>
        <v>1091.1500000000001</v>
      </c>
      <c r="R363" s="15" t="str">
        <f t="shared" si="106"/>
        <v/>
      </c>
      <c r="S363" s="15">
        <f t="shared" si="107"/>
        <v>1150.0999999999999</v>
      </c>
      <c r="T363" s="18" t="str">
        <f t="shared" si="108"/>
        <v/>
      </c>
      <c r="U363" s="18">
        <f t="shared" si="109"/>
        <v>-6.1028373639384417E-3</v>
      </c>
      <c r="V363" s="18" t="str">
        <f t="shared" si="110"/>
        <v/>
      </c>
      <c r="W363" s="18">
        <f t="shared" si="111"/>
        <v>8.8596491228069372E-3</v>
      </c>
      <c r="X363" s="18" t="str">
        <f t="shared" si="112"/>
        <v/>
      </c>
      <c r="Y363" s="18" t="str">
        <f t="shared" si="113"/>
        <v/>
      </c>
      <c r="Z363" s="18" t="str">
        <f t="shared" si="114"/>
        <v/>
      </c>
      <c r="AA363" s="18" t="str">
        <f t="shared" si="115"/>
        <v/>
      </c>
    </row>
    <row r="364" spans="1:27">
      <c r="A364" s="11">
        <v>42541</v>
      </c>
      <c r="B364" s="12">
        <v>1172.05</v>
      </c>
      <c r="C364" s="12">
        <v>1227.55</v>
      </c>
      <c r="D364" s="9">
        <f t="shared" si="100"/>
        <v>-2.0093051429209616E-2</v>
      </c>
      <c r="E364" s="9">
        <f t="shared" si="116"/>
        <v>-2.0415325522042796E-2</v>
      </c>
      <c r="F364" s="9">
        <f t="shared" si="117"/>
        <v>7.1746521178042665E-3</v>
      </c>
      <c r="G364" s="9">
        <f t="shared" si="118"/>
        <v>-4.2723582569831955E-3</v>
      </c>
      <c r="H364" s="9">
        <f t="shared" si="119"/>
        <v>-3.6558292787102396E-2</v>
      </c>
      <c r="I364" s="9">
        <f t="shared" si="120"/>
        <v>4.4918427756718664E-2</v>
      </c>
      <c r="J364" s="3">
        <f t="shared" si="121"/>
        <v>1.7521367521367132E-3</v>
      </c>
      <c r="K364" s="3">
        <f t="shared" si="122"/>
        <v>2.036991770553247E-4</v>
      </c>
      <c r="L364" s="15" t="str">
        <f t="shared" si="101"/>
        <v>Exit Trade</v>
      </c>
      <c r="M364" s="12">
        <v>0.42824575130331644</v>
      </c>
      <c r="N364" s="15" t="str">
        <f t="shared" si="102"/>
        <v/>
      </c>
      <c r="O364" s="15" t="str">
        <f t="shared" si="103"/>
        <v>Exit Trade</v>
      </c>
      <c r="P364" s="15" t="str">
        <f t="shared" si="104"/>
        <v/>
      </c>
      <c r="Q364" s="15">
        <f t="shared" si="105"/>
        <v>1091.1500000000001</v>
      </c>
      <c r="R364" s="15" t="str">
        <f t="shared" si="106"/>
        <v/>
      </c>
      <c r="S364" s="15">
        <f t="shared" si="107"/>
        <v>1150.0999999999999</v>
      </c>
      <c r="T364" s="18" t="str">
        <f t="shared" si="108"/>
        <v/>
      </c>
      <c r="U364" s="18">
        <f t="shared" si="109"/>
        <v>-6.1028373639384417E-3</v>
      </c>
      <c r="V364" s="18" t="str">
        <f t="shared" si="110"/>
        <v/>
      </c>
      <c r="W364" s="18">
        <f t="shared" si="111"/>
        <v>8.8596491228069372E-3</v>
      </c>
      <c r="X364" s="18" t="str">
        <f t="shared" si="112"/>
        <v/>
      </c>
      <c r="Y364" s="18" t="str">
        <f t="shared" si="113"/>
        <v/>
      </c>
      <c r="Z364" s="18" t="str">
        <f t="shared" si="114"/>
        <v/>
      </c>
      <c r="AA364" s="18" t="str">
        <f t="shared" si="115"/>
        <v/>
      </c>
    </row>
    <row r="365" spans="1:27">
      <c r="A365" s="11">
        <v>42542</v>
      </c>
      <c r="B365" s="12">
        <v>1166.6500000000001</v>
      </c>
      <c r="C365" s="12">
        <v>1238.1500000000001</v>
      </c>
      <c r="D365" s="9">
        <f t="shared" si="100"/>
        <v>-2.5832676611687401E-2</v>
      </c>
      <c r="E365" s="9">
        <f t="shared" si="116"/>
        <v>-2.0373888120773089E-2</v>
      </c>
      <c r="F365" s="9">
        <f t="shared" si="117"/>
        <v>7.1383559300307363E-3</v>
      </c>
      <c r="G365" s="9">
        <f t="shared" si="118"/>
        <v>-4.3125872782039318E-3</v>
      </c>
      <c r="H365" s="9">
        <f t="shared" si="119"/>
        <v>-3.6435188963342247E-2</v>
      </c>
      <c r="I365" s="9">
        <f t="shared" si="120"/>
        <v>-0.7647122873138672</v>
      </c>
      <c r="J365" s="3">
        <f t="shared" si="121"/>
        <v>-4.6073119747449889E-3</v>
      </c>
      <c r="K365" s="3">
        <f t="shared" si="122"/>
        <v>8.6350861472038916E-3</v>
      </c>
      <c r="L365" s="15" t="str">
        <f t="shared" si="101"/>
        <v/>
      </c>
      <c r="M365" s="12">
        <v>0.42824575130331644</v>
      </c>
      <c r="N365" s="15" t="str">
        <f t="shared" si="102"/>
        <v/>
      </c>
      <c r="O365" s="15" t="str">
        <f t="shared" si="103"/>
        <v>Exit Trade</v>
      </c>
      <c r="P365" s="15" t="str">
        <f t="shared" si="104"/>
        <v/>
      </c>
      <c r="Q365" s="15">
        <f t="shared" si="105"/>
        <v>1091.1500000000001</v>
      </c>
      <c r="R365" s="15" t="str">
        <f t="shared" si="106"/>
        <v/>
      </c>
      <c r="S365" s="15">
        <f t="shared" si="107"/>
        <v>1150.0999999999999</v>
      </c>
      <c r="T365" s="18" t="str">
        <f t="shared" si="108"/>
        <v/>
      </c>
      <c r="U365" s="18">
        <f t="shared" si="109"/>
        <v>-6.1028373639384417E-3</v>
      </c>
      <c r="V365" s="18" t="str">
        <f t="shared" si="110"/>
        <v/>
      </c>
      <c r="W365" s="18">
        <f t="shared" si="111"/>
        <v>8.8596491228069372E-3</v>
      </c>
      <c r="X365" s="18" t="str">
        <f t="shared" si="112"/>
        <v/>
      </c>
      <c r="Y365" s="18" t="str">
        <f t="shared" si="113"/>
        <v/>
      </c>
      <c r="Z365" s="18" t="str">
        <f t="shared" si="114"/>
        <v/>
      </c>
      <c r="AA365" s="18" t="str">
        <f t="shared" si="115"/>
        <v/>
      </c>
    </row>
    <row r="366" spans="1:27">
      <c r="A366" s="11">
        <v>42543</v>
      </c>
      <c r="B366" s="12">
        <v>1171.5</v>
      </c>
      <c r="C366" s="12">
        <v>1238.3499999999999</v>
      </c>
      <c r="D366" s="9">
        <f t="shared" si="100"/>
        <v>-2.4101115552420546E-2</v>
      </c>
      <c r="E366" s="9">
        <f t="shared" si="116"/>
        <v>-2.0373695955391988E-2</v>
      </c>
      <c r="F366" s="9">
        <f t="shared" si="117"/>
        <v>7.1382520490155116E-3</v>
      </c>
      <c r="G366" s="9">
        <f t="shared" si="118"/>
        <v>-4.3126288451070874E-3</v>
      </c>
      <c r="H366" s="9">
        <f t="shared" si="119"/>
        <v>-3.6434763065676889E-2</v>
      </c>
      <c r="I366" s="9">
        <f t="shared" si="120"/>
        <v>-0.52217539692264481</v>
      </c>
      <c r="J366" s="3">
        <f t="shared" si="121"/>
        <v>4.1572022457462892E-3</v>
      </c>
      <c r="K366" s="3">
        <f t="shared" si="122"/>
        <v>1.6153131688391396E-4</v>
      </c>
      <c r="L366" s="15" t="str">
        <f t="shared" si="101"/>
        <v/>
      </c>
      <c r="M366" s="12">
        <v>0.42824575130331644</v>
      </c>
      <c r="N366" s="15" t="str">
        <f t="shared" si="102"/>
        <v/>
      </c>
      <c r="O366" s="15" t="str">
        <f t="shared" si="103"/>
        <v>Exit Trade</v>
      </c>
      <c r="P366" s="15" t="str">
        <f t="shared" si="104"/>
        <v/>
      </c>
      <c r="Q366" s="15">
        <f t="shared" si="105"/>
        <v>1091.1500000000001</v>
      </c>
      <c r="R366" s="15" t="str">
        <f t="shared" si="106"/>
        <v/>
      </c>
      <c r="S366" s="15">
        <f t="shared" si="107"/>
        <v>1150.0999999999999</v>
      </c>
      <c r="T366" s="18" t="str">
        <f t="shared" si="108"/>
        <v/>
      </c>
      <c r="U366" s="18">
        <f t="shared" si="109"/>
        <v>-6.1028373639384417E-3</v>
      </c>
      <c r="V366" s="18" t="str">
        <f t="shared" si="110"/>
        <v/>
      </c>
      <c r="W366" s="18">
        <f t="shared" si="111"/>
        <v>8.8596491228069372E-3</v>
      </c>
      <c r="X366" s="18" t="str">
        <f t="shared" si="112"/>
        <v/>
      </c>
      <c r="Y366" s="18" t="str">
        <f t="shared" si="113"/>
        <v/>
      </c>
      <c r="Z366" s="18" t="str">
        <f t="shared" si="114"/>
        <v/>
      </c>
      <c r="AA366" s="18" t="str">
        <f t="shared" si="115"/>
        <v/>
      </c>
    </row>
    <row r="367" spans="1:27">
      <c r="A367" s="11">
        <v>42544</v>
      </c>
      <c r="B367" s="12">
        <v>1190.0999999999999</v>
      </c>
      <c r="C367" s="12">
        <v>1245.5</v>
      </c>
      <c r="D367" s="9">
        <f t="shared" si="100"/>
        <v>-1.9760276678712399E-2</v>
      </c>
      <c r="E367" s="9">
        <f t="shared" si="116"/>
        <v>-2.0455075737470536E-2</v>
      </c>
      <c r="F367" s="9">
        <f t="shared" si="117"/>
        <v>7.1161069108031825E-3</v>
      </c>
      <c r="G367" s="9">
        <f t="shared" si="118"/>
        <v>-4.4438351881633739E-3</v>
      </c>
      <c r="H367" s="9">
        <f t="shared" si="119"/>
        <v>-3.6466316286777697E-2</v>
      </c>
      <c r="I367" s="9">
        <f t="shared" si="120"/>
        <v>9.7637523925243538E-2</v>
      </c>
      <c r="J367" s="3">
        <f t="shared" si="121"/>
        <v>1.5877080665812983E-2</v>
      </c>
      <c r="K367" s="3">
        <f t="shared" si="122"/>
        <v>5.7738119271612161E-3</v>
      </c>
      <c r="L367" s="15" t="str">
        <f t="shared" si="101"/>
        <v>Exit Trade</v>
      </c>
      <c r="M367" s="12">
        <v>0.42824575130331644</v>
      </c>
      <c r="N367" s="15" t="str">
        <f t="shared" si="102"/>
        <v/>
      </c>
      <c r="O367" s="15" t="str">
        <f t="shared" si="103"/>
        <v>Exit Trade</v>
      </c>
      <c r="P367" s="15" t="str">
        <f t="shared" si="104"/>
        <v/>
      </c>
      <c r="Q367" s="15">
        <f t="shared" si="105"/>
        <v>1091.1500000000001</v>
      </c>
      <c r="R367" s="15" t="str">
        <f t="shared" si="106"/>
        <v/>
      </c>
      <c r="S367" s="15">
        <f t="shared" si="107"/>
        <v>1150.0999999999999</v>
      </c>
      <c r="T367" s="18" t="str">
        <f t="shared" si="108"/>
        <v/>
      </c>
      <c r="U367" s="18">
        <f t="shared" si="109"/>
        <v>-6.1028373639384417E-3</v>
      </c>
      <c r="V367" s="18" t="str">
        <f t="shared" si="110"/>
        <v/>
      </c>
      <c r="W367" s="18">
        <f t="shared" si="111"/>
        <v>8.8596491228069372E-3</v>
      </c>
      <c r="X367" s="18" t="str">
        <f t="shared" si="112"/>
        <v/>
      </c>
      <c r="Y367" s="18" t="str">
        <f t="shared" si="113"/>
        <v/>
      </c>
      <c r="Z367" s="18" t="str">
        <f t="shared" si="114"/>
        <v/>
      </c>
      <c r="AA367" s="18" t="str">
        <f t="shared" si="115"/>
        <v/>
      </c>
    </row>
    <row r="368" spans="1:27">
      <c r="A368" s="11">
        <v>42545</v>
      </c>
      <c r="B368" s="12">
        <v>1161.9000000000001</v>
      </c>
      <c r="C368" s="12">
        <v>1222.75</v>
      </c>
      <c r="D368" s="9">
        <f t="shared" si="100"/>
        <v>-2.2168919787574719E-2</v>
      </c>
      <c r="E368" s="9">
        <f t="shared" si="116"/>
        <v>-2.0879007387331349E-2</v>
      </c>
      <c r="F368" s="9">
        <f t="shared" si="117"/>
        <v>6.8101995840629866E-3</v>
      </c>
      <c r="G368" s="9">
        <f t="shared" si="118"/>
        <v>-5.5560583231896287E-3</v>
      </c>
      <c r="H368" s="9">
        <f t="shared" si="119"/>
        <v>-3.6201956451473068E-2</v>
      </c>
      <c r="I368" s="9">
        <f t="shared" si="120"/>
        <v>-0.18940889827399224</v>
      </c>
      <c r="J368" s="3">
        <f t="shared" si="121"/>
        <v>-2.3695487774136475E-2</v>
      </c>
      <c r="K368" s="3">
        <f t="shared" si="122"/>
        <v>-1.8265756724207147E-2</v>
      </c>
      <c r="L368" s="15" t="str">
        <f t="shared" si="101"/>
        <v>Exit Trade</v>
      </c>
      <c r="M368" s="12">
        <v>0.42824575130331644</v>
      </c>
      <c r="N368" s="15" t="str">
        <f t="shared" si="102"/>
        <v/>
      </c>
      <c r="O368" s="15" t="str">
        <f t="shared" si="103"/>
        <v>Exit Trade</v>
      </c>
      <c r="P368" s="15" t="str">
        <f t="shared" si="104"/>
        <v/>
      </c>
      <c r="Q368" s="15">
        <f t="shared" si="105"/>
        <v>1091.1500000000001</v>
      </c>
      <c r="R368" s="15" t="str">
        <f t="shared" si="106"/>
        <v/>
      </c>
      <c r="S368" s="15">
        <f t="shared" si="107"/>
        <v>1150.0999999999999</v>
      </c>
      <c r="T368" s="18" t="str">
        <f t="shared" si="108"/>
        <v/>
      </c>
      <c r="U368" s="18">
        <f t="shared" si="109"/>
        <v>-6.1028373639384417E-3</v>
      </c>
      <c r="V368" s="18" t="str">
        <f t="shared" si="110"/>
        <v/>
      </c>
      <c r="W368" s="18">
        <f t="shared" si="111"/>
        <v>8.8596491228069372E-3</v>
      </c>
      <c r="X368" s="18" t="str">
        <f t="shared" si="112"/>
        <v/>
      </c>
      <c r="Y368" s="18" t="str">
        <f t="shared" si="113"/>
        <v/>
      </c>
      <c r="Z368" s="18" t="str">
        <f t="shared" si="114"/>
        <v/>
      </c>
      <c r="AA368" s="18" t="str">
        <f t="shared" si="115"/>
        <v/>
      </c>
    </row>
    <row r="369" spans="1:27">
      <c r="A369" s="11">
        <v>42548</v>
      </c>
      <c r="B369" s="12">
        <v>1159.95</v>
      </c>
      <c r="C369" s="12">
        <v>1214.5999999999999</v>
      </c>
      <c r="D369" s="9">
        <f t="shared" si="100"/>
        <v>-1.9994007552814354E-2</v>
      </c>
      <c r="E369" s="9">
        <f t="shared" si="116"/>
        <v>-2.1253993719955046E-2</v>
      </c>
      <c r="F369" s="9">
        <f t="shared" si="117"/>
        <v>6.4173854520103418E-3</v>
      </c>
      <c r="G369" s="9">
        <f t="shared" si="118"/>
        <v>-6.8148764529317764E-3</v>
      </c>
      <c r="H369" s="9">
        <f t="shared" si="119"/>
        <v>-3.5693110986978319E-2</v>
      </c>
      <c r="I369" s="9">
        <f t="shared" si="120"/>
        <v>0.19633948693949524</v>
      </c>
      <c r="J369" s="3">
        <f t="shared" si="121"/>
        <v>-1.6782855667441649E-3</v>
      </c>
      <c r="K369" s="3">
        <f t="shared" si="122"/>
        <v>-6.6653036188919169E-3</v>
      </c>
      <c r="L369" s="15" t="str">
        <f t="shared" si="101"/>
        <v>Exit Trade</v>
      </c>
      <c r="M369" s="12">
        <v>0.42824575130331644</v>
      </c>
      <c r="N369" s="15" t="str">
        <f t="shared" si="102"/>
        <v/>
      </c>
      <c r="O369" s="15" t="str">
        <f t="shared" si="103"/>
        <v>Exit Trade</v>
      </c>
      <c r="P369" s="15" t="str">
        <f t="shared" si="104"/>
        <v/>
      </c>
      <c r="Q369" s="15">
        <f t="shared" si="105"/>
        <v>1091.1500000000001</v>
      </c>
      <c r="R369" s="15" t="str">
        <f t="shared" si="106"/>
        <v/>
      </c>
      <c r="S369" s="15">
        <f t="shared" si="107"/>
        <v>1150.0999999999999</v>
      </c>
      <c r="T369" s="18" t="str">
        <f t="shared" si="108"/>
        <v/>
      </c>
      <c r="U369" s="18">
        <f t="shared" si="109"/>
        <v>-6.1028373639384417E-3</v>
      </c>
      <c r="V369" s="18" t="str">
        <f t="shared" si="110"/>
        <v/>
      </c>
      <c r="W369" s="18">
        <f t="shared" si="111"/>
        <v>8.8596491228069372E-3</v>
      </c>
      <c r="X369" s="18" t="str">
        <f t="shared" si="112"/>
        <v/>
      </c>
      <c r="Y369" s="18" t="str">
        <f t="shared" si="113"/>
        <v/>
      </c>
      <c r="Z369" s="18" t="str">
        <f t="shared" si="114"/>
        <v/>
      </c>
      <c r="AA369" s="18" t="str">
        <f t="shared" si="115"/>
        <v/>
      </c>
    </row>
    <row r="370" spans="1:27">
      <c r="A370" s="11">
        <v>42549</v>
      </c>
      <c r="B370" s="12">
        <v>1166.95</v>
      </c>
      <c r="C370" s="12">
        <v>1228.9000000000001</v>
      </c>
      <c r="D370" s="9">
        <f t="shared" si="100"/>
        <v>-2.2464295882356374E-2</v>
      </c>
      <c r="E370" s="9">
        <f t="shared" si="116"/>
        <v>-2.121630267979803E-2</v>
      </c>
      <c r="F370" s="9">
        <f t="shared" si="117"/>
        <v>6.4064730756819262E-3</v>
      </c>
      <c r="G370" s="9">
        <f t="shared" si="118"/>
        <v>-6.8017382595136951E-3</v>
      </c>
      <c r="H370" s="9">
        <f t="shared" si="119"/>
        <v>-3.5630867100082363E-2</v>
      </c>
      <c r="I370" s="9">
        <f t="shared" si="120"/>
        <v>-0.19480191172511935</v>
      </c>
      <c r="J370" s="3">
        <f t="shared" si="121"/>
        <v>6.0347428768481402E-3</v>
      </c>
      <c r="K370" s="3">
        <f t="shared" si="122"/>
        <v>1.1773423349250934E-2</v>
      </c>
      <c r="L370" s="15" t="str">
        <f t="shared" si="101"/>
        <v>Exit Trade</v>
      </c>
      <c r="M370" s="12">
        <v>0.42824575130331644</v>
      </c>
      <c r="N370" s="15" t="str">
        <f t="shared" si="102"/>
        <v/>
      </c>
      <c r="O370" s="15" t="str">
        <f t="shared" si="103"/>
        <v>Exit Trade</v>
      </c>
      <c r="P370" s="15" t="str">
        <f t="shared" si="104"/>
        <v/>
      </c>
      <c r="Q370" s="15">
        <f t="shared" si="105"/>
        <v>1091.1500000000001</v>
      </c>
      <c r="R370" s="15" t="str">
        <f t="shared" si="106"/>
        <v/>
      </c>
      <c r="S370" s="15">
        <f t="shared" si="107"/>
        <v>1150.0999999999999</v>
      </c>
      <c r="T370" s="18" t="str">
        <f t="shared" si="108"/>
        <v/>
      </c>
      <c r="U370" s="18">
        <f t="shared" si="109"/>
        <v>-6.1028373639384417E-3</v>
      </c>
      <c r="V370" s="18" t="str">
        <f t="shared" si="110"/>
        <v/>
      </c>
      <c r="W370" s="18">
        <f t="shared" si="111"/>
        <v>8.8596491228069372E-3</v>
      </c>
      <c r="X370" s="18" t="str">
        <f t="shared" si="112"/>
        <v/>
      </c>
      <c r="Y370" s="18" t="str">
        <f t="shared" si="113"/>
        <v/>
      </c>
      <c r="Z370" s="18" t="str">
        <f t="shared" si="114"/>
        <v/>
      </c>
      <c r="AA370" s="18" t="str">
        <f t="shared" si="115"/>
        <v/>
      </c>
    </row>
    <row r="371" spans="1:27">
      <c r="A371" s="11">
        <v>42550</v>
      </c>
      <c r="B371" s="12">
        <v>1168.3</v>
      </c>
      <c r="C371" s="12">
        <v>1248.55</v>
      </c>
      <c r="D371" s="9">
        <f t="shared" si="100"/>
        <v>-2.8851562296058071E-2</v>
      </c>
      <c r="E371" s="9">
        <f t="shared" si="116"/>
        <v>-2.134514053706571E-2</v>
      </c>
      <c r="F371" s="9">
        <f t="shared" si="117"/>
        <v>6.5227173314908694E-3</v>
      </c>
      <c r="G371" s="9">
        <f t="shared" si="118"/>
        <v>-6.6690265412112544E-3</v>
      </c>
      <c r="H371" s="9">
        <f t="shared" si="119"/>
        <v>-3.6021254532920169E-2</v>
      </c>
      <c r="I371" s="9">
        <f t="shared" si="120"/>
        <v>-1.1508120584579511</v>
      </c>
      <c r="J371" s="3">
        <f t="shared" si="121"/>
        <v>1.1568619049658589E-3</v>
      </c>
      <c r="K371" s="3">
        <f t="shared" si="122"/>
        <v>1.598990967531928E-2</v>
      </c>
      <c r="L371" s="15" t="str">
        <f t="shared" si="101"/>
        <v/>
      </c>
      <c r="M371" s="12">
        <v>0.42824575130331644</v>
      </c>
      <c r="N371" s="15" t="str">
        <f t="shared" si="102"/>
        <v/>
      </c>
      <c r="O371" s="15" t="str">
        <f t="shared" si="103"/>
        <v>Exit Trade</v>
      </c>
      <c r="P371" s="15" t="str">
        <f t="shared" si="104"/>
        <v/>
      </c>
      <c r="Q371" s="15">
        <f t="shared" si="105"/>
        <v>1091.1500000000001</v>
      </c>
      <c r="R371" s="15" t="str">
        <f t="shared" si="106"/>
        <v/>
      </c>
      <c r="S371" s="15">
        <f t="shared" si="107"/>
        <v>1150.0999999999999</v>
      </c>
      <c r="T371" s="18" t="str">
        <f t="shared" si="108"/>
        <v/>
      </c>
      <c r="U371" s="18">
        <f t="shared" si="109"/>
        <v>-6.1028373639384417E-3</v>
      </c>
      <c r="V371" s="18" t="str">
        <f t="shared" si="110"/>
        <v/>
      </c>
      <c r="W371" s="18">
        <f t="shared" si="111"/>
        <v>8.8596491228069372E-3</v>
      </c>
      <c r="X371" s="18" t="str">
        <f t="shared" si="112"/>
        <v/>
      </c>
      <c r="Y371" s="18" t="str">
        <f t="shared" si="113"/>
        <v/>
      </c>
      <c r="Z371" s="18" t="str">
        <f t="shared" si="114"/>
        <v/>
      </c>
      <c r="AA371" s="18" t="str">
        <f t="shared" si="115"/>
        <v/>
      </c>
    </row>
    <row r="372" spans="1:27">
      <c r="A372" s="11">
        <v>42551</v>
      </c>
      <c r="B372" s="12">
        <v>1176.45</v>
      </c>
      <c r="C372" s="12">
        <v>1253.5999999999999</v>
      </c>
      <c r="D372" s="9">
        <f t="shared" si="100"/>
        <v>-2.7585509394761808E-2</v>
      </c>
      <c r="E372" s="9">
        <f t="shared" si="116"/>
        <v>-2.1807529979457209E-2</v>
      </c>
      <c r="F372" s="9">
        <f t="shared" si="117"/>
        <v>6.4544038003211263E-3</v>
      </c>
      <c r="G372" s="9">
        <f t="shared" si="118"/>
        <v>-7.2851214287346748E-3</v>
      </c>
      <c r="H372" s="9">
        <f t="shared" si="119"/>
        <v>-3.632993853017974E-2</v>
      </c>
      <c r="I372" s="9">
        <f t="shared" si="120"/>
        <v>-0.89519955584699029</v>
      </c>
      <c r="J372" s="3">
        <f t="shared" si="121"/>
        <v>6.9759479585723627E-3</v>
      </c>
      <c r="K372" s="3">
        <f t="shared" si="122"/>
        <v>4.0446918425373068E-3</v>
      </c>
      <c r="L372" s="15" t="str">
        <f t="shared" si="101"/>
        <v/>
      </c>
      <c r="M372" s="12">
        <v>0.42824575130331644</v>
      </c>
      <c r="N372" s="15" t="str">
        <f t="shared" si="102"/>
        <v/>
      </c>
      <c r="O372" s="15" t="str">
        <f t="shared" si="103"/>
        <v>Exit Trade</v>
      </c>
      <c r="P372" s="15" t="str">
        <f t="shared" si="104"/>
        <v/>
      </c>
      <c r="Q372" s="15">
        <f t="shared" si="105"/>
        <v>1091.1500000000001</v>
      </c>
      <c r="R372" s="15" t="str">
        <f t="shared" si="106"/>
        <v/>
      </c>
      <c r="S372" s="15">
        <f t="shared" si="107"/>
        <v>1150.0999999999999</v>
      </c>
      <c r="T372" s="18" t="str">
        <f t="shared" si="108"/>
        <v/>
      </c>
      <c r="U372" s="18">
        <f t="shared" si="109"/>
        <v>-6.1028373639384417E-3</v>
      </c>
      <c r="V372" s="18" t="str">
        <f t="shared" si="110"/>
        <v/>
      </c>
      <c r="W372" s="18">
        <f t="shared" si="111"/>
        <v>8.8596491228069372E-3</v>
      </c>
      <c r="X372" s="18" t="str">
        <f t="shared" si="112"/>
        <v/>
      </c>
      <c r="Y372" s="18" t="str">
        <f t="shared" si="113"/>
        <v/>
      </c>
      <c r="Z372" s="18" t="str">
        <f t="shared" si="114"/>
        <v/>
      </c>
      <c r="AA372" s="18" t="str">
        <f t="shared" si="115"/>
        <v/>
      </c>
    </row>
    <row r="373" spans="1:27">
      <c r="A373" s="11">
        <v>42552</v>
      </c>
      <c r="B373" s="12">
        <v>1174.5</v>
      </c>
      <c r="C373" s="12">
        <v>1242.3499999999999</v>
      </c>
      <c r="D373" s="9">
        <f t="shared" si="100"/>
        <v>-2.4390943209374218E-2</v>
      </c>
      <c r="E373" s="9">
        <f t="shared" si="116"/>
        <v>-2.2138268926115704E-2</v>
      </c>
      <c r="F373" s="9">
        <f t="shared" si="117"/>
        <v>6.3181609422116513E-3</v>
      </c>
      <c r="G373" s="9">
        <f t="shared" si="118"/>
        <v>-7.9224068061394884E-3</v>
      </c>
      <c r="H373" s="9">
        <f t="shared" si="119"/>
        <v>-3.635413104609192E-2</v>
      </c>
      <c r="I373" s="9">
        <f t="shared" si="120"/>
        <v>-0.35653955381357733</v>
      </c>
      <c r="J373" s="3">
        <f t="shared" si="121"/>
        <v>-1.6575290067576568E-3</v>
      </c>
      <c r="K373" s="3">
        <f t="shared" si="122"/>
        <v>-8.9741544352265491E-3</v>
      </c>
      <c r="L373" s="15" t="str">
        <f t="shared" si="101"/>
        <v>Exit Trade</v>
      </c>
      <c r="M373" s="12">
        <v>0.42824575130331644</v>
      </c>
      <c r="N373" s="15" t="str">
        <f t="shared" si="102"/>
        <v/>
      </c>
      <c r="O373" s="15" t="str">
        <f t="shared" si="103"/>
        <v>Exit Trade</v>
      </c>
      <c r="P373" s="15" t="str">
        <f t="shared" si="104"/>
        <v/>
      </c>
      <c r="Q373" s="15">
        <f t="shared" si="105"/>
        <v>1091.1500000000001</v>
      </c>
      <c r="R373" s="15" t="str">
        <f t="shared" si="106"/>
        <v/>
      </c>
      <c r="S373" s="15">
        <f t="shared" si="107"/>
        <v>1150.0999999999999</v>
      </c>
      <c r="T373" s="18" t="str">
        <f t="shared" si="108"/>
        <v/>
      </c>
      <c r="U373" s="18">
        <f t="shared" si="109"/>
        <v>-6.1028373639384417E-3</v>
      </c>
      <c r="V373" s="18" t="str">
        <f t="shared" si="110"/>
        <v/>
      </c>
      <c r="W373" s="18">
        <f t="shared" si="111"/>
        <v>8.8596491228069372E-3</v>
      </c>
      <c r="X373" s="18" t="str">
        <f t="shared" si="112"/>
        <v/>
      </c>
      <c r="Y373" s="18" t="str">
        <f t="shared" si="113"/>
        <v/>
      </c>
      <c r="Z373" s="18" t="str">
        <f t="shared" si="114"/>
        <v/>
      </c>
      <c r="AA373" s="18" t="str">
        <f t="shared" si="115"/>
        <v/>
      </c>
    </row>
    <row r="374" spans="1:27">
      <c r="A374" s="11">
        <v>42555</v>
      </c>
      <c r="B374" s="12">
        <v>1172.8</v>
      </c>
      <c r="C374" s="12">
        <v>1256.25</v>
      </c>
      <c r="D374" s="9">
        <f t="shared" si="100"/>
        <v>-2.9852117467511364E-2</v>
      </c>
      <c r="E374" s="9">
        <f t="shared" si="116"/>
        <v>-2.2837119034568691E-2</v>
      </c>
      <c r="F374" s="9">
        <f t="shared" si="117"/>
        <v>5.9506619033307673E-3</v>
      </c>
      <c r="G374" s="9">
        <f t="shared" si="118"/>
        <v>-9.4481297520744648E-3</v>
      </c>
      <c r="H374" s="9">
        <f t="shared" si="119"/>
        <v>-3.6226108317062918E-2</v>
      </c>
      <c r="I374" s="9">
        <f t="shared" si="120"/>
        <v>-1.1788601918412074</v>
      </c>
      <c r="J374" s="3">
        <f t="shared" si="121"/>
        <v>-1.4474244359302217E-3</v>
      </c>
      <c r="K374" s="3">
        <f t="shared" si="122"/>
        <v>1.1188473457560343E-2</v>
      </c>
      <c r="L374" s="15" t="str">
        <f t="shared" si="101"/>
        <v/>
      </c>
      <c r="M374" s="12">
        <v>0.42824575130331644</v>
      </c>
      <c r="N374" s="15" t="str">
        <f t="shared" si="102"/>
        <v/>
      </c>
      <c r="O374" s="15" t="str">
        <f t="shared" si="103"/>
        <v>Exit Trade</v>
      </c>
      <c r="P374" s="15" t="str">
        <f t="shared" si="104"/>
        <v/>
      </c>
      <c r="Q374" s="15">
        <f t="shared" si="105"/>
        <v>1091.1500000000001</v>
      </c>
      <c r="R374" s="15" t="str">
        <f t="shared" si="106"/>
        <v/>
      </c>
      <c r="S374" s="15">
        <f t="shared" si="107"/>
        <v>1150.0999999999999</v>
      </c>
      <c r="T374" s="18" t="str">
        <f t="shared" si="108"/>
        <v/>
      </c>
      <c r="U374" s="18">
        <f t="shared" si="109"/>
        <v>-6.1028373639384417E-3</v>
      </c>
      <c r="V374" s="18" t="str">
        <f t="shared" si="110"/>
        <v/>
      </c>
      <c r="W374" s="18">
        <f t="shared" si="111"/>
        <v>8.8596491228069372E-3</v>
      </c>
      <c r="X374" s="18" t="str">
        <f t="shared" si="112"/>
        <v/>
      </c>
      <c r="Y374" s="18" t="str">
        <f t="shared" si="113"/>
        <v/>
      </c>
      <c r="Z374" s="18" t="str">
        <f t="shared" si="114"/>
        <v/>
      </c>
      <c r="AA374" s="18" t="str">
        <f t="shared" si="115"/>
        <v/>
      </c>
    </row>
    <row r="375" spans="1:27">
      <c r="A375" s="11">
        <v>42556</v>
      </c>
      <c r="B375" s="12">
        <v>1165.5999999999999</v>
      </c>
      <c r="C375" s="12">
        <v>1260.7</v>
      </c>
      <c r="D375" s="9">
        <f t="shared" si="100"/>
        <v>-3.4062214071856486E-2</v>
      </c>
      <c r="E375" s="9">
        <f t="shared" si="116"/>
        <v>-2.3561871546829E-2</v>
      </c>
      <c r="F375" s="9">
        <f t="shared" si="117"/>
        <v>5.9495821803958139E-3</v>
      </c>
      <c r="G375" s="9">
        <f t="shared" si="118"/>
        <v>-1.017531164093842E-2</v>
      </c>
      <c r="H375" s="9">
        <f t="shared" si="119"/>
        <v>-3.6948431452719581E-2</v>
      </c>
      <c r="I375" s="9">
        <f t="shared" si="120"/>
        <v>-1.764887383121905</v>
      </c>
      <c r="J375" s="3">
        <f t="shared" si="121"/>
        <v>-6.1391541609823038E-3</v>
      </c>
      <c r="K375" s="3">
        <f t="shared" si="122"/>
        <v>3.5422885572139666E-3</v>
      </c>
      <c r="L375" s="15" t="str">
        <f t="shared" si="101"/>
        <v/>
      </c>
      <c r="M375" s="12">
        <v>0.42824575130331644</v>
      </c>
      <c r="N375" s="15" t="str">
        <f t="shared" si="102"/>
        <v/>
      </c>
      <c r="O375" s="15" t="str">
        <f t="shared" si="103"/>
        <v>Exit Trade</v>
      </c>
      <c r="P375" s="15" t="str">
        <f t="shared" si="104"/>
        <v/>
      </c>
      <c r="Q375" s="15">
        <f t="shared" si="105"/>
        <v>1091.1500000000001</v>
      </c>
      <c r="R375" s="15" t="str">
        <f t="shared" si="106"/>
        <v/>
      </c>
      <c r="S375" s="15">
        <f t="shared" si="107"/>
        <v>1150.0999999999999</v>
      </c>
      <c r="T375" s="18" t="str">
        <f t="shared" si="108"/>
        <v/>
      </c>
      <c r="U375" s="18">
        <f t="shared" si="109"/>
        <v>-6.1028373639384417E-3</v>
      </c>
      <c r="V375" s="18" t="str">
        <f t="shared" si="110"/>
        <v/>
      </c>
      <c r="W375" s="18">
        <f t="shared" si="111"/>
        <v>8.8596491228069372E-3</v>
      </c>
      <c r="X375" s="18" t="str">
        <f t="shared" si="112"/>
        <v/>
      </c>
      <c r="Y375" s="18" t="str">
        <f t="shared" si="113"/>
        <v/>
      </c>
      <c r="Z375" s="18" t="str">
        <f t="shared" si="114"/>
        <v/>
      </c>
      <c r="AA375" s="18" t="str">
        <f t="shared" si="115"/>
        <v/>
      </c>
    </row>
    <row r="376" spans="1:27">
      <c r="A376" s="11">
        <v>42558</v>
      </c>
      <c r="B376" s="12">
        <v>1185.6500000000001</v>
      </c>
      <c r="C376" s="12">
        <v>1290.55</v>
      </c>
      <c r="D376" s="9">
        <f t="shared" si="100"/>
        <v>-3.6818329514313887E-2</v>
      </c>
      <c r="E376" s="9">
        <f t="shared" si="116"/>
        <v>-2.4378609540278033E-2</v>
      </c>
      <c r="F376" s="9">
        <f t="shared" si="117"/>
        <v>6.0337693511584483E-3</v>
      </c>
      <c r="G376" s="9">
        <f t="shared" si="118"/>
        <v>-1.0802628500171524E-2</v>
      </c>
      <c r="H376" s="9">
        <f t="shared" si="119"/>
        <v>-3.7954590580384542E-2</v>
      </c>
      <c r="I376" s="9">
        <f t="shared" si="120"/>
        <v>-2.0616830458803501</v>
      </c>
      <c r="J376" s="3">
        <f t="shared" si="121"/>
        <v>1.7201441317776411E-2</v>
      </c>
      <c r="K376" s="3">
        <f t="shared" si="122"/>
        <v>2.3677322122630212E-2</v>
      </c>
      <c r="L376" s="15" t="str">
        <f t="shared" si="101"/>
        <v/>
      </c>
      <c r="M376" s="12">
        <v>0.42824575130331644</v>
      </c>
      <c r="N376" s="15" t="str">
        <f t="shared" si="102"/>
        <v/>
      </c>
      <c r="O376" s="15" t="str">
        <f t="shared" si="103"/>
        <v>Exit Trade</v>
      </c>
      <c r="P376" s="15" t="str">
        <f t="shared" si="104"/>
        <v/>
      </c>
      <c r="Q376" s="15">
        <f t="shared" si="105"/>
        <v>1091.1500000000001</v>
      </c>
      <c r="R376" s="15" t="str">
        <f t="shared" si="106"/>
        <v/>
      </c>
      <c r="S376" s="15">
        <f t="shared" si="107"/>
        <v>1150.0999999999999</v>
      </c>
      <c r="T376" s="18" t="str">
        <f t="shared" si="108"/>
        <v/>
      </c>
      <c r="U376" s="18">
        <f t="shared" si="109"/>
        <v>-6.1028373639384417E-3</v>
      </c>
      <c r="V376" s="18" t="str">
        <f t="shared" si="110"/>
        <v/>
      </c>
      <c r="W376" s="18">
        <f t="shared" si="111"/>
        <v>8.8596491228069372E-3</v>
      </c>
      <c r="X376" s="18" t="str">
        <f t="shared" si="112"/>
        <v/>
      </c>
      <c r="Y376" s="18" t="str">
        <f t="shared" si="113"/>
        <v/>
      </c>
      <c r="Z376" s="18" t="str">
        <f t="shared" si="114"/>
        <v/>
      </c>
      <c r="AA376" s="18" t="str">
        <f t="shared" si="115"/>
        <v/>
      </c>
    </row>
    <row r="377" spans="1:27">
      <c r="A377" s="11">
        <v>42559</v>
      </c>
      <c r="B377" s="12">
        <v>1174.8499999999999</v>
      </c>
      <c r="C377" s="12">
        <v>1286.9000000000001</v>
      </c>
      <c r="D377" s="9">
        <f t="shared" si="100"/>
        <v>-3.9562379658487898E-2</v>
      </c>
      <c r="E377" s="9">
        <f t="shared" si="116"/>
        <v>-2.515701354000004E-2</v>
      </c>
      <c r="F377" s="9">
        <f t="shared" si="117"/>
        <v>6.4365131828858606E-3</v>
      </c>
      <c r="G377" s="9">
        <f t="shared" si="118"/>
        <v>-1.0674858878506853E-2</v>
      </c>
      <c r="H377" s="9">
        <f t="shared" si="119"/>
        <v>-3.9639168201493227E-2</v>
      </c>
      <c r="I377" s="9">
        <f t="shared" si="120"/>
        <v>-2.2380698538442361</v>
      </c>
      <c r="J377" s="3">
        <f t="shared" si="121"/>
        <v>-9.1089275924599849E-3</v>
      </c>
      <c r="K377" s="3">
        <f t="shared" si="122"/>
        <v>-2.8282515206693765E-3</v>
      </c>
      <c r="L377" s="15" t="str">
        <f t="shared" si="101"/>
        <v/>
      </c>
      <c r="M377" s="12">
        <v>0.42824575130331644</v>
      </c>
      <c r="N377" s="15" t="str">
        <f t="shared" si="102"/>
        <v/>
      </c>
      <c r="O377" s="15" t="str">
        <f t="shared" si="103"/>
        <v>Exit Trade</v>
      </c>
      <c r="P377" s="15" t="str">
        <f t="shared" si="104"/>
        <v/>
      </c>
      <c r="Q377" s="15">
        <f t="shared" si="105"/>
        <v>1091.1500000000001</v>
      </c>
      <c r="R377" s="15" t="str">
        <f t="shared" si="106"/>
        <v/>
      </c>
      <c r="S377" s="15">
        <f t="shared" si="107"/>
        <v>1150.0999999999999</v>
      </c>
      <c r="T377" s="18" t="str">
        <f t="shared" si="108"/>
        <v/>
      </c>
      <c r="U377" s="18">
        <f t="shared" si="109"/>
        <v>-6.1028373639384417E-3</v>
      </c>
      <c r="V377" s="18" t="str">
        <f t="shared" si="110"/>
        <v/>
      </c>
      <c r="W377" s="18">
        <f t="shared" si="111"/>
        <v>8.8596491228069372E-3</v>
      </c>
      <c r="X377" s="18" t="str">
        <f t="shared" si="112"/>
        <v/>
      </c>
      <c r="Y377" s="18" t="str">
        <f t="shared" si="113"/>
        <v/>
      </c>
      <c r="Z377" s="18" t="str">
        <f t="shared" si="114"/>
        <v/>
      </c>
      <c r="AA377" s="18" t="str">
        <f t="shared" si="115"/>
        <v/>
      </c>
    </row>
    <row r="378" spans="1:27">
      <c r="A378" s="11">
        <v>42562</v>
      </c>
      <c r="B378" s="12">
        <v>1199.75</v>
      </c>
      <c r="C378" s="12">
        <v>1314.1</v>
      </c>
      <c r="D378" s="9">
        <f t="shared" si="100"/>
        <v>-3.9537656692139829E-2</v>
      </c>
      <c r="E378" s="9">
        <f t="shared" si="116"/>
        <v>-2.5659719605136713E-2</v>
      </c>
      <c r="F378" s="9">
        <f t="shared" si="117"/>
        <v>6.9484880465758665E-3</v>
      </c>
      <c r="G378" s="9">
        <f t="shared" si="118"/>
        <v>-1.0025621500341014E-2</v>
      </c>
      <c r="H378" s="9">
        <f t="shared" si="119"/>
        <v>-4.1293817709932415E-2</v>
      </c>
      <c r="I378" s="9">
        <f t="shared" si="120"/>
        <v>-1.9972599785707339</v>
      </c>
      <c r="J378" s="3">
        <f t="shared" si="121"/>
        <v>2.1194195003617564E-2</v>
      </c>
      <c r="K378" s="3">
        <f t="shared" si="122"/>
        <v>2.1136063408190083E-2</v>
      </c>
      <c r="L378" s="15" t="str">
        <f t="shared" si="101"/>
        <v/>
      </c>
      <c r="M378" s="12">
        <v>0.42824575130331644</v>
      </c>
      <c r="N378" s="15" t="str">
        <f t="shared" si="102"/>
        <v/>
      </c>
      <c r="O378" s="15" t="str">
        <f t="shared" si="103"/>
        <v>Exit Trade</v>
      </c>
      <c r="P378" s="15" t="str">
        <f t="shared" si="104"/>
        <v/>
      </c>
      <c r="Q378" s="15">
        <f t="shared" si="105"/>
        <v>1091.1500000000001</v>
      </c>
      <c r="R378" s="15" t="str">
        <f t="shared" si="106"/>
        <v/>
      </c>
      <c r="S378" s="15">
        <f t="shared" si="107"/>
        <v>1150.0999999999999</v>
      </c>
      <c r="T378" s="18" t="str">
        <f t="shared" si="108"/>
        <v/>
      </c>
      <c r="U378" s="18">
        <f t="shared" si="109"/>
        <v>-6.1028373639384417E-3</v>
      </c>
      <c r="V378" s="18" t="str">
        <f t="shared" si="110"/>
        <v/>
      </c>
      <c r="W378" s="18">
        <f t="shared" si="111"/>
        <v>8.8596491228069372E-3</v>
      </c>
      <c r="X378" s="18" t="str">
        <f t="shared" si="112"/>
        <v/>
      </c>
      <c r="Y378" s="18" t="str">
        <f t="shared" si="113"/>
        <v/>
      </c>
      <c r="Z378" s="18" t="str">
        <f t="shared" si="114"/>
        <v/>
      </c>
      <c r="AA378" s="18" t="str">
        <f t="shared" si="115"/>
        <v/>
      </c>
    </row>
    <row r="379" spans="1:27">
      <c r="A379" s="11">
        <v>42563</v>
      </c>
      <c r="B379" s="12">
        <v>1202.1500000000001</v>
      </c>
      <c r="C379" s="12">
        <v>1333.75</v>
      </c>
      <c r="D379" s="9">
        <f t="shared" si="100"/>
        <v>-4.511577166440172E-2</v>
      </c>
      <c r="E379" s="9">
        <f t="shared" si="116"/>
        <v>-2.6513326117130909E-2</v>
      </c>
      <c r="F379" s="9">
        <f t="shared" si="117"/>
        <v>7.6990659310107205E-3</v>
      </c>
      <c r="G379" s="9">
        <f t="shared" si="118"/>
        <v>-9.1904277723567872E-3</v>
      </c>
      <c r="H379" s="9">
        <f t="shared" si="119"/>
        <v>-4.3836224461905035E-2</v>
      </c>
      <c r="I379" s="9">
        <f t="shared" si="120"/>
        <v>-2.4161951221047295</v>
      </c>
      <c r="J379" s="3">
        <f t="shared" si="121"/>
        <v>2.0004167534903865E-3</v>
      </c>
      <c r="K379" s="3">
        <f t="shared" si="122"/>
        <v>1.4953199908682819E-2</v>
      </c>
      <c r="L379" s="15" t="str">
        <f t="shared" si="101"/>
        <v/>
      </c>
      <c r="M379" s="12">
        <v>0.42824575130331644</v>
      </c>
      <c r="N379" s="15" t="str">
        <f t="shared" si="102"/>
        <v/>
      </c>
      <c r="O379" s="15" t="str">
        <f t="shared" si="103"/>
        <v>Exit Trade</v>
      </c>
      <c r="P379" s="15" t="str">
        <f t="shared" si="104"/>
        <v/>
      </c>
      <c r="Q379" s="15">
        <f t="shared" si="105"/>
        <v>1091.1500000000001</v>
      </c>
      <c r="R379" s="15" t="str">
        <f t="shared" si="106"/>
        <v/>
      </c>
      <c r="S379" s="15">
        <f t="shared" si="107"/>
        <v>1150.0999999999999</v>
      </c>
      <c r="T379" s="18" t="str">
        <f t="shared" si="108"/>
        <v/>
      </c>
      <c r="U379" s="18">
        <f t="shared" si="109"/>
        <v>-6.1028373639384417E-3</v>
      </c>
      <c r="V379" s="18" t="str">
        <f t="shared" si="110"/>
        <v/>
      </c>
      <c r="W379" s="18">
        <f t="shared" si="111"/>
        <v>8.8596491228069372E-3</v>
      </c>
      <c r="X379" s="18" t="str">
        <f t="shared" si="112"/>
        <v/>
      </c>
      <c r="Y379" s="18" t="str">
        <f t="shared" si="113"/>
        <v/>
      </c>
      <c r="Z379" s="18" t="str">
        <f t="shared" si="114"/>
        <v/>
      </c>
      <c r="AA379" s="18" t="str">
        <f t="shared" si="115"/>
        <v/>
      </c>
    </row>
    <row r="380" spans="1:27">
      <c r="A380" s="11">
        <v>42564</v>
      </c>
      <c r="B380" s="12">
        <v>1197.75</v>
      </c>
      <c r="C380" s="12">
        <v>1330.45</v>
      </c>
      <c r="D380" s="9">
        <f t="shared" si="100"/>
        <v>-4.5632378325940588E-2</v>
      </c>
      <c r="E380" s="9">
        <f t="shared" si="116"/>
        <v>-2.736658345157543E-2</v>
      </c>
      <c r="F380" s="9">
        <f t="shared" si="117"/>
        <v>8.3474473659886795E-3</v>
      </c>
      <c r="G380" s="9">
        <f t="shared" si="118"/>
        <v>-8.5848268781009013E-3</v>
      </c>
      <c r="H380" s="9">
        <f t="shared" si="119"/>
        <v>-4.6148340025049958E-2</v>
      </c>
      <c r="I380" s="9">
        <f t="shared" si="120"/>
        <v>-2.1881892839226955</v>
      </c>
      <c r="J380" s="3">
        <f t="shared" si="121"/>
        <v>-3.6601089714262702E-3</v>
      </c>
      <c r="K380" s="3">
        <f t="shared" si="122"/>
        <v>-2.4742268041236773E-3</v>
      </c>
      <c r="L380" s="15" t="str">
        <f t="shared" si="101"/>
        <v/>
      </c>
      <c r="M380" s="12">
        <v>0.42824575130331644</v>
      </c>
      <c r="N380" s="15" t="str">
        <f t="shared" si="102"/>
        <v/>
      </c>
      <c r="O380" s="15" t="str">
        <f t="shared" si="103"/>
        <v>Exit Trade</v>
      </c>
      <c r="P380" s="15" t="str">
        <f t="shared" si="104"/>
        <v/>
      </c>
      <c r="Q380" s="15">
        <f t="shared" si="105"/>
        <v>1091.1500000000001</v>
      </c>
      <c r="R380" s="15" t="str">
        <f t="shared" si="106"/>
        <v/>
      </c>
      <c r="S380" s="15">
        <f t="shared" si="107"/>
        <v>1150.0999999999999</v>
      </c>
      <c r="T380" s="18" t="str">
        <f t="shared" si="108"/>
        <v/>
      </c>
      <c r="U380" s="18">
        <f t="shared" si="109"/>
        <v>-6.1028373639384417E-3</v>
      </c>
      <c r="V380" s="18" t="str">
        <f t="shared" si="110"/>
        <v/>
      </c>
      <c r="W380" s="18">
        <f t="shared" si="111"/>
        <v>8.8596491228069372E-3</v>
      </c>
      <c r="X380" s="18" t="str">
        <f t="shared" si="112"/>
        <v/>
      </c>
      <c r="Y380" s="18" t="str">
        <f t="shared" si="113"/>
        <v/>
      </c>
      <c r="Z380" s="18" t="str">
        <f t="shared" si="114"/>
        <v/>
      </c>
      <c r="AA380" s="18" t="str">
        <f t="shared" si="115"/>
        <v/>
      </c>
    </row>
    <row r="381" spans="1:27">
      <c r="A381" s="11">
        <v>42565</v>
      </c>
      <c r="B381" s="12">
        <v>1200.3499999999999</v>
      </c>
      <c r="C381" s="12">
        <v>1336.95</v>
      </c>
      <c r="D381" s="9">
        <f t="shared" si="100"/>
        <v>-4.6807268776498566E-2</v>
      </c>
      <c r="E381" s="9">
        <f t="shared" si="116"/>
        <v>-2.8111320311248911E-2</v>
      </c>
      <c r="F381" s="9">
        <f t="shared" si="117"/>
        <v>9.0470026733800637E-3</v>
      </c>
      <c r="G381" s="9">
        <f t="shared" si="118"/>
        <v>-7.7555642961437687E-3</v>
      </c>
      <c r="H381" s="9">
        <f t="shared" si="119"/>
        <v>-4.8467076326354053E-2</v>
      </c>
      <c r="I381" s="9">
        <f t="shared" si="120"/>
        <v>-2.0665350879425168</v>
      </c>
      <c r="J381" s="3">
        <f t="shared" si="121"/>
        <v>2.1707367981631466E-3</v>
      </c>
      <c r="K381" s="3">
        <f t="shared" si="122"/>
        <v>4.8855650343868611E-3</v>
      </c>
      <c r="L381" s="15" t="str">
        <f t="shared" si="101"/>
        <v/>
      </c>
      <c r="M381" s="12">
        <v>0.42824575130331644</v>
      </c>
      <c r="N381" s="15" t="str">
        <f t="shared" si="102"/>
        <v/>
      </c>
      <c r="O381" s="15" t="str">
        <f t="shared" si="103"/>
        <v>Exit Trade</v>
      </c>
      <c r="P381" s="15" t="str">
        <f t="shared" si="104"/>
        <v/>
      </c>
      <c r="Q381" s="15">
        <f t="shared" si="105"/>
        <v>1091.1500000000001</v>
      </c>
      <c r="R381" s="15" t="str">
        <f t="shared" si="106"/>
        <v/>
      </c>
      <c r="S381" s="15">
        <f t="shared" si="107"/>
        <v>1150.0999999999999</v>
      </c>
      <c r="T381" s="18" t="str">
        <f t="shared" si="108"/>
        <v/>
      </c>
      <c r="U381" s="18">
        <f t="shared" si="109"/>
        <v>-6.1028373639384417E-3</v>
      </c>
      <c r="V381" s="18" t="str">
        <f t="shared" si="110"/>
        <v/>
      </c>
      <c r="W381" s="18">
        <f t="shared" si="111"/>
        <v>8.8596491228069372E-3</v>
      </c>
      <c r="X381" s="18" t="str">
        <f t="shared" si="112"/>
        <v/>
      </c>
      <c r="Y381" s="18" t="str">
        <f t="shared" si="113"/>
        <v/>
      </c>
      <c r="Z381" s="18" t="str">
        <f t="shared" si="114"/>
        <v/>
      </c>
      <c r="AA381" s="18" t="str">
        <f t="shared" si="115"/>
        <v/>
      </c>
    </row>
    <row r="382" spans="1:27">
      <c r="A382" s="11">
        <v>42566</v>
      </c>
      <c r="B382" s="12">
        <v>1223.7</v>
      </c>
      <c r="C382" s="12">
        <v>1364.1</v>
      </c>
      <c r="D382" s="9">
        <f t="shared" si="100"/>
        <v>-4.7171248888013578E-2</v>
      </c>
      <c r="E382" s="9">
        <f t="shared" si="116"/>
        <v>-2.8665672236036478E-2</v>
      </c>
      <c r="F382" s="9">
        <f t="shared" si="117"/>
        <v>9.6878155197618835E-3</v>
      </c>
      <c r="G382" s="9">
        <f t="shared" si="118"/>
        <v>-6.8680873165722391E-3</v>
      </c>
      <c r="H382" s="9">
        <f t="shared" si="119"/>
        <v>-5.0463257155500721E-2</v>
      </c>
      <c r="I382" s="9">
        <f t="shared" si="120"/>
        <v>-1.9101908592528554</v>
      </c>
      <c r="J382" s="3">
        <f t="shared" si="121"/>
        <v>1.9452659640938175E-2</v>
      </c>
      <c r="K382" s="3">
        <f t="shared" si="122"/>
        <v>2.0307416133737134E-2</v>
      </c>
      <c r="L382" s="15" t="str">
        <f t="shared" si="101"/>
        <v/>
      </c>
      <c r="M382" s="12">
        <v>0.42824575130331644</v>
      </c>
      <c r="N382" s="15" t="str">
        <f t="shared" si="102"/>
        <v/>
      </c>
      <c r="O382" s="15" t="str">
        <f t="shared" si="103"/>
        <v>Exit Trade</v>
      </c>
      <c r="P382" s="15" t="str">
        <f t="shared" si="104"/>
        <v/>
      </c>
      <c r="Q382" s="15">
        <f t="shared" si="105"/>
        <v>1091.1500000000001</v>
      </c>
      <c r="R382" s="15" t="str">
        <f t="shared" si="106"/>
        <v/>
      </c>
      <c r="S382" s="15">
        <f t="shared" si="107"/>
        <v>1150.0999999999999</v>
      </c>
      <c r="T382" s="18" t="str">
        <f t="shared" si="108"/>
        <v/>
      </c>
      <c r="U382" s="18">
        <f t="shared" si="109"/>
        <v>-6.1028373639384417E-3</v>
      </c>
      <c r="V382" s="18" t="str">
        <f t="shared" si="110"/>
        <v/>
      </c>
      <c r="W382" s="18">
        <f t="shared" si="111"/>
        <v>8.8596491228069372E-3</v>
      </c>
      <c r="X382" s="18" t="str">
        <f t="shared" si="112"/>
        <v/>
      </c>
      <c r="Y382" s="18" t="str">
        <f t="shared" si="113"/>
        <v/>
      </c>
      <c r="Z382" s="18" t="str">
        <f t="shared" si="114"/>
        <v/>
      </c>
      <c r="AA382" s="18" t="str">
        <f t="shared" si="115"/>
        <v/>
      </c>
    </row>
    <row r="383" spans="1:27">
      <c r="A383" s="11">
        <v>42569</v>
      </c>
      <c r="B383" s="12">
        <v>1227.45</v>
      </c>
      <c r="C383" s="12">
        <v>1346.35</v>
      </c>
      <c r="D383" s="9">
        <f t="shared" si="100"/>
        <v>-4.0154164447735459E-2</v>
      </c>
      <c r="E383" s="9">
        <f t="shared" si="116"/>
        <v>-2.9011672480692825E-2</v>
      </c>
      <c r="F383" s="9">
        <f t="shared" si="117"/>
        <v>9.9115476823248335E-3</v>
      </c>
      <c r="G383" s="9">
        <f t="shared" si="118"/>
        <v>-6.7106901954619505E-3</v>
      </c>
      <c r="H383" s="9">
        <f t="shared" si="119"/>
        <v>-5.1312654765923699E-2</v>
      </c>
      <c r="I383" s="9">
        <f t="shared" si="120"/>
        <v>-1.1241929438439702</v>
      </c>
      <c r="J383" s="3">
        <f t="shared" si="121"/>
        <v>3.0644765873988722E-3</v>
      </c>
      <c r="K383" s="3">
        <f t="shared" si="122"/>
        <v>-1.3012242504215234E-2</v>
      </c>
      <c r="L383" s="15" t="str">
        <f t="shared" si="101"/>
        <v/>
      </c>
      <c r="M383" s="12">
        <v>0.42824575130331644</v>
      </c>
      <c r="N383" s="15" t="str">
        <f t="shared" si="102"/>
        <v/>
      </c>
      <c r="O383" s="15" t="str">
        <f t="shared" si="103"/>
        <v>Exit Trade</v>
      </c>
      <c r="P383" s="15" t="str">
        <f t="shared" si="104"/>
        <v/>
      </c>
      <c r="Q383" s="15">
        <f t="shared" si="105"/>
        <v>1091.1500000000001</v>
      </c>
      <c r="R383" s="15" t="str">
        <f t="shared" si="106"/>
        <v/>
      </c>
      <c r="S383" s="15">
        <f t="shared" si="107"/>
        <v>1150.0999999999999</v>
      </c>
      <c r="T383" s="18" t="str">
        <f t="shared" si="108"/>
        <v/>
      </c>
      <c r="U383" s="18">
        <f t="shared" si="109"/>
        <v>-6.1028373639384417E-3</v>
      </c>
      <c r="V383" s="18" t="str">
        <f t="shared" si="110"/>
        <v/>
      </c>
      <c r="W383" s="18">
        <f t="shared" si="111"/>
        <v>8.8596491228069372E-3</v>
      </c>
      <c r="X383" s="18" t="str">
        <f t="shared" si="112"/>
        <v/>
      </c>
      <c r="Y383" s="18" t="str">
        <f t="shared" si="113"/>
        <v/>
      </c>
      <c r="Z383" s="18" t="str">
        <f t="shared" si="114"/>
        <v/>
      </c>
      <c r="AA383" s="18" t="str">
        <f t="shared" si="115"/>
        <v/>
      </c>
    </row>
    <row r="384" spans="1:27">
      <c r="A384" s="11">
        <v>42570</v>
      </c>
      <c r="B384" s="12">
        <v>1218.3499999999999</v>
      </c>
      <c r="C384" s="12">
        <v>1338.55</v>
      </c>
      <c r="D384" s="9">
        <f t="shared" si="100"/>
        <v>-4.0862530763640187E-2</v>
      </c>
      <c r="E384" s="9">
        <f t="shared" si="116"/>
        <v>-2.9410792748721167E-2</v>
      </c>
      <c r="F384" s="9">
        <f t="shared" si="117"/>
        <v>1.0144768332699049E-2</v>
      </c>
      <c r="G384" s="9">
        <f t="shared" si="118"/>
        <v>-6.5850640001483066E-3</v>
      </c>
      <c r="H384" s="9">
        <f t="shared" si="119"/>
        <v>-5.2236521497294026E-2</v>
      </c>
      <c r="I384" s="9">
        <f t="shared" si="120"/>
        <v>-1.1288318904244754</v>
      </c>
      <c r="J384" s="3">
        <f t="shared" si="121"/>
        <v>-7.413743940690159E-3</v>
      </c>
      <c r="K384" s="3">
        <f t="shared" si="122"/>
        <v>-5.793441527091733E-3</v>
      </c>
      <c r="L384" s="15" t="str">
        <f t="shared" si="101"/>
        <v/>
      </c>
      <c r="M384" s="12">
        <v>0.42824575130331644</v>
      </c>
      <c r="N384" s="15" t="str">
        <f t="shared" si="102"/>
        <v/>
      </c>
      <c r="O384" s="15" t="str">
        <f t="shared" si="103"/>
        <v>Exit Trade</v>
      </c>
      <c r="P384" s="15" t="str">
        <f t="shared" si="104"/>
        <v/>
      </c>
      <c r="Q384" s="15">
        <f t="shared" si="105"/>
        <v>1091.1500000000001</v>
      </c>
      <c r="R384" s="15" t="str">
        <f t="shared" si="106"/>
        <v/>
      </c>
      <c r="S384" s="15">
        <f t="shared" si="107"/>
        <v>1150.0999999999999</v>
      </c>
      <c r="T384" s="18" t="str">
        <f t="shared" si="108"/>
        <v/>
      </c>
      <c r="U384" s="18">
        <f t="shared" si="109"/>
        <v>-6.1028373639384417E-3</v>
      </c>
      <c r="V384" s="18" t="str">
        <f t="shared" si="110"/>
        <v/>
      </c>
      <c r="W384" s="18">
        <f t="shared" si="111"/>
        <v>8.8596491228069372E-3</v>
      </c>
      <c r="X384" s="18" t="str">
        <f t="shared" si="112"/>
        <v/>
      </c>
      <c r="Y384" s="18" t="str">
        <f t="shared" si="113"/>
        <v/>
      </c>
      <c r="Z384" s="18" t="str">
        <f t="shared" si="114"/>
        <v/>
      </c>
      <c r="AA384" s="18" t="str">
        <f t="shared" si="115"/>
        <v/>
      </c>
    </row>
    <row r="385" spans="1:27">
      <c r="A385" s="11">
        <v>42571</v>
      </c>
      <c r="B385" s="12">
        <v>1232.2</v>
      </c>
      <c r="C385" s="12">
        <v>1334.45</v>
      </c>
      <c r="D385" s="9">
        <f t="shared" si="100"/>
        <v>-3.462110155605664E-2</v>
      </c>
      <c r="E385" s="9">
        <f t="shared" si="116"/>
        <v>-2.9638018134496426E-2</v>
      </c>
      <c r="F385" s="9">
        <f t="shared" si="117"/>
        <v>1.018381253941477E-2</v>
      </c>
      <c r="G385" s="9">
        <f t="shared" si="118"/>
        <v>-6.7244399208131918E-3</v>
      </c>
      <c r="H385" s="9">
        <f t="shared" si="119"/>
        <v>-5.2551596348179658E-2</v>
      </c>
      <c r="I385" s="9">
        <f t="shared" si="120"/>
        <v>-0.48931413478734109</v>
      </c>
      <c r="J385" s="3">
        <f t="shared" si="121"/>
        <v>1.136783354536885E-2</v>
      </c>
      <c r="K385" s="3">
        <f t="shared" si="122"/>
        <v>-3.0630159500951845E-3</v>
      </c>
      <c r="L385" s="15" t="str">
        <f t="shared" si="101"/>
        <v>Exit Trade</v>
      </c>
      <c r="M385" s="12">
        <v>0.42824575130331644</v>
      </c>
      <c r="N385" s="15" t="str">
        <f t="shared" si="102"/>
        <v/>
      </c>
      <c r="O385" s="15" t="str">
        <f t="shared" si="103"/>
        <v>Exit Trade</v>
      </c>
      <c r="P385" s="15" t="str">
        <f t="shared" si="104"/>
        <v/>
      </c>
      <c r="Q385" s="15">
        <f t="shared" si="105"/>
        <v>1091.1500000000001</v>
      </c>
      <c r="R385" s="15" t="str">
        <f t="shared" si="106"/>
        <v/>
      </c>
      <c r="S385" s="15">
        <f t="shared" si="107"/>
        <v>1150.0999999999999</v>
      </c>
      <c r="T385" s="18" t="str">
        <f t="shared" si="108"/>
        <v/>
      </c>
      <c r="U385" s="18">
        <f t="shared" si="109"/>
        <v>-6.1028373639384417E-3</v>
      </c>
      <c r="V385" s="18" t="str">
        <f t="shared" si="110"/>
        <v/>
      </c>
      <c r="W385" s="18">
        <f t="shared" si="111"/>
        <v>8.8596491228069372E-3</v>
      </c>
      <c r="X385" s="18" t="str">
        <f t="shared" si="112"/>
        <v/>
      </c>
      <c r="Y385" s="18" t="str">
        <f t="shared" si="113"/>
        <v/>
      </c>
      <c r="Z385" s="18" t="str">
        <f t="shared" si="114"/>
        <v/>
      </c>
      <c r="AA385" s="18" t="str">
        <f t="shared" si="115"/>
        <v/>
      </c>
    </row>
    <row r="386" spans="1:27">
      <c r="A386" s="11">
        <v>42572</v>
      </c>
      <c r="B386" s="12">
        <v>1228.5999999999999</v>
      </c>
      <c r="C386" s="12">
        <v>1332.9</v>
      </c>
      <c r="D386" s="9">
        <f t="shared" si="100"/>
        <v>-3.53870569769889E-2</v>
      </c>
      <c r="E386" s="9">
        <f t="shared" si="116"/>
        <v>-2.9624217761385071E-2</v>
      </c>
      <c r="F386" s="9">
        <f t="shared" si="117"/>
        <v>1.017544991068286E-2</v>
      </c>
      <c r="G386" s="9">
        <f t="shared" si="118"/>
        <v>-6.7294554623486338E-3</v>
      </c>
      <c r="H386" s="9">
        <f t="shared" si="119"/>
        <v>-5.2518980060421508E-2</v>
      </c>
      <c r="I386" s="9">
        <f t="shared" si="120"/>
        <v>-0.56634736214991521</v>
      </c>
      <c r="J386" s="3">
        <f t="shared" si="121"/>
        <v>-2.9216036357735242E-3</v>
      </c>
      <c r="K386" s="3">
        <f t="shared" si="122"/>
        <v>-1.1615272209524181E-3</v>
      </c>
      <c r="L386" s="15" t="str">
        <f t="shared" si="101"/>
        <v/>
      </c>
      <c r="M386" s="12">
        <v>0.42824575130331644</v>
      </c>
      <c r="N386" s="15" t="str">
        <f t="shared" si="102"/>
        <v/>
      </c>
      <c r="O386" s="15" t="str">
        <f t="shared" si="103"/>
        <v>Exit Trade</v>
      </c>
      <c r="P386" s="15" t="str">
        <f t="shared" si="104"/>
        <v/>
      </c>
      <c r="Q386" s="15">
        <f t="shared" si="105"/>
        <v>1091.1500000000001</v>
      </c>
      <c r="R386" s="15" t="str">
        <f t="shared" si="106"/>
        <v/>
      </c>
      <c r="S386" s="15">
        <f t="shared" si="107"/>
        <v>1150.0999999999999</v>
      </c>
      <c r="T386" s="18" t="str">
        <f t="shared" si="108"/>
        <v/>
      </c>
      <c r="U386" s="18">
        <f t="shared" si="109"/>
        <v>-6.1028373639384417E-3</v>
      </c>
      <c r="V386" s="18" t="str">
        <f t="shared" si="110"/>
        <v/>
      </c>
      <c r="W386" s="18">
        <f t="shared" si="111"/>
        <v>8.8596491228069372E-3</v>
      </c>
      <c r="X386" s="18" t="str">
        <f t="shared" si="112"/>
        <v/>
      </c>
      <c r="Y386" s="18" t="str">
        <f t="shared" si="113"/>
        <v/>
      </c>
      <c r="Z386" s="18" t="str">
        <f t="shared" si="114"/>
        <v/>
      </c>
      <c r="AA386" s="18" t="str">
        <f t="shared" si="115"/>
        <v/>
      </c>
    </row>
    <row r="387" spans="1:27">
      <c r="A387" s="11">
        <v>42573</v>
      </c>
      <c r="B387" s="12">
        <v>1230.8</v>
      </c>
      <c r="C387" s="12">
        <v>1357</v>
      </c>
      <c r="D387" s="9">
        <f t="shared" ref="D387:D450" si="123">LOG(B387/C387)</f>
        <v>-4.2392360084316238E-2</v>
      </c>
      <c r="E387" s="9">
        <f t="shared" si="116"/>
        <v>-3.0093566045167164E-2</v>
      </c>
      <c r="F387" s="9">
        <f t="shared" si="117"/>
        <v>1.0434274295529206E-2</v>
      </c>
      <c r="G387" s="9">
        <f t="shared" si="118"/>
        <v>-6.6164488802264512E-3</v>
      </c>
      <c r="H387" s="9">
        <f t="shared" si="119"/>
        <v>-5.3570683210107876E-2</v>
      </c>
      <c r="I387" s="9">
        <f t="shared" si="120"/>
        <v>-1.1786918467745058</v>
      </c>
      <c r="J387" s="3">
        <f t="shared" si="121"/>
        <v>1.7906560312551242E-3</v>
      </c>
      <c r="K387" s="3">
        <f t="shared" si="122"/>
        <v>1.8080876284792487E-2</v>
      </c>
      <c r="L387" s="15" t="str">
        <f t="shared" si="101"/>
        <v/>
      </c>
      <c r="M387" s="12">
        <v>0.42824575130331644</v>
      </c>
      <c r="N387" s="15" t="str">
        <f t="shared" si="102"/>
        <v/>
      </c>
      <c r="O387" s="15" t="str">
        <f t="shared" si="103"/>
        <v>Exit Trade</v>
      </c>
      <c r="P387" s="15" t="str">
        <f t="shared" si="104"/>
        <v/>
      </c>
      <c r="Q387" s="15">
        <f t="shared" si="105"/>
        <v>1091.1500000000001</v>
      </c>
      <c r="R387" s="15" t="str">
        <f t="shared" si="106"/>
        <v/>
      </c>
      <c r="S387" s="15">
        <f t="shared" si="107"/>
        <v>1150.0999999999999</v>
      </c>
      <c r="T387" s="18" t="str">
        <f t="shared" si="108"/>
        <v/>
      </c>
      <c r="U387" s="18">
        <f t="shared" si="109"/>
        <v>-6.1028373639384417E-3</v>
      </c>
      <c r="V387" s="18" t="str">
        <f t="shared" si="110"/>
        <v/>
      </c>
      <c r="W387" s="18">
        <f t="shared" si="111"/>
        <v>8.8596491228069372E-3</v>
      </c>
      <c r="X387" s="18" t="str">
        <f t="shared" si="112"/>
        <v/>
      </c>
      <c r="Y387" s="18" t="str">
        <f t="shared" si="113"/>
        <v/>
      </c>
      <c r="Z387" s="18" t="str">
        <f t="shared" si="114"/>
        <v/>
      </c>
      <c r="AA387" s="18" t="str">
        <f t="shared" si="115"/>
        <v/>
      </c>
    </row>
    <row r="388" spans="1:27">
      <c r="A388" s="11">
        <v>42576</v>
      </c>
      <c r="B388" s="12">
        <v>1246.95</v>
      </c>
      <c r="C388" s="12">
        <v>1382</v>
      </c>
      <c r="D388" s="9">
        <f t="shared" si="123"/>
        <v>-4.4659003480604149E-2</v>
      </c>
      <c r="E388" s="9">
        <f t="shared" si="116"/>
        <v>-3.0746092888290888E-2</v>
      </c>
      <c r="F388" s="9">
        <f t="shared" si="117"/>
        <v>1.0718374113282735E-2</v>
      </c>
      <c r="G388" s="9">
        <f t="shared" si="118"/>
        <v>-6.6297511334047349E-3</v>
      </c>
      <c r="H388" s="9">
        <f t="shared" si="119"/>
        <v>-5.4862434643177041E-2</v>
      </c>
      <c r="I388" s="9">
        <f t="shared" si="120"/>
        <v>-1.298043009626964</v>
      </c>
      <c r="J388" s="3">
        <f t="shared" si="121"/>
        <v>1.3121546961326041E-2</v>
      </c>
      <c r="K388" s="3">
        <f t="shared" si="122"/>
        <v>1.8422991893883568E-2</v>
      </c>
      <c r="L388" s="15" t="str">
        <f t="shared" si="101"/>
        <v/>
      </c>
      <c r="M388" s="12">
        <v>0.42824575130331644</v>
      </c>
      <c r="N388" s="15" t="str">
        <f t="shared" si="102"/>
        <v/>
      </c>
      <c r="O388" s="15" t="str">
        <f t="shared" si="103"/>
        <v>Exit Trade</v>
      </c>
      <c r="P388" s="15" t="str">
        <f t="shared" si="104"/>
        <v/>
      </c>
      <c r="Q388" s="15">
        <f t="shared" si="105"/>
        <v>1091.1500000000001</v>
      </c>
      <c r="R388" s="15" t="str">
        <f t="shared" si="106"/>
        <v/>
      </c>
      <c r="S388" s="15">
        <f t="shared" si="107"/>
        <v>1150.0999999999999</v>
      </c>
      <c r="T388" s="18" t="str">
        <f t="shared" si="108"/>
        <v/>
      </c>
      <c r="U388" s="18">
        <f t="shared" si="109"/>
        <v>-6.1028373639384417E-3</v>
      </c>
      <c r="V388" s="18" t="str">
        <f t="shared" si="110"/>
        <v/>
      </c>
      <c r="W388" s="18">
        <f t="shared" si="111"/>
        <v>8.8596491228069372E-3</v>
      </c>
      <c r="X388" s="18" t="str">
        <f t="shared" si="112"/>
        <v/>
      </c>
      <c r="Y388" s="18" t="str">
        <f t="shared" si="113"/>
        <v/>
      </c>
      <c r="Z388" s="18" t="str">
        <f t="shared" si="114"/>
        <v/>
      </c>
      <c r="AA388" s="18" t="str">
        <f t="shared" si="115"/>
        <v/>
      </c>
    </row>
    <row r="389" spans="1:27">
      <c r="A389" s="11">
        <v>42577</v>
      </c>
      <c r="B389" s="12">
        <v>1238.8</v>
      </c>
      <c r="C389" s="12">
        <v>1367.45</v>
      </c>
      <c r="D389" s="9">
        <f t="shared" si="123"/>
        <v>-4.2910258890310964E-2</v>
      </c>
      <c r="E389" s="9">
        <f t="shared" si="116"/>
        <v>-3.1532383750092659E-2</v>
      </c>
      <c r="F389" s="9">
        <f t="shared" si="117"/>
        <v>1.0716602543954741E-2</v>
      </c>
      <c r="G389" s="9">
        <f t="shared" si="118"/>
        <v>-7.4200280261944931E-3</v>
      </c>
      <c r="H389" s="9">
        <f t="shared" si="119"/>
        <v>-5.5644739473990824E-2</v>
      </c>
      <c r="I389" s="9">
        <f t="shared" si="120"/>
        <v>-1.0617054326267412</v>
      </c>
      <c r="J389" s="3">
        <f t="shared" si="121"/>
        <v>-6.5359477124183737E-3</v>
      </c>
      <c r="K389" s="3">
        <f t="shared" si="122"/>
        <v>-1.0528219971056407E-2</v>
      </c>
      <c r="L389" s="15" t="str">
        <f t="shared" si="101"/>
        <v/>
      </c>
      <c r="M389" s="12">
        <v>0.42824575130331644</v>
      </c>
      <c r="N389" s="15" t="str">
        <f t="shared" si="102"/>
        <v/>
      </c>
      <c r="O389" s="15" t="str">
        <f t="shared" si="103"/>
        <v>Exit Trade</v>
      </c>
      <c r="P389" s="15" t="str">
        <f t="shared" si="104"/>
        <v/>
      </c>
      <c r="Q389" s="15">
        <f t="shared" si="105"/>
        <v>1091.1500000000001</v>
      </c>
      <c r="R389" s="15" t="str">
        <f t="shared" si="106"/>
        <v/>
      </c>
      <c r="S389" s="15">
        <f t="shared" si="107"/>
        <v>1150.0999999999999</v>
      </c>
      <c r="T389" s="18" t="str">
        <f t="shared" si="108"/>
        <v/>
      </c>
      <c r="U389" s="18">
        <f t="shared" si="109"/>
        <v>-6.1028373639384417E-3</v>
      </c>
      <c r="V389" s="18" t="str">
        <f t="shared" si="110"/>
        <v/>
      </c>
      <c r="W389" s="18">
        <f t="shared" si="111"/>
        <v>8.8596491228069372E-3</v>
      </c>
      <c r="X389" s="18" t="str">
        <f t="shared" si="112"/>
        <v/>
      </c>
      <c r="Y389" s="18" t="str">
        <f t="shared" si="113"/>
        <v/>
      </c>
      <c r="Z389" s="18" t="str">
        <f t="shared" si="114"/>
        <v/>
      </c>
      <c r="AA389" s="18" t="str">
        <f t="shared" si="115"/>
        <v/>
      </c>
    </row>
    <row r="390" spans="1:27">
      <c r="A390" s="11">
        <v>42578</v>
      </c>
      <c r="B390" s="12">
        <v>1236.95</v>
      </c>
      <c r="C390" s="12">
        <v>1387.7</v>
      </c>
      <c r="D390" s="9">
        <f t="shared" si="123"/>
        <v>-4.9943443359887575E-2</v>
      </c>
      <c r="E390" s="9">
        <f t="shared" si="116"/>
        <v>-3.2626052241765673E-2</v>
      </c>
      <c r="F390" s="9">
        <f t="shared" si="117"/>
        <v>1.0869562476173543E-2</v>
      </c>
      <c r="G390" s="9">
        <f t="shared" si="118"/>
        <v>-8.1695366703752013E-3</v>
      </c>
      <c r="H390" s="9">
        <f t="shared" si="119"/>
        <v>-5.708256781315614E-2</v>
      </c>
      <c r="I390" s="9">
        <f t="shared" si="120"/>
        <v>-1.5932003846596607</v>
      </c>
      <c r="J390" s="3">
        <f t="shared" si="121"/>
        <v>-1.4933806909912086E-3</v>
      </c>
      <c r="K390" s="3">
        <f t="shared" si="122"/>
        <v>1.4808585323046545E-2</v>
      </c>
      <c r="L390" s="15" t="str">
        <f t="shared" si="101"/>
        <v/>
      </c>
      <c r="M390" s="12">
        <v>0.42824575130331644</v>
      </c>
      <c r="N390" s="15" t="str">
        <f t="shared" si="102"/>
        <v/>
      </c>
      <c r="O390" s="15" t="str">
        <f t="shared" si="103"/>
        <v>Exit Trade</v>
      </c>
      <c r="P390" s="15" t="str">
        <f t="shared" si="104"/>
        <v/>
      </c>
      <c r="Q390" s="15">
        <f t="shared" si="105"/>
        <v>1091.1500000000001</v>
      </c>
      <c r="R390" s="15" t="str">
        <f t="shared" si="106"/>
        <v/>
      </c>
      <c r="S390" s="15">
        <f t="shared" si="107"/>
        <v>1150.0999999999999</v>
      </c>
      <c r="T390" s="18" t="str">
        <f t="shared" si="108"/>
        <v/>
      </c>
      <c r="U390" s="18">
        <f t="shared" si="109"/>
        <v>-6.1028373639384417E-3</v>
      </c>
      <c r="V390" s="18" t="str">
        <f t="shared" si="110"/>
        <v/>
      </c>
      <c r="W390" s="18">
        <f t="shared" si="111"/>
        <v>8.8596491228069372E-3</v>
      </c>
      <c r="X390" s="18" t="str">
        <f t="shared" si="112"/>
        <v/>
      </c>
      <c r="Y390" s="18" t="str">
        <f t="shared" si="113"/>
        <v/>
      </c>
      <c r="Z390" s="18" t="str">
        <f t="shared" si="114"/>
        <v/>
      </c>
      <c r="AA390" s="18" t="str">
        <f t="shared" si="115"/>
        <v/>
      </c>
    </row>
    <row r="391" spans="1:27">
      <c r="A391" s="11">
        <v>42579</v>
      </c>
      <c r="B391" s="12">
        <v>1248.45</v>
      </c>
      <c r="C391" s="12">
        <v>1402.15</v>
      </c>
      <c r="D391" s="9">
        <f t="shared" si="123"/>
        <v>-5.0423322629346928E-2</v>
      </c>
      <c r="E391" s="9">
        <f t="shared" si="116"/>
        <v>-3.3872752601952341E-2</v>
      </c>
      <c r="F391" s="9">
        <f t="shared" si="117"/>
        <v>1.0686895948662569E-2</v>
      </c>
      <c r="G391" s="9">
        <f t="shared" si="118"/>
        <v>-9.827236717461562E-3</v>
      </c>
      <c r="H391" s="9">
        <f t="shared" si="119"/>
        <v>-5.7918268486443117E-2</v>
      </c>
      <c r="I391" s="9">
        <f t="shared" si="120"/>
        <v>-1.5486788780296714</v>
      </c>
      <c r="J391" s="3">
        <f t="shared" si="121"/>
        <v>9.2970613201827073E-3</v>
      </c>
      <c r="K391" s="3">
        <f t="shared" si="122"/>
        <v>1.0412913453916584E-2</v>
      </c>
      <c r="L391" s="15" t="str">
        <f t="shared" si="101"/>
        <v/>
      </c>
      <c r="M391" s="12">
        <v>0.42824575130331644</v>
      </c>
      <c r="N391" s="15" t="str">
        <f t="shared" si="102"/>
        <v/>
      </c>
      <c r="O391" s="15" t="str">
        <f t="shared" si="103"/>
        <v>Exit Trade</v>
      </c>
      <c r="P391" s="15" t="str">
        <f t="shared" si="104"/>
        <v/>
      </c>
      <c r="Q391" s="15">
        <f t="shared" si="105"/>
        <v>1091.1500000000001</v>
      </c>
      <c r="R391" s="15" t="str">
        <f t="shared" si="106"/>
        <v/>
      </c>
      <c r="S391" s="15">
        <f t="shared" si="107"/>
        <v>1150.0999999999999</v>
      </c>
      <c r="T391" s="18" t="str">
        <f t="shared" si="108"/>
        <v/>
      </c>
      <c r="U391" s="18">
        <f t="shared" si="109"/>
        <v>-6.1028373639384417E-3</v>
      </c>
      <c r="V391" s="18" t="str">
        <f t="shared" si="110"/>
        <v/>
      </c>
      <c r="W391" s="18">
        <f t="shared" si="111"/>
        <v>8.8596491228069372E-3</v>
      </c>
      <c r="X391" s="18" t="str">
        <f t="shared" si="112"/>
        <v/>
      </c>
      <c r="Y391" s="18" t="str">
        <f t="shared" si="113"/>
        <v/>
      </c>
      <c r="Z391" s="18" t="str">
        <f t="shared" si="114"/>
        <v/>
      </c>
      <c r="AA391" s="18" t="str">
        <f t="shared" si="115"/>
        <v/>
      </c>
    </row>
    <row r="392" spans="1:27">
      <c r="A392" s="11">
        <v>42580</v>
      </c>
      <c r="B392" s="12">
        <v>1246.2</v>
      </c>
      <c r="C392" s="12">
        <v>1374.5</v>
      </c>
      <c r="D392" s="9">
        <f t="shared" si="123"/>
        <v>-4.2556997260744522E-2</v>
      </c>
      <c r="E392" s="9">
        <f t="shared" si="116"/>
        <v>-3.4815894512521317E-2</v>
      </c>
      <c r="F392" s="9">
        <f t="shared" si="117"/>
        <v>1.0130630600313955E-2</v>
      </c>
      <c r="G392" s="9">
        <f t="shared" si="118"/>
        <v>-1.202197566181492E-2</v>
      </c>
      <c r="H392" s="9">
        <f t="shared" si="119"/>
        <v>-5.7609813363227715E-2</v>
      </c>
      <c r="I392" s="9">
        <f t="shared" si="120"/>
        <v>-0.76412841940789977</v>
      </c>
      <c r="J392" s="3">
        <f t="shared" si="121"/>
        <v>-1.8022347711161839E-3</v>
      </c>
      <c r="K392" s="3">
        <f t="shared" si="122"/>
        <v>-1.9719716150197974E-2</v>
      </c>
      <c r="L392" s="15" t="str">
        <f t="shared" si="101"/>
        <v/>
      </c>
      <c r="M392" s="12">
        <v>0.42824575130331644</v>
      </c>
      <c r="N392" s="15" t="str">
        <f t="shared" si="102"/>
        <v/>
      </c>
      <c r="O392" s="15" t="str">
        <f t="shared" si="103"/>
        <v>Exit Trade</v>
      </c>
      <c r="P392" s="15" t="str">
        <f t="shared" si="104"/>
        <v/>
      </c>
      <c r="Q392" s="15">
        <f t="shared" si="105"/>
        <v>1091.1500000000001</v>
      </c>
      <c r="R392" s="15" t="str">
        <f t="shared" si="106"/>
        <v/>
      </c>
      <c r="S392" s="15">
        <f t="shared" si="107"/>
        <v>1150.0999999999999</v>
      </c>
      <c r="T392" s="18" t="str">
        <f t="shared" si="108"/>
        <v/>
      </c>
      <c r="U392" s="18">
        <f t="shared" si="109"/>
        <v>-6.1028373639384417E-3</v>
      </c>
      <c r="V392" s="18" t="str">
        <f t="shared" si="110"/>
        <v/>
      </c>
      <c r="W392" s="18">
        <f t="shared" si="111"/>
        <v>8.8596491228069372E-3</v>
      </c>
      <c r="X392" s="18" t="str">
        <f t="shared" si="112"/>
        <v/>
      </c>
      <c r="Y392" s="18" t="str">
        <f t="shared" si="113"/>
        <v/>
      </c>
      <c r="Z392" s="18" t="str">
        <f t="shared" si="114"/>
        <v/>
      </c>
      <c r="AA392" s="18" t="str">
        <f t="shared" si="115"/>
        <v/>
      </c>
    </row>
    <row r="393" spans="1:27">
      <c r="A393" s="11">
        <v>42583</v>
      </c>
      <c r="B393" s="12">
        <v>1242.3</v>
      </c>
      <c r="C393" s="12">
        <v>1374.3</v>
      </c>
      <c r="D393" s="9">
        <f t="shared" si="123"/>
        <v>-4.3855061273705559E-2</v>
      </c>
      <c r="E393" s="9">
        <f t="shared" si="116"/>
        <v>-3.5585567472582354E-2</v>
      </c>
      <c r="F393" s="9">
        <f t="shared" si="117"/>
        <v>9.9008255243182904E-3</v>
      </c>
      <c r="G393" s="9">
        <f t="shared" si="118"/>
        <v>-1.3308710042866202E-2</v>
      </c>
      <c r="H393" s="9">
        <f t="shared" si="119"/>
        <v>-5.7862424902298509E-2</v>
      </c>
      <c r="I393" s="9">
        <f t="shared" si="120"/>
        <v>-0.83523275718896095</v>
      </c>
      <c r="J393" s="3">
        <f t="shared" si="121"/>
        <v>-3.1295137217140835E-3</v>
      </c>
      <c r="K393" s="3">
        <f t="shared" si="122"/>
        <v>-1.4550745725721751E-4</v>
      </c>
      <c r="L393" s="15" t="str">
        <f t="shared" si="101"/>
        <v/>
      </c>
      <c r="M393" s="12">
        <v>0.42824575130331644</v>
      </c>
      <c r="N393" s="15" t="str">
        <f t="shared" si="102"/>
        <v/>
      </c>
      <c r="O393" s="15" t="str">
        <f t="shared" si="103"/>
        <v>Exit Trade</v>
      </c>
      <c r="P393" s="15" t="str">
        <f t="shared" si="104"/>
        <v/>
      </c>
      <c r="Q393" s="15">
        <f t="shared" si="105"/>
        <v>1091.1500000000001</v>
      </c>
      <c r="R393" s="15" t="str">
        <f t="shared" si="106"/>
        <v/>
      </c>
      <c r="S393" s="15">
        <f t="shared" si="107"/>
        <v>1150.0999999999999</v>
      </c>
      <c r="T393" s="18" t="str">
        <f t="shared" si="108"/>
        <v/>
      </c>
      <c r="U393" s="18">
        <f t="shared" si="109"/>
        <v>-6.1028373639384417E-3</v>
      </c>
      <c r="V393" s="18" t="str">
        <f t="shared" si="110"/>
        <v/>
      </c>
      <c r="W393" s="18">
        <f t="shared" si="111"/>
        <v>8.8596491228069372E-3</v>
      </c>
      <c r="X393" s="18" t="str">
        <f t="shared" si="112"/>
        <v/>
      </c>
      <c r="Y393" s="18" t="str">
        <f t="shared" si="113"/>
        <v/>
      </c>
      <c r="Z393" s="18" t="str">
        <f t="shared" si="114"/>
        <v/>
      </c>
      <c r="AA393" s="18" t="str">
        <f t="shared" si="115"/>
        <v/>
      </c>
    </row>
    <row r="394" spans="1:27">
      <c r="A394" s="11">
        <v>42584</v>
      </c>
      <c r="B394" s="12">
        <v>1243.3</v>
      </c>
      <c r="C394" s="12">
        <v>1342.15</v>
      </c>
      <c r="D394" s="9">
        <f t="shared" si="123"/>
        <v>-3.3225122073337977E-2</v>
      </c>
      <c r="E394" s="9">
        <f t="shared" si="116"/>
        <v>-3.6023303160719965E-2</v>
      </c>
      <c r="F394" s="9">
        <f t="shared" si="117"/>
        <v>9.4733188099531598E-3</v>
      </c>
      <c r="G394" s="9">
        <f t="shared" si="118"/>
        <v>-1.4708335838325357E-2</v>
      </c>
      <c r="H394" s="9">
        <f t="shared" si="119"/>
        <v>-5.7338270483114573E-2</v>
      </c>
      <c r="I394" s="9">
        <f t="shared" si="120"/>
        <v>0.29537495185341733</v>
      </c>
      <c r="J394" s="3">
        <f t="shared" si="121"/>
        <v>8.0495854463495133E-4</v>
      </c>
      <c r="K394" s="3">
        <f t="shared" si="122"/>
        <v>-2.3393727715928011E-2</v>
      </c>
      <c r="L394" s="15" t="str">
        <f t="shared" si="101"/>
        <v>Exit Trade</v>
      </c>
      <c r="M394" s="12">
        <v>0.42824575130331644</v>
      </c>
      <c r="N394" s="15" t="str">
        <f t="shared" si="102"/>
        <v/>
      </c>
      <c r="O394" s="15" t="str">
        <f t="shared" si="103"/>
        <v>Exit Trade</v>
      </c>
      <c r="P394" s="15" t="str">
        <f t="shared" si="104"/>
        <v/>
      </c>
      <c r="Q394" s="15">
        <f t="shared" si="105"/>
        <v>1091.1500000000001</v>
      </c>
      <c r="R394" s="15" t="str">
        <f t="shared" si="106"/>
        <v/>
      </c>
      <c r="S394" s="15">
        <f t="shared" si="107"/>
        <v>1150.0999999999999</v>
      </c>
      <c r="T394" s="18" t="str">
        <f t="shared" si="108"/>
        <v/>
      </c>
      <c r="U394" s="18">
        <f t="shared" si="109"/>
        <v>-6.1028373639384417E-3</v>
      </c>
      <c r="V394" s="18" t="str">
        <f t="shared" si="110"/>
        <v/>
      </c>
      <c r="W394" s="18">
        <f t="shared" si="111"/>
        <v>8.8596491228069372E-3</v>
      </c>
      <c r="X394" s="18" t="str">
        <f t="shared" si="112"/>
        <v/>
      </c>
      <c r="Y394" s="18" t="str">
        <f t="shared" si="113"/>
        <v/>
      </c>
      <c r="Z394" s="18" t="str">
        <f t="shared" si="114"/>
        <v/>
      </c>
      <c r="AA394" s="18" t="str">
        <f t="shared" si="115"/>
        <v/>
      </c>
    </row>
    <row r="395" spans="1:27">
      <c r="A395" s="11">
        <v>42585</v>
      </c>
      <c r="B395" s="12">
        <v>1240.45</v>
      </c>
      <c r="C395" s="12">
        <v>1325.45</v>
      </c>
      <c r="D395" s="9">
        <f t="shared" si="123"/>
        <v>-2.87840860315377E-2</v>
      </c>
      <c r="E395" s="9">
        <f t="shared" si="116"/>
        <v>-3.6121683474714977E-2</v>
      </c>
      <c r="F395" s="9">
        <f t="shared" si="117"/>
        <v>9.3786925483384312E-3</v>
      </c>
      <c r="G395" s="9">
        <f t="shared" si="118"/>
        <v>-1.5019625240953509E-2</v>
      </c>
      <c r="H395" s="9">
        <f t="shared" si="119"/>
        <v>-5.7223741708476446E-2</v>
      </c>
      <c r="I395" s="9">
        <f t="shared" si="120"/>
        <v>0.7823689075378889</v>
      </c>
      <c r="J395" s="3">
        <f t="shared" si="121"/>
        <v>-2.2922866564786528E-3</v>
      </c>
      <c r="K395" s="3">
        <f t="shared" si="122"/>
        <v>-1.244272249748541E-2</v>
      </c>
      <c r="L395" s="15" t="str">
        <f t="shared" si="101"/>
        <v/>
      </c>
      <c r="M395" s="12">
        <v>0.42824575130331644</v>
      </c>
      <c r="N395" s="15" t="str">
        <f t="shared" si="102"/>
        <v/>
      </c>
      <c r="O395" s="15" t="str">
        <f t="shared" si="103"/>
        <v>Exit Trade</v>
      </c>
      <c r="P395" s="15" t="str">
        <f t="shared" si="104"/>
        <v/>
      </c>
      <c r="Q395" s="15">
        <f t="shared" si="105"/>
        <v>1091.1500000000001</v>
      </c>
      <c r="R395" s="15" t="str">
        <f t="shared" si="106"/>
        <v/>
      </c>
      <c r="S395" s="15">
        <f t="shared" si="107"/>
        <v>1150.0999999999999</v>
      </c>
      <c r="T395" s="18" t="str">
        <f t="shared" si="108"/>
        <v/>
      </c>
      <c r="U395" s="18">
        <f t="shared" si="109"/>
        <v>-6.1028373639384417E-3</v>
      </c>
      <c r="V395" s="18" t="str">
        <f t="shared" si="110"/>
        <v/>
      </c>
      <c r="W395" s="18">
        <f t="shared" si="111"/>
        <v>8.8596491228069372E-3</v>
      </c>
      <c r="X395" s="18" t="str">
        <f t="shared" si="112"/>
        <v/>
      </c>
      <c r="Y395" s="18" t="str">
        <f t="shared" si="113"/>
        <v/>
      </c>
      <c r="Z395" s="18" t="str">
        <f t="shared" si="114"/>
        <v/>
      </c>
      <c r="AA395" s="18" t="str">
        <f t="shared" si="115"/>
        <v/>
      </c>
    </row>
    <row r="396" spans="1:27">
      <c r="A396" s="11">
        <v>42586</v>
      </c>
      <c r="B396" s="12">
        <v>1241</v>
      </c>
      <c r="C396" s="12">
        <v>1320.15</v>
      </c>
      <c r="D396" s="9">
        <f t="shared" si="123"/>
        <v>-2.685149854893255E-2</v>
      </c>
      <c r="E396" s="9">
        <f t="shared" si="116"/>
        <v>-3.6213362907932041E-2</v>
      </c>
      <c r="F396" s="9">
        <f t="shared" si="117"/>
        <v>9.2699486019498668E-3</v>
      </c>
      <c r="G396" s="9">
        <f t="shared" si="118"/>
        <v>-1.5355978553544841E-2</v>
      </c>
      <c r="H396" s="9">
        <f t="shared" si="119"/>
        <v>-5.7070747262319241E-2</v>
      </c>
      <c r="I396" s="9">
        <f t="shared" si="120"/>
        <v>1.0099154548742904</v>
      </c>
      <c r="J396" s="3">
        <f t="shared" si="121"/>
        <v>4.4338748034983635E-4</v>
      </c>
      <c r="K396" s="3">
        <f t="shared" si="122"/>
        <v>-3.9986419706514427E-3</v>
      </c>
      <c r="L396" s="15" t="str">
        <f t="shared" si="101"/>
        <v/>
      </c>
      <c r="M396" s="12">
        <v>0.42824575130331644</v>
      </c>
      <c r="N396" s="15" t="str">
        <f t="shared" si="102"/>
        <v/>
      </c>
      <c r="O396" s="15" t="str">
        <f t="shared" si="103"/>
        <v>Exit Trade</v>
      </c>
      <c r="P396" s="15" t="str">
        <f t="shared" si="104"/>
        <v/>
      </c>
      <c r="Q396" s="15">
        <f t="shared" si="105"/>
        <v>1091.1500000000001</v>
      </c>
      <c r="R396" s="15" t="str">
        <f t="shared" si="106"/>
        <v/>
      </c>
      <c r="S396" s="15">
        <f t="shared" si="107"/>
        <v>1150.0999999999999</v>
      </c>
      <c r="T396" s="18" t="str">
        <f t="shared" si="108"/>
        <v/>
      </c>
      <c r="U396" s="18">
        <f t="shared" si="109"/>
        <v>-6.1028373639384417E-3</v>
      </c>
      <c r="V396" s="18" t="str">
        <f t="shared" si="110"/>
        <v/>
      </c>
      <c r="W396" s="18">
        <f t="shared" si="111"/>
        <v>8.8596491228069372E-3</v>
      </c>
      <c r="X396" s="18" t="str">
        <f t="shared" si="112"/>
        <v/>
      </c>
      <c r="Y396" s="18" t="str">
        <f t="shared" si="113"/>
        <v/>
      </c>
      <c r="Z396" s="18" t="str">
        <f t="shared" si="114"/>
        <v/>
      </c>
      <c r="AA396" s="18" t="str">
        <f t="shared" si="115"/>
        <v/>
      </c>
    </row>
    <row r="397" spans="1:27">
      <c r="A397" s="11">
        <v>42587</v>
      </c>
      <c r="B397" s="12">
        <v>1249.25</v>
      </c>
      <c r="C397" s="12">
        <v>1342.1</v>
      </c>
      <c r="D397" s="9">
        <f t="shared" si="123"/>
        <v>-3.113551824754697E-2</v>
      </c>
      <c r="E397" s="9">
        <f t="shared" si="116"/>
        <v>-3.6592537626893192E-2</v>
      </c>
      <c r="F397" s="9">
        <f t="shared" si="117"/>
        <v>8.7941864051061542E-3</v>
      </c>
      <c r="G397" s="9">
        <f t="shared" si="118"/>
        <v>-1.6805618215404345E-2</v>
      </c>
      <c r="H397" s="9">
        <f t="shared" si="119"/>
        <v>-5.6379457038382041E-2</v>
      </c>
      <c r="I397" s="9">
        <f t="shared" si="120"/>
        <v>0.62052578009691961</v>
      </c>
      <c r="J397" s="3">
        <f t="shared" si="121"/>
        <v>6.6478646253021753E-3</v>
      </c>
      <c r="K397" s="3">
        <f t="shared" si="122"/>
        <v>1.6626898458508364E-2</v>
      </c>
      <c r="L397" s="15" t="str">
        <f t="shared" si="101"/>
        <v/>
      </c>
      <c r="M397" s="12">
        <v>0.42824575130331644</v>
      </c>
      <c r="N397" s="15" t="str">
        <f t="shared" si="102"/>
        <v/>
      </c>
      <c r="O397" s="15" t="str">
        <f t="shared" si="103"/>
        <v>Exit Trade</v>
      </c>
      <c r="P397" s="15" t="str">
        <f t="shared" si="104"/>
        <v/>
      </c>
      <c r="Q397" s="15">
        <f t="shared" si="105"/>
        <v>1091.1500000000001</v>
      </c>
      <c r="R397" s="15" t="str">
        <f t="shared" si="106"/>
        <v/>
      </c>
      <c r="S397" s="15">
        <f t="shared" si="107"/>
        <v>1150.0999999999999</v>
      </c>
      <c r="T397" s="18" t="str">
        <f t="shared" si="108"/>
        <v/>
      </c>
      <c r="U397" s="18">
        <f t="shared" si="109"/>
        <v>-6.1028373639384417E-3</v>
      </c>
      <c r="V397" s="18" t="str">
        <f t="shared" si="110"/>
        <v/>
      </c>
      <c r="W397" s="18">
        <f t="shared" si="111"/>
        <v>8.8596491228069372E-3</v>
      </c>
      <c r="X397" s="18" t="str">
        <f t="shared" si="112"/>
        <v/>
      </c>
      <c r="Y397" s="18" t="str">
        <f t="shared" si="113"/>
        <v/>
      </c>
      <c r="Z397" s="18" t="str">
        <f t="shared" si="114"/>
        <v/>
      </c>
      <c r="AA397" s="18" t="str">
        <f t="shared" si="115"/>
        <v/>
      </c>
    </row>
    <row r="398" spans="1:27">
      <c r="A398" s="11">
        <v>42590</v>
      </c>
      <c r="B398" s="12">
        <v>1249.5999999999999</v>
      </c>
      <c r="C398" s="12">
        <v>1367.45</v>
      </c>
      <c r="D398" s="9">
        <f t="shared" si="123"/>
        <v>-3.9140439041835055E-2</v>
      </c>
      <c r="E398" s="9">
        <f t="shared" si="116"/>
        <v>-3.7158254935368534E-2</v>
      </c>
      <c r="F398" s="9">
        <f t="shared" si="117"/>
        <v>8.3699867942819261E-3</v>
      </c>
      <c r="G398" s="9">
        <f t="shared" si="118"/>
        <v>-1.83257846482342E-2</v>
      </c>
      <c r="H398" s="9">
        <f t="shared" si="119"/>
        <v>-5.5990725222502868E-2</v>
      </c>
      <c r="I398" s="9">
        <f t="shared" si="120"/>
        <v>-0.2368204580466815</v>
      </c>
      <c r="J398" s="3">
        <f t="shared" si="121"/>
        <v>2.801681008604435E-4</v>
      </c>
      <c r="K398" s="3">
        <f t="shared" si="122"/>
        <v>1.8888309365919186E-2</v>
      </c>
      <c r="L398" s="15" t="str">
        <f t="shared" si="101"/>
        <v>Exit Trade</v>
      </c>
      <c r="M398" s="12">
        <v>0.42824575130331644</v>
      </c>
      <c r="N398" s="15" t="str">
        <f t="shared" si="102"/>
        <v/>
      </c>
      <c r="O398" s="15" t="str">
        <f t="shared" si="103"/>
        <v>Exit Trade</v>
      </c>
      <c r="P398" s="15" t="str">
        <f t="shared" si="104"/>
        <v/>
      </c>
      <c r="Q398" s="15">
        <f t="shared" si="105"/>
        <v>1091.1500000000001</v>
      </c>
      <c r="R398" s="15" t="str">
        <f t="shared" si="106"/>
        <v/>
      </c>
      <c r="S398" s="15">
        <f t="shared" si="107"/>
        <v>1150.0999999999999</v>
      </c>
      <c r="T398" s="18" t="str">
        <f t="shared" si="108"/>
        <v/>
      </c>
      <c r="U398" s="18">
        <f t="shared" si="109"/>
        <v>-6.1028373639384417E-3</v>
      </c>
      <c r="V398" s="18" t="str">
        <f t="shared" si="110"/>
        <v/>
      </c>
      <c r="W398" s="18">
        <f t="shared" si="111"/>
        <v>8.8596491228069372E-3</v>
      </c>
      <c r="X398" s="18" t="str">
        <f t="shared" si="112"/>
        <v/>
      </c>
      <c r="Y398" s="18" t="str">
        <f t="shared" si="113"/>
        <v/>
      </c>
      <c r="Z398" s="18" t="str">
        <f t="shared" si="114"/>
        <v/>
      </c>
      <c r="AA398" s="18" t="str">
        <f t="shared" si="115"/>
        <v/>
      </c>
    </row>
    <row r="399" spans="1:27">
      <c r="A399" s="11">
        <v>42591</v>
      </c>
      <c r="B399" s="12">
        <v>1247.2</v>
      </c>
      <c r="C399" s="12">
        <v>1343</v>
      </c>
      <c r="D399" s="9">
        <f t="shared" si="123"/>
        <v>-3.2139910487930086E-2</v>
      </c>
      <c r="E399" s="9">
        <f t="shared" si="116"/>
        <v>-3.7563118366539056E-2</v>
      </c>
      <c r="F399" s="9">
        <f t="shared" si="117"/>
        <v>7.7843757085938013E-3</v>
      </c>
      <c r="G399" s="9">
        <f t="shared" si="118"/>
        <v>-2.0048273022203002E-2</v>
      </c>
      <c r="H399" s="9">
        <f t="shared" si="119"/>
        <v>-5.5077963710875109E-2</v>
      </c>
      <c r="I399" s="9">
        <f t="shared" si="120"/>
        <v>0.69667858819068207</v>
      </c>
      <c r="J399" s="3">
        <f t="shared" si="121"/>
        <v>-1.9206145966708258E-3</v>
      </c>
      <c r="K399" s="3">
        <f t="shared" si="122"/>
        <v>-1.7879995612271049E-2</v>
      </c>
      <c r="L399" s="15" t="str">
        <f t="shared" si="101"/>
        <v/>
      </c>
      <c r="M399" s="12">
        <v>0.42824575130331644</v>
      </c>
      <c r="N399" s="15" t="str">
        <f t="shared" si="102"/>
        <v/>
      </c>
      <c r="O399" s="15" t="str">
        <f t="shared" si="103"/>
        <v>Exit Trade</v>
      </c>
      <c r="P399" s="15" t="str">
        <f t="shared" si="104"/>
        <v/>
      </c>
      <c r="Q399" s="15">
        <f t="shared" si="105"/>
        <v>1091.1500000000001</v>
      </c>
      <c r="R399" s="15" t="str">
        <f t="shared" si="106"/>
        <v/>
      </c>
      <c r="S399" s="15">
        <f t="shared" si="107"/>
        <v>1150.0999999999999</v>
      </c>
      <c r="T399" s="18" t="str">
        <f t="shared" si="108"/>
        <v/>
      </c>
      <c r="U399" s="18">
        <f t="shared" si="109"/>
        <v>-6.1028373639384417E-3</v>
      </c>
      <c r="V399" s="18" t="str">
        <f t="shared" si="110"/>
        <v/>
      </c>
      <c r="W399" s="18">
        <f t="shared" si="111"/>
        <v>8.8596491228069372E-3</v>
      </c>
      <c r="X399" s="18" t="str">
        <f t="shared" si="112"/>
        <v/>
      </c>
      <c r="Y399" s="18" t="str">
        <f t="shared" si="113"/>
        <v/>
      </c>
      <c r="Z399" s="18" t="str">
        <f t="shared" si="114"/>
        <v/>
      </c>
      <c r="AA399" s="18" t="str">
        <f t="shared" si="115"/>
        <v/>
      </c>
    </row>
    <row r="400" spans="1:27">
      <c r="A400" s="11">
        <v>42592</v>
      </c>
      <c r="B400" s="12">
        <v>1226.9000000000001</v>
      </c>
      <c r="C400" s="12">
        <v>1337.15</v>
      </c>
      <c r="D400" s="9">
        <f t="shared" si="123"/>
        <v>-3.7370962205514384E-2</v>
      </c>
      <c r="E400" s="9">
        <f t="shared" si="116"/>
        <v>-3.806000724397765E-2</v>
      </c>
      <c r="F400" s="9">
        <f t="shared" si="117"/>
        <v>7.2443894507012519E-3</v>
      </c>
      <c r="G400" s="9">
        <f t="shared" si="118"/>
        <v>-2.1760130979899834E-2</v>
      </c>
      <c r="H400" s="9">
        <f t="shared" si="119"/>
        <v>-5.435988350805547E-2</v>
      </c>
      <c r="I400" s="9">
        <f t="shared" si="120"/>
        <v>9.5114300956938125E-2</v>
      </c>
      <c r="J400" s="3">
        <f t="shared" si="121"/>
        <v>-1.6276459268761988E-2</v>
      </c>
      <c r="K400" s="3">
        <f t="shared" si="122"/>
        <v>-4.355919583023015E-3</v>
      </c>
      <c r="L400" s="15" t="str">
        <f t="shared" ref="L400:L463" si="124">IF(ABS(I400)&gt;2.5,"Enter Trade",IF(ABS(I400)&lt;0.5,"Exit Trade",""))</f>
        <v>Exit Trade</v>
      </c>
      <c r="M400" s="12">
        <v>0.42824575130331644</v>
      </c>
      <c r="N400" s="15" t="str">
        <f t="shared" ref="N400:N463" si="125">IF(M400&lt;&gt;M399,L400,"")</f>
        <v/>
      </c>
      <c r="O400" s="15" t="str">
        <f t="shared" ref="O400:O463" si="126">IF(M400&lt;&gt;M399,N400,O399)</f>
        <v>Exit Trade</v>
      </c>
      <c r="P400" s="15" t="str">
        <f t="shared" ref="P400:P463" si="127">IF(OR(N400="Enter Trade",N400="Exit Trade"),B400,"")</f>
        <v/>
      </c>
      <c r="Q400" s="15">
        <f t="shared" ref="Q400:Q463" si="128">IF(M400&lt;&gt;M399,P400,Q399)</f>
        <v>1091.1500000000001</v>
      </c>
      <c r="R400" s="15" t="str">
        <f t="shared" ref="R400:R463" si="129">IF(OR(N400="Enter Trade",N400="Exit Trade"),C400,"")</f>
        <v/>
      </c>
      <c r="S400" s="15">
        <f t="shared" ref="S400:S463" si="130">IF(M400&lt;&gt;M399,R400,S399)</f>
        <v>1150.0999999999999</v>
      </c>
      <c r="T400" s="18" t="str">
        <f t="shared" ref="T400:T463" si="131">IF(OR(N400="Enter Trade",N400="Exit Trade"),J400,"")</f>
        <v/>
      </c>
      <c r="U400" s="18">
        <f t="shared" ref="U400:U463" si="132">IF(M400&lt;&gt;M399,T400,U399)</f>
        <v>-6.1028373639384417E-3</v>
      </c>
      <c r="V400" s="18" t="str">
        <f t="shared" ref="V400:V463" si="133">IF(OR(N400="Enter Trade",N400="Exit Trade"),K400,"")</f>
        <v/>
      </c>
      <c r="W400" s="18">
        <f t="shared" ref="W400:W463" si="134">IF(M400&lt;&gt;M399,V400,W399)</f>
        <v>8.8596491228069372E-3</v>
      </c>
      <c r="X400" s="18" t="str">
        <f t="shared" si="112"/>
        <v/>
      </c>
      <c r="Y400" s="18" t="str">
        <f t="shared" si="113"/>
        <v/>
      </c>
      <c r="Z400" s="18" t="str">
        <f t="shared" si="114"/>
        <v/>
      </c>
      <c r="AA400" s="18" t="str">
        <f t="shared" si="115"/>
        <v/>
      </c>
    </row>
    <row r="401" spans="1:27">
      <c r="A401" s="11">
        <v>42593</v>
      </c>
      <c r="B401" s="12">
        <v>1228.25</v>
      </c>
      <c r="C401" s="12">
        <v>1348.45</v>
      </c>
      <c r="D401" s="9">
        <f t="shared" si="123"/>
        <v>-4.0548074810618E-2</v>
      </c>
      <c r="E401" s="9">
        <f t="shared" si="116"/>
        <v>-3.8449890994462985E-2</v>
      </c>
      <c r="F401" s="9">
        <f t="shared" si="117"/>
        <v>7.0436787963051436E-3</v>
      </c>
      <c r="G401" s="9">
        <f t="shared" si="118"/>
        <v>-2.2601613702776413E-2</v>
      </c>
      <c r="H401" s="9">
        <f t="shared" si="119"/>
        <v>-5.4298168286149556E-2</v>
      </c>
      <c r="I401" s="9">
        <f t="shared" si="120"/>
        <v>-0.29788181386914542</v>
      </c>
      <c r="J401" s="3">
        <f t="shared" si="121"/>
        <v>1.1003341755643564E-3</v>
      </c>
      <c r="K401" s="3">
        <f t="shared" si="122"/>
        <v>8.450809557641218E-3</v>
      </c>
      <c r="L401" s="15" t="str">
        <f t="shared" si="124"/>
        <v>Exit Trade</v>
      </c>
      <c r="M401" s="12">
        <v>0.42824575130331644</v>
      </c>
      <c r="N401" s="15" t="str">
        <f t="shared" si="125"/>
        <v/>
      </c>
      <c r="O401" s="15" t="str">
        <f t="shared" si="126"/>
        <v>Exit Trade</v>
      </c>
      <c r="P401" s="15" t="str">
        <f t="shared" si="127"/>
        <v/>
      </c>
      <c r="Q401" s="15">
        <f t="shared" si="128"/>
        <v>1091.1500000000001</v>
      </c>
      <c r="R401" s="15" t="str">
        <f t="shared" si="129"/>
        <v/>
      </c>
      <c r="S401" s="15">
        <f t="shared" si="130"/>
        <v>1150.0999999999999</v>
      </c>
      <c r="T401" s="18" t="str">
        <f t="shared" si="131"/>
        <v/>
      </c>
      <c r="U401" s="18">
        <f t="shared" si="132"/>
        <v>-6.1028373639384417E-3</v>
      </c>
      <c r="V401" s="18" t="str">
        <f t="shared" si="133"/>
        <v/>
      </c>
      <c r="W401" s="18">
        <f t="shared" si="134"/>
        <v>8.8596491228069372E-3</v>
      </c>
      <c r="X401" s="18" t="str">
        <f t="shared" si="112"/>
        <v/>
      </c>
      <c r="Y401" s="18" t="str">
        <f t="shared" si="113"/>
        <v/>
      </c>
      <c r="Z401" s="18" t="str">
        <f t="shared" si="114"/>
        <v/>
      </c>
      <c r="AA401" s="18" t="str">
        <f t="shared" si="115"/>
        <v/>
      </c>
    </row>
    <row r="402" spans="1:27">
      <c r="A402" s="11">
        <v>42594</v>
      </c>
      <c r="B402" s="12">
        <v>1228.7</v>
      </c>
      <c r="C402" s="12">
        <v>1382.15</v>
      </c>
      <c r="D402" s="9">
        <f t="shared" si="123"/>
        <v>-5.1109319812985755E-2</v>
      </c>
      <c r="E402" s="9">
        <f t="shared" si="116"/>
        <v>-3.923401800840378E-2</v>
      </c>
      <c r="F402" s="9">
        <f t="shared" si="117"/>
        <v>7.1016501575037489E-3</v>
      </c>
      <c r="G402" s="9">
        <f t="shared" si="118"/>
        <v>-2.3255305154020346E-2</v>
      </c>
      <c r="H402" s="9">
        <f t="shared" si="119"/>
        <v>-5.5212730862787218E-2</v>
      </c>
      <c r="I402" s="9">
        <f t="shared" si="120"/>
        <v>-1.6721890745398502</v>
      </c>
      <c r="J402" s="3">
        <f t="shared" si="121"/>
        <v>3.6637492367192794E-4</v>
      </c>
      <c r="K402" s="3">
        <f t="shared" si="122"/>
        <v>2.4991657087767471E-2</v>
      </c>
      <c r="L402" s="15" t="str">
        <f t="shared" si="124"/>
        <v/>
      </c>
      <c r="M402" s="12">
        <v>0.42824575130331644</v>
      </c>
      <c r="N402" s="15" t="str">
        <f t="shared" si="125"/>
        <v/>
      </c>
      <c r="O402" s="15" t="str">
        <f t="shared" si="126"/>
        <v>Exit Trade</v>
      </c>
      <c r="P402" s="15" t="str">
        <f t="shared" si="127"/>
        <v/>
      </c>
      <c r="Q402" s="15">
        <f t="shared" si="128"/>
        <v>1091.1500000000001</v>
      </c>
      <c r="R402" s="15" t="str">
        <f t="shared" si="129"/>
        <v/>
      </c>
      <c r="S402" s="15">
        <f t="shared" si="130"/>
        <v>1150.0999999999999</v>
      </c>
      <c r="T402" s="18" t="str">
        <f t="shared" si="131"/>
        <v/>
      </c>
      <c r="U402" s="18">
        <f t="shared" si="132"/>
        <v>-6.1028373639384417E-3</v>
      </c>
      <c r="V402" s="18" t="str">
        <f t="shared" si="133"/>
        <v/>
      </c>
      <c r="W402" s="18">
        <f t="shared" si="134"/>
        <v>8.8596491228069372E-3</v>
      </c>
      <c r="X402" s="18" t="str">
        <f t="shared" si="112"/>
        <v/>
      </c>
      <c r="Y402" s="18" t="str">
        <f t="shared" si="113"/>
        <v/>
      </c>
      <c r="Z402" s="18" t="str">
        <f t="shared" si="114"/>
        <v/>
      </c>
      <c r="AA402" s="18" t="str">
        <f t="shared" si="115"/>
        <v/>
      </c>
    </row>
    <row r="403" spans="1:27">
      <c r="A403" s="11">
        <v>42598</v>
      </c>
      <c r="B403" s="12">
        <v>1227.3</v>
      </c>
      <c r="C403" s="12">
        <v>1358.55</v>
      </c>
      <c r="D403" s="9">
        <f t="shared" si="123"/>
        <v>-4.4124892580405216E-2</v>
      </c>
      <c r="E403" s="9">
        <f t="shared" si="116"/>
        <v>-3.9891816320771475E-2</v>
      </c>
      <c r="F403" s="9">
        <f t="shared" si="117"/>
        <v>6.5737000545918233E-3</v>
      </c>
      <c r="G403" s="9">
        <f t="shared" si="118"/>
        <v>-2.5100991197939872E-2</v>
      </c>
      <c r="H403" s="9">
        <f t="shared" si="119"/>
        <v>-5.4682641443603075E-2</v>
      </c>
      <c r="I403" s="9">
        <f t="shared" si="120"/>
        <v>-0.64394119361696101</v>
      </c>
      <c r="J403" s="3">
        <f t="shared" si="121"/>
        <v>-1.1394156425491096E-3</v>
      </c>
      <c r="K403" s="3">
        <f t="shared" si="122"/>
        <v>-1.7074847158412714E-2</v>
      </c>
      <c r="L403" s="15" t="str">
        <f t="shared" si="124"/>
        <v/>
      </c>
      <c r="M403" s="12">
        <v>0.42824575130331644</v>
      </c>
      <c r="N403" s="15" t="str">
        <f t="shared" si="125"/>
        <v/>
      </c>
      <c r="O403" s="15" t="str">
        <f t="shared" si="126"/>
        <v>Exit Trade</v>
      </c>
      <c r="P403" s="15" t="str">
        <f t="shared" si="127"/>
        <v/>
      </c>
      <c r="Q403" s="15">
        <f t="shared" si="128"/>
        <v>1091.1500000000001</v>
      </c>
      <c r="R403" s="15" t="str">
        <f t="shared" si="129"/>
        <v/>
      </c>
      <c r="S403" s="15">
        <f t="shared" si="130"/>
        <v>1150.0999999999999</v>
      </c>
      <c r="T403" s="18" t="str">
        <f t="shared" si="131"/>
        <v/>
      </c>
      <c r="U403" s="18">
        <f t="shared" si="132"/>
        <v>-6.1028373639384417E-3</v>
      </c>
      <c r="V403" s="18" t="str">
        <f t="shared" si="133"/>
        <v/>
      </c>
      <c r="W403" s="18">
        <f t="shared" si="134"/>
        <v>8.8596491228069372E-3</v>
      </c>
      <c r="X403" s="18" t="str">
        <f t="shared" si="112"/>
        <v/>
      </c>
      <c r="Y403" s="18" t="str">
        <f t="shared" si="113"/>
        <v/>
      </c>
      <c r="Z403" s="18" t="str">
        <f t="shared" si="114"/>
        <v/>
      </c>
      <c r="AA403" s="18" t="str">
        <f t="shared" si="115"/>
        <v/>
      </c>
    </row>
    <row r="404" spans="1:27">
      <c r="A404" s="11">
        <v>42599</v>
      </c>
      <c r="B404" s="12">
        <v>1234.9000000000001</v>
      </c>
      <c r="C404" s="12">
        <v>1366.9</v>
      </c>
      <c r="D404" s="9">
        <f t="shared" si="123"/>
        <v>-4.4104952882665575E-2</v>
      </c>
      <c r="E404" s="9">
        <f t="shared" si="116"/>
        <v>-4.0366910834609956E-2</v>
      </c>
      <c r="F404" s="9">
        <f t="shared" si="117"/>
        <v>6.3337518503078479E-3</v>
      </c>
      <c r="G404" s="9">
        <f t="shared" si="118"/>
        <v>-2.61159691714173E-2</v>
      </c>
      <c r="H404" s="9">
        <f t="shared" si="119"/>
        <v>-5.4617852497802613E-2</v>
      </c>
      <c r="I404" s="9">
        <f t="shared" si="120"/>
        <v>-0.59017816554873936</v>
      </c>
      <c r="J404" s="3">
        <f t="shared" si="121"/>
        <v>6.1924549824819821E-3</v>
      </c>
      <c r="K404" s="3">
        <f t="shared" si="122"/>
        <v>6.1462588789519242E-3</v>
      </c>
      <c r="L404" s="15" t="str">
        <f t="shared" si="124"/>
        <v/>
      </c>
      <c r="M404" s="12">
        <v>0.42824575130331644</v>
      </c>
      <c r="N404" s="15" t="str">
        <f t="shared" si="125"/>
        <v/>
      </c>
      <c r="O404" s="15" t="str">
        <f t="shared" si="126"/>
        <v>Exit Trade</v>
      </c>
      <c r="P404" s="15" t="str">
        <f t="shared" si="127"/>
        <v/>
      </c>
      <c r="Q404" s="15">
        <f t="shared" si="128"/>
        <v>1091.1500000000001</v>
      </c>
      <c r="R404" s="15" t="str">
        <f t="shared" si="129"/>
        <v/>
      </c>
      <c r="S404" s="15">
        <f t="shared" si="130"/>
        <v>1150.0999999999999</v>
      </c>
      <c r="T404" s="18" t="str">
        <f t="shared" si="131"/>
        <v/>
      </c>
      <c r="U404" s="18">
        <f t="shared" si="132"/>
        <v>-6.1028373639384417E-3</v>
      </c>
      <c r="V404" s="18" t="str">
        <f t="shared" si="133"/>
        <v/>
      </c>
      <c r="W404" s="18">
        <f t="shared" si="134"/>
        <v>8.8596491228069372E-3</v>
      </c>
      <c r="X404" s="18" t="str">
        <f t="shared" si="112"/>
        <v/>
      </c>
      <c r="Y404" s="18" t="str">
        <f t="shared" si="113"/>
        <v/>
      </c>
      <c r="Z404" s="18" t="str">
        <f t="shared" si="114"/>
        <v/>
      </c>
      <c r="AA404" s="18" t="str">
        <f t="shared" si="115"/>
        <v/>
      </c>
    </row>
    <row r="405" spans="1:27">
      <c r="A405" s="11">
        <v>42600</v>
      </c>
      <c r="B405" s="12">
        <v>1252.5</v>
      </c>
      <c r="C405" s="12">
        <v>1374.3</v>
      </c>
      <c r="D405" s="9">
        <f t="shared" si="123"/>
        <v>-4.030381195646271E-2</v>
      </c>
      <c r="E405" s="9">
        <f t="shared" si="116"/>
        <v>-4.0574964097430173E-2</v>
      </c>
      <c r="F405" s="9">
        <f t="shared" si="117"/>
        <v>6.2210215313999451E-3</v>
      </c>
      <c r="G405" s="9">
        <f t="shared" si="118"/>
        <v>-2.6577665651780297E-2</v>
      </c>
      <c r="H405" s="9">
        <f t="shared" si="119"/>
        <v>-5.457226254308005E-2</v>
      </c>
      <c r="I405" s="9">
        <f t="shared" si="120"/>
        <v>4.3586433449691819E-2</v>
      </c>
      <c r="J405" s="3">
        <f t="shared" si="121"/>
        <v>1.4252166167300922E-2</v>
      </c>
      <c r="K405" s="3">
        <f t="shared" si="122"/>
        <v>5.4137098544149997E-3</v>
      </c>
      <c r="L405" s="15" t="str">
        <f t="shared" si="124"/>
        <v>Exit Trade</v>
      </c>
      <c r="M405" s="12">
        <v>0.42824575130331644</v>
      </c>
      <c r="N405" s="15" t="str">
        <f t="shared" si="125"/>
        <v/>
      </c>
      <c r="O405" s="15" t="str">
        <f t="shared" si="126"/>
        <v>Exit Trade</v>
      </c>
      <c r="P405" s="15" t="str">
        <f t="shared" si="127"/>
        <v/>
      </c>
      <c r="Q405" s="15">
        <f t="shared" si="128"/>
        <v>1091.1500000000001</v>
      </c>
      <c r="R405" s="15" t="str">
        <f t="shared" si="129"/>
        <v/>
      </c>
      <c r="S405" s="15">
        <f t="shared" si="130"/>
        <v>1150.0999999999999</v>
      </c>
      <c r="T405" s="18" t="str">
        <f t="shared" si="131"/>
        <v/>
      </c>
      <c r="U405" s="18">
        <f t="shared" si="132"/>
        <v>-6.1028373639384417E-3</v>
      </c>
      <c r="V405" s="18" t="str">
        <f t="shared" si="133"/>
        <v/>
      </c>
      <c r="W405" s="18">
        <f t="shared" si="134"/>
        <v>8.8596491228069372E-3</v>
      </c>
      <c r="X405" s="18" t="str">
        <f t="shared" si="112"/>
        <v/>
      </c>
      <c r="Y405" s="18" t="str">
        <f t="shared" si="113"/>
        <v/>
      </c>
      <c r="Z405" s="18" t="str">
        <f t="shared" si="114"/>
        <v/>
      </c>
      <c r="AA405" s="18" t="str">
        <f t="shared" si="115"/>
        <v/>
      </c>
    </row>
    <row r="406" spans="1:27">
      <c r="A406" s="11">
        <v>42601</v>
      </c>
      <c r="B406" s="12">
        <v>1247.0999999999999</v>
      </c>
      <c r="C406" s="12">
        <v>1369.4</v>
      </c>
      <c r="D406" s="9">
        <f t="shared" si="123"/>
        <v>-4.0629044305422829E-2</v>
      </c>
      <c r="E406" s="9">
        <f t="shared" si="116"/>
        <v>-4.0701987923800469E-2</v>
      </c>
      <c r="F406" s="9">
        <f t="shared" si="117"/>
        <v>6.1804439290225766E-3</v>
      </c>
      <c r="G406" s="9">
        <f t="shared" si="118"/>
        <v>-2.6795989083499672E-2</v>
      </c>
      <c r="H406" s="9">
        <f t="shared" si="119"/>
        <v>-5.4607986764101266E-2</v>
      </c>
      <c r="I406" s="9">
        <f t="shared" si="120"/>
        <v>1.1802326696162675E-2</v>
      </c>
      <c r="J406" s="3">
        <f t="shared" si="121"/>
        <v>-4.3113772455090548E-3</v>
      </c>
      <c r="K406" s="3">
        <f t="shared" si="122"/>
        <v>-3.5654515025830341E-3</v>
      </c>
      <c r="L406" s="15" t="str">
        <f t="shared" si="124"/>
        <v>Exit Trade</v>
      </c>
      <c r="M406" s="12">
        <v>0.42824575130331644</v>
      </c>
      <c r="N406" s="15" t="str">
        <f t="shared" si="125"/>
        <v/>
      </c>
      <c r="O406" s="15" t="str">
        <f t="shared" si="126"/>
        <v>Exit Trade</v>
      </c>
      <c r="P406" s="15" t="str">
        <f t="shared" si="127"/>
        <v/>
      </c>
      <c r="Q406" s="15">
        <f t="shared" si="128"/>
        <v>1091.1500000000001</v>
      </c>
      <c r="R406" s="15" t="str">
        <f t="shared" si="129"/>
        <v/>
      </c>
      <c r="S406" s="15">
        <f t="shared" si="130"/>
        <v>1150.0999999999999</v>
      </c>
      <c r="T406" s="18" t="str">
        <f t="shared" si="131"/>
        <v/>
      </c>
      <c r="U406" s="18">
        <f t="shared" si="132"/>
        <v>-6.1028373639384417E-3</v>
      </c>
      <c r="V406" s="18" t="str">
        <f t="shared" si="133"/>
        <v/>
      </c>
      <c r="W406" s="18">
        <f t="shared" si="134"/>
        <v>8.8596491228069372E-3</v>
      </c>
      <c r="X406" s="18" t="str">
        <f t="shared" si="112"/>
        <v/>
      </c>
      <c r="Y406" s="18" t="str">
        <f t="shared" si="113"/>
        <v/>
      </c>
      <c r="Z406" s="18" t="str">
        <f t="shared" si="114"/>
        <v/>
      </c>
      <c r="AA406" s="18" t="str">
        <f t="shared" si="115"/>
        <v/>
      </c>
    </row>
    <row r="407" spans="1:27">
      <c r="A407" s="11">
        <v>42604</v>
      </c>
      <c r="B407" s="12">
        <v>1250.3</v>
      </c>
      <c r="C407" s="12">
        <v>1377.55</v>
      </c>
      <c r="D407" s="9">
        <f t="shared" si="123"/>
        <v>-4.2093139924742902E-2</v>
      </c>
      <c r="E407" s="9">
        <f t="shared" si="116"/>
        <v>-4.0786346599342306E-2</v>
      </c>
      <c r="F407" s="9">
        <f t="shared" si="117"/>
        <v>6.18162413917012E-3</v>
      </c>
      <c r="G407" s="9">
        <f t="shared" si="118"/>
        <v>-2.6877692286209537E-2</v>
      </c>
      <c r="H407" s="9">
        <f t="shared" si="119"/>
        <v>-5.4695000912475075E-2</v>
      </c>
      <c r="I407" s="9">
        <f t="shared" si="120"/>
        <v>-0.21139967361005424</v>
      </c>
      <c r="J407" s="3">
        <f t="shared" si="121"/>
        <v>2.565953010985523E-3</v>
      </c>
      <c r="K407" s="3">
        <f t="shared" si="122"/>
        <v>5.9515116109243923E-3</v>
      </c>
      <c r="L407" s="15" t="str">
        <f t="shared" si="124"/>
        <v>Exit Trade</v>
      </c>
      <c r="M407" s="12">
        <v>0.42824575130331644</v>
      </c>
      <c r="N407" s="15" t="str">
        <f t="shared" si="125"/>
        <v/>
      </c>
      <c r="O407" s="15" t="str">
        <f t="shared" si="126"/>
        <v>Exit Trade</v>
      </c>
      <c r="P407" s="15" t="str">
        <f t="shared" si="127"/>
        <v/>
      </c>
      <c r="Q407" s="15">
        <f t="shared" si="128"/>
        <v>1091.1500000000001</v>
      </c>
      <c r="R407" s="15" t="str">
        <f t="shared" si="129"/>
        <v/>
      </c>
      <c r="S407" s="15">
        <f t="shared" si="130"/>
        <v>1150.0999999999999</v>
      </c>
      <c r="T407" s="18" t="str">
        <f t="shared" si="131"/>
        <v/>
      </c>
      <c r="U407" s="18">
        <f t="shared" si="132"/>
        <v>-6.1028373639384417E-3</v>
      </c>
      <c r="V407" s="18" t="str">
        <f t="shared" si="133"/>
        <v/>
      </c>
      <c r="W407" s="18">
        <f t="shared" si="134"/>
        <v>8.8596491228069372E-3</v>
      </c>
      <c r="X407" s="18" t="str">
        <f t="shared" si="112"/>
        <v/>
      </c>
      <c r="Y407" s="18" t="str">
        <f t="shared" si="113"/>
        <v/>
      </c>
      <c r="Z407" s="18" t="str">
        <f t="shared" si="114"/>
        <v/>
      </c>
      <c r="AA407" s="18" t="str">
        <f t="shared" si="115"/>
        <v/>
      </c>
    </row>
    <row r="408" spans="1:27">
      <c r="A408" s="11">
        <v>42605</v>
      </c>
      <c r="B408" s="12">
        <v>1251.45</v>
      </c>
      <c r="C408" s="12">
        <v>1375.15</v>
      </c>
      <c r="D408" s="9">
        <f t="shared" si="123"/>
        <v>-4.093657052257859E-2</v>
      </c>
      <c r="E408" s="9">
        <f t="shared" si="116"/>
        <v>-4.0832977060356927E-2</v>
      </c>
      <c r="F408" s="9">
        <f t="shared" si="117"/>
        <v>6.1771546336901774E-3</v>
      </c>
      <c r="G408" s="9">
        <f t="shared" si="118"/>
        <v>-2.6934379134554029E-2</v>
      </c>
      <c r="H408" s="9">
        <f t="shared" si="119"/>
        <v>-5.4731574986159826E-2</v>
      </c>
      <c r="I408" s="9">
        <f t="shared" si="120"/>
        <v>-1.677041750851831E-2</v>
      </c>
      <c r="J408" s="3">
        <f t="shared" si="121"/>
        <v>9.1977925297935775E-4</v>
      </c>
      <c r="K408" s="3">
        <f t="shared" si="122"/>
        <v>-1.7422235127580587E-3</v>
      </c>
      <c r="L408" s="15" t="str">
        <f t="shared" si="124"/>
        <v>Exit Trade</v>
      </c>
      <c r="M408" s="12">
        <v>0.42824575130331644</v>
      </c>
      <c r="N408" s="15" t="str">
        <f t="shared" si="125"/>
        <v/>
      </c>
      <c r="O408" s="15" t="str">
        <f t="shared" si="126"/>
        <v>Exit Trade</v>
      </c>
      <c r="P408" s="15" t="str">
        <f t="shared" si="127"/>
        <v/>
      </c>
      <c r="Q408" s="15">
        <f t="shared" si="128"/>
        <v>1091.1500000000001</v>
      </c>
      <c r="R408" s="15" t="str">
        <f t="shared" si="129"/>
        <v/>
      </c>
      <c r="S408" s="15">
        <f t="shared" si="130"/>
        <v>1150.0999999999999</v>
      </c>
      <c r="T408" s="18" t="str">
        <f t="shared" si="131"/>
        <v/>
      </c>
      <c r="U408" s="18">
        <f t="shared" si="132"/>
        <v>-6.1028373639384417E-3</v>
      </c>
      <c r="V408" s="18" t="str">
        <f t="shared" si="133"/>
        <v/>
      </c>
      <c r="W408" s="18">
        <f t="shared" si="134"/>
        <v>8.8596491228069372E-3</v>
      </c>
      <c r="X408" s="18" t="str">
        <f t="shared" si="112"/>
        <v/>
      </c>
      <c r="Y408" s="18" t="str">
        <f t="shared" si="113"/>
        <v/>
      </c>
      <c r="Z408" s="18" t="str">
        <f t="shared" si="114"/>
        <v/>
      </c>
      <c r="AA408" s="18" t="str">
        <f t="shared" si="115"/>
        <v/>
      </c>
    </row>
    <row r="409" spans="1:27">
      <c r="A409" s="11">
        <v>42606</v>
      </c>
      <c r="B409" s="12">
        <v>1261.8</v>
      </c>
      <c r="C409" s="12">
        <v>1382.85</v>
      </c>
      <c r="D409" s="9">
        <f t="shared" si="123"/>
        <v>-3.9784550961757134E-2</v>
      </c>
      <c r="E409" s="9">
        <f t="shared" si="116"/>
        <v>-4.0655269703602108E-2</v>
      </c>
      <c r="F409" s="9">
        <f t="shared" si="117"/>
        <v>6.1261717027383403E-3</v>
      </c>
      <c r="G409" s="9">
        <f t="shared" si="118"/>
        <v>-2.6871383372440841E-2</v>
      </c>
      <c r="H409" s="9">
        <f t="shared" si="119"/>
        <v>-5.4439156034763375E-2</v>
      </c>
      <c r="I409" s="9">
        <f t="shared" si="120"/>
        <v>0.14213097250535286</v>
      </c>
      <c r="J409" s="3">
        <f t="shared" si="121"/>
        <v>8.2704063286586828E-3</v>
      </c>
      <c r="K409" s="3">
        <f t="shared" si="122"/>
        <v>5.5993891575463169E-3</v>
      </c>
      <c r="L409" s="15" t="str">
        <f t="shared" si="124"/>
        <v>Exit Trade</v>
      </c>
      <c r="M409" s="12">
        <v>0.42824575130331644</v>
      </c>
      <c r="N409" s="15" t="str">
        <f t="shared" si="125"/>
        <v/>
      </c>
      <c r="O409" s="15" t="str">
        <f t="shared" si="126"/>
        <v>Exit Trade</v>
      </c>
      <c r="P409" s="15" t="str">
        <f t="shared" si="127"/>
        <v/>
      </c>
      <c r="Q409" s="15">
        <f t="shared" si="128"/>
        <v>1091.1500000000001</v>
      </c>
      <c r="R409" s="15" t="str">
        <f t="shared" si="129"/>
        <v/>
      </c>
      <c r="S409" s="15">
        <f t="shared" si="130"/>
        <v>1150.0999999999999</v>
      </c>
      <c r="T409" s="18" t="str">
        <f t="shared" si="131"/>
        <v/>
      </c>
      <c r="U409" s="18">
        <f t="shared" si="132"/>
        <v>-6.1028373639384417E-3</v>
      </c>
      <c r="V409" s="18" t="str">
        <f t="shared" si="133"/>
        <v/>
      </c>
      <c r="W409" s="18">
        <f t="shared" si="134"/>
        <v>8.8596491228069372E-3</v>
      </c>
      <c r="X409" s="18" t="str">
        <f t="shared" ref="X409:X472" si="135">IF(AND(O408="Enter Trade",O409="Exit Trade",U408&gt;W408),1-Q409/Q408,IF(AND(O408="Enter Trade",O409="Exit Trade",U408&lt;W408),Q409/Q408-1,""))</f>
        <v/>
      </c>
      <c r="Y409" s="18" t="str">
        <f t="shared" ref="Y409:Y472" si="136">IF(AND(O408="Enter Trade",O409="Exit Trade",U408&gt;W408),S409/S408-1,IF(AND(O408="Enter Trade",O409="Exit Trade",U408&lt;W408),1-S409/S408,""))</f>
        <v/>
      </c>
      <c r="Z409" s="18" t="str">
        <f t="shared" ref="Z409:Z472" si="137">IF(AND(X409&lt;&gt;"",Y409&lt;&gt;""),(X409+Y409),"")</f>
        <v/>
      </c>
      <c r="AA409" s="18" t="str">
        <f t="shared" ref="AA409:AA472" si="138">IF(AND(X409&lt;&gt;"",Y409&lt;&gt;""),(X409+Y409)/2,"")</f>
        <v/>
      </c>
    </row>
    <row r="410" spans="1:27">
      <c r="A410" s="11">
        <v>42607</v>
      </c>
      <c r="B410" s="12">
        <v>1258.55</v>
      </c>
      <c r="C410" s="12">
        <v>1357.5</v>
      </c>
      <c r="D410" s="9">
        <f t="shared" si="123"/>
        <v>-3.286936427022942E-2</v>
      </c>
      <c r="E410" s="9">
        <f t="shared" si="116"/>
        <v>-4.0229835901745073E-2</v>
      </c>
      <c r="F410" s="9">
        <f t="shared" si="117"/>
        <v>6.2111920889175252E-3</v>
      </c>
      <c r="G410" s="9">
        <f t="shared" si="118"/>
        <v>-2.625465370168064E-2</v>
      </c>
      <c r="H410" s="9">
        <f t="shared" si="119"/>
        <v>-5.4205018101809506E-2</v>
      </c>
      <c r="I410" s="9">
        <f t="shared" si="120"/>
        <v>1.1850336499250698</v>
      </c>
      <c r="J410" s="3">
        <f t="shared" si="121"/>
        <v>-2.5756855286099226E-3</v>
      </c>
      <c r="K410" s="3">
        <f t="shared" si="122"/>
        <v>-1.8331706258813255E-2</v>
      </c>
      <c r="L410" s="15" t="str">
        <f t="shared" si="124"/>
        <v/>
      </c>
      <c r="M410" s="12">
        <v>0.42824575130331644</v>
      </c>
      <c r="N410" s="15" t="str">
        <f t="shared" si="125"/>
        <v/>
      </c>
      <c r="O410" s="15" t="str">
        <f t="shared" si="126"/>
        <v>Exit Trade</v>
      </c>
      <c r="P410" s="15" t="str">
        <f t="shared" si="127"/>
        <v/>
      </c>
      <c r="Q410" s="15">
        <f t="shared" si="128"/>
        <v>1091.1500000000001</v>
      </c>
      <c r="R410" s="15" t="str">
        <f t="shared" si="129"/>
        <v/>
      </c>
      <c r="S410" s="15">
        <f t="shared" si="130"/>
        <v>1150.0999999999999</v>
      </c>
      <c r="T410" s="18" t="str">
        <f t="shared" si="131"/>
        <v/>
      </c>
      <c r="U410" s="18">
        <f t="shared" si="132"/>
        <v>-6.1028373639384417E-3</v>
      </c>
      <c r="V410" s="18" t="str">
        <f t="shared" si="133"/>
        <v/>
      </c>
      <c r="W410" s="18">
        <f t="shared" si="134"/>
        <v>8.8596491228069372E-3</v>
      </c>
      <c r="X410" s="18" t="str">
        <f t="shared" si="135"/>
        <v/>
      </c>
      <c r="Y410" s="18" t="str">
        <f t="shared" si="136"/>
        <v/>
      </c>
      <c r="Z410" s="18" t="str">
        <f t="shared" si="137"/>
        <v/>
      </c>
      <c r="AA410" s="18" t="str">
        <f t="shared" si="138"/>
        <v/>
      </c>
    </row>
    <row r="411" spans="1:27">
      <c r="A411" s="11">
        <v>42608</v>
      </c>
      <c r="B411" s="12">
        <v>1257.0999999999999</v>
      </c>
      <c r="C411" s="12">
        <v>1366.35</v>
      </c>
      <c r="D411" s="9">
        <f t="shared" si="123"/>
        <v>-3.6192134740949879E-2</v>
      </c>
      <c r="E411" s="9">
        <f t="shared" si="116"/>
        <v>-3.9875998100560112E-2</v>
      </c>
      <c r="F411" s="9">
        <f t="shared" si="117"/>
        <v>6.1253365271465984E-3</v>
      </c>
      <c r="G411" s="9">
        <f t="shared" si="118"/>
        <v>-2.6093990914480267E-2</v>
      </c>
      <c r="H411" s="9">
        <f t="shared" si="119"/>
        <v>-5.3658005286639956E-2</v>
      </c>
      <c r="I411" s="9">
        <f t="shared" si="120"/>
        <v>0.60141403550382699</v>
      </c>
      <c r="J411" s="3">
        <f t="shared" si="121"/>
        <v>-1.152119502602237E-3</v>
      </c>
      <c r="K411" s="3">
        <f t="shared" si="122"/>
        <v>6.5193370165745187E-3</v>
      </c>
      <c r="L411" s="15" t="str">
        <f t="shared" si="124"/>
        <v/>
      </c>
      <c r="M411" s="12">
        <v>0.42824575130331644</v>
      </c>
      <c r="N411" s="15" t="str">
        <f t="shared" si="125"/>
        <v/>
      </c>
      <c r="O411" s="15" t="str">
        <f t="shared" si="126"/>
        <v>Exit Trade</v>
      </c>
      <c r="P411" s="15" t="str">
        <f t="shared" si="127"/>
        <v/>
      </c>
      <c r="Q411" s="15">
        <f t="shared" si="128"/>
        <v>1091.1500000000001</v>
      </c>
      <c r="R411" s="15" t="str">
        <f t="shared" si="129"/>
        <v/>
      </c>
      <c r="S411" s="15">
        <f t="shared" si="130"/>
        <v>1150.0999999999999</v>
      </c>
      <c r="T411" s="18" t="str">
        <f t="shared" si="131"/>
        <v/>
      </c>
      <c r="U411" s="18">
        <f t="shared" si="132"/>
        <v>-6.1028373639384417E-3</v>
      </c>
      <c r="V411" s="18" t="str">
        <f t="shared" si="133"/>
        <v/>
      </c>
      <c r="W411" s="18">
        <f t="shared" si="134"/>
        <v>8.8596491228069372E-3</v>
      </c>
      <c r="X411" s="18" t="str">
        <f t="shared" si="135"/>
        <v/>
      </c>
      <c r="Y411" s="18" t="str">
        <f t="shared" si="136"/>
        <v/>
      </c>
      <c r="Z411" s="18" t="str">
        <f t="shared" si="137"/>
        <v/>
      </c>
      <c r="AA411" s="18" t="str">
        <f t="shared" si="138"/>
        <v/>
      </c>
    </row>
    <row r="412" spans="1:27">
      <c r="A412" s="11">
        <v>42611</v>
      </c>
      <c r="B412" s="12">
        <v>1238.0999999999999</v>
      </c>
      <c r="C412" s="12">
        <v>1375.5</v>
      </c>
      <c r="D412" s="9">
        <f t="shared" si="123"/>
        <v>-4.5704871128623967E-2</v>
      </c>
      <c r="E412" s="9">
        <f t="shared" si="116"/>
        <v>-3.982711884191379E-2</v>
      </c>
      <c r="F412" s="9">
        <f t="shared" si="117"/>
        <v>6.0707213705898976E-3</v>
      </c>
      <c r="G412" s="9">
        <f t="shared" si="118"/>
        <v>-2.616799575808652E-2</v>
      </c>
      <c r="H412" s="9">
        <f t="shared" si="119"/>
        <v>-5.3486241925741057E-2</v>
      </c>
      <c r="I412" s="9">
        <f t="shared" si="120"/>
        <v>-0.9682131542365664</v>
      </c>
      <c r="J412" s="3">
        <f t="shared" si="121"/>
        <v>-1.5114151618805187E-2</v>
      </c>
      <c r="K412" s="3">
        <f t="shared" si="122"/>
        <v>6.6966736194972679E-3</v>
      </c>
      <c r="L412" s="15" t="str">
        <f t="shared" si="124"/>
        <v/>
      </c>
      <c r="M412" s="12">
        <v>0.42824575130331644</v>
      </c>
      <c r="N412" s="15" t="str">
        <f t="shared" si="125"/>
        <v/>
      </c>
      <c r="O412" s="15" t="str">
        <f t="shared" si="126"/>
        <v>Exit Trade</v>
      </c>
      <c r="P412" s="15" t="str">
        <f t="shared" si="127"/>
        <v/>
      </c>
      <c r="Q412" s="15">
        <f t="shared" si="128"/>
        <v>1091.1500000000001</v>
      </c>
      <c r="R412" s="15" t="str">
        <f t="shared" si="129"/>
        <v/>
      </c>
      <c r="S412" s="15">
        <f t="shared" si="130"/>
        <v>1150.0999999999999</v>
      </c>
      <c r="T412" s="18" t="str">
        <f t="shared" si="131"/>
        <v/>
      </c>
      <c r="U412" s="18">
        <f t="shared" si="132"/>
        <v>-6.1028373639384417E-3</v>
      </c>
      <c r="V412" s="18" t="str">
        <f t="shared" si="133"/>
        <v/>
      </c>
      <c r="W412" s="18">
        <f t="shared" si="134"/>
        <v>8.8596491228069372E-3</v>
      </c>
      <c r="X412" s="18" t="str">
        <f t="shared" si="135"/>
        <v/>
      </c>
      <c r="Y412" s="18" t="str">
        <f t="shared" si="136"/>
        <v/>
      </c>
      <c r="Z412" s="18" t="str">
        <f t="shared" si="137"/>
        <v/>
      </c>
      <c r="AA412" s="18" t="str">
        <f t="shared" si="138"/>
        <v/>
      </c>
    </row>
    <row r="413" spans="1:27">
      <c r="A413" s="11">
        <v>42612</v>
      </c>
      <c r="B413" s="12">
        <v>1268.6500000000001</v>
      </c>
      <c r="C413" s="12">
        <v>1392.1</v>
      </c>
      <c r="D413" s="9">
        <f t="shared" si="123"/>
        <v>-4.0328609668861037E-2</v>
      </c>
      <c r="E413" s="9">
        <f t="shared" si="116"/>
        <v>-3.9832933682617977E-2</v>
      </c>
      <c r="F413" s="9">
        <f t="shared" si="117"/>
        <v>6.0711289658253445E-3</v>
      </c>
      <c r="G413" s="9">
        <f t="shared" si="118"/>
        <v>-2.617289350951095E-2</v>
      </c>
      <c r="H413" s="9">
        <f t="shared" si="119"/>
        <v>-5.3492973855725004E-2</v>
      </c>
      <c r="I413" s="9">
        <f t="shared" si="120"/>
        <v>-8.1644779584364391E-2</v>
      </c>
      <c r="J413" s="3">
        <f t="shared" si="121"/>
        <v>2.4674905096519009E-2</v>
      </c>
      <c r="K413" s="3">
        <f t="shared" si="122"/>
        <v>1.2068338785895971E-2</v>
      </c>
      <c r="L413" s="15" t="str">
        <f t="shared" si="124"/>
        <v>Exit Trade</v>
      </c>
      <c r="M413" s="12">
        <v>0.42824575130331644</v>
      </c>
      <c r="N413" s="15" t="str">
        <f t="shared" si="125"/>
        <v/>
      </c>
      <c r="O413" s="15" t="str">
        <f t="shared" si="126"/>
        <v>Exit Trade</v>
      </c>
      <c r="P413" s="15" t="str">
        <f t="shared" si="127"/>
        <v/>
      </c>
      <c r="Q413" s="15">
        <f t="shared" si="128"/>
        <v>1091.1500000000001</v>
      </c>
      <c r="R413" s="15" t="str">
        <f t="shared" si="129"/>
        <v/>
      </c>
      <c r="S413" s="15">
        <f t="shared" si="130"/>
        <v>1150.0999999999999</v>
      </c>
      <c r="T413" s="18" t="str">
        <f t="shared" si="131"/>
        <v/>
      </c>
      <c r="U413" s="18">
        <f t="shared" si="132"/>
        <v>-6.1028373639384417E-3</v>
      </c>
      <c r="V413" s="18" t="str">
        <f t="shared" si="133"/>
        <v/>
      </c>
      <c r="W413" s="18">
        <f t="shared" si="134"/>
        <v>8.8596491228069372E-3</v>
      </c>
      <c r="X413" s="18" t="str">
        <f t="shared" si="135"/>
        <v/>
      </c>
      <c r="Y413" s="18" t="str">
        <f t="shared" si="136"/>
        <v/>
      </c>
      <c r="Z413" s="18" t="str">
        <f t="shared" si="137"/>
        <v/>
      </c>
      <c r="AA413" s="18" t="str">
        <f t="shared" si="138"/>
        <v/>
      </c>
    </row>
    <row r="414" spans="1:27">
      <c r="A414" s="11">
        <v>42613</v>
      </c>
      <c r="B414" s="12">
        <v>1291.2</v>
      </c>
      <c r="C414" s="12">
        <v>1405.45</v>
      </c>
      <c r="D414" s="9">
        <f t="shared" si="123"/>
        <v>-3.6821882469164173E-2</v>
      </c>
      <c r="E414" s="9">
        <f t="shared" si="116"/>
        <v>-3.9698245406135445E-2</v>
      </c>
      <c r="F414" s="9">
        <f t="shared" si="117"/>
        <v>6.0922837911828228E-3</v>
      </c>
      <c r="G414" s="9">
        <f t="shared" si="118"/>
        <v>-2.5990606875974091E-2</v>
      </c>
      <c r="H414" s="9">
        <f t="shared" si="119"/>
        <v>-5.3405883936296798E-2</v>
      </c>
      <c r="I414" s="9">
        <f t="shared" si="120"/>
        <v>0.47213213231040624</v>
      </c>
      <c r="J414" s="3">
        <f t="shared" si="121"/>
        <v>1.7774799984235173E-2</v>
      </c>
      <c r="K414" s="3">
        <f t="shared" si="122"/>
        <v>9.5898283169313543E-3</v>
      </c>
      <c r="L414" s="15" t="str">
        <f t="shared" si="124"/>
        <v>Exit Trade</v>
      </c>
      <c r="M414" s="12">
        <v>0.42824575130331644</v>
      </c>
      <c r="N414" s="15" t="str">
        <f t="shared" si="125"/>
        <v/>
      </c>
      <c r="O414" s="15" t="str">
        <f t="shared" si="126"/>
        <v>Exit Trade</v>
      </c>
      <c r="P414" s="15" t="str">
        <f t="shared" si="127"/>
        <v/>
      </c>
      <c r="Q414" s="15">
        <f t="shared" si="128"/>
        <v>1091.1500000000001</v>
      </c>
      <c r="R414" s="15" t="str">
        <f t="shared" si="129"/>
        <v/>
      </c>
      <c r="S414" s="15">
        <f t="shared" si="130"/>
        <v>1150.0999999999999</v>
      </c>
      <c r="T414" s="18" t="str">
        <f t="shared" si="131"/>
        <v/>
      </c>
      <c r="U414" s="18">
        <f t="shared" si="132"/>
        <v>-6.1028373639384417E-3</v>
      </c>
      <c r="V414" s="18" t="str">
        <f t="shared" si="133"/>
        <v/>
      </c>
      <c r="W414" s="18">
        <f t="shared" si="134"/>
        <v>8.8596491228069372E-3</v>
      </c>
      <c r="X414" s="18" t="str">
        <f t="shared" si="135"/>
        <v/>
      </c>
      <c r="Y414" s="18" t="str">
        <f t="shared" si="136"/>
        <v/>
      </c>
      <c r="Z414" s="18" t="str">
        <f t="shared" si="137"/>
        <v/>
      </c>
      <c r="AA414" s="18" t="str">
        <f t="shared" si="138"/>
        <v/>
      </c>
    </row>
    <row r="415" spans="1:27">
      <c r="A415" s="11">
        <v>42614</v>
      </c>
      <c r="B415" s="12">
        <v>1283.7</v>
      </c>
      <c r="C415" s="12">
        <v>1424.75</v>
      </c>
      <c r="D415" s="9">
        <f t="shared" si="123"/>
        <v>-4.5275124442272968E-2</v>
      </c>
      <c r="E415" s="9">
        <f t="shared" si="116"/>
        <v>-4.0053379502342654E-2</v>
      </c>
      <c r="F415" s="9">
        <f t="shared" si="117"/>
        <v>6.0966421376926804E-3</v>
      </c>
      <c r="G415" s="9">
        <f t="shared" si="118"/>
        <v>-2.6335934692534122E-2</v>
      </c>
      <c r="H415" s="9">
        <f t="shared" si="119"/>
        <v>-5.3770824312151189E-2</v>
      </c>
      <c r="I415" s="9">
        <f t="shared" si="120"/>
        <v>-0.856495234917384</v>
      </c>
      <c r="J415" s="3">
        <f t="shared" si="121"/>
        <v>-5.8085501858736056E-3</v>
      </c>
      <c r="K415" s="3">
        <f t="shared" si="122"/>
        <v>1.3732256572627952E-2</v>
      </c>
      <c r="L415" s="15" t="str">
        <f t="shared" si="124"/>
        <v/>
      </c>
      <c r="M415" s="12">
        <v>0.42824575130331644</v>
      </c>
      <c r="N415" s="15" t="str">
        <f t="shared" si="125"/>
        <v/>
      </c>
      <c r="O415" s="15" t="str">
        <f t="shared" si="126"/>
        <v>Exit Trade</v>
      </c>
      <c r="P415" s="15" t="str">
        <f t="shared" si="127"/>
        <v/>
      </c>
      <c r="Q415" s="15">
        <f t="shared" si="128"/>
        <v>1091.1500000000001</v>
      </c>
      <c r="R415" s="15" t="str">
        <f t="shared" si="129"/>
        <v/>
      </c>
      <c r="S415" s="15">
        <f t="shared" si="130"/>
        <v>1150.0999999999999</v>
      </c>
      <c r="T415" s="18" t="str">
        <f t="shared" si="131"/>
        <v/>
      </c>
      <c r="U415" s="18">
        <f t="shared" si="132"/>
        <v>-6.1028373639384417E-3</v>
      </c>
      <c r="V415" s="18" t="str">
        <f t="shared" si="133"/>
        <v/>
      </c>
      <c r="W415" s="18">
        <f t="shared" si="134"/>
        <v>8.8596491228069372E-3</v>
      </c>
      <c r="X415" s="18" t="str">
        <f t="shared" si="135"/>
        <v/>
      </c>
      <c r="Y415" s="18" t="str">
        <f t="shared" si="136"/>
        <v/>
      </c>
      <c r="Z415" s="18" t="str">
        <f t="shared" si="137"/>
        <v/>
      </c>
      <c r="AA415" s="18" t="str">
        <f t="shared" si="138"/>
        <v/>
      </c>
    </row>
    <row r="416" spans="1:27">
      <c r="A416" s="11">
        <v>42615</v>
      </c>
      <c r="B416" s="12">
        <v>1285.0999999999999</v>
      </c>
      <c r="C416" s="12">
        <v>1439.15</v>
      </c>
      <c r="D416" s="9">
        <f t="shared" si="123"/>
        <v>-4.9169138435376659E-2</v>
      </c>
      <c r="E416" s="9">
        <f t="shared" ref="E416:E479" si="139">AVERAGE(D387:D416)</f>
        <v>-4.0512782217622244E-2</v>
      </c>
      <c r="F416" s="9">
        <f t="shared" ref="F416:F479" si="140">STDEV(D387:D416)</f>
        <v>6.2502228502835343E-3</v>
      </c>
      <c r="G416" s="9">
        <f t="shared" ref="G416:G479" si="141">E416+2.25*F416</f>
        <v>-2.6449780804484291E-2</v>
      </c>
      <c r="H416" s="9">
        <f t="shared" ref="H416:H479" si="142">E416-2.25*F416</f>
        <v>-5.4575783630760197E-2</v>
      </c>
      <c r="I416" s="9">
        <f t="shared" ref="I416:I479" si="143">(D416-E416)/F416</f>
        <v>-1.3849676123726899</v>
      </c>
      <c r="J416" s="3">
        <f t="shared" ref="J416:J479" si="144">(B416-B415)/B415</f>
        <v>1.0905974916256629E-3</v>
      </c>
      <c r="K416" s="3">
        <f t="shared" ref="K416:K479" si="145">(C416-C415)/C415</f>
        <v>1.0107036322161847E-2</v>
      </c>
      <c r="L416" s="15" t="str">
        <f t="shared" si="124"/>
        <v/>
      </c>
      <c r="M416" s="12">
        <v>0.42824575130331644</v>
      </c>
      <c r="N416" s="15" t="str">
        <f t="shared" si="125"/>
        <v/>
      </c>
      <c r="O416" s="15" t="str">
        <f t="shared" si="126"/>
        <v>Exit Trade</v>
      </c>
      <c r="P416" s="15" t="str">
        <f t="shared" si="127"/>
        <v/>
      </c>
      <c r="Q416" s="15">
        <f t="shared" si="128"/>
        <v>1091.1500000000001</v>
      </c>
      <c r="R416" s="15" t="str">
        <f t="shared" si="129"/>
        <v/>
      </c>
      <c r="S416" s="15">
        <f t="shared" si="130"/>
        <v>1150.0999999999999</v>
      </c>
      <c r="T416" s="18" t="str">
        <f t="shared" si="131"/>
        <v/>
      </c>
      <c r="U416" s="18">
        <f t="shared" si="132"/>
        <v>-6.1028373639384417E-3</v>
      </c>
      <c r="V416" s="18" t="str">
        <f t="shared" si="133"/>
        <v/>
      </c>
      <c r="W416" s="18">
        <f t="shared" si="134"/>
        <v>8.8596491228069372E-3</v>
      </c>
      <c r="X416" s="18" t="str">
        <f t="shared" si="135"/>
        <v/>
      </c>
      <c r="Y416" s="18" t="str">
        <f t="shared" si="136"/>
        <v/>
      </c>
      <c r="Z416" s="18" t="str">
        <f t="shared" si="137"/>
        <v/>
      </c>
      <c r="AA416" s="18" t="str">
        <f t="shared" si="138"/>
        <v/>
      </c>
    </row>
    <row r="417" spans="1:27">
      <c r="A417" s="11">
        <v>42619</v>
      </c>
      <c r="B417" s="12">
        <v>1300.4000000000001</v>
      </c>
      <c r="C417" s="12">
        <v>1458.05</v>
      </c>
      <c r="D417" s="9">
        <f t="shared" si="123"/>
        <v>-4.9695456403248177E-2</v>
      </c>
      <c r="E417" s="9">
        <f t="shared" si="139"/>
        <v>-4.0756218761586645E-2</v>
      </c>
      <c r="F417" s="9">
        <f t="shared" si="140"/>
        <v>6.4645029048091178E-3</v>
      </c>
      <c r="G417" s="9">
        <f t="shared" si="141"/>
        <v>-2.6211087225766129E-2</v>
      </c>
      <c r="H417" s="9">
        <f t="shared" si="142"/>
        <v>-5.5301350297407161E-2</v>
      </c>
      <c r="I417" s="9">
        <f t="shared" si="143"/>
        <v>-1.3828190308355175</v>
      </c>
      <c r="J417" s="3">
        <f t="shared" si="144"/>
        <v>1.1905688273286268E-2</v>
      </c>
      <c r="K417" s="3">
        <f t="shared" si="145"/>
        <v>1.3132751971649837E-2</v>
      </c>
      <c r="L417" s="15" t="str">
        <f t="shared" si="124"/>
        <v/>
      </c>
      <c r="M417" s="12">
        <v>0.42824575130331644</v>
      </c>
      <c r="N417" s="15" t="str">
        <f t="shared" si="125"/>
        <v/>
      </c>
      <c r="O417" s="15" t="str">
        <f t="shared" si="126"/>
        <v>Exit Trade</v>
      </c>
      <c r="P417" s="15" t="str">
        <f t="shared" si="127"/>
        <v/>
      </c>
      <c r="Q417" s="15">
        <f t="shared" si="128"/>
        <v>1091.1500000000001</v>
      </c>
      <c r="R417" s="15" t="str">
        <f t="shared" si="129"/>
        <v/>
      </c>
      <c r="S417" s="15">
        <f t="shared" si="130"/>
        <v>1150.0999999999999</v>
      </c>
      <c r="T417" s="18" t="str">
        <f t="shared" si="131"/>
        <v/>
      </c>
      <c r="U417" s="18">
        <f t="shared" si="132"/>
        <v>-6.1028373639384417E-3</v>
      </c>
      <c r="V417" s="18" t="str">
        <f t="shared" si="133"/>
        <v/>
      </c>
      <c r="W417" s="18">
        <f t="shared" si="134"/>
        <v>8.8596491228069372E-3</v>
      </c>
      <c r="X417" s="18" t="str">
        <f t="shared" si="135"/>
        <v/>
      </c>
      <c r="Y417" s="18" t="str">
        <f t="shared" si="136"/>
        <v/>
      </c>
      <c r="Z417" s="18" t="str">
        <f t="shared" si="137"/>
        <v/>
      </c>
      <c r="AA417" s="18" t="str">
        <f t="shared" si="138"/>
        <v/>
      </c>
    </row>
    <row r="418" spans="1:27">
      <c r="A418" s="11">
        <v>42620</v>
      </c>
      <c r="B418" s="12">
        <v>1286.75</v>
      </c>
      <c r="C418" s="12">
        <v>1427.15</v>
      </c>
      <c r="D418" s="9">
        <f t="shared" si="123"/>
        <v>-4.4975444930134369E-2</v>
      </c>
      <c r="E418" s="9">
        <f t="shared" si="139"/>
        <v>-4.076676680990432E-2</v>
      </c>
      <c r="F418" s="9">
        <f t="shared" si="140"/>
        <v>6.4713451659283352E-3</v>
      </c>
      <c r="G418" s="9">
        <f t="shared" si="141"/>
        <v>-2.6206240186565567E-2</v>
      </c>
      <c r="H418" s="9">
        <f t="shared" si="142"/>
        <v>-5.5327293433243073E-2</v>
      </c>
      <c r="I418" s="9">
        <f t="shared" si="143"/>
        <v>-0.65035599435937375</v>
      </c>
      <c r="J418" s="3">
        <f t="shared" si="144"/>
        <v>-1.0496770224546363E-2</v>
      </c>
      <c r="K418" s="3">
        <f t="shared" si="145"/>
        <v>-2.1192688865265159E-2</v>
      </c>
      <c r="L418" s="15" t="str">
        <f t="shared" si="124"/>
        <v/>
      </c>
      <c r="M418" s="12">
        <v>0.42824575130331644</v>
      </c>
      <c r="N418" s="15" t="str">
        <f t="shared" si="125"/>
        <v/>
      </c>
      <c r="O418" s="15" t="str">
        <f t="shared" si="126"/>
        <v>Exit Trade</v>
      </c>
      <c r="P418" s="15" t="str">
        <f t="shared" si="127"/>
        <v/>
      </c>
      <c r="Q418" s="15">
        <f t="shared" si="128"/>
        <v>1091.1500000000001</v>
      </c>
      <c r="R418" s="15" t="str">
        <f t="shared" si="129"/>
        <v/>
      </c>
      <c r="S418" s="15">
        <f t="shared" si="130"/>
        <v>1150.0999999999999</v>
      </c>
      <c r="T418" s="18" t="str">
        <f t="shared" si="131"/>
        <v/>
      </c>
      <c r="U418" s="18">
        <f t="shared" si="132"/>
        <v>-6.1028373639384417E-3</v>
      </c>
      <c r="V418" s="18" t="str">
        <f t="shared" si="133"/>
        <v/>
      </c>
      <c r="W418" s="18">
        <f t="shared" si="134"/>
        <v>8.8596491228069372E-3</v>
      </c>
      <c r="X418" s="18" t="str">
        <f t="shared" si="135"/>
        <v/>
      </c>
      <c r="Y418" s="18" t="str">
        <f t="shared" si="136"/>
        <v/>
      </c>
      <c r="Z418" s="18" t="str">
        <f t="shared" si="137"/>
        <v/>
      </c>
      <c r="AA418" s="18" t="str">
        <f t="shared" si="138"/>
        <v/>
      </c>
    </row>
    <row r="419" spans="1:27">
      <c r="A419" s="11">
        <v>42621</v>
      </c>
      <c r="B419" s="12">
        <v>1289.4000000000001</v>
      </c>
      <c r="C419" s="12">
        <v>1437.8</v>
      </c>
      <c r="D419" s="9">
        <f t="shared" si="123"/>
        <v>-4.7310813400429259E-2</v>
      </c>
      <c r="E419" s="9">
        <f t="shared" si="139"/>
        <v>-4.0913451960241591E-2</v>
      </c>
      <c r="F419" s="9">
        <f t="shared" si="140"/>
        <v>6.5707172518821039E-3</v>
      </c>
      <c r="G419" s="9">
        <f t="shared" si="141"/>
        <v>-2.6129338143506858E-2</v>
      </c>
      <c r="H419" s="9">
        <f t="shared" si="142"/>
        <v>-5.5697565776976321E-2</v>
      </c>
      <c r="I419" s="9">
        <f t="shared" si="143"/>
        <v>-0.9736169119672925</v>
      </c>
      <c r="J419" s="3">
        <f t="shared" si="144"/>
        <v>2.0594521080241623E-3</v>
      </c>
      <c r="K419" s="3">
        <f t="shared" si="145"/>
        <v>7.4624251129873261E-3</v>
      </c>
      <c r="L419" s="15" t="str">
        <f t="shared" si="124"/>
        <v/>
      </c>
      <c r="M419" s="12">
        <v>0.42824575130331644</v>
      </c>
      <c r="N419" s="15" t="str">
        <f t="shared" si="125"/>
        <v/>
      </c>
      <c r="O419" s="15" t="str">
        <f t="shared" si="126"/>
        <v>Exit Trade</v>
      </c>
      <c r="P419" s="15" t="str">
        <f t="shared" si="127"/>
        <v/>
      </c>
      <c r="Q419" s="15">
        <f t="shared" si="128"/>
        <v>1091.1500000000001</v>
      </c>
      <c r="R419" s="15" t="str">
        <f t="shared" si="129"/>
        <v/>
      </c>
      <c r="S419" s="15">
        <f t="shared" si="130"/>
        <v>1150.0999999999999</v>
      </c>
      <c r="T419" s="18" t="str">
        <f t="shared" si="131"/>
        <v/>
      </c>
      <c r="U419" s="18">
        <f t="shared" si="132"/>
        <v>-6.1028373639384417E-3</v>
      </c>
      <c r="V419" s="18" t="str">
        <f t="shared" si="133"/>
        <v/>
      </c>
      <c r="W419" s="18">
        <f t="shared" si="134"/>
        <v>8.8596491228069372E-3</v>
      </c>
      <c r="X419" s="18" t="str">
        <f t="shared" si="135"/>
        <v/>
      </c>
      <c r="Y419" s="18" t="str">
        <f t="shared" si="136"/>
        <v/>
      </c>
      <c r="Z419" s="18" t="str">
        <f t="shared" si="137"/>
        <v/>
      </c>
      <c r="AA419" s="18" t="str">
        <f t="shared" si="138"/>
        <v/>
      </c>
    </row>
    <row r="420" spans="1:27">
      <c r="A420" s="11">
        <v>42622</v>
      </c>
      <c r="B420" s="12">
        <v>1290.4000000000001</v>
      </c>
      <c r="C420" s="12">
        <v>1410.65</v>
      </c>
      <c r="D420" s="9">
        <f t="shared" si="123"/>
        <v>-3.8694918817777986E-2</v>
      </c>
      <c r="E420" s="9">
        <f t="shared" si="139"/>
        <v>-4.0538501142171279E-2</v>
      </c>
      <c r="F420" s="9">
        <f t="shared" si="140"/>
        <v>6.3550656744445991E-3</v>
      </c>
      <c r="G420" s="9">
        <f t="shared" si="141"/>
        <v>-2.6239603374670933E-2</v>
      </c>
      <c r="H420" s="9">
        <f t="shared" si="142"/>
        <v>-5.4837398909671625E-2</v>
      </c>
      <c r="I420" s="9">
        <f t="shared" si="143"/>
        <v>0.29009650235509377</v>
      </c>
      <c r="J420" s="3">
        <f t="shared" si="144"/>
        <v>7.7555452148286017E-4</v>
      </c>
      <c r="K420" s="3">
        <f t="shared" si="145"/>
        <v>-1.8883015718458664E-2</v>
      </c>
      <c r="L420" s="15" t="str">
        <f t="shared" si="124"/>
        <v>Exit Trade</v>
      </c>
      <c r="M420" s="12">
        <v>0.42824575130331644</v>
      </c>
      <c r="N420" s="15" t="str">
        <f t="shared" si="125"/>
        <v/>
      </c>
      <c r="O420" s="15" t="str">
        <f t="shared" si="126"/>
        <v>Exit Trade</v>
      </c>
      <c r="P420" s="15" t="str">
        <f t="shared" si="127"/>
        <v/>
      </c>
      <c r="Q420" s="15">
        <f t="shared" si="128"/>
        <v>1091.1500000000001</v>
      </c>
      <c r="R420" s="15" t="str">
        <f t="shared" si="129"/>
        <v/>
      </c>
      <c r="S420" s="15">
        <f t="shared" si="130"/>
        <v>1150.0999999999999</v>
      </c>
      <c r="T420" s="18" t="str">
        <f t="shared" si="131"/>
        <v/>
      </c>
      <c r="U420" s="18">
        <f t="shared" si="132"/>
        <v>-6.1028373639384417E-3</v>
      </c>
      <c r="V420" s="18" t="str">
        <f t="shared" si="133"/>
        <v/>
      </c>
      <c r="W420" s="18">
        <f t="shared" si="134"/>
        <v>8.8596491228069372E-3</v>
      </c>
      <c r="X420" s="18" t="str">
        <f t="shared" si="135"/>
        <v/>
      </c>
      <c r="Y420" s="18" t="str">
        <f t="shared" si="136"/>
        <v/>
      </c>
      <c r="Z420" s="18" t="str">
        <f t="shared" si="137"/>
        <v/>
      </c>
      <c r="AA420" s="18" t="str">
        <f t="shared" si="138"/>
        <v/>
      </c>
    </row>
    <row r="421" spans="1:27">
      <c r="A421" s="11">
        <v>42625</v>
      </c>
      <c r="B421" s="12">
        <v>1279.9000000000001</v>
      </c>
      <c r="C421" s="12">
        <v>1399.05</v>
      </c>
      <c r="D421" s="9">
        <f t="shared" si="123"/>
        <v>-3.8657196752496382E-2</v>
      </c>
      <c r="E421" s="9">
        <f t="shared" si="139"/>
        <v>-4.0146296946276257E-2</v>
      </c>
      <c r="F421" s="9">
        <f t="shared" si="140"/>
        <v>6.081157496737195E-3</v>
      </c>
      <c r="G421" s="9">
        <f t="shared" si="141"/>
        <v>-2.6463692578617568E-2</v>
      </c>
      <c r="H421" s="9">
        <f t="shared" si="142"/>
        <v>-5.3828901313934946E-2</v>
      </c>
      <c r="I421" s="9">
        <f t="shared" si="143"/>
        <v>0.24487117700517397</v>
      </c>
      <c r="J421" s="3">
        <f t="shared" si="144"/>
        <v>-8.1370117792932423E-3</v>
      </c>
      <c r="K421" s="3">
        <f t="shared" si="145"/>
        <v>-8.2231595363840334E-3</v>
      </c>
      <c r="L421" s="15" t="str">
        <f t="shared" si="124"/>
        <v>Exit Trade</v>
      </c>
      <c r="M421" s="12">
        <v>0.42824575130331644</v>
      </c>
      <c r="N421" s="15" t="str">
        <f t="shared" si="125"/>
        <v/>
      </c>
      <c r="O421" s="15" t="str">
        <f t="shared" si="126"/>
        <v>Exit Trade</v>
      </c>
      <c r="P421" s="15" t="str">
        <f t="shared" si="127"/>
        <v/>
      </c>
      <c r="Q421" s="15">
        <f t="shared" si="128"/>
        <v>1091.1500000000001</v>
      </c>
      <c r="R421" s="15" t="str">
        <f t="shared" si="129"/>
        <v/>
      </c>
      <c r="S421" s="15">
        <f t="shared" si="130"/>
        <v>1150.0999999999999</v>
      </c>
      <c r="T421" s="18" t="str">
        <f t="shared" si="131"/>
        <v/>
      </c>
      <c r="U421" s="18">
        <f t="shared" si="132"/>
        <v>-6.1028373639384417E-3</v>
      </c>
      <c r="V421" s="18" t="str">
        <f t="shared" si="133"/>
        <v/>
      </c>
      <c r="W421" s="18">
        <f t="shared" si="134"/>
        <v>8.8596491228069372E-3</v>
      </c>
      <c r="X421" s="18" t="str">
        <f t="shared" si="135"/>
        <v/>
      </c>
      <c r="Y421" s="18" t="str">
        <f t="shared" si="136"/>
        <v/>
      </c>
      <c r="Z421" s="18" t="str">
        <f t="shared" si="137"/>
        <v/>
      </c>
      <c r="AA421" s="18" t="str">
        <f t="shared" si="138"/>
        <v/>
      </c>
    </row>
    <row r="422" spans="1:27">
      <c r="A422" s="11">
        <v>42627</v>
      </c>
      <c r="B422" s="12">
        <v>1269.45</v>
      </c>
      <c r="C422" s="12">
        <v>1392.2</v>
      </c>
      <c r="D422" s="9">
        <f t="shared" si="123"/>
        <v>-4.008602949405967E-2</v>
      </c>
      <c r="E422" s="9">
        <f t="shared" si="139"/>
        <v>-4.0063931354053429E-2</v>
      </c>
      <c r="F422" s="9">
        <f t="shared" si="140"/>
        <v>6.064090038737994E-3</v>
      </c>
      <c r="G422" s="9">
        <f t="shared" si="141"/>
        <v>-2.6419728766892941E-2</v>
      </c>
      <c r="H422" s="9">
        <f t="shared" si="142"/>
        <v>-5.3708133941213917E-2</v>
      </c>
      <c r="I422" s="9">
        <f t="shared" si="143"/>
        <v>-3.6440982678482389E-3</v>
      </c>
      <c r="J422" s="3">
        <f t="shared" si="144"/>
        <v>-8.1647003672162231E-3</v>
      </c>
      <c r="K422" s="3">
        <f t="shared" si="145"/>
        <v>-4.8961795504091415E-3</v>
      </c>
      <c r="L422" s="15" t="str">
        <f t="shared" si="124"/>
        <v>Exit Trade</v>
      </c>
      <c r="M422" s="12">
        <v>0.42824575130331644</v>
      </c>
      <c r="N422" s="15" t="str">
        <f t="shared" si="125"/>
        <v/>
      </c>
      <c r="O422" s="15" t="str">
        <f t="shared" si="126"/>
        <v>Exit Trade</v>
      </c>
      <c r="P422" s="15" t="str">
        <f t="shared" si="127"/>
        <v/>
      </c>
      <c r="Q422" s="15">
        <f t="shared" si="128"/>
        <v>1091.1500000000001</v>
      </c>
      <c r="R422" s="15" t="str">
        <f t="shared" si="129"/>
        <v/>
      </c>
      <c r="S422" s="15">
        <f t="shared" si="130"/>
        <v>1150.0999999999999</v>
      </c>
      <c r="T422" s="18" t="str">
        <f t="shared" si="131"/>
        <v/>
      </c>
      <c r="U422" s="18">
        <f t="shared" si="132"/>
        <v>-6.1028373639384417E-3</v>
      </c>
      <c r="V422" s="18" t="str">
        <f t="shared" si="133"/>
        <v/>
      </c>
      <c r="W422" s="18">
        <f t="shared" si="134"/>
        <v>8.8596491228069372E-3</v>
      </c>
      <c r="X422" s="18" t="str">
        <f t="shared" si="135"/>
        <v/>
      </c>
      <c r="Y422" s="18" t="str">
        <f t="shared" si="136"/>
        <v/>
      </c>
      <c r="Z422" s="18" t="str">
        <f t="shared" si="137"/>
        <v/>
      </c>
      <c r="AA422" s="18" t="str">
        <f t="shared" si="138"/>
        <v/>
      </c>
    </row>
    <row r="423" spans="1:27">
      <c r="A423" s="11">
        <v>42628</v>
      </c>
      <c r="B423" s="12">
        <v>1279.5999999999999</v>
      </c>
      <c r="C423" s="12">
        <v>1410.05</v>
      </c>
      <c r="D423" s="9">
        <f t="shared" si="123"/>
        <v>-4.2160281483800868E-2</v>
      </c>
      <c r="E423" s="9">
        <f t="shared" si="139"/>
        <v>-4.0007438694389955E-2</v>
      </c>
      <c r="F423" s="9">
        <f t="shared" si="140"/>
        <v>6.0353805328723304E-3</v>
      </c>
      <c r="G423" s="9">
        <f t="shared" si="141"/>
        <v>-2.6427832495427211E-2</v>
      </c>
      <c r="H423" s="9">
        <f t="shared" si="142"/>
        <v>-5.3587044893352698E-2</v>
      </c>
      <c r="I423" s="9">
        <f t="shared" si="143"/>
        <v>-0.35670373685391177</v>
      </c>
      <c r="J423" s="3">
        <f t="shared" si="144"/>
        <v>7.9955886407498226E-3</v>
      </c>
      <c r="K423" s="3">
        <f t="shared" si="145"/>
        <v>1.2821433702054236E-2</v>
      </c>
      <c r="L423" s="15" t="str">
        <f t="shared" si="124"/>
        <v>Exit Trade</v>
      </c>
      <c r="M423" s="12">
        <v>0.42824575130331644</v>
      </c>
      <c r="N423" s="15" t="str">
        <f t="shared" si="125"/>
        <v/>
      </c>
      <c r="O423" s="15" t="str">
        <f t="shared" si="126"/>
        <v>Exit Trade</v>
      </c>
      <c r="P423" s="15" t="str">
        <f t="shared" si="127"/>
        <v/>
      </c>
      <c r="Q423" s="15">
        <f t="shared" si="128"/>
        <v>1091.1500000000001</v>
      </c>
      <c r="R423" s="15" t="str">
        <f t="shared" si="129"/>
        <v/>
      </c>
      <c r="S423" s="15">
        <f t="shared" si="130"/>
        <v>1150.0999999999999</v>
      </c>
      <c r="T423" s="18" t="str">
        <f t="shared" si="131"/>
        <v/>
      </c>
      <c r="U423" s="18">
        <f t="shared" si="132"/>
        <v>-6.1028373639384417E-3</v>
      </c>
      <c r="V423" s="18" t="str">
        <f t="shared" si="133"/>
        <v/>
      </c>
      <c r="W423" s="18">
        <f t="shared" si="134"/>
        <v>8.8596491228069372E-3</v>
      </c>
      <c r="X423" s="18" t="str">
        <f t="shared" si="135"/>
        <v/>
      </c>
      <c r="Y423" s="18" t="str">
        <f t="shared" si="136"/>
        <v/>
      </c>
      <c r="Z423" s="18" t="str">
        <f t="shared" si="137"/>
        <v/>
      </c>
      <c r="AA423" s="18" t="str">
        <f t="shared" si="138"/>
        <v/>
      </c>
    </row>
    <row r="424" spans="1:27">
      <c r="A424" s="11">
        <v>42629</v>
      </c>
      <c r="B424" s="12">
        <v>1297.8499999999999</v>
      </c>
      <c r="C424" s="12">
        <v>1397.35</v>
      </c>
      <c r="D424" s="9">
        <f t="shared" si="123"/>
        <v>-3.2080697814304573E-2</v>
      </c>
      <c r="E424" s="9">
        <f t="shared" si="139"/>
        <v>-3.9969291219088841E-2</v>
      </c>
      <c r="F424" s="9">
        <f t="shared" si="140"/>
        <v>6.0831550130082011E-3</v>
      </c>
      <c r="G424" s="9">
        <f t="shared" si="141"/>
        <v>-2.6282192439820391E-2</v>
      </c>
      <c r="H424" s="9">
        <f t="shared" si="142"/>
        <v>-5.3656389998357291E-2</v>
      </c>
      <c r="I424" s="9">
        <f t="shared" si="143"/>
        <v>1.2967930930438765</v>
      </c>
      <c r="J424" s="3">
        <f t="shared" si="144"/>
        <v>1.4262269459206002E-2</v>
      </c>
      <c r="K424" s="3">
        <f t="shared" si="145"/>
        <v>-9.006772809474874E-3</v>
      </c>
      <c r="L424" s="15" t="str">
        <f t="shared" si="124"/>
        <v/>
      </c>
      <c r="M424" s="12">
        <v>0.42824575130331644</v>
      </c>
      <c r="N424" s="15" t="str">
        <f t="shared" si="125"/>
        <v/>
      </c>
      <c r="O424" s="15" t="str">
        <f t="shared" si="126"/>
        <v>Exit Trade</v>
      </c>
      <c r="P424" s="15" t="str">
        <f t="shared" si="127"/>
        <v/>
      </c>
      <c r="Q424" s="15">
        <f t="shared" si="128"/>
        <v>1091.1500000000001</v>
      </c>
      <c r="R424" s="15" t="str">
        <f t="shared" si="129"/>
        <v/>
      </c>
      <c r="S424" s="15">
        <f t="shared" si="130"/>
        <v>1150.0999999999999</v>
      </c>
      <c r="T424" s="18" t="str">
        <f t="shared" si="131"/>
        <v/>
      </c>
      <c r="U424" s="18">
        <f t="shared" si="132"/>
        <v>-6.1028373639384417E-3</v>
      </c>
      <c r="V424" s="18" t="str">
        <f t="shared" si="133"/>
        <v/>
      </c>
      <c r="W424" s="18">
        <f t="shared" si="134"/>
        <v>8.8596491228069372E-3</v>
      </c>
      <c r="X424" s="18" t="str">
        <f t="shared" si="135"/>
        <v/>
      </c>
      <c r="Y424" s="18" t="str">
        <f t="shared" si="136"/>
        <v/>
      </c>
      <c r="Z424" s="18" t="str">
        <f t="shared" si="137"/>
        <v/>
      </c>
      <c r="AA424" s="18" t="str">
        <f t="shared" si="138"/>
        <v/>
      </c>
    </row>
    <row r="425" spans="1:27">
      <c r="A425" s="11">
        <v>42632</v>
      </c>
      <c r="B425" s="12">
        <v>1290.1500000000001</v>
      </c>
      <c r="C425" s="12">
        <v>1392.8</v>
      </c>
      <c r="D425" s="9">
        <f t="shared" si="123"/>
        <v>-3.3248551387446548E-2</v>
      </c>
      <c r="E425" s="9">
        <f t="shared" si="139"/>
        <v>-4.0118106730952473E-2</v>
      </c>
      <c r="F425" s="9">
        <f t="shared" si="140"/>
        <v>5.8502390742665627E-3</v>
      </c>
      <c r="G425" s="9">
        <f t="shared" si="141"/>
        <v>-2.6955068813852706E-2</v>
      </c>
      <c r="H425" s="9">
        <f t="shared" si="142"/>
        <v>-5.3281144648052239E-2</v>
      </c>
      <c r="I425" s="9">
        <f t="shared" si="143"/>
        <v>1.174234976776082</v>
      </c>
      <c r="J425" s="3">
        <f t="shared" si="144"/>
        <v>-5.9328890087450925E-3</v>
      </c>
      <c r="K425" s="3">
        <f t="shared" si="145"/>
        <v>-3.2561634522488675E-3</v>
      </c>
      <c r="L425" s="15" t="str">
        <f t="shared" si="124"/>
        <v/>
      </c>
      <c r="M425" s="12">
        <v>0.42824575130331644</v>
      </c>
      <c r="N425" s="15" t="str">
        <f t="shared" si="125"/>
        <v/>
      </c>
      <c r="O425" s="15" t="str">
        <f t="shared" si="126"/>
        <v>Exit Trade</v>
      </c>
      <c r="P425" s="15" t="str">
        <f t="shared" si="127"/>
        <v/>
      </c>
      <c r="Q425" s="15">
        <f t="shared" si="128"/>
        <v>1091.1500000000001</v>
      </c>
      <c r="R425" s="15" t="str">
        <f t="shared" si="129"/>
        <v/>
      </c>
      <c r="S425" s="15">
        <f t="shared" si="130"/>
        <v>1150.0999999999999</v>
      </c>
      <c r="T425" s="18" t="str">
        <f t="shared" si="131"/>
        <v/>
      </c>
      <c r="U425" s="18">
        <f t="shared" si="132"/>
        <v>-6.1028373639384417E-3</v>
      </c>
      <c r="V425" s="18" t="str">
        <f t="shared" si="133"/>
        <v/>
      </c>
      <c r="W425" s="18">
        <f t="shared" si="134"/>
        <v>8.8596491228069372E-3</v>
      </c>
      <c r="X425" s="18" t="str">
        <f t="shared" si="135"/>
        <v/>
      </c>
      <c r="Y425" s="18" t="str">
        <f t="shared" si="136"/>
        <v/>
      </c>
      <c r="Z425" s="18" t="str">
        <f t="shared" si="137"/>
        <v/>
      </c>
      <c r="AA425" s="18" t="str">
        <f t="shared" si="138"/>
        <v/>
      </c>
    </row>
    <row r="426" spans="1:27">
      <c r="A426" s="11">
        <v>42633</v>
      </c>
      <c r="B426" s="12">
        <v>1288.45</v>
      </c>
      <c r="C426" s="12">
        <v>1393.1</v>
      </c>
      <c r="D426" s="9">
        <f t="shared" si="123"/>
        <v>-3.3914722379679775E-2</v>
      </c>
      <c r="E426" s="9">
        <f t="shared" si="139"/>
        <v>-4.0353547525310708E-2</v>
      </c>
      <c r="F426" s="9">
        <f t="shared" si="140"/>
        <v>5.4245601546819202E-3</v>
      </c>
      <c r="G426" s="9">
        <f t="shared" si="141"/>
        <v>-2.8148287177276389E-2</v>
      </c>
      <c r="H426" s="9">
        <f t="shared" si="142"/>
        <v>-5.2558807873345027E-2</v>
      </c>
      <c r="I426" s="9">
        <f t="shared" si="143"/>
        <v>1.1869764482330616</v>
      </c>
      <c r="J426" s="3">
        <f t="shared" si="144"/>
        <v>-1.3176762391970277E-3</v>
      </c>
      <c r="K426" s="3">
        <f t="shared" si="145"/>
        <v>2.1539345203902538E-4</v>
      </c>
      <c r="L426" s="15" t="str">
        <f t="shared" si="124"/>
        <v/>
      </c>
      <c r="M426" s="12">
        <v>0.42824575130331644</v>
      </c>
      <c r="N426" s="15" t="str">
        <f t="shared" si="125"/>
        <v/>
      </c>
      <c r="O426" s="15" t="str">
        <f t="shared" si="126"/>
        <v>Exit Trade</v>
      </c>
      <c r="P426" s="15" t="str">
        <f t="shared" si="127"/>
        <v/>
      </c>
      <c r="Q426" s="15">
        <f t="shared" si="128"/>
        <v>1091.1500000000001</v>
      </c>
      <c r="R426" s="15" t="str">
        <f t="shared" si="129"/>
        <v/>
      </c>
      <c r="S426" s="15">
        <f t="shared" si="130"/>
        <v>1150.0999999999999</v>
      </c>
      <c r="T426" s="18" t="str">
        <f t="shared" si="131"/>
        <v/>
      </c>
      <c r="U426" s="18">
        <f t="shared" si="132"/>
        <v>-6.1028373639384417E-3</v>
      </c>
      <c r="V426" s="18" t="str">
        <f t="shared" si="133"/>
        <v/>
      </c>
      <c r="W426" s="18">
        <f t="shared" si="134"/>
        <v>8.8596491228069372E-3</v>
      </c>
      <c r="X426" s="18" t="str">
        <f t="shared" si="135"/>
        <v/>
      </c>
      <c r="Y426" s="18" t="str">
        <f t="shared" si="136"/>
        <v/>
      </c>
      <c r="Z426" s="18" t="str">
        <f t="shared" si="137"/>
        <v/>
      </c>
      <c r="AA426" s="18" t="str">
        <f t="shared" si="138"/>
        <v/>
      </c>
    </row>
    <row r="427" spans="1:27">
      <c r="A427" s="11">
        <v>42634</v>
      </c>
      <c r="B427" s="12">
        <v>1293</v>
      </c>
      <c r="C427" s="12">
        <v>1392.35</v>
      </c>
      <c r="D427" s="9">
        <f t="shared" si="123"/>
        <v>-3.2149894275102966E-2</v>
      </c>
      <c r="E427" s="9">
        <f t="shared" si="139"/>
        <v>-4.0387360059562574E-2</v>
      </c>
      <c r="F427" s="9">
        <f t="shared" si="140"/>
        <v>5.3679871574081875E-3</v>
      </c>
      <c r="G427" s="9">
        <f t="shared" si="141"/>
        <v>-2.8309388955394151E-2</v>
      </c>
      <c r="H427" s="9">
        <f t="shared" si="142"/>
        <v>-5.2465331163730998E-2</v>
      </c>
      <c r="I427" s="9">
        <f t="shared" si="143"/>
        <v>1.5345539292305022</v>
      </c>
      <c r="J427" s="3">
        <f t="shared" si="144"/>
        <v>3.5313749078349603E-3</v>
      </c>
      <c r="K427" s="3">
        <f t="shared" si="145"/>
        <v>-5.3836766922690403E-4</v>
      </c>
      <c r="L427" s="15" t="str">
        <f t="shared" si="124"/>
        <v/>
      </c>
      <c r="M427" s="12">
        <v>0.42824575130331644</v>
      </c>
      <c r="N427" s="15" t="str">
        <f t="shared" si="125"/>
        <v/>
      </c>
      <c r="O427" s="15" t="str">
        <f t="shared" si="126"/>
        <v>Exit Trade</v>
      </c>
      <c r="P427" s="15" t="str">
        <f t="shared" si="127"/>
        <v/>
      </c>
      <c r="Q427" s="15">
        <f t="shared" si="128"/>
        <v>1091.1500000000001</v>
      </c>
      <c r="R427" s="15" t="str">
        <f t="shared" si="129"/>
        <v/>
      </c>
      <c r="S427" s="15">
        <f t="shared" si="130"/>
        <v>1150.0999999999999</v>
      </c>
      <c r="T427" s="18" t="str">
        <f t="shared" si="131"/>
        <v/>
      </c>
      <c r="U427" s="18">
        <f t="shared" si="132"/>
        <v>-6.1028373639384417E-3</v>
      </c>
      <c r="V427" s="18" t="str">
        <f t="shared" si="133"/>
        <v/>
      </c>
      <c r="W427" s="18">
        <f t="shared" si="134"/>
        <v>8.8596491228069372E-3</v>
      </c>
      <c r="X427" s="18" t="str">
        <f t="shared" si="135"/>
        <v/>
      </c>
      <c r="Y427" s="18" t="str">
        <f t="shared" si="136"/>
        <v/>
      </c>
      <c r="Z427" s="18" t="str">
        <f t="shared" si="137"/>
        <v/>
      </c>
      <c r="AA427" s="18" t="str">
        <f t="shared" si="138"/>
        <v/>
      </c>
    </row>
    <row r="428" spans="1:27">
      <c r="A428" s="11">
        <v>42635</v>
      </c>
      <c r="B428" s="12">
        <v>1306.9000000000001</v>
      </c>
      <c r="C428" s="12">
        <v>1413.25</v>
      </c>
      <c r="D428" s="9">
        <f t="shared" si="123"/>
        <v>-3.3976636168821135E-2</v>
      </c>
      <c r="E428" s="9">
        <f t="shared" si="139"/>
        <v>-4.0215233297128776E-2</v>
      </c>
      <c r="F428" s="9">
        <f t="shared" si="140"/>
        <v>5.4907352615152834E-3</v>
      </c>
      <c r="G428" s="9">
        <f t="shared" si="141"/>
        <v>-2.7861078958719386E-2</v>
      </c>
      <c r="H428" s="9">
        <f t="shared" si="142"/>
        <v>-5.2569387635538166E-2</v>
      </c>
      <c r="I428" s="9">
        <f t="shared" si="143"/>
        <v>1.1362043207644961</v>
      </c>
      <c r="J428" s="3">
        <f t="shared" si="144"/>
        <v>1.0750193348801307E-2</v>
      </c>
      <c r="K428" s="3">
        <f t="shared" si="145"/>
        <v>1.5010593600747005E-2</v>
      </c>
      <c r="L428" s="15" t="str">
        <f t="shared" si="124"/>
        <v/>
      </c>
      <c r="M428" s="12">
        <v>0.42824575130331644</v>
      </c>
      <c r="N428" s="15" t="str">
        <f t="shared" si="125"/>
        <v/>
      </c>
      <c r="O428" s="15" t="str">
        <f t="shared" si="126"/>
        <v>Exit Trade</v>
      </c>
      <c r="P428" s="15" t="str">
        <f t="shared" si="127"/>
        <v/>
      </c>
      <c r="Q428" s="15">
        <f t="shared" si="128"/>
        <v>1091.1500000000001</v>
      </c>
      <c r="R428" s="15" t="str">
        <f t="shared" si="129"/>
        <v/>
      </c>
      <c r="S428" s="15">
        <f t="shared" si="130"/>
        <v>1150.0999999999999</v>
      </c>
      <c r="T428" s="18" t="str">
        <f t="shared" si="131"/>
        <v/>
      </c>
      <c r="U428" s="18">
        <f t="shared" si="132"/>
        <v>-6.1028373639384417E-3</v>
      </c>
      <c r="V428" s="18" t="str">
        <f t="shared" si="133"/>
        <v/>
      </c>
      <c r="W428" s="18">
        <f t="shared" si="134"/>
        <v>8.8596491228069372E-3</v>
      </c>
      <c r="X428" s="18" t="str">
        <f t="shared" si="135"/>
        <v/>
      </c>
      <c r="Y428" s="18" t="str">
        <f t="shared" si="136"/>
        <v/>
      </c>
      <c r="Z428" s="18" t="str">
        <f t="shared" si="137"/>
        <v/>
      </c>
      <c r="AA428" s="18" t="str">
        <f t="shared" si="138"/>
        <v/>
      </c>
    </row>
    <row r="429" spans="1:27">
      <c r="A429" s="11">
        <v>42636</v>
      </c>
      <c r="B429" s="12">
        <v>1312.7</v>
      </c>
      <c r="C429" s="12">
        <v>1425.1</v>
      </c>
      <c r="D429" s="9">
        <f t="shared" si="123"/>
        <v>-3.5679854837841217E-2</v>
      </c>
      <c r="E429" s="9">
        <f t="shared" si="139"/>
        <v>-4.0333231442125819E-2</v>
      </c>
      <c r="F429" s="9">
        <f t="shared" si="140"/>
        <v>5.3473749605051765E-3</v>
      </c>
      <c r="G429" s="9">
        <f t="shared" si="141"/>
        <v>-2.8301637780989174E-2</v>
      </c>
      <c r="H429" s="9">
        <f t="shared" si="142"/>
        <v>-5.2364825103262465E-2</v>
      </c>
      <c r="I429" s="9">
        <f t="shared" si="143"/>
        <v>0.87021700154817438</v>
      </c>
      <c r="J429" s="3">
        <f t="shared" si="144"/>
        <v>4.4379830132373968E-3</v>
      </c>
      <c r="K429" s="3">
        <f t="shared" si="145"/>
        <v>8.3849283566247365E-3</v>
      </c>
      <c r="L429" s="15" t="str">
        <f t="shared" si="124"/>
        <v/>
      </c>
      <c r="M429" s="12">
        <v>0.42824575130331644</v>
      </c>
      <c r="N429" s="15" t="str">
        <f t="shared" si="125"/>
        <v/>
      </c>
      <c r="O429" s="15" t="str">
        <f t="shared" si="126"/>
        <v>Exit Trade</v>
      </c>
      <c r="P429" s="15" t="str">
        <f t="shared" si="127"/>
        <v/>
      </c>
      <c r="Q429" s="15">
        <f t="shared" si="128"/>
        <v>1091.1500000000001</v>
      </c>
      <c r="R429" s="15" t="str">
        <f t="shared" si="129"/>
        <v/>
      </c>
      <c r="S429" s="15">
        <f t="shared" si="130"/>
        <v>1150.0999999999999</v>
      </c>
      <c r="T429" s="18" t="str">
        <f t="shared" si="131"/>
        <v/>
      </c>
      <c r="U429" s="18">
        <f t="shared" si="132"/>
        <v>-6.1028373639384417E-3</v>
      </c>
      <c r="V429" s="18" t="str">
        <f t="shared" si="133"/>
        <v/>
      </c>
      <c r="W429" s="18">
        <f t="shared" si="134"/>
        <v>8.8596491228069372E-3</v>
      </c>
      <c r="X429" s="18" t="str">
        <f t="shared" si="135"/>
        <v/>
      </c>
      <c r="Y429" s="18" t="str">
        <f t="shared" si="136"/>
        <v/>
      </c>
      <c r="Z429" s="18" t="str">
        <f t="shared" si="137"/>
        <v/>
      </c>
      <c r="AA429" s="18" t="str">
        <f t="shared" si="138"/>
        <v/>
      </c>
    </row>
    <row r="430" spans="1:27">
      <c r="A430" s="11">
        <v>42639</v>
      </c>
      <c r="B430" s="12">
        <v>1296.1500000000001</v>
      </c>
      <c r="C430" s="12">
        <v>1412.45</v>
      </c>
      <c r="D430" s="9">
        <f t="shared" si="123"/>
        <v>-3.7317818772432898E-2</v>
      </c>
      <c r="E430" s="9">
        <f t="shared" si="139"/>
        <v>-4.0331459994356424E-2</v>
      </c>
      <c r="F430" s="9">
        <f t="shared" si="140"/>
        <v>5.3483988273528432E-3</v>
      </c>
      <c r="G430" s="9">
        <f t="shared" si="141"/>
        <v>-2.8297562632812526E-2</v>
      </c>
      <c r="H430" s="9">
        <f t="shared" si="142"/>
        <v>-5.2365357355900324E-2</v>
      </c>
      <c r="I430" s="9">
        <f t="shared" si="143"/>
        <v>0.56346606137730915</v>
      </c>
      <c r="J430" s="3">
        <f t="shared" si="144"/>
        <v>-1.260760265102457E-2</v>
      </c>
      <c r="K430" s="3">
        <f t="shared" si="145"/>
        <v>-8.8765700652584829E-3</v>
      </c>
      <c r="L430" s="15" t="str">
        <f t="shared" si="124"/>
        <v/>
      </c>
      <c r="M430" s="12">
        <v>0.42824575130331644</v>
      </c>
      <c r="N430" s="15" t="str">
        <f t="shared" si="125"/>
        <v/>
      </c>
      <c r="O430" s="15" t="str">
        <f t="shared" si="126"/>
        <v>Exit Trade</v>
      </c>
      <c r="P430" s="15" t="str">
        <f t="shared" si="127"/>
        <v/>
      </c>
      <c r="Q430" s="15">
        <f t="shared" si="128"/>
        <v>1091.1500000000001</v>
      </c>
      <c r="R430" s="15" t="str">
        <f t="shared" si="129"/>
        <v/>
      </c>
      <c r="S430" s="15">
        <f t="shared" si="130"/>
        <v>1150.0999999999999</v>
      </c>
      <c r="T430" s="18" t="str">
        <f t="shared" si="131"/>
        <v/>
      </c>
      <c r="U430" s="18">
        <f t="shared" si="132"/>
        <v>-6.1028373639384417E-3</v>
      </c>
      <c r="V430" s="18" t="str">
        <f t="shared" si="133"/>
        <v/>
      </c>
      <c r="W430" s="18">
        <f t="shared" si="134"/>
        <v>8.8596491228069372E-3</v>
      </c>
      <c r="X430" s="18" t="str">
        <f t="shared" si="135"/>
        <v/>
      </c>
      <c r="Y430" s="18" t="str">
        <f t="shared" si="136"/>
        <v/>
      </c>
      <c r="Z430" s="18" t="str">
        <f t="shared" si="137"/>
        <v/>
      </c>
      <c r="AA430" s="18" t="str">
        <f t="shared" si="138"/>
        <v/>
      </c>
    </row>
    <row r="431" spans="1:27">
      <c r="A431" s="11">
        <v>42640</v>
      </c>
      <c r="B431" s="12">
        <v>1298.05</v>
      </c>
      <c r="C431" s="12">
        <v>1418.9</v>
      </c>
      <c r="D431" s="9">
        <f t="shared" si="123"/>
        <v>-3.8660367193707426E-2</v>
      </c>
      <c r="E431" s="9">
        <f t="shared" si="139"/>
        <v>-4.026853640712607E-2</v>
      </c>
      <c r="F431" s="9">
        <f t="shared" si="140"/>
        <v>5.3568601788969612E-3</v>
      </c>
      <c r="G431" s="9">
        <f t="shared" si="141"/>
        <v>-2.8215601004607908E-2</v>
      </c>
      <c r="H431" s="9">
        <f t="shared" si="142"/>
        <v>-5.2321471809644235E-2</v>
      </c>
      <c r="I431" s="9">
        <f t="shared" si="143"/>
        <v>0.30020742743182516</v>
      </c>
      <c r="J431" s="3">
        <f t="shared" si="144"/>
        <v>1.465879720711232E-3</v>
      </c>
      <c r="K431" s="3">
        <f t="shared" si="145"/>
        <v>4.5665333286134344E-3</v>
      </c>
      <c r="L431" s="15" t="str">
        <f t="shared" si="124"/>
        <v>Exit Trade</v>
      </c>
      <c r="M431" s="12">
        <v>0.42824575130331644</v>
      </c>
      <c r="N431" s="15" t="str">
        <f t="shared" si="125"/>
        <v/>
      </c>
      <c r="O431" s="15" t="str">
        <f t="shared" si="126"/>
        <v>Exit Trade</v>
      </c>
      <c r="P431" s="15" t="str">
        <f t="shared" si="127"/>
        <v/>
      </c>
      <c r="Q431" s="15">
        <f t="shared" si="128"/>
        <v>1091.1500000000001</v>
      </c>
      <c r="R431" s="15" t="str">
        <f t="shared" si="129"/>
        <v/>
      </c>
      <c r="S431" s="15">
        <f t="shared" si="130"/>
        <v>1150.0999999999999</v>
      </c>
      <c r="T431" s="18" t="str">
        <f t="shared" si="131"/>
        <v/>
      </c>
      <c r="U431" s="18">
        <f t="shared" si="132"/>
        <v>-6.1028373639384417E-3</v>
      </c>
      <c r="V431" s="18" t="str">
        <f t="shared" si="133"/>
        <v/>
      </c>
      <c r="W431" s="18">
        <f t="shared" si="134"/>
        <v>8.8596491228069372E-3</v>
      </c>
      <c r="X431" s="18" t="str">
        <f t="shared" si="135"/>
        <v/>
      </c>
      <c r="Y431" s="18" t="str">
        <f t="shared" si="136"/>
        <v/>
      </c>
      <c r="Z431" s="18" t="str">
        <f t="shared" si="137"/>
        <v/>
      </c>
      <c r="AA431" s="18" t="str">
        <f t="shared" si="138"/>
        <v/>
      </c>
    </row>
    <row r="432" spans="1:27">
      <c r="A432" s="11">
        <v>42641</v>
      </c>
      <c r="B432" s="12">
        <v>1295.25</v>
      </c>
      <c r="C432" s="12">
        <v>1423.55</v>
      </c>
      <c r="D432" s="9">
        <f t="shared" si="123"/>
        <v>-4.1019124716117572E-2</v>
      </c>
      <c r="E432" s="9">
        <f t="shared" si="139"/>
        <v>-3.9932196570563801E-2</v>
      </c>
      <c r="F432" s="9">
        <f t="shared" si="140"/>
        <v>4.9543768239544671E-3</v>
      </c>
      <c r="G432" s="9">
        <f t="shared" si="141"/>
        <v>-2.8784848716666249E-2</v>
      </c>
      <c r="H432" s="9">
        <f t="shared" si="142"/>
        <v>-5.1079544424461353E-2</v>
      </c>
      <c r="I432" s="9">
        <f t="shared" si="143"/>
        <v>-0.21938745964950862</v>
      </c>
      <c r="J432" s="3">
        <f t="shared" si="144"/>
        <v>-2.1570817765108855E-3</v>
      </c>
      <c r="K432" s="3">
        <f t="shared" si="145"/>
        <v>3.2771865529634668E-3</v>
      </c>
      <c r="L432" s="15" t="str">
        <f t="shared" si="124"/>
        <v>Exit Trade</v>
      </c>
      <c r="M432" s="12">
        <v>0.42824575130331644</v>
      </c>
      <c r="N432" s="15" t="str">
        <f t="shared" si="125"/>
        <v/>
      </c>
      <c r="O432" s="15" t="str">
        <f t="shared" si="126"/>
        <v>Exit Trade</v>
      </c>
      <c r="P432" s="15" t="str">
        <f t="shared" si="127"/>
        <v/>
      </c>
      <c r="Q432" s="15">
        <f t="shared" si="128"/>
        <v>1091.1500000000001</v>
      </c>
      <c r="R432" s="15" t="str">
        <f t="shared" si="129"/>
        <v/>
      </c>
      <c r="S432" s="15">
        <f t="shared" si="130"/>
        <v>1150.0999999999999</v>
      </c>
      <c r="T432" s="18" t="str">
        <f t="shared" si="131"/>
        <v/>
      </c>
      <c r="U432" s="18">
        <f t="shared" si="132"/>
        <v>-6.1028373639384417E-3</v>
      </c>
      <c r="V432" s="18" t="str">
        <f t="shared" si="133"/>
        <v/>
      </c>
      <c r="W432" s="18">
        <f t="shared" si="134"/>
        <v>8.8596491228069372E-3</v>
      </c>
      <c r="X432" s="18" t="str">
        <f t="shared" si="135"/>
        <v/>
      </c>
      <c r="Y432" s="18" t="str">
        <f t="shared" si="136"/>
        <v/>
      </c>
      <c r="Z432" s="18" t="str">
        <f t="shared" si="137"/>
        <v/>
      </c>
      <c r="AA432" s="18" t="str">
        <f t="shared" si="138"/>
        <v/>
      </c>
    </row>
    <row r="433" spans="1:27">
      <c r="A433" s="11">
        <v>42642</v>
      </c>
      <c r="B433" s="12">
        <v>1277.5</v>
      </c>
      <c r="C433" s="12">
        <v>1401.4</v>
      </c>
      <c r="D433" s="9">
        <f t="shared" si="123"/>
        <v>-4.0201204350806354E-2</v>
      </c>
      <c r="E433" s="9">
        <f t="shared" si="139"/>
        <v>-3.9801406962910492E-2</v>
      </c>
      <c r="F433" s="9">
        <f t="shared" si="140"/>
        <v>4.8912664230243786E-3</v>
      </c>
      <c r="G433" s="9">
        <f t="shared" si="141"/>
        <v>-2.879605751110564E-2</v>
      </c>
      <c r="H433" s="9">
        <f t="shared" si="142"/>
        <v>-5.080675641471534E-2</v>
      </c>
      <c r="I433" s="9">
        <f t="shared" si="143"/>
        <v>-8.1736988607678016E-2</v>
      </c>
      <c r="J433" s="3">
        <f t="shared" si="144"/>
        <v>-1.3703918162516888E-2</v>
      </c>
      <c r="K433" s="3">
        <f t="shared" si="145"/>
        <v>-1.555969231849943E-2</v>
      </c>
      <c r="L433" s="15" t="str">
        <f t="shared" si="124"/>
        <v>Exit Trade</v>
      </c>
      <c r="M433" s="12">
        <v>0.42824575130331644</v>
      </c>
      <c r="N433" s="15" t="str">
        <f t="shared" si="125"/>
        <v/>
      </c>
      <c r="O433" s="15" t="str">
        <f t="shared" si="126"/>
        <v>Exit Trade</v>
      </c>
      <c r="P433" s="15" t="str">
        <f t="shared" si="127"/>
        <v/>
      </c>
      <c r="Q433" s="15">
        <f t="shared" si="128"/>
        <v>1091.1500000000001</v>
      </c>
      <c r="R433" s="15" t="str">
        <f t="shared" si="129"/>
        <v/>
      </c>
      <c r="S433" s="15">
        <f t="shared" si="130"/>
        <v>1150.0999999999999</v>
      </c>
      <c r="T433" s="18" t="str">
        <f t="shared" si="131"/>
        <v/>
      </c>
      <c r="U433" s="18">
        <f t="shared" si="132"/>
        <v>-6.1028373639384417E-3</v>
      </c>
      <c r="V433" s="18" t="str">
        <f t="shared" si="133"/>
        <v/>
      </c>
      <c r="W433" s="18">
        <f t="shared" si="134"/>
        <v>8.8596491228069372E-3</v>
      </c>
      <c r="X433" s="18" t="str">
        <f t="shared" si="135"/>
        <v/>
      </c>
      <c r="Y433" s="18" t="str">
        <f t="shared" si="136"/>
        <v/>
      </c>
      <c r="Z433" s="18" t="str">
        <f t="shared" si="137"/>
        <v/>
      </c>
      <c r="AA433" s="18" t="str">
        <f t="shared" si="138"/>
        <v/>
      </c>
    </row>
    <row r="434" spans="1:27">
      <c r="A434" s="11">
        <v>42643</v>
      </c>
      <c r="B434" s="12">
        <v>1272.8499999999999</v>
      </c>
      <c r="C434" s="12">
        <v>1393.45</v>
      </c>
      <c r="D434" s="9">
        <f t="shared" si="123"/>
        <v>-3.9314163006045268E-2</v>
      </c>
      <c r="E434" s="9">
        <f t="shared" si="139"/>
        <v>-3.9641713967023165E-2</v>
      </c>
      <c r="F434" s="9">
        <f t="shared" si="140"/>
        <v>4.8236556927048809E-3</v>
      </c>
      <c r="G434" s="9">
        <f t="shared" si="141"/>
        <v>-2.8788488658437181E-2</v>
      </c>
      <c r="H434" s="9">
        <f t="shared" si="142"/>
        <v>-5.0494939275609149E-2</v>
      </c>
      <c r="I434" s="9">
        <f t="shared" si="143"/>
        <v>6.7905128774691223E-2</v>
      </c>
      <c r="J434" s="3">
        <f t="shared" si="144"/>
        <v>-3.6399217221135742E-3</v>
      </c>
      <c r="K434" s="3">
        <f t="shared" si="145"/>
        <v>-5.6728985300414196E-3</v>
      </c>
      <c r="L434" s="15" t="str">
        <f t="shared" si="124"/>
        <v>Exit Trade</v>
      </c>
      <c r="M434" s="12">
        <v>0.42824575130331644</v>
      </c>
      <c r="N434" s="15" t="str">
        <f t="shared" si="125"/>
        <v/>
      </c>
      <c r="O434" s="15" t="str">
        <f t="shared" si="126"/>
        <v>Exit Trade</v>
      </c>
      <c r="P434" s="15" t="str">
        <f t="shared" si="127"/>
        <v/>
      </c>
      <c r="Q434" s="15">
        <f t="shared" si="128"/>
        <v>1091.1500000000001</v>
      </c>
      <c r="R434" s="15" t="str">
        <f t="shared" si="129"/>
        <v/>
      </c>
      <c r="S434" s="15">
        <f t="shared" si="130"/>
        <v>1150.0999999999999</v>
      </c>
      <c r="T434" s="18" t="str">
        <f t="shared" si="131"/>
        <v/>
      </c>
      <c r="U434" s="18">
        <f t="shared" si="132"/>
        <v>-6.1028373639384417E-3</v>
      </c>
      <c r="V434" s="18" t="str">
        <f t="shared" si="133"/>
        <v/>
      </c>
      <c r="W434" s="18">
        <f t="shared" si="134"/>
        <v>8.8596491228069372E-3</v>
      </c>
      <c r="X434" s="18" t="str">
        <f t="shared" si="135"/>
        <v/>
      </c>
      <c r="Y434" s="18" t="str">
        <f t="shared" si="136"/>
        <v/>
      </c>
      <c r="Z434" s="18" t="str">
        <f t="shared" si="137"/>
        <v/>
      </c>
      <c r="AA434" s="18" t="str">
        <f t="shared" si="138"/>
        <v/>
      </c>
    </row>
    <row r="435" spans="1:27">
      <c r="A435" s="11">
        <v>42646</v>
      </c>
      <c r="B435" s="12">
        <v>1287.2</v>
      </c>
      <c r="C435" s="12">
        <v>1425.5</v>
      </c>
      <c r="D435" s="9">
        <f t="shared" si="123"/>
        <v>-4.4321190554505618E-2</v>
      </c>
      <c r="E435" s="9">
        <f t="shared" si="139"/>
        <v>-3.9775626586957914E-2</v>
      </c>
      <c r="F435" s="9">
        <f t="shared" si="140"/>
        <v>4.8978641464066091E-3</v>
      </c>
      <c r="G435" s="9">
        <f t="shared" si="141"/>
        <v>-2.8755432257543043E-2</v>
      </c>
      <c r="H435" s="9">
        <f t="shared" si="142"/>
        <v>-5.0795820916372789E-2</v>
      </c>
      <c r="I435" s="9">
        <f t="shared" si="143"/>
        <v>-0.92807065113935938</v>
      </c>
      <c r="J435" s="3">
        <f t="shared" si="144"/>
        <v>1.1273912872687385E-2</v>
      </c>
      <c r="K435" s="3">
        <f t="shared" si="145"/>
        <v>2.3000466468118666E-2</v>
      </c>
      <c r="L435" s="15" t="str">
        <f t="shared" si="124"/>
        <v/>
      </c>
      <c r="M435" s="12">
        <v>0.42824575130331644</v>
      </c>
      <c r="N435" s="15" t="str">
        <f t="shared" si="125"/>
        <v/>
      </c>
      <c r="O435" s="15" t="str">
        <f t="shared" si="126"/>
        <v>Exit Trade</v>
      </c>
      <c r="P435" s="15" t="str">
        <f t="shared" si="127"/>
        <v/>
      </c>
      <c r="Q435" s="15">
        <f t="shared" si="128"/>
        <v>1091.1500000000001</v>
      </c>
      <c r="R435" s="15" t="str">
        <f t="shared" si="129"/>
        <v/>
      </c>
      <c r="S435" s="15">
        <f t="shared" si="130"/>
        <v>1150.0999999999999</v>
      </c>
      <c r="T435" s="18" t="str">
        <f t="shared" si="131"/>
        <v/>
      </c>
      <c r="U435" s="18">
        <f t="shared" si="132"/>
        <v>-6.1028373639384417E-3</v>
      </c>
      <c r="V435" s="18" t="str">
        <f t="shared" si="133"/>
        <v/>
      </c>
      <c r="W435" s="18">
        <f t="shared" si="134"/>
        <v>8.8596491228069372E-3</v>
      </c>
      <c r="X435" s="18" t="str">
        <f t="shared" si="135"/>
        <v/>
      </c>
      <c r="Y435" s="18" t="str">
        <f t="shared" si="136"/>
        <v/>
      </c>
      <c r="Z435" s="18" t="str">
        <f t="shared" si="137"/>
        <v/>
      </c>
      <c r="AA435" s="18" t="str">
        <f t="shared" si="138"/>
        <v/>
      </c>
    </row>
    <row r="436" spans="1:27">
      <c r="A436" s="11">
        <v>42647</v>
      </c>
      <c r="B436" s="12">
        <v>1289.55</v>
      </c>
      <c r="C436" s="12">
        <v>1432.4</v>
      </c>
      <c r="D436" s="9">
        <f t="shared" si="123"/>
        <v>-4.5626126545928535E-2</v>
      </c>
      <c r="E436" s="9">
        <f t="shared" si="139"/>
        <v>-3.9942195994974776E-2</v>
      </c>
      <c r="F436" s="9">
        <f t="shared" si="140"/>
        <v>5.0115411272730146E-3</v>
      </c>
      <c r="G436" s="9">
        <f t="shared" si="141"/>
        <v>-2.8666228458610492E-2</v>
      </c>
      <c r="H436" s="9">
        <f t="shared" si="142"/>
        <v>-5.121816353133906E-2</v>
      </c>
      <c r="I436" s="9">
        <f t="shared" si="143"/>
        <v>-1.1341681942948791</v>
      </c>
      <c r="J436" s="3">
        <f t="shared" si="144"/>
        <v>1.8256681168426889E-3</v>
      </c>
      <c r="K436" s="3">
        <f t="shared" si="145"/>
        <v>4.8404068747808426E-3</v>
      </c>
      <c r="L436" s="15" t="str">
        <f t="shared" si="124"/>
        <v/>
      </c>
      <c r="M436" s="12">
        <v>0.42824575130331644</v>
      </c>
      <c r="N436" s="15" t="str">
        <f t="shared" si="125"/>
        <v/>
      </c>
      <c r="O436" s="15" t="str">
        <f t="shared" si="126"/>
        <v>Exit Trade</v>
      </c>
      <c r="P436" s="15" t="str">
        <f t="shared" si="127"/>
        <v/>
      </c>
      <c r="Q436" s="15">
        <f t="shared" si="128"/>
        <v>1091.1500000000001</v>
      </c>
      <c r="R436" s="15" t="str">
        <f t="shared" si="129"/>
        <v/>
      </c>
      <c r="S436" s="15">
        <f t="shared" si="130"/>
        <v>1150.0999999999999</v>
      </c>
      <c r="T436" s="18" t="str">
        <f t="shared" si="131"/>
        <v/>
      </c>
      <c r="U436" s="18">
        <f t="shared" si="132"/>
        <v>-6.1028373639384417E-3</v>
      </c>
      <c r="V436" s="18" t="str">
        <f t="shared" si="133"/>
        <v/>
      </c>
      <c r="W436" s="18">
        <f t="shared" si="134"/>
        <v>8.8596491228069372E-3</v>
      </c>
      <c r="X436" s="18" t="str">
        <f t="shared" si="135"/>
        <v/>
      </c>
      <c r="Y436" s="18" t="str">
        <f t="shared" si="136"/>
        <v/>
      </c>
      <c r="Z436" s="18" t="str">
        <f t="shared" si="137"/>
        <v/>
      </c>
      <c r="AA436" s="18" t="str">
        <f t="shared" si="138"/>
        <v/>
      </c>
    </row>
    <row r="437" spans="1:27">
      <c r="A437" s="11">
        <v>42648</v>
      </c>
      <c r="B437" s="12">
        <v>1286.0999999999999</v>
      </c>
      <c r="C437" s="12">
        <v>1423.15</v>
      </c>
      <c r="D437" s="9">
        <f t="shared" si="123"/>
        <v>-4.3975938901822872E-2</v>
      </c>
      <c r="E437" s="9">
        <f t="shared" si="139"/>
        <v>-4.0004955960877449E-2</v>
      </c>
      <c r="F437" s="9">
        <f t="shared" si="140"/>
        <v>5.0510399997394035E-3</v>
      </c>
      <c r="G437" s="9">
        <f t="shared" si="141"/>
        <v>-2.8640115961463791E-2</v>
      </c>
      <c r="H437" s="9">
        <f t="shared" si="142"/>
        <v>-5.1369795960291106E-2</v>
      </c>
      <c r="I437" s="9">
        <f t="shared" si="143"/>
        <v>-0.78617135107825264</v>
      </c>
      <c r="J437" s="3">
        <f t="shared" si="144"/>
        <v>-2.6753518669303598E-3</v>
      </c>
      <c r="K437" s="3">
        <f t="shared" si="145"/>
        <v>-6.4576933817369446E-3</v>
      </c>
      <c r="L437" s="15" t="str">
        <f t="shared" si="124"/>
        <v/>
      </c>
      <c r="M437" s="12">
        <v>0.42824575130331644</v>
      </c>
      <c r="N437" s="15" t="str">
        <f t="shared" si="125"/>
        <v/>
      </c>
      <c r="O437" s="15" t="str">
        <f t="shared" si="126"/>
        <v>Exit Trade</v>
      </c>
      <c r="P437" s="15" t="str">
        <f t="shared" si="127"/>
        <v/>
      </c>
      <c r="Q437" s="15">
        <f t="shared" si="128"/>
        <v>1091.1500000000001</v>
      </c>
      <c r="R437" s="15" t="str">
        <f t="shared" si="129"/>
        <v/>
      </c>
      <c r="S437" s="15">
        <f t="shared" si="130"/>
        <v>1150.0999999999999</v>
      </c>
      <c r="T437" s="18" t="str">
        <f t="shared" si="131"/>
        <v/>
      </c>
      <c r="U437" s="18">
        <f t="shared" si="132"/>
        <v>-6.1028373639384417E-3</v>
      </c>
      <c r="V437" s="18" t="str">
        <f t="shared" si="133"/>
        <v/>
      </c>
      <c r="W437" s="18">
        <f t="shared" si="134"/>
        <v>8.8596491228069372E-3</v>
      </c>
      <c r="X437" s="18" t="str">
        <f t="shared" si="135"/>
        <v/>
      </c>
      <c r="Y437" s="18" t="str">
        <f t="shared" si="136"/>
        <v/>
      </c>
      <c r="Z437" s="18" t="str">
        <f t="shared" si="137"/>
        <v/>
      </c>
      <c r="AA437" s="18" t="str">
        <f t="shared" si="138"/>
        <v/>
      </c>
    </row>
    <row r="438" spans="1:27">
      <c r="A438" s="11">
        <v>42649</v>
      </c>
      <c r="B438" s="12">
        <v>1281.95</v>
      </c>
      <c r="C438" s="12">
        <v>1426</v>
      </c>
      <c r="D438" s="9">
        <f t="shared" si="123"/>
        <v>-4.6248438825684808E-2</v>
      </c>
      <c r="E438" s="9">
        <f t="shared" si="139"/>
        <v>-4.0182018237647651E-2</v>
      </c>
      <c r="F438" s="9">
        <f t="shared" si="140"/>
        <v>5.1763713438248912E-3</v>
      </c>
      <c r="G438" s="9">
        <f t="shared" si="141"/>
        <v>-2.8535182714041644E-2</v>
      </c>
      <c r="H438" s="9">
        <f t="shared" si="142"/>
        <v>-5.1828853761253658E-2</v>
      </c>
      <c r="I438" s="9">
        <f t="shared" si="143"/>
        <v>-1.1719446278277623</v>
      </c>
      <c r="J438" s="3">
        <f t="shared" si="144"/>
        <v>-3.2268097348572148E-3</v>
      </c>
      <c r="K438" s="3">
        <f t="shared" si="145"/>
        <v>2.002599866493278E-3</v>
      </c>
      <c r="L438" s="15" t="str">
        <f t="shared" si="124"/>
        <v/>
      </c>
      <c r="M438" s="12">
        <v>0.42824575130331644</v>
      </c>
      <c r="N438" s="15" t="str">
        <f t="shared" si="125"/>
        <v/>
      </c>
      <c r="O438" s="15" t="str">
        <f t="shared" si="126"/>
        <v>Exit Trade</v>
      </c>
      <c r="P438" s="15" t="str">
        <f t="shared" si="127"/>
        <v/>
      </c>
      <c r="Q438" s="15">
        <f t="shared" si="128"/>
        <v>1091.1500000000001</v>
      </c>
      <c r="R438" s="15" t="str">
        <f t="shared" si="129"/>
        <v/>
      </c>
      <c r="S438" s="15">
        <f t="shared" si="130"/>
        <v>1150.0999999999999</v>
      </c>
      <c r="T438" s="18" t="str">
        <f t="shared" si="131"/>
        <v/>
      </c>
      <c r="U438" s="18">
        <f t="shared" si="132"/>
        <v>-6.1028373639384417E-3</v>
      </c>
      <c r="V438" s="18" t="str">
        <f t="shared" si="133"/>
        <v/>
      </c>
      <c r="W438" s="18">
        <f t="shared" si="134"/>
        <v>8.8596491228069372E-3</v>
      </c>
      <c r="X438" s="18" t="str">
        <f t="shared" si="135"/>
        <v/>
      </c>
      <c r="Y438" s="18" t="str">
        <f t="shared" si="136"/>
        <v/>
      </c>
      <c r="Z438" s="18" t="str">
        <f t="shared" si="137"/>
        <v/>
      </c>
      <c r="AA438" s="18" t="str">
        <f t="shared" si="138"/>
        <v/>
      </c>
    </row>
    <row r="439" spans="1:27">
      <c r="A439" s="11">
        <v>42650</v>
      </c>
      <c r="B439" s="12">
        <v>1280.5999999999999</v>
      </c>
      <c r="C439" s="12">
        <v>1403.7</v>
      </c>
      <c r="D439" s="9">
        <f t="shared" si="123"/>
        <v>-3.9860802423693928E-2</v>
      </c>
      <c r="E439" s="9">
        <f t="shared" si="139"/>
        <v>-4.0184559953045547E-2</v>
      </c>
      <c r="F439" s="9">
        <f t="shared" si="140"/>
        <v>5.1761881659163084E-3</v>
      </c>
      <c r="G439" s="9">
        <f t="shared" si="141"/>
        <v>-2.8538136579733853E-2</v>
      </c>
      <c r="H439" s="9">
        <f t="shared" si="142"/>
        <v>-5.1830983326357244E-2</v>
      </c>
      <c r="I439" s="9">
        <f t="shared" si="143"/>
        <v>6.2547480689258569E-2</v>
      </c>
      <c r="J439" s="3">
        <f t="shared" si="144"/>
        <v>-1.0530831935723986E-3</v>
      </c>
      <c r="K439" s="3">
        <f t="shared" si="145"/>
        <v>-1.5638148667601652E-2</v>
      </c>
      <c r="L439" s="15" t="str">
        <f t="shared" si="124"/>
        <v>Exit Trade</v>
      </c>
      <c r="M439" s="12">
        <v>0.42824575130331644</v>
      </c>
      <c r="N439" s="15" t="str">
        <f t="shared" si="125"/>
        <v/>
      </c>
      <c r="O439" s="15" t="str">
        <f t="shared" si="126"/>
        <v>Exit Trade</v>
      </c>
      <c r="P439" s="15" t="str">
        <f t="shared" si="127"/>
        <v/>
      </c>
      <c r="Q439" s="15">
        <f t="shared" si="128"/>
        <v>1091.1500000000001</v>
      </c>
      <c r="R439" s="15" t="str">
        <f t="shared" si="129"/>
        <v/>
      </c>
      <c r="S439" s="15">
        <f t="shared" si="130"/>
        <v>1150.0999999999999</v>
      </c>
      <c r="T439" s="18" t="str">
        <f t="shared" si="131"/>
        <v/>
      </c>
      <c r="U439" s="18">
        <f t="shared" si="132"/>
        <v>-6.1028373639384417E-3</v>
      </c>
      <c r="V439" s="18" t="str">
        <f t="shared" si="133"/>
        <v/>
      </c>
      <c r="W439" s="18">
        <f t="shared" si="134"/>
        <v>8.8596491228069372E-3</v>
      </c>
      <c r="X439" s="18" t="str">
        <f t="shared" si="135"/>
        <v/>
      </c>
      <c r="Y439" s="18" t="str">
        <f t="shared" si="136"/>
        <v/>
      </c>
      <c r="Z439" s="18" t="str">
        <f t="shared" si="137"/>
        <v/>
      </c>
      <c r="AA439" s="18" t="str">
        <f t="shared" si="138"/>
        <v/>
      </c>
    </row>
    <row r="440" spans="1:27">
      <c r="A440" s="11">
        <v>42653</v>
      </c>
      <c r="B440" s="12">
        <v>1284.3499999999999</v>
      </c>
      <c r="C440" s="12">
        <v>1391.45</v>
      </c>
      <c r="D440" s="9">
        <f t="shared" si="123"/>
        <v>-3.478421507291609E-2</v>
      </c>
      <c r="E440" s="9">
        <f t="shared" si="139"/>
        <v>-4.0248388313135104E-2</v>
      </c>
      <c r="F440" s="9">
        <f t="shared" si="140"/>
        <v>5.0940269589612158E-3</v>
      </c>
      <c r="G440" s="9">
        <f t="shared" si="141"/>
        <v>-2.8786827655472368E-2</v>
      </c>
      <c r="H440" s="9">
        <f t="shared" si="142"/>
        <v>-5.1709948970797837E-2</v>
      </c>
      <c r="I440" s="9">
        <f t="shared" si="143"/>
        <v>1.0726628037581645</v>
      </c>
      <c r="J440" s="3">
        <f t="shared" si="144"/>
        <v>2.9283148524129315E-3</v>
      </c>
      <c r="K440" s="3">
        <f t="shared" si="145"/>
        <v>-8.7269359549761345E-3</v>
      </c>
      <c r="L440" s="15" t="str">
        <f t="shared" si="124"/>
        <v/>
      </c>
      <c r="M440" s="12">
        <v>0.42824575130331644</v>
      </c>
      <c r="N440" s="15" t="str">
        <f t="shared" si="125"/>
        <v/>
      </c>
      <c r="O440" s="15" t="str">
        <f t="shared" si="126"/>
        <v>Exit Trade</v>
      </c>
      <c r="P440" s="15" t="str">
        <f t="shared" si="127"/>
        <v/>
      </c>
      <c r="Q440" s="15">
        <f t="shared" si="128"/>
        <v>1091.1500000000001</v>
      </c>
      <c r="R440" s="15" t="str">
        <f t="shared" si="129"/>
        <v/>
      </c>
      <c r="S440" s="15">
        <f t="shared" si="130"/>
        <v>1150.0999999999999</v>
      </c>
      <c r="T440" s="18" t="str">
        <f t="shared" si="131"/>
        <v/>
      </c>
      <c r="U440" s="18">
        <f t="shared" si="132"/>
        <v>-6.1028373639384417E-3</v>
      </c>
      <c r="V440" s="18" t="str">
        <f t="shared" si="133"/>
        <v/>
      </c>
      <c r="W440" s="18">
        <f t="shared" si="134"/>
        <v>8.8596491228069372E-3</v>
      </c>
      <c r="X440" s="18" t="str">
        <f t="shared" si="135"/>
        <v/>
      </c>
      <c r="Y440" s="18" t="str">
        <f t="shared" si="136"/>
        <v/>
      </c>
      <c r="Z440" s="18" t="str">
        <f t="shared" si="137"/>
        <v/>
      </c>
      <c r="AA440" s="18" t="str">
        <f t="shared" si="138"/>
        <v/>
      </c>
    </row>
    <row r="441" spans="1:27">
      <c r="A441" s="11">
        <v>42656</v>
      </c>
      <c r="B441" s="12">
        <v>1262.75</v>
      </c>
      <c r="C441" s="12">
        <v>1338.9</v>
      </c>
      <c r="D441" s="9">
        <f t="shared" si="123"/>
        <v>-2.5430764375804726E-2</v>
      </c>
      <c r="E441" s="9">
        <f t="shared" si="139"/>
        <v>-3.988967596763026E-2</v>
      </c>
      <c r="F441" s="9">
        <f t="shared" si="140"/>
        <v>5.7288524421136647E-3</v>
      </c>
      <c r="G441" s="9">
        <f t="shared" si="141"/>
        <v>-2.6999757972874516E-2</v>
      </c>
      <c r="H441" s="9">
        <f t="shared" si="142"/>
        <v>-5.2779593962386004E-2</v>
      </c>
      <c r="I441" s="9">
        <f t="shared" si="143"/>
        <v>2.5238757216953047</v>
      </c>
      <c r="J441" s="3">
        <f t="shared" si="144"/>
        <v>-1.6817845602834048E-2</v>
      </c>
      <c r="K441" s="3">
        <f t="shared" si="145"/>
        <v>-3.7766358834309496E-2</v>
      </c>
      <c r="L441" s="15" t="str">
        <f t="shared" si="124"/>
        <v>Enter Trade</v>
      </c>
      <c r="M441" s="12">
        <v>2.5238757216953047</v>
      </c>
      <c r="N441" s="15" t="str">
        <f t="shared" si="125"/>
        <v>Enter Trade</v>
      </c>
      <c r="O441" s="15" t="str">
        <f t="shared" si="126"/>
        <v>Enter Trade</v>
      </c>
      <c r="P441" s="15">
        <f t="shared" si="127"/>
        <v>1262.75</v>
      </c>
      <c r="Q441" s="15">
        <f t="shared" si="128"/>
        <v>1262.75</v>
      </c>
      <c r="R441" s="15">
        <f t="shared" si="129"/>
        <v>1338.9</v>
      </c>
      <c r="S441" s="15">
        <f t="shared" si="130"/>
        <v>1338.9</v>
      </c>
      <c r="T441" s="18">
        <f t="shared" si="131"/>
        <v>-1.6817845602834048E-2</v>
      </c>
      <c r="U441" s="18">
        <f t="shared" si="132"/>
        <v>-1.6817845602834048E-2</v>
      </c>
      <c r="V441" s="18">
        <f t="shared" si="133"/>
        <v>-3.7766358834309496E-2</v>
      </c>
      <c r="W441" s="18">
        <f t="shared" si="134"/>
        <v>-3.7766358834309496E-2</v>
      </c>
      <c r="X441" s="18" t="str">
        <f t="shared" si="135"/>
        <v/>
      </c>
      <c r="Y441" s="18" t="str">
        <f t="shared" si="136"/>
        <v/>
      </c>
      <c r="Z441" s="18" t="str">
        <f t="shared" si="137"/>
        <v/>
      </c>
      <c r="AA441" s="18" t="str">
        <f t="shared" si="138"/>
        <v/>
      </c>
    </row>
    <row r="442" spans="1:27">
      <c r="A442" s="11">
        <v>42657</v>
      </c>
      <c r="B442" s="12">
        <v>1261.8</v>
      </c>
      <c r="C442" s="12">
        <v>1316.05</v>
      </c>
      <c r="D442" s="9">
        <f t="shared" si="123"/>
        <v>-1.8281866444743888E-2</v>
      </c>
      <c r="E442" s="9">
        <f t="shared" si="139"/>
        <v>-3.897557581150092E-2</v>
      </c>
      <c r="F442" s="9">
        <f t="shared" si="140"/>
        <v>6.8475677120336245E-3</v>
      </c>
      <c r="G442" s="9">
        <f t="shared" si="141"/>
        <v>-2.3568548459425263E-2</v>
      </c>
      <c r="H442" s="9">
        <f t="shared" si="142"/>
        <v>-5.4382603163576577E-2</v>
      </c>
      <c r="I442" s="9">
        <f t="shared" si="143"/>
        <v>3.0220525355873131</v>
      </c>
      <c r="J442" s="3">
        <f t="shared" si="144"/>
        <v>-7.5232627202537748E-4</v>
      </c>
      <c r="K442" s="3">
        <f t="shared" si="145"/>
        <v>-1.7066248412876343E-2</v>
      </c>
      <c r="L442" s="15" t="str">
        <f t="shared" si="124"/>
        <v>Enter Trade</v>
      </c>
      <c r="M442" s="12">
        <v>2.5238757216953047</v>
      </c>
      <c r="N442" s="15" t="str">
        <f t="shared" si="125"/>
        <v/>
      </c>
      <c r="O442" s="15" t="str">
        <f t="shared" si="126"/>
        <v>Enter Trade</v>
      </c>
      <c r="P442" s="15" t="str">
        <f t="shared" si="127"/>
        <v/>
      </c>
      <c r="Q442" s="15">
        <f t="shared" si="128"/>
        <v>1262.75</v>
      </c>
      <c r="R442" s="15" t="str">
        <f t="shared" si="129"/>
        <v/>
      </c>
      <c r="S442" s="15">
        <f t="shared" si="130"/>
        <v>1338.9</v>
      </c>
      <c r="T442" s="18" t="str">
        <f t="shared" si="131"/>
        <v/>
      </c>
      <c r="U442" s="18">
        <f t="shared" si="132"/>
        <v>-1.6817845602834048E-2</v>
      </c>
      <c r="V442" s="18" t="str">
        <f t="shared" si="133"/>
        <v/>
      </c>
      <c r="W442" s="18">
        <f t="shared" si="134"/>
        <v>-3.7766358834309496E-2</v>
      </c>
      <c r="X442" s="18" t="str">
        <f t="shared" si="135"/>
        <v/>
      </c>
      <c r="Y442" s="18" t="str">
        <f t="shared" si="136"/>
        <v/>
      </c>
      <c r="Z442" s="18" t="str">
        <f t="shared" si="137"/>
        <v/>
      </c>
      <c r="AA442" s="18" t="str">
        <f t="shared" si="138"/>
        <v/>
      </c>
    </row>
    <row r="443" spans="1:27">
      <c r="A443" s="11">
        <v>42660</v>
      </c>
      <c r="B443" s="12">
        <v>1237.7</v>
      </c>
      <c r="C443" s="12">
        <v>1301.95</v>
      </c>
      <c r="D443" s="9">
        <f t="shared" si="123"/>
        <v>-2.1978914994877096E-2</v>
      </c>
      <c r="E443" s="9">
        <f t="shared" si="139"/>
        <v>-3.8363919322368129E-2</v>
      </c>
      <c r="F443" s="9">
        <f t="shared" si="140"/>
        <v>7.5100355663580099E-3</v>
      </c>
      <c r="G443" s="9">
        <f t="shared" si="141"/>
        <v>-2.1466339298062607E-2</v>
      </c>
      <c r="H443" s="9">
        <f t="shared" si="142"/>
        <v>-5.5261499346673654E-2</v>
      </c>
      <c r="I443" s="9">
        <f t="shared" si="143"/>
        <v>2.181747900221588</v>
      </c>
      <c r="J443" s="3">
        <f t="shared" si="144"/>
        <v>-1.9099698842922737E-2</v>
      </c>
      <c r="K443" s="3">
        <f t="shared" si="145"/>
        <v>-1.071387865202683E-2</v>
      </c>
      <c r="L443" s="15" t="str">
        <f t="shared" si="124"/>
        <v/>
      </c>
      <c r="M443" s="12">
        <v>2.5238757216953047</v>
      </c>
      <c r="N443" s="15" t="str">
        <f t="shared" si="125"/>
        <v/>
      </c>
      <c r="O443" s="15" t="str">
        <f t="shared" si="126"/>
        <v>Enter Trade</v>
      </c>
      <c r="P443" s="15" t="str">
        <f t="shared" si="127"/>
        <v/>
      </c>
      <c r="Q443" s="15">
        <f t="shared" si="128"/>
        <v>1262.75</v>
      </c>
      <c r="R443" s="15" t="str">
        <f t="shared" si="129"/>
        <v/>
      </c>
      <c r="S443" s="15">
        <f t="shared" si="130"/>
        <v>1338.9</v>
      </c>
      <c r="T443" s="18" t="str">
        <f t="shared" si="131"/>
        <v/>
      </c>
      <c r="U443" s="18">
        <f t="shared" si="132"/>
        <v>-1.6817845602834048E-2</v>
      </c>
      <c r="V443" s="18" t="str">
        <f t="shared" si="133"/>
        <v/>
      </c>
      <c r="W443" s="18">
        <f t="shared" si="134"/>
        <v>-3.7766358834309496E-2</v>
      </c>
      <c r="X443" s="18" t="str">
        <f t="shared" si="135"/>
        <v/>
      </c>
      <c r="Y443" s="18" t="str">
        <f t="shared" si="136"/>
        <v/>
      </c>
      <c r="Z443" s="18" t="str">
        <f t="shared" si="137"/>
        <v/>
      </c>
      <c r="AA443" s="18" t="str">
        <f t="shared" si="138"/>
        <v/>
      </c>
    </row>
    <row r="444" spans="1:27">
      <c r="A444" s="11">
        <v>42661</v>
      </c>
      <c r="B444" s="12">
        <v>1257.8499999999999</v>
      </c>
      <c r="C444" s="12">
        <v>1355.25</v>
      </c>
      <c r="D444" s="9">
        <f t="shared" si="123"/>
        <v>-3.2390561851639611E-2</v>
      </c>
      <c r="E444" s="9">
        <f t="shared" si="139"/>
        <v>-3.8216208635117307E-2</v>
      </c>
      <c r="F444" s="9">
        <f t="shared" si="140"/>
        <v>7.58461910127998E-3</v>
      </c>
      <c r="G444" s="9">
        <f t="shared" si="141"/>
        <v>-2.1150815657237351E-2</v>
      </c>
      <c r="H444" s="9">
        <f t="shared" si="142"/>
        <v>-5.5281601612997264E-2</v>
      </c>
      <c r="I444" s="9">
        <f t="shared" si="143"/>
        <v>0.76808692772647746</v>
      </c>
      <c r="J444" s="3">
        <f t="shared" si="144"/>
        <v>1.6280197139856074E-2</v>
      </c>
      <c r="K444" s="3">
        <f t="shared" si="145"/>
        <v>4.0938592111832213E-2</v>
      </c>
      <c r="L444" s="15" t="str">
        <f t="shared" si="124"/>
        <v/>
      </c>
      <c r="M444" s="12">
        <v>2.5238757216953047</v>
      </c>
      <c r="N444" s="15" t="str">
        <f t="shared" si="125"/>
        <v/>
      </c>
      <c r="O444" s="15" t="str">
        <f t="shared" si="126"/>
        <v>Enter Trade</v>
      </c>
      <c r="P444" s="15" t="str">
        <f t="shared" si="127"/>
        <v/>
      </c>
      <c r="Q444" s="15">
        <f t="shared" si="128"/>
        <v>1262.75</v>
      </c>
      <c r="R444" s="15" t="str">
        <f t="shared" si="129"/>
        <v/>
      </c>
      <c r="S444" s="15">
        <f t="shared" si="130"/>
        <v>1338.9</v>
      </c>
      <c r="T444" s="18" t="str">
        <f t="shared" si="131"/>
        <v/>
      </c>
      <c r="U444" s="18">
        <f t="shared" si="132"/>
        <v>-1.6817845602834048E-2</v>
      </c>
      <c r="V444" s="18" t="str">
        <f t="shared" si="133"/>
        <v/>
      </c>
      <c r="W444" s="18">
        <f t="shared" si="134"/>
        <v>-3.7766358834309496E-2</v>
      </c>
      <c r="X444" s="18" t="str">
        <f t="shared" si="135"/>
        <v/>
      </c>
      <c r="Y444" s="18" t="str">
        <f t="shared" si="136"/>
        <v/>
      </c>
      <c r="Z444" s="18" t="str">
        <f t="shared" si="137"/>
        <v/>
      </c>
      <c r="AA444" s="18" t="str">
        <f t="shared" si="138"/>
        <v/>
      </c>
    </row>
    <row r="445" spans="1:27">
      <c r="A445" s="11">
        <v>42662</v>
      </c>
      <c r="B445" s="12">
        <v>1258.3499999999999</v>
      </c>
      <c r="C445" s="12">
        <v>1342.15</v>
      </c>
      <c r="D445" s="9">
        <f t="shared" si="123"/>
        <v>-2.7999602270342986E-2</v>
      </c>
      <c r="E445" s="9">
        <f t="shared" si="139"/>
        <v>-3.7640357896052981E-2</v>
      </c>
      <c r="F445" s="9">
        <f t="shared" si="140"/>
        <v>7.6853411551569715E-3</v>
      </c>
      <c r="G445" s="9">
        <f t="shared" si="141"/>
        <v>-2.0348340296949794E-2</v>
      </c>
      <c r="H445" s="9">
        <f t="shared" si="142"/>
        <v>-5.4932375495156172E-2</v>
      </c>
      <c r="I445" s="9">
        <f t="shared" si="143"/>
        <v>1.2544343095609898</v>
      </c>
      <c r="J445" s="3">
        <f t="shared" si="144"/>
        <v>3.9750367690901143E-4</v>
      </c>
      <c r="K445" s="3">
        <f t="shared" si="145"/>
        <v>-9.6661132632354981E-3</v>
      </c>
      <c r="L445" s="15" t="str">
        <f t="shared" si="124"/>
        <v/>
      </c>
      <c r="M445" s="12">
        <v>2.5238757216953047</v>
      </c>
      <c r="N445" s="15" t="str">
        <f t="shared" si="125"/>
        <v/>
      </c>
      <c r="O445" s="15" t="str">
        <f t="shared" si="126"/>
        <v>Enter Trade</v>
      </c>
      <c r="P445" s="15" t="str">
        <f t="shared" si="127"/>
        <v/>
      </c>
      <c r="Q445" s="15">
        <f t="shared" si="128"/>
        <v>1262.75</v>
      </c>
      <c r="R445" s="15" t="str">
        <f t="shared" si="129"/>
        <v/>
      </c>
      <c r="S445" s="15">
        <f t="shared" si="130"/>
        <v>1338.9</v>
      </c>
      <c r="T445" s="18" t="str">
        <f t="shared" si="131"/>
        <v/>
      </c>
      <c r="U445" s="18">
        <f t="shared" si="132"/>
        <v>-1.6817845602834048E-2</v>
      </c>
      <c r="V445" s="18" t="str">
        <f t="shared" si="133"/>
        <v/>
      </c>
      <c r="W445" s="18">
        <f t="shared" si="134"/>
        <v>-3.7766358834309496E-2</v>
      </c>
      <c r="X445" s="18" t="str">
        <f t="shared" si="135"/>
        <v/>
      </c>
      <c r="Y445" s="18" t="str">
        <f t="shared" si="136"/>
        <v/>
      </c>
      <c r="Z445" s="18" t="str">
        <f t="shared" si="137"/>
        <v/>
      </c>
      <c r="AA445" s="18" t="str">
        <f t="shared" si="138"/>
        <v/>
      </c>
    </row>
    <row r="446" spans="1:27">
      <c r="A446" s="11">
        <v>42663</v>
      </c>
      <c r="B446" s="12">
        <v>1255.5</v>
      </c>
      <c r="C446" s="12">
        <v>1359.95</v>
      </c>
      <c r="D446" s="9">
        <f t="shared" si="123"/>
        <v>-3.4706224318869897E-2</v>
      </c>
      <c r="E446" s="9">
        <f t="shared" si="139"/>
        <v>-3.7158260758836076E-2</v>
      </c>
      <c r="F446" s="9">
        <f t="shared" si="140"/>
        <v>7.3849647376106678E-3</v>
      </c>
      <c r="G446" s="9">
        <f t="shared" si="141"/>
        <v>-2.0542090099212075E-2</v>
      </c>
      <c r="H446" s="9">
        <f t="shared" si="142"/>
        <v>-5.3774431418460077E-2</v>
      </c>
      <c r="I446" s="9">
        <f t="shared" si="143"/>
        <v>0.33203089345549286</v>
      </c>
      <c r="J446" s="3">
        <f t="shared" si="144"/>
        <v>-2.2648706639646437E-3</v>
      </c>
      <c r="K446" s="3">
        <f t="shared" si="145"/>
        <v>1.3262303021271805E-2</v>
      </c>
      <c r="L446" s="15" t="str">
        <f t="shared" si="124"/>
        <v>Exit Trade</v>
      </c>
      <c r="M446" s="12">
        <v>0.33203089345549286</v>
      </c>
      <c r="N446" s="15" t="str">
        <f t="shared" si="125"/>
        <v>Exit Trade</v>
      </c>
      <c r="O446" s="15" t="str">
        <f t="shared" si="126"/>
        <v>Exit Trade</v>
      </c>
      <c r="P446" s="15">
        <f t="shared" si="127"/>
        <v>1255.5</v>
      </c>
      <c r="Q446" s="15">
        <f t="shared" si="128"/>
        <v>1255.5</v>
      </c>
      <c r="R446" s="15">
        <f t="shared" si="129"/>
        <v>1359.95</v>
      </c>
      <c r="S446" s="15">
        <f t="shared" si="130"/>
        <v>1359.95</v>
      </c>
      <c r="T446" s="18">
        <f t="shared" si="131"/>
        <v>-2.2648706639646437E-3</v>
      </c>
      <c r="U446" s="18">
        <f t="shared" si="132"/>
        <v>-2.2648706639646437E-3</v>
      </c>
      <c r="V446" s="18">
        <f t="shared" si="133"/>
        <v>1.3262303021271805E-2</v>
      </c>
      <c r="W446" s="18">
        <f t="shared" si="134"/>
        <v>1.3262303021271805E-2</v>
      </c>
      <c r="X446" s="18">
        <f t="shared" si="135"/>
        <v>5.7414373391407869E-3</v>
      </c>
      <c r="Y446" s="18">
        <f t="shared" si="136"/>
        <v>1.5721861229367251E-2</v>
      </c>
      <c r="Z446" s="18">
        <f t="shared" si="137"/>
        <v>2.1463298568508038E-2</v>
      </c>
      <c r="AA446" s="18">
        <f t="shared" si="138"/>
        <v>1.0731649284254019E-2</v>
      </c>
    </row>
    <row r="447" spans="1:27">
      <c r="A447" s="11">
        <v>42664</v>
      </c>
      <c r="B447" s="12">
        <v>1270.7</v>
      </c>
      <c r="C447" s="12">
        <v>1336.55</v>
      </c>
      <c r="D447" s="9">
        <f t="shared" si="123"/>
        <v>-2.1942180322001379E-2</v>
      </c>
      <c r="E447" s="9">
        <f t="shared" si="139"/>
        <v>-3.6233151556127857E-2</v>
      </c>
      <c r="F447" s="9">
        <f t="shared" si="140"/>
        <v>7.4977385998131465E-3</v>
      </c>
      <c r="G447" s="9">
        <f t="shared" si="141"/>
        <v>-1.9363239706548279E-2</v>
      </c>
      <c r="H447" s="9">
        <f t="shared" si="142"/>
        <v>-5.3103063405707432E-2</v>
      </c>
      <c r="I447" s="9">
        <f t="shared" si="143"/>
        <v>1.9060375397033218</v>
      </c>
      <c r="J447" s="3">
        <f t="shared" si="144"/>
        <v>1.2106730386300314E-2</v>
      </c>
      <c r="K447" s="3">
        <f t="shared" si="145"/>
        <v>-1.7206514945402471E-2</v>
      </c>
      <c r="L447" s="15" t="str">
        <f t="shared" si="124"/>
        <v/>
      </c>
      <c r="M447" s="12">
        <v>0.33203089345549286</v>
      </c>
      <c r="N447" s="15" t="str">
        <f t="shared" si="125"/>
        <v/>
      </c>
      <c r="O447" s="15" t="str">
        <f t="shared" si="126"/>
        <v>Exit Trade</v>
      </c>
      <c r="P447" s="15" t="str">
        <f t="shared" si="127"/>
        <v/>
      </c>
      <c r="Q447" s="15">
        <f t="shared" si="128"/>
        <v>1255.5</v>
      </c>
      <c r="R447" s="15" t="str">
        <f t="shared" si="129"/>
        <v/>
      </c>
      <c r="S447" s="15">
        <f t="shared" si="130"/>
        <v>1359.95</v>
      </c>
      <c r="T447" s="18" t="str">
        <f t="shared" si="131"/>
        <v/>
      </c>
      <c r="U447" s="18">
        <f t="shared" si="132"/>
        <v>-2.2648706639646437E-3</v>
      </c>
      <c r="V447" s="18" t="str">
        <f t="shared" si="133"/>
        <v/>
      </c>
      <c r="W447" s="18">
        <f t="shared" si="134"/>
        <v>1.3262303021271805E-2</v>
      </c>
      <c r="X447" s="18" t="str">
        <f t="shared" si="135"/>
        <v/>
      </c>
      <c r="Y447" s="18" t="str">
        <f t="shared" si="136"/>
        <v/>
      </c>
      <c r="Z447" s="18" t="str">
        <f t="shared" si="137"/>
        <v/>
      </c>
      <c r="AA447" s="18" t="str">
        <f t="shared" si="138"/>
        <v/>
      </c>
    </row>
    <row r="448" spans="1:27">
      <c r="A448" s="11">
        <v>42667</v>
      </c>
      <c r="B448" s="12">
        <v>1263.55</v>
      </c>
      <c r="C448" s="12">
        <v>1344</v>
      </c>
      <c r="D448" s="9">
        <f t="shared" si="123"/>
        <v>-2.6806836633260084E-2</v>
      </c>
      <c r="E448" s="9">
        <f t="shared" si="139"/>
        <v>-3.5627531279565389E-2</v>
      </c>
      <c r="F448" s="9">
        <f t="shared" si="140"/>
        <v>7.5010134515945933E-3</v>
      </c>
      <c r="G448" s="9">
        <f t="shared" si="141"/>
        <v>-1.8750251013477555E-2</v>
      </c>
      <c r="H448" s="9">
        <f t="shared" si="142"/>
        <v>-5.2504811545653222E-2</v>
      </c>
      <c r="I448" s="9">
        <f t="shared" si="143"/>
        <v>1.1759337192536521</v>
      </c>
      <c r="J448" s="3">
        <f t="shared" si="144"/>
        <v>-5.6268198630676719E-3</v>
      </c>
      <c r="K448" s="3">
        <f t="shared" si="145"/>
        <v>5.5740525981071007E-3</v>
      </c>
      <c r="L448" s="15" t="str">
        <f t="shared" si="124"/>
        <v/>
      </c>
      <c r="M448" s="12">
        <v>0.33203089345549286</v>
      </c>
      <c r="N448" s="15" t="str">
        <f t="shared" si="125"/>
        <v/>
      </c>
      <c r="O448" s="15" t="str">
        <f t="shared" si="126"/>
        <v>Exit Trade</v>
      </c>
      <c r="P448" s="15" t="str">
        <f t="shared" si="127"/>
        <v/>
      </c>
      <c r="Q448" s="15">
        <f t="shared" si="128"/>
        <v>1255.5</v>
      </c>
      <c r="R448" s="15" t="str">
        <f t="shared" si="129"/>
        <v/>
      </c>
      <c r="S448" s="15">
        <f t="shared" si="130"/>
        <v>1359.95</v>
      </c>
      <c r="T448" s="18" t="str">
        <f t="shared" si="131"/>
        <v/>
      </c>
      <c r="U448" s="18">
        <f t="shared" si="132"/>
        <v>-2.2648706639646437E-3</v>
      </c>
      <c r="V448" s="18" t="str">
        <f t="shared" si="133"/>
        <v/>
      </c>
      <c r="W448" s="18">
        <f t="shared" si="134"/>
        <v>1.3262303021271805E-2</v>
      </c>
      <c r="X448" s="18" t="str">
        <f t="shared" si="135"/>
        <v/>
      </c>
      <c r="Y448" s="18" t="str">
        <f t="shared" si="136"/>
        <v/>
      </c>
      <c r="Z448" s="18" t="str">
        <f t="shared" si="137"/>
        <v/>
      </c>
      <c r="AA448" s="18" t="str">
        <f t="shared" si="138"/>
        <v/>
      </c>
    </row>
    <row r="449" spans="1:27">
      <c r="A449" s="11">
        <v>42668</v>
      </c>
      <c r="B449" s="12">
        <v>1250.3</v>
      </c>
      <c r="C449" s="12">
        <v>1340.1</v>
      </c>
      <c r="D449" s="9">
        <f t="shared" si="123"/>
        <v>-3.0122976013468038E-2</v>
      </c>
      <c r="E449" s="9">
        <f t="shared" si="139"/>
        <v>-3.5054603366666666E-2</v>
      </c>
      <c r="F449" s="9">
        <f t="shared" si="140"/>
        <v>7.2293571445723077E-3</v>
      </c>
      <c r="G449" s="9">
        <f t="shared" si="141"/>
        <v>-1.8788549791378974E-2</v>
      </c>
      <c r="H449" s="9">
        <f t="shared" si="142"/>
        <v>-5.1320656941954354E-2</v>
      </c>
      <c r="I449" s="9">
        <f t="shared" si="143"/>
        <v>0.68216678946359965</v>
      </c>
      <c r="J449" s="3">
        <f t="shared" si="144"/>
        <v>-1.0486328202287207E-2</v>
      </c>
      <c r="K449" s="3">
        <f t="shared" si="145"/>
        <v>-2.901785714285782E-3</v>
      </c>
      <c r="L449" s="15" t="str">
        <f t="shared" si="124"/>
        <v/>
      </c>
      <c r="M449" s="12">
        <v>0.33203089345549286</v>
      </c>
      <c r="N449" s="15" t="str">
        <f t="shared" si="125"/>
        <v/>
      </c>
      <c r="O449" s="15" t="str">
        <f t="shared" si="126"/>
        <v>Exit Trade</v>
      </c>
      <c r="P449" s="15" t="str">
        <f t="shared" si="127"/>
        <v/>
      </c>
      <c r="Q449" s="15">
        <f t="shared" si="128"/>
        <v>1255.5</v>
      </c>
      <c r="R449" s="15" t="str">
        <f t="shared" si="129"/>
        <v/>
      </c>
      <c r="S449" s="15">
        <f t="shared" si="130"/>
        <v>1359.95</v>
      </c>
      <c r="T449" s="18" t="str">
        <f t="shared" si="131"/>
        <v/>
      </c>
      <c r="U449" s="18">
        <f t="shared" si="132"/>
        <v>-2.2648706639646437E-3</v>
      </c>
      <c r="V449" s="18" t="str">
        <f t="shared" si="133"/>
        <v/>
      </c>
      <c r="W449" s="18">
        <f t="shared" si="134"/>
        <v>1.3262303021271805E-2</v>
      </c>
      <c r="X449" s="18" t="str">
        <f t="shared" si="135"/>
        <v/>
      </c>
      <c r="Y449" s="18" t="str">
        <f t="shared" si="136"/>
        <v/>
      </c>
      <c r="Z449" s="18" t="str">
        <f t="shared" si="137"/>
        <v/>
      </c>
      <c r="AA449" s="18" t="str">
        <f t="shared" si="138"/>
        <v/>
      </c>
    </row>
    <row r="450" spans="1:27">
      <c r="A450" s="11">
        <v>42669</v>
      </c>
      <c r="B450" s="12">
        <v>1239.3</v>
      </c>
      <c r="C450" s="12">
        <v>1334.65</v>
      </c>
      <c r="D450" s="9">
        <f t="shared" si="123"/>
        <v>-3.2190941099742278E-2</v>
      </c>
      <c r="E450" s="9">
        <f t="shared" si="139"/>
        <v>-3.4837804109398823E-2</v>
      </c>
      <c r="F450" s="9">
        <f t="shared" si="140"/>
        <v>7.2139308344590291E-3</v>
      </c>
      <c r="G450" s="9">
        <f t="shared" si="141"/>
        <v>-1.8606459731866008E-2</v>
      </c>
      <c r="H450" s="9">
        <f t="shared" si="142"/>
        <v>-5.1069148486931643E-2</v>
      </c>
      <c r="I450" s="9">
        <f t="shared" si="143"/>
        <v>0.36690995109257007</v>
      </c>
      <c r="J450" s="3">
        <f t="shared" si="144"/>
        <v>-8.7978885067583786E-3</v>
      </c>
      <c r="K450" s="3">
        <f t="shared" si="145"/>
        <v>-4.0668606820385179E-3</v>
      </c>
      <c r="L450" s="15" t="str">
        <f t="shared" si="124"/>
        <v>Exit Trade</v>
      </c>
      <c r="M450" s="12">
        <v>0.33203089345549286</v>
      </c>
      <c r="N450" s="15" t="str">
        <f t="shared" si="125"/>
        <v/>
      </c>
      <c r="O450" s="15" t="str">
        <f t="shared" si="126"/>
        <v>Exit Trade</v>
      </c>
      <c r="P450" s="15" t="str">
        <f t="shared" si="127"/>
        <v/>
      </c>
      <c r="Q450" s="15">
        <f t="shared" si="128"/>
        <v>1255.5</v>
      </c>
      <c r="R450" s="15" t="str">
        <f t="shared" si="129"/>
        <v/>
      </c>
      <c r="S450" s="15">
        <f t="shared" si="130"/>
        <v>1359.95</v>
      </c>
      <c r="T450" s="18" t="str">
        <f t="shared" si="131"/>
        <v/>
      </c>
      <c r="U450" s="18">
        <f t="shared" si="132"/>
        <v>-2.2648706639646437E-3</v>
      </c>
      <c r="V450" s="18" t="str">
        <f t="shared" si="133"/>
        <v/>
      </c>
      <c r="W450" s="18">
        <f t="shared" si="134"/>
        <v>1.3262303021271805E-2</v>
      </c>
      <c r="X450" s="18" t="str">
        <f t="shared" si="135"/>
        <v/>
      </c>
      <c r="Y450" s="18" t="str">
        <f t="shared" si="136"/>
        <v/>
      </c>
      <c r="Z450" s="18" t="str">
        <f t="shared" si="137"/>
        <v/>
      </c>
      <c r="AA450" s="18" t="str">
        <f t="shared" si="138"/>
        <v/>
      </c>
    </row>
    <row r="451" spans="1:27">
      <c r="A451" s="11">
        <v>42670</v>
      </c>
      <c r="B451" s="12">
        <v>1252.0999999999999</v>
      </c>
      <c r="C451" s="12">
        <v>1378.55</v>
      </c>
      <c r="D451" s="9">
        <f t="shared" ref="D451:D496" si="146">LOG(B451/C451)</f>
        <v>-4.1783507038801328E-2</v>
      </c>
      <c r="E451" s="9">
        <f t="shared" si="139"/>
        <v>-3.4942014452275648E-2</v>
      </c>
      <c r="F451" s="9">
        <f t="shared" si="140"/>
        <v>7.2931530941838544E-3</v>
      </c>
      <c r="G451" s="9">
        <f t="shared" si="141"/>
        <v>-1.8532419990361974E-2</v>
      </c>
      <c r="H451" s="9">
        <f t="shared" si="142"/>
        <v>-5.1351608914189321E-2</v>
      </c>
      <c r="I451" s="9">
        <f t="shared" si="143"/>
        <v>-0.93807061200753283</v>
      </c>
      <c r="J451" s="3">
        <f t="shared" si="144"/>
        <v>1.0328411199870859E-2</v>
      </c>
      <c r="K451" s="3">
        <f t="shared" si="145"/>
        <v>3.2892518637845022E-2</v>
      </c>
      <c r="L451" s="15" t="str">
        <f t="shared" si="124"/>
        <v/>
      </c>
      <c r="M451" s="12">
        <v>0.33203089345549286</v>
      </c>
      <c r="N451" s="15" t="str">
        <f t="shared" si="125"/>
        <v/>
      </c>
      <c r="O451" s="15" t="str">
        <f t="shared" si="126"/>
        <v>Exit Trade</v>
      </c>
      <c r="P451" s="15" t="str">
        <f t="shared" si="127"/>
        <v/>
      </c>
      <c r="Q451" s="15">
        <f t="shared" si="128"/>
        <v>1255.5</v>
      </c>
      <c r="R451" s="15" t="str">
        <f t="shared" si="129"/>
        <v/>
      </c>
      <c r="S451" s="15">
        <f t="shared" si="130"/>
        <v>1359.95</v>
      </c>
      <c r="T451" s="18" t="str">
        <f t="shared" si="131"/>
        <v/>
      </c>
      <c r="U451" s="18">
        <f t="shared" si="132"/>
        <v>-2.2648706639646437E-3</v>
      </c>
      <c r="V451" s="18" t="str">
        <f t="shared" si="133"/>
        <v/>
      </c>
      <c r="W451" s="18">
        <f t="shared" si="134"/>
        <v>1.3262303021271805E-2</v>
      </c>
      <c r="X451" s="18" t="str">
        <f t="shared" si="135"/>
        <v/>
      </c>
      <c r="Y451" s="18" t="str">
        <f t="shared" si="136"/>
        <v/>
      </c>
      <c r="Z451" s="18" t="str">
        <f t="shared" si="137"/>
        <v/>
      </c>
      <c r="AA451" s="18" t="str">
        <f t="shared" si="138"/>
        <v/>
      </c>
    </row>
    <row r="452" spans="1:27">
      <c r="A452" s="11">
        <v>42671</v>
      </c>
      <c r="B452" s="12">
        <v>1259.05</v>
      </c>
      <c r="C452" s="12">
        <v>1391.7</v>
      </c>
      <c r="D452" s="9">
        <f t="shared" si="146"/>
        <v>-4.3502649876455676E-2</v>
      </c>
      <c r="E452" s="9">
        <f t="shared" si="139"/>
        <v>-3.5055901798355521E-2</v>
      </c>
      <c r="F452" s="9">
        <f t="shared" si="140"/>
        <v>7.4021126012561896E-3</v>
      </c>
      <c r="G452" s="9">
        <f t="shared" si="141"/>
        <v>-1.8401148445529095E-2</v>
      </c>
      <c r="H452" s="9">
        <f t="shared" si="142"/>
        <v>-5.171065515118195E-2</v>
      </c>
      <c r="I452" s="9">
        <f t="shared" si="143"/>
        <v>-1.1411266665501256</v>
      </c>
      <c r="J452" s="3">
        <f t="shared" si="144"/>
        <v>5.5506748662247788E-3</v>
      </c>
      <c r="K452" s="3">
        <f t="shared" si="145"/>
        <v>9.5390083783686418E-3</v>
      </c>
      <c r="L452" s="15" t="str">
        <f t="shared" si="124"/>
        <v/>
      </c>
      <c r="M452" s="12">
        <v>0.33203089345549286</v>
      </c>
      <c r="N452" s="15" t="str">
        <f t="shared" si="125"/>
        <v/>
      </c>
      <c r="O452" s="15" t="str">
        <f t="shared" si="126"/>
        <v>Exit Trade</v>
      </c>
      <c r="P452" s="15" t="str">
        <f t="shared" si="127"/>
        <v/>
      </c>
      <c r="Q452" s="15">
        <f t="shared" si="128"/>
        <v>1255.5</v>
      </c>
      <c r="R452" s="15" t="str">
        <f t="shared" si="129"/>
        <v/>
      </c>
      <c r="S452" s="15">
        <f t="shared" si="130"/>
        <v>1359.95</v>
      </c>
      <c r="T452" s="18" t="str">
        <f t="shared" si="131"/>
        <v/>
      </c>
      <c r="U452" s="18">
        <f t="shared" si="132"/>
        <v>-2.2648706639646437E-3</v>
      </c>
      <c r="V452" s="18" t="str">
        <f t="shared" si="133"/>
        <v/>
      </c>
      <c r="W452" s="18">
        <f t="shared" si="134"/>
        <v>1.3262303021271805E-2</v>
      </c>
      <c r="X452" s="18" t="str">
        <f t="shared" si="135"/>
        <v/>
      </c>
      <c r="Y452" s="18" t="str">
        <f t="shared" si="136"/>
        <v/>
      </c>
      <c r="Z452" s="18" t="str">
        <f t="shared" si="137"/>
        <v/>
      </c>
      <c r="AA452" s="18" t="str">
        <f t="shared" si="138"/>
        <v/>
      </c>
    </row>
    <row r="453" spans="1:27">
      <c r="A453" s="11">
        <v>42673</v>
      </c>
      <c r="B453" s="12">
        <v>1253.3</v>
      </c>
      <c r="C453" s="12">
        <v>1377.5</v>
      </c>
      <c r="D453" s="9">
        <f t="shared" si="146"/>
        <v>-4.1036567854579355E-2</v>
      </c>
      <c r="E453" s="9">
        <f t="shared" si="139"/>
        <v>-3.5018444677381466E-2</v>
      </c>
      <c r="F453" s="9">
        <f t="shared" si="140"/>
        <v>7.3676855547403445E-3</v>
      </c>
      <c r="G453" s="9">
        <f t="shared" si="141"/>
        <v>-1.844115217921569E-2</v>
      </c>
      <c r="H453" s="9">
        <f t="shared" si="142"/>
        <v>-5.1595737175547246E-2</v>
      </c>
      <c r="I453" s="9">
        <f t="shared" si="143"/>
        <v>-0.81682682200326096</v>
      </c>
      <c r="J453" s="3">
        <f t="shared" si="144"/>
        <v>-4.5669353877923835E-3</v>
      </c>
      <c r="K453" s="3">
        <f t="shared" si="145"/>
        <v>-1.02033484227923E-2</v>
      </c>
      <c r="L453" s="15" t="str">
        <f t="shared" si="124"/>
        <v/>
      </c>
      <c r="M453" s="12">
        <v>0.33203089345549286</v>
      </c>
      <c r="N453" s="15" t="str">
        <f t="shared" si="125"/>
        <v/>
      </c>
      <c r="O453" s="15" t="str">
        <f t="shared" si="126"/>
        <v>Exit Trade</v>
      </c>
      <c r="P453" s="15" t="str">
        <f t="shared" si="127"/>
        <v/>
      </c>
      <c r="Q453" s="15">
        <f t="shared" si="128"/>
        <v>1255.5</v>
      </c>
      <c r="R453" s="15" t="str">
        <f t="shared" si="129"/>
        <v/>
      </c>
      <c r="S453" s="15">
        <f t="shared" si="130"/>
        <v>1359.95</v>
      </c>
      <c r="T453" s="18" t="str">
        <f t="shared" si="131"/>
        <v/>
      </c>
      <c r="U453" s="18">
        <f t="shared" si="132"/>
        <v>-2.2648706639646437E-3</v>
      </c>
      <c r="V453" s="18" t="str">
        <f t="shared" si="133"/>
        <v/>
      </c>
      <c r="W453" s="18">
        <f t="shared" si="134"/>
        <v>1.3262303021271805E-2</v>
      </c>
      <c r="X453" s="18" t="str">
        <f t="shared" si="135"/>
        <v/>
      </c>
      <c r="Y453" s="18" t="str">
        <f t="shared" si="136"/>
        <v/>
      </c>
      <c r="Z453" s="18" t="str">
        <f t="shared" si="137"/>
        <v/>
      </c>
      <c r="AA453" s="18" t="str">
        <f t="shared" si="138"/>
        <v/>
      </c>
    </row>
    <row r="454" spans="1:27">
      <c r="A454" s="11">
        <v>42675</v>
      </c>
      <c r="B454" s="12">
        <v>1259.8</v>
      </c>
      <c r="C454" s="12">
        <v>1417.2</v>
      </c>
      <c r="D454" s="9">
        <f t="shared" si="146"/>
        <v>-5.1129539647285796E-2</v>
      </c>
      <c r="E454" s="9">
        <f t="shared" si="139"/>
        <v>-3.5653406071814178E-2</v>
      </c>
      <c r="F454" s="9">
        <f t="shared" si="140"/>
        <v>7.9068775560344438E-3</v>
      </c>
      <c r="G454" s="9">
        <f t="shared" si="141"/>
        <v>-1.7862931570736679E-2</v>
      </c>
      <c r="H454" s="9">
        <f t="shared" si="142"/>
        <v>-5.3443880572891678E-2</v>
      </c>
      <c r="I454" s="9">
        <f t="shared" si="143"/>
        <v>-1.9573002700238351</v>
      </c>
      <c r="J454" s="3">
        <f t="shared" si="144"/>
        <v>5.1863081464932582E-3</v>
      </c>
      <c r="K454" s="3">
        <f t="shared" si="145"/>
        <v>2.8820326678765912E-2</v>
      </c>
      <c r="L454" s="15" t="str">
        <f t="shared" si="124"/>
        <v/>
      </c>
      <c r="M454" s="12">
        <v>0.33203089345549286</v>
      </c>
      <c r="N454" s="15" t="str">
        <f t="shared" si="125"/>
        <v/>
      </c>
      <c r="O454" s="15" t="str">
        <f t="shared" si="126"/>
        <v>Exit Trade</v>
      </c>
      <c r="P454" s="15" t="str">
        <f t="shared" si="127"/>
        <v/>
      </c>
      <c r="Q454" s="15">
        <f t="shared" si="128"/>
        <v>1255.5</v>
      </c>
      <c r="R454" s="15" t="str">
        <f t="shared" si="129"/>
        <v/>
      </c>
      <c r="S454" s="15">
        <f t="shared" si="130"/>
        <v>1359.95</v>
      </c>
      <c r="T454" s="18" t="str">
        <f t="shared" si="131"/>
        <v/>
      </c>
      <c r="U454" s="18">
        <f t="shared" si="132"/>
        <v>-2.2648706639646437E-3</v>
      </c>
      <c r="V454" s="18" t="str">
        <f t="shared" si="133"/>
        <v/>
      </c>
      <c r="W454" s="18">
        <f t="shared" si="134"/>
        <v>1.3262303021271805E-2</v>
      </c>
      <c r="X454" s="18" t="str">
        <f t="shared" si="135"/>
        <v/>
      </c>
      <c r="Y454" s="18" t="str">
        <f t="shared" si="136"/>
        <v/>
      </c>
      <c r="Z454" s="18" t="str">
        <f t="shared" si="137"/>
        <v/>
      </c>
      <c r="AA454" s="18" t="str">
        <f t="shared" si="138"/>
        <v/>
      </c>
    </row>
    <row r="455" spans="1:27">
      <c r="A455" s="11">
        <v>42676</v>
      </c>
      <c r="B455" s="12">
        <v>1246.1500000000001</v>
      </c>
      <c r="C455" s="12">
        <v>1404.35</v>
      </c>
      <c r="D455" s="9">
        <f t="shared" si="146"/>
        <v>-5.1905036776811284E-2</v>
      </c>
      <c r="E455" s="9">
        <f t="shared" si="139"/>
        <v>-3.6275288918126335E-2</v>
      </c>
      <c r="F455" s="9">
        <f t="shared" si="140"/>
        <v>8.4277306925945022E-3</v>
      </c>
      <c r="G455" s="9">
        <f t="shared" si="141"/>
        <v>-1.7312894859788704E-2</v>
      </c>
      <c r="H455" s="9">
        <f t="shared" si="142"/>
        <v>-5.5237682976463962E-2</v>
      </c>
      <c r="I455" s="9">
        <f t="shared" si="143"/>
        <v>-1.8545618540491455</v>
      </c>
      <c r="J455" s="3">
        <f t="shared" si="144"/>
        <v>-1.083505318304482E-2</v>
      </c>
      <c r="K455" s="3">
        <f t="shared" si="145"/>
        <v>-9.0671747106972449E-3</v>
      </c>
      <c r="L455" s="15" t="str">
        <f t="shared" si="124"/>
        <v/>
      </c>
      <c r="M455" s="12">
        <v>0.33203089345549286</v>
      </c>
      <c r="N455" s="15" t="str">
        <f t="shared" si="125"/>
        <v/>
      </c>
      <c r="O455" s="15" t="str">
        <f t="shared" si="126"/>
        <v>Exit Trade</v>
      </c>
      <c r="P455" s="15" t="str">
        <f t="shared" si="127"/>
        <v/>
      </c>
      <c r="Q455" s="15">
        <f t="shared" si="128"/>
        <v>1255.5</v>
      </c>
      <c r="R455" s="15" t="str">
        <f t="shared" si="129"/>
        <v/>
      </c>
      <c r="S455" s="15">
        <f t="shared" si="130"/>
        <v>1359.95</v>
      </c>
      <c r="T455" s="18" t="str">
        <f t="shared" si="131"/>
        <v/>
      </c>
      <c r="U455" s="18">
        <f t="shared" si="132"/>
        <v>-2.2648706639646437E-3</v>
      </c>
      <c r="V455" s="18" t="str">
        <f t="shared" si="133"/>
        <v/>
      </c>
      <c r="W455" s="18">
        <f t="shared" si="134"/>
        <v>1.3262303021271805E-2</v>
      </c>
      <c r="X455" s="18" t="str">
        <f t="shared" si="135"/>
        <v/>
      </c>
      <c r="Y455" s="18" t="str">
        <f t="shared" si="136"/>
        <v/>
      </c>
      <c r="Z455" s="18" t="str">
        <f t="shared" si="137"/>
        <v/>
      </c>
      <c r="AA455" s="18" t="str">
        <f t="shared" si="138"/>
        <v/>
      </c>
    </row>
    <row r="456" spans="1:27">
      <c r="A456" s="11">
        <v>42677</v>
      </c>
      <c r="B456" s="12">
        <v>1254.95</v>
      </c>
      <c r="C456" s="12">
        <v>1401.6</v>
      </c>
      <c r="D456" s="9">
        <f t="shared" si="146"/>
        <v>-4.7997665920630476E-2</v>
      </c>
      <c r="E456" s="9">
        <f t="shared" si="139"/>
        <v>-3.6744720369491356E-2</v>
      </c>
      <c r="F456" s="9">
        <f t="shared" si="140"/>
        <v>8.6801469194632934E-3</v>
      </c>
      <c r="G456" s="9">
        <f t="shared" si="141"/>
        <v>-1.7214389800698945E-2</v>
      </c>
      <c r="H456" s="9">
        <f t="shared" si="142"/>
        <v>-5.6275050938283763E-2</v>
      </c>
      <c r="I456" s="9">
        <f t="shared" si="143"/>
        <v>-1.2964003553795731</v>
      </c>
      <c r="J456" s="3">
        <f t="shared" si="144"/>
        <v>7.061750190586971E-3</v>
      </c>
      <c r="K456" s="3">
        <f t="shared" si="145"/>
        <v>-1.958201303093958E-3</v>
      </c>
      <c r="L456" s="15" t="str">
        <f t="shared" si="124"/>
        <v/>
      </c>
      <c r="M456" s="12">
        <v>0.33203089345549286</v>
      </c>
      <c r="N456" s="15" t="str">
        <f t="shared" si="125"/>
        <v/>
      </c>
      <c r="O456" s="15" t="str">
        <f t="shared" si="126"/>
        <v>Exit Trade</v>
      </c>
      <c r="P456" s="15" t="str">
        <f t="shared" si="127"/>
        <v/>
      </c>
      <c r="Q456" s="15">
        <f t="shared" si="128"/>
        <v>1255.5</v>
      </c>
      <c r="R456" s="15" t="str">
        <f t="shared" si="129"/>
        <v/>
      </c>
      <c r="S456" s="15">
        <f t="shared" si="130"/>
        <v>1359.95</v>
      </c>
      <c r="T456" s="18" t="str">
        <f t="shared" si="131"/>
        <v/>
      </c>
      <c r="U456" s="18">
        <f t="shared" si="132"/>
        <v>-2.2648706639646437E-3</v>
      </c>
      <c r="V456" s="18" t="str">
        <f t="shared" si="133"/>
        <v/>
      </c>
      <c r="W456" s="18">
        <f t="shared" si="134"/>
        <v>1.3262303021271805E-2</v>
      </c>
      <c r="X456" s="18" t="str">
        <f t="shared" si="135"/>
        <v/>
      </c>
      <c r="Y456" s="18" t="str">
        <f t="shared" si="136"/>
        <v/>
      </c>
      <c r="Z456" s="18" t="str">
        <f t="shared" si="137"/>
        <v/>
      </c>
      <c r="AA456" s="18" t="str">
        <f t="shared" si="138"/>
        <v/>
      </c>
    </row>
    <row r="457" spans="1:27">
      <c r="A457" s="11">
        <v>42678</v>
      </c>
      <c r="B457" s="12">
        <v>1243.7</v>
      </c>
      <c r="C457" s="12">
        <v>1386.15</v>
      </c>
      <c r="D457" s="9">
        <f t="shared" si="146"/>
        <v>-4.7094594971715198E-2</v>
      </c>
      <c r="E457" s="9">
        <f t="shared" si="139"/>
        <v>-3.7242877059378433E-2</v>
      </c>
      <c r="F457" s="9">
        <f t="shared" si="140"/>
        <v>8.8348179548683684E-3</v>
      </c>
      <c r="G457" s="9">
        <f t="shared" si="141"/>
        <v>-1.7364536660924603E-2</v>
      </c>
      <c r="H457" s="9">
        <f t="shared" si="142"/>
        <v>-5.712121745783226E-2</v>
      </c>
      <c r="I457" s="9">
        <f t="shared" si="143"/>
        <v>-1.115101404767264</v>
      </c>
      <c r="J457" s="3">
        <f t="shared" si="144"/>
        <v>-8.9645005777122585E-3</v>
      </c>
      <c r="K457" s="3">
        <f t="shared" si="145"/>
        <v>-1.1023116438356035E-2</v>
      </c>
      <c r="L457" s="15" t="str">
        <f t="shared" si="124"/>
        <v/>
      </c>
      <c r="M457" s="12">
        <v>0.33203089345549286</v>
      </c>
      <c r="N457" s="15" t="str">
        <f t="shared" si="125"/>
        <v/>
      </c>
      <c r="O457" s="15" t="str">
        <f t="shared" si="126"/>
        <v>Exit Trade</v>
      </c>
      <c r="P457" s="15" t="str">
        <f t="shared" si="127"/>
        <v/>
      </c>
      <c r="Q457" s="15">
        <f t="shared" si="128"/>
        <v>1255.5</v>
      </c>
      <c r="R457" s="15" t="str">
        <f t="shared" si="129"/>
        <v/>
      </c>
      <c r="S457" s="15">
        <f t="shared" si="130"/>
        <v>1359.95</v>
      </c>
      <c r="T457" s="18" t="str">
        <f t="shared" si="131"/>
        <v/>
      </c>
      <c r="U457" s="18">
        <f t="shared" si="132"/>
        <v>-2.2648706639646437E-3</v>
      </c>
      <c r="V457" s="18" t="str">
        <f t="shared" si="133"/>
        <v/>
      </c>
      <c r="W457" s="18">
        <f t="shared" si="134"/>
        <v>1.3262303021271805E-2</v>
      </c>
      <c r="X457" s="18" t="str">
        <f t="shared" si="135"/>
        <v/>
      </c>
      <c r="Y457" s="18" t="str">
        <f t="shared" si="136"/>
        <v/>
      </c>
      <c r="Z457" s="18" t="str">
        <f t="shared" si="137"/>
        <v/>
      </c>
      <c r="AA457" s="18" t="str">
        <f t="shared" si="138"/>
        <v/>
      </c>
    </row>
    <row r="458" spans="1:27">
      <c r="A458" s="11">
        <v>42681</v>
      </c>
      <c r="B458" s="12">
        <v>1249.45</v>
      </c>
      <c r="C458" s="12">
        <v>1381.4</v>
      </c>
      <c r="D458" s="9">
        <f t="shared" si="146"/>
        <v>-4.3600570286150719E-2</v>
      </c>
      <c r="E458" s="9">
        <f t="shared" si="139"/>
        <v>-3.756367486328941E-2</v>
      </c>
      <c r="F458" s="9">
        <f t="shared" si="140"/>
        <v>8.8867022649983061E-3</v>
      </c>
      <c r="G458" s="9">
        <f t="shared" si="141"/>
        <v>-1.756859476704322E-2</v>
      </c>
      <c r="H458" s="9">
        <f t="shared" si="142"/>
        <v>-5.75587549595356E-2</v>
      </c>
      <c r="I458" s="9">
        <f t="shared" si="143"/>
        <v>-0.67931784399243167</v>
      </c>
      <c r="J458" s="3">
        <f t="shared" si="144"/>
        <v>4.6233014392538388E-3</v>
      </c>
      <c r="K458" s="3">
        <f t="shared" si="145"/>
        <v>-3.4267575659199939E-3</v>
      </c>
      <c r="L458" s="15" t="str">
        <f t="shared" si="124"/>
        <v/>
      </c>
      <c r="M458" s="12">
        <v>0.33203089345549286</v>
      </c>
      <c r="N458" s="15" t="str">
        <f t="shared" si="125"/>
        <v/>
      </c>
      <c r="O458" s="15" t="str">
        <f t="shared" si="126"/>
        <v>Exit Trade</v>
      </c>
      <c r="P458" s="15" t="str">
        <f t="shared" si="127"/>
        <v/>
      </c>
      <c r="Q458" s="15">
        <f t="shared" si="128"/>
        <v>1255.5</v>
      </c>
      <c r="R458" s="15" t="str">
        <f t="shared" si="129"/>
        <v/>
      </c>
      <c r="S458" s="15">
        <f t="shared" si="130"/>
        <v>1359.95</v>
      </c>
      <c r="T458" s="18" t="str">
        <f t="shared" si="131"/>
        <v/>
      </c>
      <c r="U458" s="18">
        <f t="shared" si="132"/>
        <v>-2.2648706639646437E-3</v>
      </c>
      <c r="V458" s="18" t="str">
        <f t="shared" si="133"/>
        <v/>
      </c>
      <c r="W458" s="18">
        <f t="shared" si="134"/>
        <v>1.3262303021271805E-2</v>
      </c>
      <c r="X458" s="18" t="str">
        <f t="shared" si="135"/>
        <v/>
      </c>
      <c r="Y458" s="18" t="str">
        <f t="shared" si="136"/>
        <v/>
      </c>
      <c r="Z458" s="18" t="str">
        <f t="shared" si="137"/>
        <v/>
      </c>
      <c r="AA458" s="18" t="str">
        <f t="shared" si="138"/>
        <v/>
      </c>
    </row>
    <row r="459" spans="1:27">
      <c r="A459" s="11">
        <v>42682</v>
      </c>
      <c r="B459" s="12">
        <v>1254.3</v>
      </c>
      <c r="C459" s="12">
        <v>1391.35</v>
      </c>
      <c r="D459" s="9">
        <f t="shared" si="146"/>
        <v>-4.5034970086134711E-2</v>
      </c>
      <c r="E459" s="9">
        <f t="shared" si="139"/>
        <v>-3.7875512038232521E-2</v>
      </c>
      <c r="F459" s="9">
        <f t="shared" si="140"/>
        <v>8.9819455671447911E-3</v>
      </c>
      <c r="G459" s="9">
        <f t="shared" si="141"/>
        <v>-1.7666134512156741E-2</v>
      </c>
      <c r="H459" s="9">
        <f t="shared" si="142"/>
        <v>-5.8084889564308302E-2</v>
      </c>
      <c r="I459" s="9">
        <f t="shared" si="143"/>
        <v>-0.79709434825466885</v>
      </c>
      <c r="J459" s="3">
        <f t="shared" si="144"/>
        <v>3.8817079514985864E-3</v>
      </c>
      <c r="K459" s="3">
        <f t="shared" si="145"/>
        <v>7.2028377008830297E-3</v>
      </c>
      <c r="L459" s="15" t="str">
        <f t="shared" si="124"/>
        <v/>
      </c>
      <c r="M459" s="12">
        <v>0.33203089345549286</v>
      </c>
      <c r="N459" s="15" t="str">
        <f t="shared" si="125"/>
        <v/>
      </c>
      <c r="O459" s="15" t="str">
        <f t="shared" si="126"/>
        <v>Exit Trade</v>
      </c>
      <c r="P459" s="15" t="str">
        <f t="shared" si="127"/>
        <v/>
      </c>
      <c r="Q459" s="15">
        <f t="shared" si="128"/>
        <v>1255.5</v>
      </c>
      <c r="R459" s="15" t="str">
        <f t="shared" si="129"/>
        <v/>
      </c>
      <c r="S459" s="15">
        <f t="shared" si="130"/>
        <v>1359.95</v>
      </c>
      <c r="T459" s="18" t="str">
        <f t="shared" si="131"/>
        <v/>
      </c>
      <c r="U459" s="18">
        <f t="shared" si="132"/>
        <v>-2.2648706639646437E-3</v>
      </c>
      <c r="V459" s="18" t="str">
        <f t="shared" si="133"/>
        <v/>
      </c>
      <c r="W459" s="18">
        <f t="shared" si="134"/>
        <v>1.3262303021271805E-2</v>
      </c>
      <c r="X459" s="18" t="str">
        <f t="shared" si="135"/>
        <v/>
      </c>
      <c r="Y459" s="18" t="str">
        <f t="shared" si="136"/>
        <v/>
      </c>
      <c r="Z459" s="18" t="str">
        <f t="shared" si="137"/>
        <v/>
      </c>
      <c r="AA459" s="18" t="str">
        <f t="shared" si="138"/>
        <v/>
      </c>
    </row>
    <row r="460" spans="1:27">
      <c r="A460" s="11">
        <v>42683</v>
      </c>
      <c r="B460" s="12">
        <v>1251.25</v>
      </c>
      <c r="C460" s="12">
        <v>1350.8</v>
      </c>
      <c r="D460" s="9">
        <f t="shared" si="146"/>
        <v>-3.324696147599885E-2</v>
      </c>
      <c r="E460" s="9">
        <f t="shared" si="139"/>
        <v>-3.7739816795018061E-2</v>
      </c>
      <c r="F460" s="9">
        <f t="shared" si="140"/>
        <v>9.0213255038019864E-3</v>
      </c>
      <c r="G460" s="9">
        <f t="shared" si="141"/>
        <v>-1.7441834411463592E-2</v>
      </c>
      <c r="H460" s="9">
        <f t="shared" si="142"/>
        <v>-5.8037799178572533E-2</v>
      </c>
      <c r="I460" s="9">
        <f t="shared" si="143"/>
        <v>0.49802607356598788</v>
      </c>
      <c r="J460" s="3">
        <f t="shared" si="144"/>
        <v>-2.4316351749979707E-3</v>
      </c>
      <c r="K460" s="3">
        <f t="shared" si="145"/>
        <v>-2.9144356200812131E-2</v>
      </c>
      <c r="L460" s="15" t="str">
        <f t="shared" si="124"/>
        <v>Exit Trade</v>
      </c>
      <c r="M460" s="12">
        <v>0.33203089345549286</v>
      </c>
      <c r="N460" s="15" t="str">
        <f t="shared" si="125"/>
        <v/>
      </c>
      <c r="O460" s="15" t="str">
        <f t="shared" si="126"/>
        <v>Exit Trade</v>
      </c>
      <c r="P460" s="15" t="str">
        <f t="shared" si="127"/>
        <v/>
      </c>
      <c r="Q460" s="15">
        <f t="shared" si="128"/>
        <v>1255.5</v>
      </c>
      <c r="R460" s="15" t="str">
        <f t="shared" si="129"/>
        <v/>
      </c>
      <c r="S460" s="15">
        <f t="shared" si="130"/>
        <v>1359.95</v>
      </c>
      <c r="T460" s="18" t="str">
        <f t="shared" si="131"/>
        <v/>
      </c>
      <c r="U460" s="18">
        <f t="shared" si="132"/>
        <v>-2.2648706639646437E-3</v>
      </c>
      <c r="V460" s="18" t="str">
        <f t="shared" si="133"/>
        <v/>
      </c>
      <c r="W460" s="18">
        <f t="shared" si="134"/>
        <v>1.3262303021271805E-2</v>
      </c>
      <c r="X460" s="18" t="str">
        <f t="shared" si="135"/>
        <v/>
      </c>
      <c r="Y460" s="18" t="str">
        <f t="shared" si="136"/>
        <v/>
      </c>
      <c r="Z460" s="18" t="str">
        <f t="shared" si="137"/>
        <v/>
      </c>
      <c r="AA460" s="18" t="str">
        <f t="shared" si="138"/>
        <v/>
      </c>
    </row>
    <row r="461" spans="1:27">
      <c r="A461" s="11">
        <v>42684</v>
      </c>
      <c r="B461" s="12">
        <v>1278.55</v>
      </c>
      <c r="C461" s="12">
        <v>1324.55</v>
      </c>
      <c r="D461" s="9">
        <f t="shared" si="146"/>
        <v>-1.5350640419293885E-2</v>
      </c>
      <c r="E461" s="9">
        <f t="shared" si="139"/>
        <v>-3.6962825902537612E-2</v>
      </c>
      <c r="F461" s="9">
        <f t="shared" si="140"/>
        <v>9.9002986054892682E-3</v>
      </c>
      <c r="G461" s="9">
        <f t="shared" si="141"/>
        <v>-1.4687154040186758E-2</v>
      </c>
      <c r="H461" s="9">
        <f t="shared" si="142"/>
        <v>-5.9238497764888466E-2</v>
      </c>
      <c r="I461" s="9">
        <f t="shared" si="143"/>
        <v>2.1829831951998648</v>
      </c>
      <c r="J461" s="3">
        <f t="shared" si="144"/>
        <v>2.1818181818181782E-2</v>
      </c>
      <c r="K461" s="3">
        <f t="shared" si="145"/>
        <v>-1.9432928634883034E-2</v>
      </c>
      <c r="L461" s="15" t="str">
        <f t="shared" si="124"/>
        <v/>
      </c>
      <c r="M461" s="12">
        <v>0.33203089345549286</v>
      </c>
      <c r="N461" s="15" t="str">
        <f t="shared" si="125"/>
        <v/>
      </c>
      <c r="O461" s="15" t="str">
        <f t="shared" si="126"/>
        <v>Exit Trade</v>
      </c>
      <c r="P461" s="15" t="str">
        <f t="shared" si="127"/>
        <v/>
      </c>
      <c r="Q461" s="15">
        <f t="shared" si="128"/>
        <v>1255.5</v>
      </c>
      <c r="R461" s="15" t="str">
        <f t="shared" si="129"/>
        <v/>
      </c>
      <c r="S461" s="15">
        <f t="shared" si="130"/>
        <v>1359.95</v>
      </c>
      <c r="T461" s="18" t="str">
        <f t="shared" si="131"/>
        <v/>
      </c>
      <c r="U461" s="18">
        <f t="shared" si="132"/>
        <v>-2.2648706639646437E-3</v>
      </c>
      <c r="V461" s="18" t="str">
        <f t="shared" si="133"/>
        <v/>
      </c>
      <c r="W461" s="18">
        <f t="shared" si="134"/>
        <v>1.3262303021271805E-2</v>
      </c>
      <c r="X461" s="18" t="str">
        <f t="shared" si="135"/>
        <v/>
      </c>
      <c r="Y461" s="18" t="str">
        <f t="shared" si="136"/>
        <v/>
      </c>
      <c r="Z461" s="18" t="str">
        <f t="shared" si="137"/>
        <v/>
      </c>
      <c r="AA461" s="18" t="str">
        <f t="shared" si="138"/>
        <v/>
      </c>
    </row>
    <row r="462" spans="1:27">
      <c r="A462" s="11">
        <v>42685</v>
      </c>
      <c r="B462" s="12">
        <v>1275.8</v>
      </c>
      <c r="C462" s="12">
        <v>1268.3499999999999</v>
      </c>
      <c r="D462" s="9">
        <f t="shared" si="146"/>
        <v>2.543484572998897E-3</v>
      </c>
      <c r="E462" s="9">
        <f t="shared" si="139"/>
        <v>-3.5510738926233729E-2</v>
      </c>
      <c r="F462" s="9">
        <f t="shared" si="140"/>
        <v>1.2210085954651863E-2</v>
      </c>
      <c r="G462" s="9">
        <f t="shared" si="141"/>
        <v>-8.0380455282670349E-3</v>
      </c>
      <c r="H462" s="9">
        <f t="shared" si="142"/>
        <v>-6.2983432324200422E-2</v>
      </c>
      <c r="I462" s="9">
        <f t="shared" si="143"/>
        <v>3.1166220811684395</v>
      </c>
      <c r="J462" s="3">
        <f t="shared" si="144"/>
        <v>-2.1508740369950334E-3</v>
      </c>
      <c r="K462" s="3">
        <f t="shared" si="145"/>
        <v>-4.2429504359971344E-2</v>
      </c>
      <c r="L462" s="15" t="str">
        <f t="shared" si="124"/>
        <v>Enter Trade</v>
      </c>
      <c r="M462" s="12">
        <v>3.1166220811684395</v>
      </c>
      <c r="N462" s="15" t="str">
        <f t="shared" si="125"/>
        <v>Enter Trade</v>
      </c>
      <c r="O462" s="15" t="str">
        <f t="shared" si="126"/>
        <v>Enter Trade</v>
      </c>
      <c r="P462" s="15">
        <f t="shared" si="127"/>
        <v>1275.8</v>
      </c>
      <c r="Q462" s="15">
        <f t="shared" si="128"/>
        <v>1275.8</v>
      </c>
      <c r="R462" s="15">
        <f t="shared" si="129"/>
        <v>1268.3499999999999</v>
      </c>
      <c r="S462" s="15">
        <f t="shared" si="130"/>
        <v>1268.3499999999999</v>
      </c>
      <c r="T462" s="18">
        <f t="shared" si="131"/>
        <v>-2.1508740369950334E-3</v>
      </c>
      <c r="U462" s="18">
        <f t="shared" si="132"/>
        <v>-2.1508740369950334E-3</v>
      </c>
      <c r="V462" s="18">
        <f t="shared" si="133"/>
        <v>-4.2429504359971344E-2</v>
      </c>
      <c r="W462" s="18">
        <f t="shared" si="134"/>
        <v>-4.2429504359971344E-2</v>
      </c>
      <c r="X462" s="18" t="str">
        <f t="shared" si="135"/>
        <v/>
      </c>
      <c r="Y462" s="18" t="str">
        <f t="shared" si="136"/>
        <v/>
      </c>
      <c r="Z462" s="18" t="str">
        <f t="shared" si="137"/>
        <v/>
      </c>
      <c r="AA462" s="18" t="str">
        <f t="shared" si="138"/>
        <v/>
      </c>
    </row>
    <row r="463" spans="1:27">
      <c r="A463" s="11">
        <v>42689</v>
      </c>
      <c r="B463" s="12">
        <v>1254.75</v>
      </c>
      <c r="C463" s="12">
        <v>1225.75</v>
      </c>
      <c r="D463" s="9">
        <f t="shared" si="146"/>
        <v>1.0155302435878711E-2</v>
      </c>
      <c r="E463" s="9">
        <f t="shared" si="139"/>
        <v>-3.3832188700010896E-2</v>
      </c>
      <c r="F463" s="9">
        <f t="shared" si="140"/>
        <v>1.4741871768008855E-2</v>
      </c>
      <c r="G463" s="9">
        <f t="shared" si="141"/>
        <v>-6.6297722199097631E-4</v>
      </c>
      <c r="H463" s="9">
        <f t="shared" si="142"/>
        <v>-6.7001400178030815E-2</v>
      </c>
      <c r="I463" s="9">
        <f t="shared" si="143"/>
        <v>2.9838470872705796</v>
      </c>
      <c r="J463" s="3">
        <f t="shared" si="144"/>
        <v>-1.6499451324659003E-2</v>
      </c>
      <c r="K463" s="3">
        <f t="shared" si="145"/>
        <v>-3.3586943666968828E-2</v>
      </c>
      <c r="L463" s="15" t="str">
        <f t="shared" si="124"/>
        <v>Enter Trade</v>
      </c>
      <c r="M463" s="12">
        <v>3.1166220811684395</v>
      </c>
      <c r="N463" s="15" t="str">
        <f t="shared" si="125"/>
        <v/>
      </c>
      <c r="O463" s="15" t="str">
        <f t="shared" si="126"/>
        <v>Enter Trade</v>
      </c>
      <c r="P463" s="15" t="str">
        <f t="shared" si="127"/>
        <v/>
      </c>
      <c r="Q463" s="15">
        <f t="shared" si="128"/>
        <v>1275.8</v>
      </c>
      <c r="R463" s="15" t="str">
        <f t="shared" si="129"/>
        <v/>
      </c>
      <c r="S463" s="15">
        <f t="shared" si="130"/>
        <v>1268.3499999999999</v>
      </c>
      <c r="T463" s="18" t="str">
        <f t="shared" si="131"/>
        <v/>
      </c>
      <c r="U463" s="18">
        <f t="shared" si="132"/>
        <v>-2.1508740369950334E-3</v>
      </c>
      <c r="V463" s="18" t="str">
        <f t="shared" si="133"/>
        <v/>
      </c>
      <c r="W463" s="18">
        <f t="shared" si="134"/>
        <v>-4.2429504359971344E-2</v>
      </c>
      <c r="X463" s="18" t="str">
        <f t="shared" si="135"/>
        <v/>
      </c>
      <c r="Y463" s="18" t="str">
        <f t="shared" si="136"/>
        <v/>
      </c>
      <c r="Z463" s="18" t="str">
        <f t="shared" si="137"/>
        <v/>
      </c>
      <c r="AA463" s="18" t="str">
        <f t="shared" si="138"/>
        <v/>
      </c>
    </row>
    <row r="464" spans="1:27">
      <c r="A464" s="11">
        <v>42690</v>
      </c>
      <c r="B464" s="12">
        <v>1244.3499999999999</v>
      </c>
      <c r="C464" s="12">
        <v>1255.4000000000001</v>
      </c>
      <c r="D464" s="9">
        <f t="shared" si="146"/>
        <v>-3.8395721836800979E-3</v>
      </c>
      <c r="E464" s="9">
        <f t="shared" si="139"/>
        <v>-3.2649702339265382E-2</v>
      </c>
      <c r="F464" s="9">
        <f t="shared" si="140"/>
        <v>1.5679898725164763E-2</v>
      </c>
      <c r="G464" s="9">
        <f t="shared" si="141"/>
        <v>2.6300697923553329E-3</v>
      </c>
      <c r="H464" s="9">
        <f t="shared" si="142"/>
        <v>-6.7929474470886098E-2</v>
      </c>
      <c r="I464" s="9">
        <f t="shared" si="143"/>
        <v>1.8373926171696335</v>
      </c>
      <c r="J464" s="3">
        <f t="shared" si="144"/>
        <v>-8.2885036859932978E-3</v>
      </c>
      <c r="K464" s="3">
        <f t="shared" si="145"/>
        <v>2.4189271874362709E-2</v>
      </c>
      <c r="L464" s="15" t="str">
        <f t="shared" ref="L464:L496" si="147">IF(ABS(I464)&gt;2.5,"Enter Trade",IF(ABS(I464)&lt;0.5,"Exit Trade",""))</f>
        <v/>
      </c>
      <c r="M464" s="12">
        <v>3.1166220811684395</v>
      </c>
      <c r="N464" s="15" t="str">
        <f t="shared" ref="N464:N496" si="148">IF(M464&lt;&gt;M463,L464,"")</f>
        <v/>
      </c>
      <c r="O464" s="15" t="str">
        <f t="shared" ref="O464:O496" si="149">IF(M464&lt;&gt;M463,N464,O463)</f>
        <v>Enter Trade</v>
      </c>
      <c r="P464" s="15" t="str">
        <f t="shared" ref="P464:P496" si="150">IF(OR(N464="Enter Trade",N464="Exit Trade"),B464,"")</f>
        <v/>
      </c>
      <c r="Q464" s="15">
        <f t="shared" ref="Q464:Q496" si="151">IF(M464&lt;&gt;M463,P464,Q463)</f>
        <v>1275.8</v>
      </c>
      <c r="R464" s="15" t="str">
        <f t="shared" ref="R464:R496" si="152">IF(OR(N464="Enter Trade",N464="Exit Trade"),C464,"")</f>
        <v/>
      </c>
      <c r="S464" s="15">
        <f t="shared" ref="S464:S496" si="153">IF(M464&lt;&gt;M463,R464,S463)</f>
        <v>1268.3499999999999</v>
      </c>
      <c r="T464" s="18" t="str">
        <f t="shared" ref="T464:T496" si="154">IF(OR(N464="Enter Trade",N464="Exit Trade"),J464,"")</f>
        <v/>
      </c>
      <c r="U464" s="18">
        <f t="shared" ref="U464:U496" si="155">IF(M464&lt;&gt;M463,T464,U463)</f>
        <v>-2.1508740369950334E-3</v>
      </c>
      <c r="V464" s="18" t="str">
        <f t="shared" ref="V464:V496" si="156">IF(OR(N464="Enter Trade",N464="Exit Trade"),K464,"")</f>
        <v/>
      </c>
      <c r="W464" s="18">
        <f t="shared" ref="W464:W496" si="157">IF(M464&lt;&gt;M463,V464,W463)</f>
        <v>-4.2429504359971344E-2</v>
      </c>
      <c r="X464" s="18" t="str">
        <f t="shared" si="135"/>
        <v/>
      </c>
      <c r="Y464" s="18" t="str">
        <f t="shared" si="136"/>
        <v/>
      </c>
      <c r="Z464" s="18" t="str">
        <f t="shared" si="137"/>
        <v/>
      </c>
      <c r="AA464" s="18" t="str">
        <f t="shared" si="138"/>
        <v/>
      </c>
    </row>
    <row r="465" spans="1:27">
      <c r="A465" s="11">
        <v>42691</v>
      </c>
      <c r="B465" s="12">
        <v>1230.2</v>
      </c>
      <c r="C465" s="12">
        <v>1250.2</v>
      </c>
      <c r="D465" s="9">
        <f t="shared" si="146"/>
        <v>-7.0037718790554784E-3</v>
      </c>
      <c r="E465" s="9">
        <f t="shared" si="139"/>
        <v>-3.1405788383417045E-2</v>
      </c>
      <c r="F465" s="9">
        <f t="shared" si="140"/>
        <v>1.6193855743115361E-2</v>
      </c>
      <c r="G465" s="9">
        <f t="shared" si="141"/>
        <v>5.0303870385925153E-3</v>
      </c>
      <c r="H465" s="9">
        <f t="shared" si="142"/>
        <v>-6.7841963805426606E-2</v>
      </c>
      <c r="I465" s="9">
        <f t="shared" si="143"/>
        <v>1.5068688329359616</v>
      </c>
      <c r="J465" s="3">
        <f t="shared" si="144"/>
        <v>-1.1371398722224346E-2</v>
      </c>
      <c r="K465" s="3">
        <f t="shared" si="145"/>
        <v>-4.142106101640947E-3</v>
      </c>
      <c r="L465" s="15" t="str">
        <f t="shared" si="147"/>
        <v/>
      </c>
      <c r="M465" s="12">
        <v>3.1166220811684395</v>
      </c>
      <c r="N465" s="15" t="str">
        <f t="shared" si="148"/>
        <v/>
      </c>
      <c r="O465" s="15" t="str">
        <f t="shared" si="149"/>
        <v>Enter Trade</v>
      </c>
      <c r="P465" s="15" t="str">
        <f t="shared" si="150"/>
        <v/>
      </c>
      <c r="Q465" s="15">
        <f t="shared" si="151"/>
        <v>1275.8</v>
      </c>
      <c r="R465" s="15" t="str">
        <f t="shared" si="152"/>
        <v/>
      </c>
      <c r="S465" s="15">
        <f t="shared" si="153"/>
        <v>1268.3499999999999</v>
      </c>
      <c r="T465" s="18" t="str">
        <f t="shared" si="154"/>
        <v/>
      </c>
      <c r="U465" s="18">
        <f t="shared" si="155"/>
        <v>-2.1508740369950334E-3</v>
      </c>
      <c r="V465" s="18" t="str">
        <f t="shared" si="156"/>
        <v/>
      </c>
      <c r="W465" s="18">
        <f t="shared" si="157"/>
        <v>-4.2429504359971344E-2</v>
      </c>
      <c r="X465" s="18" t="str">
        <f t="shared" si="135"/>
        <v/>
      </c>
      <c r="Y465" s="18" t="str">
        <f t="shared" si="136"/>
        <v/>
      </c>
      <c r="Z465" s="18" t="str">
        <f t="shared" si="137"/>
        <v/>
      </c>
      <c r="AA465" s="18" t="str">
        <f t="shared" si="138"/>
        <v/>
      </c>
    </row>
    <row r="466" spans="1:27">
      <c r="A466" s="11">
        <v>42692</v>
      </c>
      <c r="B466" s="12">
        <v>1211.4000000000001</v>
      </c>
      <c r="C466" s="12">
        <v>1249.8</v>
      </c>
      <c r="D466" s="9">
        <f t="shared" si="146"/>
        <v>-1.3552951004106509E-2</v>
      </c>
      <c r="E466" s="9">
        <f t="shared" si="139"/>
        <v>-3.0336682532022978E-2</v>
      </c>
      <c r="F466" s="9">
        <f t="shared" si="140"/>
        <v>1.6281154873495306E-2</v>
      </c>
      <c r="G466" s="9">
        <f t="shared" si="141"/>
        <v>6.2959159333414588E-3</v>
      </c>
      <c r="H466" s="9">
        <f t="shared" si="142"/>
        <v>-6.6969280997387415E-2</v>
      </c>
      <c r="I466" s="9">
        <f t="shared" si="143"/>
        <v>1.0308686121056023</v>
      </c>
      <c r="J466" s="3">
        <f t="shared" si="144"/>
        <v>-1.5282067956429812E-2</v>
      </c>
      <c r="K466" s="3">
        <f t="shared" si="145"/>
        <v>-3.1994880819076222E-4</v>
      </c>
      <c r="L466" s="15" t="str">
        <f t="shared" si="147"/>
        <v/>
      </c>
      <c r="M466" s="12">
        <v>3.1166220811684395</v>
      </c>
      <c r="N466" s="15" t="str">
        <f t="shared" si="148"/>
        <v/>
      </c>
      <c r="O466" s="15" t="str">
        <f t="shared" si="149"/>
        <v>Enter Trade</v>
      </c>
      <c r="P466" s="15" t="str">
        <f t="shared" si="150"/>
        <v/>
      </c>
      <c r="Q466" s="15">
        <f t="shared" si="151"/>
        <v>1275.8</v>
      </c>
      <c r="R466" s="15" t="str">
        <f t="shared" si="152"/>
        <v/>
      </c>
      <c r="S466" s="15">
        <f t="shared" si="153"/>
        <v>1268.3499999999999</v>
      </c>
      <c r="T466" s="18" t="str">
        <f t="shared" si="154"/>
        <v/>
      </c>
      <c r="U466" s="18">
        <f t="shared" si="155"/>
        <v>-2.1508740369950334E-3</v>
      </c>
      <c r="V466" s="18" t="str">
        <f t="shared" si="156"/>
        <v/>
      </c>
      <c r="W466" s="18">
        <f t="shared" si="157"/>
        <v>-4.2429504359971344E-2</v>
      </c>
      <c r="X466" s="18" t="str">
        <f t="shared" si="135"/>
        <v/>
      </c>
      <c r="Y466" s="18" t="str">
        <f t="shared" si="136"/>
        <v/>
      </c>
      <c r="Z466" s="18" t="str">
        <f t="shared" si="137"/>
        <v/>
      </c>
      <c r="AA466" s="18" t="str">
        <f t="shared" si="138"/>
        <v/>
      </c>
    </row>
    <row r="467" spans="1:27">
      <c r="A467" s="11">
        <v>42695</v>
      </c>
      <c r="B467" s="12">
        <v>1198.7</v>
      </c>
      <c r="C467" s="12">
        <v>1221.95</v>
      </c>
      <c r="D467" s="9">
        <f t="shared" si="146"/>
        <v>-8.3429303913911523E-3</v>
      </c>
      <c r="E467" s="9">
        <f t="shared" si="139"/>
        <v>-2.9148915581675254E-2</v>
      </c>
      <c r="F467" s="9">
        <f t="shared" si="140"/>
        <v>1.6549378804343255E-2</v>
      </c>
      <c r="G467" s="9">
        <f t="shared" si="141"/>
        <v>8.0871867280970719E-3</v>
      </c>
      <c r="H467" s="9">
        <f t="shared" si="142"/>
        <v>-6.6385017891447573E-2</v>
      </c>
      <c r="I467" s="9">
        <f t="shared" si="143"/>
        <v>1.2572064145890316</v>
      </c>
      <c r="J467" s="3">
        <f t="shared" si="144"/>
        <v>-1.048373782400532E-2</v>
      </c>
      <c r="K467" s="3">
        <f t="shared" si="145"/>
        <v>-2.2283565370459203E-2</v>
      </c>
      <c r="L467" s="15" t="str">
        <f t="shared" si="147"/>
        <v/>
      </c>
      <c r="M467" s="12">
        <v>3.1166220811684395</v>
      </c>
      <c r="N467" s="15" t="str">
        <f t="shared" si="148"/>
        <v/>
      </c>
      <c r="O467" s="15" t="str">
        <f t="shared" si="149"/>
        <v>Enter Trade</v>
      </c>
      <c r="P467" s="15" t="str">
        <f t="shared" si="150"/>
        <v/>
      </c>
      <c r="Q467" s="15">
        <f t="shared" si="151"/>
        <v>1275.8</v>
      </c>
      <c r="R467" s="15" t="str">
        <f t="shared" si="152"/>
        <v/>
      </c>
      <c r="S467" s="15">
        <f t="shared" si="153"/>
        <v>1268.3499999999999</v>
      </c>
      <c r="T467" s="18" t="str">
        <f t="shared" si="154"/>
        <v/>
      </c>
      <c r="U467" s="18">
        <f t="shared" si="155"/>
        <v>-2.1508740369950334E-3</v>
      </c>
      <c r="V467" s="18" t="str">
        <f t="shared" si="156"/>
        <v/>
      </c>
      <c r="W467" s="18">
        <f t="shared" si="157"/>
        <v>-4.2429504359971344E-2</v>
      </c>
      <c r="X467" s="18" t="str">
        <f t="shared" si="135"/>
        <v/>
      </c>
      <c r="Y467" s="18" t="str">
        <f t="shared" si="136"/>
        <v/>
      </c>
      <c r="Z467" s="18" t="str">
        <f t="shared" si="137"/>
        <v/>
      </c>
      <c r="AA467" s="18" t="str">
        <f t="shared" si="138"/>
        <v/>
      </c>
    </row>
    <row r="468" spans="1:27">
      <c r="A468" s="11">
        <v>42696</v>
      </c>
      <c r="B468" s="12">
        <v>1198.05</v>
      </c>
      <c r="C468" s="12">
        <v>1249.7</v>
      </c>
      <c r="D468" s="9">
        <f t="shared" si="146"/>
        <v>-1.8330826334564312E-2</v>
      </c>
      <c r="E468" s="9">
        <f t="shared" si="139"/>
        <v>-2.8218328498637906E-2</v>
      </c>
      <c r="F468" s="9">
        <f t="shared" si="140"/>
        <v>1.6338270933389409E-2</v>
      </c>
      <c r="G468" s="9">
        <f t="shared" si="141"/>
        <v>8.542781101488265E-3</v>
      </c>
      <c r="H468" s="9">
        <f t="shared" si="142"/>
        <v>-6.4979438098764081E-2</v>
      </c>
      <c r="I468" s="9">
        <f t="shared" si="143"/>
        <v>0.60517432991438413</v>
      </c>
      <c r="J468" s="3">
        <f t="shared" si="144"/>
        <v>-5.4225410861774494E-4</v>
      </c>
      <c r="K468" s="3">
        <f t="shared" si="145"/>
        <v>2.2709603502598305E-2</v>
      </c>
      <c r="L468" s="15" t="str">
        <f t="shared" si="147"/>
        <v/>
      </c>
      <c r="M468" s="12">
        <v>3.1166220811684395</v>
      </c>
      <c r="N468" s="15" t="str">
        <f t="shared" si="148"/>
        <v/>
      </c>
      <c r="O468" s="15" t="str">
        <f t="shared" si="149"/>
        <v>Enter Trade</v>
      </c>
      <c r="P468" s="15" t="str">
        <f t="shared" si="150"/>
        <v/>
      </c>
      <c r="Q468" s="15">
        <f t="shared" si="151"/>
        <v>1275.8</v>
      </c>
      <c r="R468" s="15" t="str">
        <f t="shared" si="152"/>
        <v/>
      </c>
      <c r="S468" s="15">
        <f t="shared" si="153"/>
        <v>1268.3499999999999</v>
      </c>
      <c r="T468" s="18" t="str">
        <f t="shared" si="154"/>
        <v/>
      </c>
      <c r="U468" s="18">
        <f t="shared" si="155"/>
        <v>-2.1508740369950334E-3</v>
      </c>
      <c r="V468" s="18" t="str">
        <f t="shared" si="156"/>
        <v/>
      </c>
      <c r="W468" s="18">
        <f t="shared" si="157"/>
        <v>-4.2429504359971344E-2</v>
      </c>
      <c r="X468" s="18" t="str">
        <f t="shared" si="135"/>
        <v/>
      </c>
      <c r="Y468" s="18" t="str">
        <f t="shared" si="136"/>
        <v/>
      </c>
      <c r="Z468" s="18" t="str">
        <f t="shared" si="137"/>
        <v/>
      </c>
      <c r="AA468" s="18" t="str">
        <f t="shared" si="138"/>
        <v/>
      </c>
    </row>
    <row r="469" spans="1:27">
      <c r="A469" s="11">
        <v>42697</v>
      </c>
      <c r="B469" s="12">
        <v>1184.75</v>
      </c>
      <c r="C469" s="12">
        <v>1226.9000000000001</v>
      </c>
      <c r="D469" s="9">
        <f t="shared" si="146"/>
        <v>-1.5182449089854302E-2</v>
      </c>
      <c r="E469" s="9">
        <f t="shared" si="139"/>
        <v>-2.739571672084325E-2</v>
      </c>
      <c r="F469" s="9">
        <f t="shared" si="140"/>
        <v>1.6353129052525464E-2</v>
      </c>
      <c r="G469" s="9">
        <f t="shared" si="141"/>
        <v>9.3988236473390406E-3</v>
      </c>
      <c r="H469" s="9">
        <f t="shared" si="142"/>
        <v>-6.4190257089025538E-2</v>
      </c>
      <c r="I469" s="9">
        <f t="shared" si="143"/>
        <v>0.74684591503928821</v>
      </c>
      <c r="J469" s="3">
        <f t="shared" si="144"/>
        <v>-1.1101373064563212E-2</v>
      </c>
      <c r="K469" s="3">
        <f t="shared" si="145"/>
        <v>-1.8244378650876174E-2</v>
      </c>
      <c r="L469" s="15" t="str">
        <f t="shared" si="147"/>
        <v/>
      </c>
      <c r="M469" s="12">
        <v>3.1166220811684395</v>
      </c>
      <c r="N469" s="15" t="str">
        <f t="shared" si="148"/>
        <v/>
      </c>
      <c r="O469" s="15" t="str">
        <f t="shared" si="149"/>
        <v>Enter Trade</v>
      </c>
      <c r="P469" s="15" t="str">
        <f t="shared" si="150"/>
        <v/>
      </c>
      <c r="Q469" s="15">
        <f t="shared" si="151"/>
        <v>1275.8</v>
      </c>
      <c r="R469" s="15" t="str">
        <f t="shared" si="152"/>
        <v/>
      </c>
      <c r="S469" s="15">
        <f t="shared" si="153"/>
        <v>1268.3499999999999</v>
      </c>
      <c r="T469" s="18" t="str">
        <f t="shared" si="154"/>
        <v/>
      </c>
      <c r="U469" s="18">
        <f t="shared" si="155"/>
        <v>-2.1508740369950334E-3</v>
      </c>
      <c r="V469" s="18" t="str">
        <f t="shared" si="156"/>
        <v/>
      </c>
      <c r="W469" s="18">
        <f t="shared" si="157"/>
        <v>-4.2429504359971344E-2</v>
      </c>
      <c r="X469" s="18" t="str">
        <f t="shared" si="135"/>
        <v/>
      </c>
      <c r="Y469" s="18" t="str">
        <f t="shared" si="136"/>
        <v/>
      </c>
      <c r="Z469" s="18" t="str">
        <f t="shared" si="137"/>
        <v/>
      </c>
      <c r="AA469" s="18" t="str">
        <f t="shared" si="138"/>
        <v/>
      </c>
    </row>
    <row r="470" spans="1:27">
      <c r="A470" s="11">
        <v>42698</v>
      </c>
      <c r="B470" s="12">
        <v>1165.5</v>
      </c>
      <c r="C470" s="12">
        <v>1217.6500000000001</v>
      </c>
      <c r="D470" s="9">
        <f t="shared" si="146"/>
        <v>-1.9010195241269102E-2</v>
      </c>
      <c r="E470" s="9">
        <f t="shared" si="139"/>
        <v>-2.6869916059788349E-2</v>
      </c>
      <c r="F470" s="9">
        <f t="shared" si="140"/>
        <v>1.6360963989155521E-2</v>
      </c>
      <c r="G470" s="9">
        <f t="shared" si="141"/>
        <v>9.9422529158115711E-3</v>
      </c>
      <c r="H470" s="9">
        <f t="shared" si="142"/>
        <v>-6.3682085035388275E-2</v>
      </c>
      <c r="I470" s="9">
        <f t="shared" si="143"/>
        <v>0.48039472635774255</v>
      </c>
      <c r="J470" s="3">
        <f t="shared" si="144"/>
        <v>-1.6248153618906941E-2</v>
      </c>
      <c r="K470" s="3">
        <f t="shared" si="145"/>
        <v>-7.5393267584970246E-3</v>
      </c>
      <c r="L470" s="15" t="str">
        <f t="shared" si="147"/>
        <v>Exit Trade</v>
      </c>
      <c r="M470" s="12">
        <v>0.48039472635774255</v>
      </c>
      <c r="N470" s="15" t="str">
        <f t="shared" si="148"/>
        <v>Exit Trade</v>
      </c>
      <c r="O470" s="15" t="str">
        <f t="shared" si="149"/>
        <v>Exit Trade</v>
      </c>
      <c r="P470" s="15">
        <f t="shared" si="150"/>
        <v>1165.5</v>
      </c>
      <c r="Q470" s="15">
        <f t="shared" si="151"/>
        <v>1165.5</v>
      </c>
      <c r="R470" s="15">
        <f t="shared" si="152"/>
        <v>1217.6500000000001</v>
      </c>
      <c r="S470" s="15">
        <f t="shared" si="153"/>
        <v>1217.6500000000001</v>
      </c>
      <c r="T470" s="18">
        <f t="shared" si="154"/>
        <v>-1.6248153618906941E-2</v>
      </c>
      <c r="U470" s="18">
        <f t="shared" si="155"/>
        <v>-1.6248153618906941E-2</v>
      </c>
      <c r="V470" s="18">
        <f t="shared" si="156"/>
        <v>-7.5393267584970246E-3</v>
      </c>
      <c r="W470" s="18">
        <f t="shared" si="157"/>
        <v>-7.5393267584970246E-3</v>
      </c>
      <c r="X470" s="18">
        <f t="shared" si="135"/>
        <v>8.6455557297381969E-2</v>
      </c>
      <c r="Y470" s="18">
        <f t="shared" si="136"/>
        <v>-3.9973193519138861E-2</v>
      </c>
      <c r="Z470" s="18">
        <f t="shared" si="137"/>
        <v>4.6482363778243108E-2</v>
      </c>
      <c r="AA470" s="18">
        <f t="shared" si="138"/>
        <v>2.3241181889121554E-2</v>
      </c>
    </row>
    <row r="471" spans="1:27">
      <c r="A471" s="11">
        <v>42699</v>
      </c>
      <c r="B471" s="12">
        <v>1189.3</v>
      </c>
      <c r="C471" s="12">
        <v>1244.05</v>
      </c>
      <c r="D471" s="9">
        <f t="shared" si="146"/>
        <v>-1.9546416686704603E-2</v>
      </c>
      <c r="E471" s="9">
        <f t="shared" si="139"/>
        <v>-2.6673771136818347E-2</v>
      </c>
      <c r="F471" s="9">
        <f t="shared" si="140"/>
        <v>1.6413998900804472E-2</v>
      </c>
      <c r="G471" s="9">
        <f t="shared" si="141"/>
        <v>1.0257726389991714E-2</v>
      </c>
      <c r="H471" s="9">
        <f t="shared" si="142"/>
        <v>-6.3605268663628409E-2</v>
      </c>
      <c r="I471" s="9">
        <f t="shared" si="143"/>
        <v>0.4342241335086493</v>
      </c>
      <c r="J471" s="3">
        <f t="shared" si="144"/>
        <v>2.0420420420420381E-2</v>
      </c>
      <c r="K471" s="3">
        <f t="shared" si="145"/>
        <v>2.1681107050465949E-2</v>
      </c>
      <c r="L471" s="15" t="str">
        <f t="shared" si="147"/>
        <v>Exit Trade</v>
      </c>
      <c r="M471" s="12">
        <v>0.48039472635774255</v>
      </c>
      <c r="N471" s="15" t="str">
        <f t="shared" si="148"/>
        <v/>
      </c>
      <c r="O471" s="15" t="str">
        <f t="shared" si="149"/>
        <v>Exit Trade</v>
      </c>
      <c r="P471" s="15" t="str">
        <f t="shared" si="150"/>
        <v/>
      </c>
      <c r="Q471" s="15">
        <f t="shared" si="151"/>
        <v>1165.5</v>
      </c>
      <c r="R471" s="15" t="str">
        <f t="shared" si="152"/>
        <v/>
      </c>
      <c r="S471" s="15">
        <f t="shared" si="153"/>
        <v>1217.6500000000001</v>
      </c>
      <c r="T471" s="18" t="str">
        <f t="shared" si="154"/>
        <v/>
      </c>
      <c r="U471" s="18">
        <f t="shared" si="155"/>
        <v>-1.6248153618906941E-2</v>
      </c>
      <c r="V471" s="18" t="str">
        <f t="shared" si="156"/>
        <v/>
      </c>
      <c r="W471" s="18">
        <f t="shared" si="157"/>
        <v>-7.5393267584970246E-3</v>
      </c>
      <c r="X471" s="18" t="str">
        <f t="shared" si="135"/>
        <v/>
      </c>
      <c r="Y471" s="18" t="str">
        <f t="shared" si="136"/>
        <v/>
      </c>
      <c r="Z471" s="18" t="str">
        <f t="shared" si="137"/>
        <v/>
      </c>
      <c r="AA471" s="18" t="str">
        <f t="shared" si="138"/>
        <v/>
      </c>
    </row>
    <row r="472" spans="1:27">
      <c r="A472" s="11">
        <v>42702</v>
      </c>
      <c r="B472" s="12">
        <v>1184.45</v>
      </c>
      <c r="C472" s="12">
        <v>1246.7</v>
      </c>
      <c r="D472" s="9">
        <f t="shared" si="146"/>
        <v>-2.2245227202522273E-2</v>
      </c>
      <c r="E472" s="9">
        <f t="shared" si="139"/>
        <v>-2.6805883162077625E-2</v>
      </c>
      <c r="F472" s="9">
        <f t="shared" si="140"/>
        <v>1.6359986686354595E-2</v>
      </c>
      <c r="G472" s="9">
        <f t="shared" si="141"/>
        <v>1.0004086882220216E-2</v>
      </c>
      <c r="H472" s="9">
        <f t="shared" si="142"/>
        <v>-6.3615853206375472E-2</v>
      </c>
      <c r="I472" s="9">
        <f t="shared" si="143"/>
        <v>0.27876892854437757</v>
      </c>
      <c r="J472" s="3">
        <f t="shared" si="144"/>
        <v>-4.0780290927435545E-3</v>
      </c>
      <c r="K472" s="3">
        <f t="shared" si="145"/>
        <v>2.1301394638479892E-3</v>
      </c>
      <c r="L472" s="15" t="str">
        <f t="shared" si="147"/>
        <v>Exit Trade</v>
      </c>
      <c r="M472" s="12">
        <v>0.48039472635774255</v>
      </c>
      <c r="N472" s="15" t="str">
        <f t="shared" si="148"/>
        <v/>
      </c>
      <c r="O472" s="15" t="str">
        <f t="shared" si="149"/>
        <v>Exit Trade</v>
      </c>
      <c r="P472" s="15" t="str">
        <f t="shared" si="150"/>
        <v/>
      </c>
      <c r="Q472" s="15">
        <f t="shared" si="151"/>
        <v>1165.5</v>
      </c>
      <c r="R472" s="15" t="str">
        <f t="shared" si="152"/>
        <v/>
      </c>
      <c r="S472" s="15">
        <f t="shared" si="153"/>
        <v>1217.6500000000001</v>
      </c>
      <c r="T472" s="18" t="str">
        <f t="shared" si="154"/>
        <v/>
      </c>
      <c r="U472" s="18">
        <f t="shared" si="155"/>
        <v>-1.6248153618906941E-2</v>
      </c>
      <c r="V472" s="18" t="str">
        <f t="shared" si="156"/>
        <v/>
      </c>
      <c r="W472" s="18">
        <f t="shared" si="157"/>
        <v>-7.5393267584970246E-3</v>
      </c>
      <c r="X472" s="18" t="str">
        <f t="shared" si="135"/>
        <v/>
      </c>
      <c r="Y472" s="18" t="str">
        <f t="shared" si="136"/>
        <v/>
      </c>
      <c r="Z472" s="18" t="str">
        <f t="shared" si="137"/>
        <v/>
      </c>
      <c r="AA472" s="18" t="str">
        <f t="shared" si="138"/>
        <v/>
      </c>
    </row>
    <row r="473" spans="1:27">
      <c r="A473" s="11">
        <v>42703</v>
      </c>
      <c r="B473" s="12">
        <v>1178.75</v>
      </c>
      <c r="C473" s="12">
        <v>1255.8</v>
      </c>
      <c r="D473" s="9">
        <f t="shared" si="146"/>
        <v>-2.7498772976945324E-2</v>
      </c>
      <c r="E473" s="9">
        <f t="shared" si="139"/>
        <v>-2.6989878428146572E-2</v>
      </c>
      <c r="F473" s="9">
        <f t="shared" si="140"/>
        <v>1.6334848102925261E-2</v>
      </c>
      <c r="G473" s="9">
        <f t="shared" si="141"/>
        <v>9.7635298034352662E-3</v>
      </c>
      <c r="H473" s="9">
        <f t="shared" si="142"/>
        <v>-6.3743286659728407E-2</v>
      </c>
      <c r="I473" s="9">
        <f t="shared" si="143"/>
        <v>-3.1153919864588084E-2</v>
      </c>
      <c r="J473" s="3">
        <f t="shared" si="144"/>
        <v>-4.8123601671662339E-3</v>
      </c>
      <c r="K473" s="3">
        <f t="shared" si="145"/>
        <v>7.2992700729926276E-3</v>
      </c>
      <c r="L473" s="15" t="str">
        <f t="shared" si="147"/>
        <v>Exit Trade</v>
      </c>
      <c r="M473" s="12">
        <v>0.48039472635774255</v>
      </c>
      <c r="N473" s="15" t="str">
        <f t="shared" si="148"/>
        <v/>
      </c>
      <c r="O473" s="15" t="str">
        <f t="shared" si="149"/>
        <v>Exit Trade</v>
      </c>
      <c r="P473" s="15" t="str">
        <f t="shared" si="150"/>
        <v/>
      </c>
      <c r="Q473" s="15">
        <f t="shared" si="151"/>
        <v>1165.5</v>
      </c>
      <c r="R473" s="15" t="str">
        <f t="shared" si="152"/>
        <v/>
      </c>
      <c r="S473" s="15">
        <f t="shared" si="153"/>
        <v>1217.6500000000001</v>
      </c>
      <c r="T473" s="18" t="str">
        <f t="shared" si="154"/>
        <v/>
      </c>
      <c r="U473" s="18">
        <f t="shared" si="155"/>
        <v>-1.6248153618906941E-2</v>
      </c>
      <c r="V473" s="18" t="str">
        <f t="shared" si="156"/>
        <v/>
      </c>
      <c r="W473" s="18">
        <f t="shared" si="157"/>
        <v>-7.5393267584970246E-3</v>
      </c>
      <c r="X473" s="18" t="str">
        <f t="shared" ref="X473:X496" si="158">IF(AND(O472="Enter Trade",O473="Exit Trade",U472&gt;W472),1-Q473/Q472,IF(AND(O472="Enter Trade",O473="Exit Trade",U472&lt;W472),Q473/Q472-1,""))</f>
        <v/>
      </c>
      <c r="Y473" s="18" t="str">
        <f t="shared" ref="Y473:Y496" si="159">IF(AND(O472="Enter Trade",O473="Exit Trade",U472&gt;W472),S473/S472-1,IF(AND(O472="Enter Trade",O473="Exit Trade",U472&lt;W472),1-S473/S472,""))</f>
        <v/>
      </c>
      <c r="Z473" s="18" t="str">
        <f t="shared" ref="Z473:Z496" si="160">IF(AND(X473&lt;&gt;"",Y473&lt;&gt;""),(X473+Y473),"")</f>
        <v/>
      </c>
      <c r="AA473" s="18" t="str">
        <f t="shared" ref="AA473:AA496" si="161">IF(AND(X473&lt;&gt;"",Y473&lt;&gt;""),(X473+Y473)/2,"")</f>
        <v/>
      </c>
    </row>
    <row r="474" spans="1:27">
      <c r="A474" s="11">
        <v>42704</v>
      </c>
      <c r="B474" s="12">
        <v>1199.5999999999999</v>
      </c>
      <c r="C474" s="12">
        <v>1263.0999999999999</v>
      </c>
      <c r="D474" s="9">
        <f t="shared" si="146"/>
        <v>-2.2401278051359681E-2</v>
      </c>
      <c r="E474" s="9">
        <f t="shared" si="139"/>
        <v>-2.665690230147057E-2</v>
      </c>
      <c r="F474" s="9">
        <f t="shared" si="140"/>
        <v>1.632277052714436E-2</v>
      </c>
      <c r="G474" s="9">
        <f t="shared" si="141"/>
        <v>1.0069331384604242E-2</v>
      </c>
      <c r="H474" s="9">
        <f t="shared" si="142"/>
        <v>-6.3383135987545386E-2</v>
      </c>
      <c r="I474" s="9">
        <f t="shared" si="143"/>
        <v>0.26071702981022082</v>
      </c>
      <c r="J474" s="3">
        <f t="shared" si="144"/>
        <v>1.7688229056203528E-2</v>
      </c>
      <c r="K474" s="3">
        <f t="shared" si="145"/>
        <v>5.8130275521579506E-3</v>
      </c>
      <c r="L474" s="15" t="str">
        <f t="shared" si="147"/>
        <v>Exit Trade</v>
      </c>
      <c r="M474" s="12">
        <v>0.48039472635774255</v>
      </c>
      <c r="N474" s="15" t="str">
        <f t="shared" si="148"/>
        <v/>
      </c>
      <c r="O474" s="15" t="str">
        <f t="shared" si="149"/>
        <v>Exit Trade</v>
      </c>
      <c r="P474" s="15" t="str">
        <f t="shared" si="150"/>
        <v/>
      </c>
      <c r="Q474" s="15">
        <f t="shared" si="151"/>
        <v>1165.5</v>
      </c>
      <c r="R474" s="15" t="str">
        <f t="shared" si="152"/>
        <v/>
      </c>
      <c r="S474" s="15">
        <f t="shared" si="153"/>
        <v>1217.6500000000001</v>
      </c>
      <c r="T474" s="18" t="str">
        <f t="shared" si="154"/>
        <v/>
      </c>
      <c r="U474" s="18">
        <f t="shared" si="155"/>
        <v>-1.6248153618906941E-2</v>
      </c>
      <c r="V474" s="18" t="str">
        <f t="shared" si="156"/>
        <v/>
      </c>
      <c r="W474" s="18">
        <f t="shared" si="157"/>
        <v>-7.5393267584970246E-3</v>
      </c>
      <c r="X474" s="18" t="str">
        <f t="shared" si="158"/>
        <v/>
      </c>
      <c r="Y474" s="18" t="str">
        <f t="shared" si="159"/>
        <v/>
      </c>
      <c r="Z474" s="18" t="str">
        <f t="shared" si="160"/>
        <v/>
      </c>
      <c r="AA474" s="18" t="str">
        <f t="shared" si="161"/>
        <v/>
      </c>
    </row>
    <row r="475" spans="1:27">
      <c r="A475" s="11">
        <v>42705</v>
      </c>
      <c r="B475" s="12">
        <v>1197.25</v>
      </c>
      <c r="C475" s="12">
        <v>1270</v>
      </c>
      <c r="D475" s="9">
        <f t="shared" si="146"/>
        <v>-2.5618875241311546E-2</v>
      </c>
      <c r="E475" s="9">
        <f t="shared" si="139"/>
        <v>-2.6577544733836191E-2</v>
      </c>
      <c r="F475" s="9">
        <f t="shared" si="140"/>
        <v>1.6321804773684199E-2</v>
      </c>
      <c r="G475" s="9">
        <f t="shared" si="141"/>
        <v>1.0146516006953255E-2</v>
      </c>
      <c r="H475" s="9">
        <f t="shared" si="142"/>
        <v>-6.3301605474625641E-2</v>
      </c>
      <c r="I475" s="9">
        <f t="shared" si="143"/>
        <v>5.8735507856969155E-2</v>
      </c>
      <c r="J475" s="3">
        <f t="shared" si="144"/>
        <v>-1.9589863287761832E-3</v>
      </c>
      <c r="K475" s="3">
        <f t="shared" si="145"/>
        <v>5.4627503760589754E-3</v>
      </c>
      <c r="L475" s="15" t="str">
        <f t="shared" si="147"/>
        <v>Exit Trade</v>
      </c>
      <c r="M475" s="12">
        <v>0.48039472635774255</v>
      </c>
      <c r="N475" s="15" t="str">
        <f t="shared" si="148"/>
        <v/>
      </c>
      <c r="O475" s="15" t="str">
        <f t="shared" si="149"/>
        <v>Exit Trade</v>
      </c>
      <c r="P475" s="15" t="str">
        <f t="shared" si="150"/>
        <v/>
      </c>
      <c r="Q475" s="15">
        <f t="shared" si="151"/>
        <v>1165.5</v>
      </c>
      <c r="R475" s="15" t="str">
        <f t="shared" si="152"/>
        <v/>
      </c>
      <c r="S475" s="15">
        <f t="shared" si="153"/>
        <v>1217.6500000000001</v>
      </c>
      <c r="T475" s="18" t="str">
        <f t="shared" si="154"/>
        <v/>
      </c>
      <c r="U475" s="18">
        <f t="shared" si="155"/>
        <v>-1.6248153618906941E-2</v>
      </c>
      <c r="V475" s="18" t="str">
        <f t="shared" si="156"/>
        <v/>
      </c>
      <c r="W475" s="18">
        <f t="shared" si="157"/>
        <v>-7.5393267584970246E-3</v>
      </c>
      <c r="X475" s="18" t="str">
        <f t="shared" si="158"/>
        <v/>
      </c>
      <c r="Y475" s="18" t="str">
        <f t="shared" si="159"/>
        <v/>
      </c>
      <c r="Z475" s="18" t="str">
        <f t="shared" si="160"/>
        <v/>
      </c>
      <c r="AA475" s="18" t="str">
        <f t="shared" si="161"/>
        <v/>
      </c>
    </row>
    <row r="476" spans="1:27">
      <c r="A476" s="11">
        <v>42706</v>
      </c>
      <c r="B476" s="12">
        <v>1189.0999999999999</v>
      </c>
      <c r="C476" s="12">
        <v>1236.8</v>
      </c>
      <c r="D476" s="9">
        <f t="shared" si="146"/>
        <v>-1.7081097462714311E-2</v>
      </c>
      <c r="E476" s="9">
        <f t="shared" si="139"/>
        <v>-2.5990040505297678E-2</v>
      </c>
      <c r="F476" s="9">
        <f t="shared" si="140"/>
        <v>1.6336325361786249E-2</v>
      </c>
      <c r="G476" s="9">
        <f t="shared" si="141"/>
        <v>1.0766691558721384E-2</v>
      </c>
      <c r="H476" s="9">
        <f t="shared" si="142"/>
        <v>-6.2746772569316739E-2</v>
      </c>
      <c r="I476" s="9">
        <f t="shared" si="143"/>
        <v>0.54534559304401875</v>
      </c>
      <c r="J476" s="3">
        <f t="shared" si="144"/>
        <v>-6.8072666527459521E-3</v>
      </c>
      <c r="K476" s="3">
        <f t="shared" si="145"/>
        <v>-2.6141732283464603E-2</v>
      </c>
      <c r="L476" s="15" t="str">
        <f t="shared" si="147"/>
        <v/>
      </c>
      <c r="M476" s="12">
        <v>0.48039472635774255</v>
      </c>
      <c r="N476" s="15" t="str">
        <f t="shared" si="148"/>
        <v/>
      </c>
      <c r="O476" s="15" t="str">
        <f t="shared" si="149"/>
        <v>Exit Trade</v>
      </c>
      <c r="P476" s="15" t="str">
        <f t="shared" si="150"/>
        <v/>
      </c>
      <c r="Q476" s="15">
        <f t="shared" si="151"/>
        <v>1165.5</v>
      </c>
      <c r="R476" s="15" t="str">
        <f t="shared" si="152"/>
        <v/>
      </c>
      <c r="S476" s="15">
        <f t="shared" si="153"/>
        <v>1217.6500000000001</v>
      </c>
      <c r="T476" s="18" t="str">
        <f t="shared" si="154"/>
        <v/>
      </c>
      <c r="U476" s="18">
        <f t="shared" si="155"/>
        <v>-1.6248153618906941E-2</v>
      </c>
      <c r="V476" s="18" t="str">
        <f t="shared" si="156"/>
        <v/>
      </c>
      <c r="W476" s="18">
        <f t="shared" si="157"/>
        <v>-7.5393267584970246E-3</v>
      </c>
      <c r="X476" s="18" t="str">
        <f t="shared" si="158"/>
        <v/>
      </c>
      <c r="Y476" s="18" t="str">
        <f t="shared" si="159"/>
        <v/>
      </c>
      <c r="Z476" s="18" t="str">
        <f t="shared" si="160"/>
        <v/>
      </c>
      <c r="AA476" s="18" t="str">
        <f t="shared" si="161"/>
        <v/>
      </c>
    </row>
    <row r="477" spans="1:27">
      <c r="A477" s="11">
        <v>42709</v>
      </c>
      <c r="B477" s="12">
        <v>1196.3499999999999</v>
      </c>
      <c r="C477" s="12">
        <v>1215.55</v>
      </c>
      <c r="D477" s="9">
        <f t="shared" si="146"/>
        <v>-6.9145737346052363E-3</v>
      </c>
      <c r="E477" s="9">
        <f t="shared" si="139"/>
        <v>-2.5489120285717808E-2</v>
      </c>
      <c r="F477" s="9">
        <f t="shared" si="140"/>
        <v>1.6691264380448496E-2</v>
      </c>
      <c r="G477" s="9">
        <f t="shared" si="141"/>
        <v>1.2066224570291308E-2</v>
      </c>
      <c r="H477" s="9">
        <f t="shared" si="142"/>
        <v>-6.304446514172693E-2</v>
      </c>
      <c r="I477" s="9">
        <f t="shared" si="143"/>
        <v>1.1128304080348805</v>
      </c>
      <c r="J477" s="3">
        <f t="shared" si="144"/>
        <v>6.0970481877049877E-3</v>
      </c>
      <c r="K477" s="3">
        <f t="shared" si="145"/>
        <v>-1.718143596377749E-2</v>
      </c>
      <c r="L477" s="15" t="str">
        <f t="shared" si="147"/>
        <v/>
      </c>
      <c r="M477" s="12">
        <v>0.48039472635774255</v>
      </c>
      <c r="N477" s="15" t="str">
        <f t="shared" si="148"/>
        <v/>
      </c>
      <c r="O477" s="15" t="str">
        <f t="shared" si="149"/>
        <v>Exit Trade</v>
      </c>
      <c r="P477" s="15" t="str">
        <f t="shared" si="150"/>
        <v/>
      </c>
      <c r="Q477" s="15">
        <f t="shared" si="151"/>
        <v>1165.5</v>
      </c>
      <c r="R477" s="15" t="str">
        <f t="shared" si="152"/>
        <v/>
      </c>
      <c r="S477" s="15">
        <f t="shared" si="153"/>
        <v>1217.6500000000001</v>
      </c>
      <c r="T477" s="18" t="str">
        <f t="shared" si="154"/>
        <v/>
      </c>
      <c r="U477" s="18">
        <f t="shared" si="155"/>
        <v>-1.6248153618906941E-2</v>
      </c>
      <c r="V477" s="18" t="str">
        <f t="shared" si="156"/>
        <v/>
      </c>
      <c r="W477" s="18">
        <f t="shared" si="157"/>
        <v>-7.5393267584970246E-3</v>
      </c>
      <c r="X477" s="18" t="str">
        <f t="shared" si="158"/>
        <v/>
      </c>
      <c r="Y477" s="18" t="str">
        <f t="shared" si="159"/>
        <v/>
      </c>
      <c r="Z477" s="18" t="str">
        <f t="shared" si="160"/>
        <v/>
      </c>
      <c r="AA477" s="18" t="str">
        <f t="shared" si="161"/>
        <v/>
      </c>
    </row>
    <row r="478" spans="1:27">
      <c r="A478" s="11">
        <v>42710</v>
      </c>
      <c r="B478" s="12">
        <v>1194.45</v>
      </c>
      <c r="C478" s="12">
        <v>1243.4000000000001</v>
      </c>
      <c r="D478" s="9">
        <f t="shared" si="146"/>
        <v>-1.7442888250200909E-2</v>
      </c>
      <c r="E478" s="9">
        <f t="shared" si="139"/>
        <v>-2.5176988672949166E-2</v>
      </c>
      <c r="F478" s="9">
        <f t="shared" si="140"/>
        <v>1.6753212333459024E-2</v>
      </c>
      <c r="G478" s="9">
        <f t="shared" si="141"/>
        <v>1.2517739077333639E-2</v>
      </c>
      <c r="H478" s="9">
        <f t="shared" si="142"/>
        <v>-6.2871716423231971E-2</v>
      </c>
      <c r="I478" s="9">
        <f t="shared" si="143"/>
        <v>0.4616488031553172</v>
      </c>
      <c r="J478" s="3">
        <f t="shared" si="144"/>
        <v>-1.5881639988296599E-3</v>
      </c>
      <c r="K478" s="3">
        <f t="shared" si="145"/>
        <v>2.2911439266175917E-2</v>
      </c>
      <c r="L478" s="15" t="str">
        <f t="shared" si="147"/>
        <v>Exit Trade</v>
      </c>
      <c r="M478" s="12">
        <v>0.48039472635774255</v>
      </c>
      <c r="N478" s="15" t="str">
        <f t="shared" si="148"/>
        <v/>
      </c>
      <c r="O478" s="15" t="str">
        <f t="shared" si="149"/>
        <v>Exit Trade</v>
      </c>
      <c r="P478" s="15" t="str">
        <f t="shared" si="150"/>
        <v/>
      </c>
      <c r="Q478" s="15">
        <f t="shared" si="151"/>
        <v>1165.5</v>
      </c>
      <c r="R478" s="15" t="str">
        <f t="shared" si="152"/>
        <v/>
      </c>
      <c r="S478" s="15">
        <f t="shared" si="153"/>
        <v>1217.6500000000001</v>
      </c>
      <c r="T478" s="18" t="str">
        <f t="shared" si="154"/>
        <v/>
      </c>
      <c r="U478" s="18">
        <f t="shared" si="155"/>
        <v>-1.6248153618906941E-2</v>
      </c>
      <c r="V478" s="18" t="str">
        <f t="shared" si="156"/>
        <v/>
      </c>
      <c r="W478" s="18">
        <f t="shared" si="157"/>
        <v>-7.5393267584970246E-3</v>
      </c>
      <c r="X478" s="18" t="str">
        <f t="shared" si="158"/>
        <v/>
      </c>
      <c r="Y478" s="18" t="str">
        <f t="shared" si="159"/>
        <v/>
      </c>
      <c r="Z478" s="18" t="str">
        <f t="shared" si="160"/>
        <v/>
      </c>
      <c r="AA478" s="18" t="str">
        <f t="shared" si="161"/>
        <v/>
      </c>
    </row>
    <row r="479" spans="1:27">
      <c r="A479" s="11">
        <v>42711</v>
      </c>
      <c r="B479" s="12">
        <v>1181.5999999999999</v>
      </c>
      <c r="C479" s="12">
        <v>1264.95</v>
      </c>
      <c r="D479" s="9">
        <f t="shared" si="146"/>
        <v>-2.9602877078891338E-2</v>
      </c>
      <c r="E479" s="9">
        <f t="shared" si="139"/>
        <v>-2.5159652041796612E-2</v>
      </c>
      <c r="F479" s="9">
        <f t="shared" si="140"/>
        <v>1.6748185966468366E-2</v>
      </c>
      <c r="G479" s="9">
        <f t="shared" si="141"/>
        <v>1.2523766382757213E-2</v>
      </c>
      <c r="H479" s="9">
        <f t="shared" si="142"/>
        <v>-6.2843070466350431E-2</v>
      </c>
      <c r="I479" s="9">
        <f t="shared" si="143"/>
        <v>-0.26529589807460524</v>
      </c>
      <c r="J479" s="3">
        <f t="shared" si="144"/>
        <v>-1.0758089497258266E-2</v>
      </c>
      <c r="K479" s="3">
        <f t="shared" si="145"/>
        <v>1.7331510374778793E-2</v>
      </c>
      <c r="L479" s="15" t="str">
        <f t="shared" si="147"/>
        <v>Exit Trade</v>
      </c>
      <c r="M479" s="12">
        <v>0.48039472635774255</v>
      </c>
      <c r="N479" s="15" t="str">
        <f t="shared" si="148"/>
        <v/>
      </c>
      <c r="O479" s="15" t="str">
        <f t="shared" si="149"/>
        <v>Exit Trade</v>
      </c>
      <c r="P479" s="15" t="str">
        <f t="shared" si="150"/>
        <v/>
      </c>
      <c r="Q479" s="15">
        <f t="shared" si="151"/>
        <v>1165.5</v>
      </c>
      <c r="R479" s="15" t="str">
        <f t="shared" si="152"/>
        <v/>
      </c>
      <c r="S479" s="15">
        <f t="shared" si="153"/>
        <v>1217.6500000000001</v>
      </c>
      <c r="T479" s="18" t="str">
        <f t="shared" si="154"/>
        <v/>
      </c>
      <c r="U479" s="18">
        <f t="shared" si="155"/>
        <v>-1.6248153618906941E-2</v>
      </c>
      <c r="V479" s="18" t="str">
        <f t="shared" si="156"/>
        <v/>
      </c>
      <c r="W479" s="18">
        <f t="shared" si="157"/>
        <v>-7.5393267584970246E-3</v>
      </c>
      <c r="X479" s="18" t="str">
        <f t="shared" si="158"/>
        <v/>
      </c>
      <c r="Y479" s="18" t="str">
        <f t="shared" si="159"/>
        <v/>
      </c>
      <c r="Z479" s="18" t="str">
        <f t="shared" si="160"/>
        <v/>
      </c>
      <c r="AA479" s="18" t="str">
        <f t="shared" si="161"/>
        <v/>
      </c>
    </row>
    <row r="480" spans="1:27">
      <c r="A480" s="11">
        <v>42712</v>
      </c>
      <c r="B480" s="12">
        <v>1199.5</v>
      </c>
      <c r="C480" s="12">
        <v>1289.8499999999999</v>
      </c>
      <c r="D480" s="9">
        <f t="shared" si="146"/>
        <v>-3.1538955700801834E-2</v>
      </c>
      <c r="E480" s="9">
        <f t="shared" ref="E480:E496" si="162">AVERAGE(D451:D480)</f>
        <v>-2.5137919195165268E-2</v>
      </c>
      <c r="F480" s="9">
        <f t="shared" ref="F480:F496" si="163">STDEV(D451:D480)</f>
        <v>1.6739167966091362E-2</v>
      </c>
      <c r="G480" s="9">
        <f t="shared" ref="G480:G496" si="164">E480+2.25*F480</f>
        <v>1.25252087285403E-2</v>
      </c>
      <c r="H480" s="9">
        <f t="shared" ref="H480:H496" si="165">E480-2.25*F480</f>
        <v>-6.2801047118870829E-2</v>
      </c>
      <c r="I480" s="9">
        <f t="shared" ref="I480:I496" si="166">(D480-E480)/F480</f>
        <v>-0.38239872606590636</v>
      </c>
      <c r="J480" s="3">
        <f t="shared" ref="J480:J496" si="167">(B480-B479)/B479</f>
        <v>1.5148950575490937E-2</v>
      </c>
      <c r="K480" s="3">
        <f t="shared" ref="K480:K496" si="168">(C480-C479)/C479</f>
        <v>1.9684572512747432E-2</v>
      </c>
      <c r="L480" s="15" t="str">
        <f t="shared" si="147"/>
        <v>Exit Trade</v>
      </c>
      <c r="M480" s="12">
        <v>0.48039472635774255</v>
      </c>
      <c r="N480" s="15" t="str">
        <f t="shared" si="148"/>
        <v/>
      </c>
      <c r="O480" s="15" t="str">
        <f t="shared" si="149"/>
        <v>Exit Trade</v>
      </c>
      <c r="P480" s="15" t="str">
        <f t="shared" si="150"/>
        <v/>
      </c>
      <c r="Q480" s="15">
        <f t="shared" si="151"/>
        <v>1165.5</v>
      </c>
      <c r="R480" s="15" t="str">
        <f t="shared" si="152"/>
        <v/>
      </c>
      <c r="S480" s="15">
        <f t="shared" si="153"/>
        <v>1217.6500000000001</v>
      </c>
      <c r="T480" s="18" t="str">
        <f t="shared" si="154"/>
        <v/>
      </c>
      <c r="U480" s="18">
        <f t="shared" si="155"/>
        <v>-1.6248153618906941E-2</v>
      </c>
      <c r="V480" s="18" t="str">
        <f t="shared" si="156"/>
        <v/>
      </c>
      <c r="W480" s="18">
        <f t="shared" si="157"/>
        <v>-7.5393267584970246E-3</v>
      </c>
      <c r="X480" s="18" t="str">
        <f t="shared" si="158"/>
        <v/>
      </c>
      <c r="Y480" s="18" t="str">
        <f t="shared" si="159"/>
        <v/>
      </c>
      <c r="Z480" s="18" t="str">
        <f t="shared" si="160"/>
        <v/>
      </c>
      <c r="AA480" s="18" t="str">
        <f t="shared" si="161"/>
        <v/>
      </c>
    </row>
    <row r="481" spans="1:27">
      <c r="A481" s="11">
        <v>42713</v>
      </c>
      <c r="B481" s="12">
        <v>1198.3</v>
      </c>
      <c r="C481" s="12">
        <v>1268.25</v>
      </c>
      <c r="D481" s="9">
        <f t="shared" si="146"/>
        <v>-2.463931167232444E-2</v>
      </c>
      <c r="E481" s="9">
        <f t="shared" si="162"/>
        <v>-2.4566446016282703E-2</v>
      </c>
      <c r="F481" s="9">
        <f t="shared" si="163"/>
        <v>1.6441293837720517E-2</v>
      </c>
      <c r="G481" s="9">
        <f t="shared" si="164"/>
        <v>1.2426465118588463E-2</v>
      </c>
      <c r="H481" s="9">
        <f t="shared" si="165"/>
        <v>-6.1559357151153869E-2</v>
      </c>
      <c r="I481" s="9">
        <f t="shared" si="166"/>
        <v>-4.4318687300974003E-3</v>
      </c>
      <c r="J481" s="3">
        <f t="shared" si="167"/>
        <v>-1.0004168403501838E-3</v>
      </c>
      <c r="K481" s="3">
        <f t="shared" si="168"/>
        <v>-1.6746133271310547E-2</v>
      </c>
      <c r="L481" s="15" t="str">
        <f t="shared" si="147"/>
        <v>Exit Trade</v>
      </c>
      <c r="M481" s="12">
        <v>0.48039472635774255</v>
      </c>
      <c r="N481" s="15" t="str">
        <f t="shared" si="148"/>
        <v/>
      </c>
      <c r="O481" s="15" t="str">
        <f t="shared" si="149"/>
        <v>Exit Trade</v>
      </c>
      <c r="P481" s="15" t="str">
        <f t="shared" si="150"/>
        <v/>
      </c>
      <c r="Q481" s="15">
        <f t="shared" si="151"/>
        <v>1165.5</v>
      </c>
      <c r="R481" s="15" t="str">
        <f t="shared" si="152"/>
        <v/>
      </c>
      <c r="S481" s="15">
        <f t="shared" si="153"/>
        <v>1217.6500000000001</v>
      </c>
      <c r="T481" s="18" t="str">
        <f t="shared" si="154"/>
        <v/>
      </c>
      <c r="U481" s="18">
        <f t="shared" si="155"/>
        <v>-1.6248153618906941E-2</v>
      </c>
      <c r="V481" s="18" t="str">
        <f t="shared" si="156"/>
        <v/>
      </c>
      <c r="W481" s="18">
        <f t="shared" si="157"/>
        <v>-7.5393267584970246E-3</v>
      </c>
      <c r="X481" s="18" t="str">
        <f t="shared" si="158"/>
        <v/>
      </c>
      <c r="Y481" s="18" t="str">
        <f t="shared" si="159"/>
        <v/>
      </c>
      <c r="Z481" s="18" t="str">
        <f t="shared" si="160"/>
        <v/>
      </c>
      <c r="AA481" s="18" t="str">
        <f t="shared" si="161"/>
        <v/>
      </c>
    </row>
    <row r="482" spans="1:27">
      <c r="A482" s="11">
        <v>42716</v>
      </c>
      <c r="B482" s="12">
        <v>1184.45</v>
      </c>
      <c r="C482" s="12">
        <v>1264.5</v>
      </c>
      <c r="D482" s="9">
        <f t="shared" si="146"/>
        <v>-2.8402101405445499E-2</v>
      </c>
      <c r="E482" s="9">
        <f t="shared" si="162"/>
        <v>-2.4063094400582359E-2</v>
      </c>
      <c r="F482" s="9">
        <f t="shared" si="163"/>
        <v>1.6068495304154339E-2</v>
      </c>
      <c r="G482" s="9">
        <f t="shared" si="164"/>
        <v>1.2091020033764902E-2</v>
      </c>
      <c r="H482" s="9">
        <f t="shared" si="165"/>
        <v>-6.021720883492962E-2</v>
      </c>
      <c r="I482" s="9">
        <f t="shared" si="166"/>
        <v>-0.27003194280060161</v>
      </c>
      <c r="J482" s="3">
        <f t="shared" si="167"/>
        <v>-1.1558040557456321E-2</v>
      </c>
      <c r="K482" s="3">
        <f t="shared" si="168"/>
        <v>-2.9568302779420462E-3</v>
      </c>
      <c r="L482" s="15" t="str">
        <f t="shared" si="147"/>
        <v>Exit Trade</v>
      </c>
      <c r="M482" s="12">
        <v>0.48039472635774255</v>
      </c>
      <c r="N482" s="15" t="str">
        <f t="shared" si="148"/>
        <v/>
      </c>
      <c r="O482" s="15" t="str">
        <f t="shared" si="149"/>
        <v>Exit Trade</v>
      </c>
      <c r="P482" s="15" t="str">
        <f t="shared" si="150"/>
        <v/>
      </c>
      <c r="Q482" s="15">
        <f t="shared" si="151"/>
        <v>1165.5</v>
      </c>
      <c r="R482" s="15" t="str">
        <f t="shared" si="152"/>
        <v/>
      </c>
      <c r="S482" s="15">
        <f t="shared" si="153"/>
        <v>1217.6500000000001</v>
      </c>
      <c r="T482" s="18" t="str">
        <f t="shared" si="154"/>
        <v/>
      </c>
      <c r="U482" s="18">
        <f t="shared" si="155"/>
        <v>-1.6248153618906941E-2</v>
      </c>
      <c r="V482" s="18" t="str">
        <f t="shared" si="156"/>
        <v/>
      </c>
      <c r="W482" s="18">
        <f t="shared" si="157"/>
        <v>-7.5393267584970246E-3</v>
      </c>
      <c r="X482" s="18" t="str">
        <f t="shared" si="158"/>
        <v/>
      </c>
      <c r="Y482" s="18" t="str">
        <f t="shared" si="159"/>
        <v/>
      </c>
      <c r="Z482" s="18" t="str">
        <f t="shared" si="160"/>
        <v/>
      </c>
      <c r="AA482" s="18" t="str">
        <f t="shared" si="161"/>
        <v/>
      </c>
    </row>
    <row r="483" spans="1:27">
      <c r="A483" s="11">
        <v>42717</v>
      </c>
      <c r="B483" s="12">
        <v>1186.25</v>
      </c>
      <c r="C483" s="12">
        <v>1278.55</v>
      </c>
      <c r="D483" s="9">
        <f t="shared" si="146"/>
        <v>-3.2541491126843215E-2</v>
      </c>
      <c r="E483" s="9">
        <f t="shared" si="162"/>
        <v>-2.3779925176324483E-2</v>
      </c>
      <c r="F483" s="9">
        <f t="shared" si="163"/>
        <v>1.5832178673039772E-2</v>
      </c>
      <c r="G483" s="9">
        <f t="shared" si="164"/>
        <v>1.1842476838015002E-2</v>
      </c>
      <c r="H483" s="9">
        <f t="shared" si="165"/>
        <v>-5.9402327190663969E-2</v>
      </c>
      <c r="I483" s="9">
        <f t="shared" si="166"/>
        <v>-0.55340241740946161</v>
      </c>
      <c r="J483" s="3">
        <f t="shared" si="167"/>
        <v>1.5196926843682337E-3</v>
      </c>
      <c r="K483" s="3">
        <f t="shared" si="168"/>
        <v>1.1111111111111075E-2</v>
      </c>
      <c r="L483" s="15" t="str">
        <f t="shared" si="147"/>
        <v/>
      </c>
      <c r="M483" s="12">
        <v>0.48039472635774255</v>
      </c>
      <c r="N483" s="15" t="str">
        <f t="shared" si="148"/>
        <v/>
      </c>
      <c r="O483" s="15" t="str">
        <f t="shared" si="149"/>
        <v>Exit Trade</v>
      </c>
      <c r="P483" s="15" t="str">
        <f t="shared" si="150"/>
        <v/>
      </c>
      <c r="Q483" s="15">
        <f t="shared" si="151"/>
        <v>1165.5</v>
      </c>
      <c r="R483" s="15" t="str">
        <f t="shared" si="152"/>
        <v/>
      </c>
      <c r="S483" s="15">
        <f t="shared" si="153"/>
        <v>1217.6500000000001</v>
      </c>
      <c r="T483" s="18" t="str">
        <f t="shared" si="154"/>
        <v/>
      </c>
      <c r="U483" s="18">
        <f t="shared" si="155"/>
        <v>-1.6248153618906941E-2</v>
      </c>
      <c r="V483" s="18" t="str">
        <f t="shared" si="156"/>
        <v/>
      </c>
      <c r="W483" s="18">
        <f t="shared" si="157"/>
        <v>-7.5393267584970246E-3</v>
      </c>
      <c r="X483" s="18" t="str">
        <f t="shared" si="158"/>
        <v/>
      </c>
      <c r="Y483" s="18" t="str">
        <f t="shared" si="159"/>
        <v/>
      </c>
      <c r="Z483" s="18" t="str">
        <f t="shared" si="160"/>
        <v/>
      </c>
      <c r="AA483" s="18" t="str">
        <f t="shared" si="161"/>
        <v/>
      </c>
    </row>
    <row r="484" spans="1:27">
      <c r="A484" s="11">
        <v>42718</v>
      </c>
      <c r="B484" s="12">
        <v>1175.7</v>
      </c>
      <c r="C484" s="12">
        <v>1266.55</v>
      </c>
      <c r="D484" s="9">
        <f t="shared" si="146"/>
        <v>-3.2325821049583384E-2</v>
      </c>
      <c r="E484" s="9">
        <f t="shared" si="162"/>
        <v>-2.3153134556401066E-2</v>
      </c>
      <c r="F484" s="9">
        <f t="shared" si="163"/>
        <v>1.5065744994164123E-2</v>
      </c>
      <c r="G484" s="9">
        <f t="shared" si="164"/>
        <v>1.074479168046821E-2</v>
      </c>
      <c r="H484" s="9">
        <f t="shared" si="165"/>
        <v>-5.7051060793270339E-2</v>
      </c>
      <c r="I484" s="9">
        <f t="shared" si="166"/>
        <v>-0.60884387043159527</v>
      </c>
      <c r="J484" s="3">
        <f t="shared" si="167"/>
        <v>-8.8935721812433751E-3</v>
      </c>
      <c r="K484" s="3">
        <f t="shared" si="168"/>
        <v>-9.3856321614328737E-3</v>
      </c>
      <c r="L484" s="15" t="str">
        <f t="shared" si="147"/>
        <v/>
      </c>
      <c r="M484" s="12">
        <v>0.48039472635774255</v>
      </c>
      <c r="N484" s="15" t="str">
        <f t="shared" si="148"/>
        <v/>
      </c>
      <c r="O484" s="15" t="str">
        <f t="shared" si="149"/>
        <v>Exit Trade</v>
      </c>
      <c r="P484" s="15" t="str">
        <f t="shared" si="150"/>
        <v/>
      </c>
      <c r="Q484" s="15">
        <f t="shared" si="151"/>
        <v>1165.5</v>
      </c>
      <c r="R484" s="15" t="str">
        <f t="shared" si="152"/>
        <v/>
      </c>
      <c r="S484" s="15">
        <f t="shared" si="153"/>
        <v>1217.6500000000001</v>
      </c>
      <c r="T484" s="18" t="str">
        <f t="shared" si="154"/>
        <v/>
      </c>
      <c r="U484" s="18">
        <f t="shared" si="155"/>
        <v>-1.6248153618906941E-2</v>
      </c>
      <c r="V484" s="18" t="str">
        <f t="shared" si="156"/>
        <v/>
      </c>
      <c r="W484" s="18">
        <f t="shared" si="157"/>
        <v>-7.5393267584970246E-3</v>
      </c>
      <c r="X484" s="18" t="str">
        <f t="shared" si="158"/>
        <v/>
      </c>
      <c r="Y484" s="18" t="str">
        <f t="shared" si="159"/>
        <v/>
      </c>
      <c r="Z484" s="18" t="str">
        <f t="shared" si="160"/>
        <v/>
      </c>
      <c r="AA484" s="18" t="str">
        <f t="shared" si="161"/>
        <v/>
      </c>
    </row>
    <row r="485" spans="1:27">
      <c r="A485" s="11">
        <v>42719</v>
      </c>
      <c r="B485" s="12">
        <v>1176.5999999999999</v>
      </c>
      <c r="C485" s="12">
        <v>1259.2</v>
      </c>
      <c r="D485" s="9">
        <f t="shared" si="146"/>
        <v>-2.9465870963561729E-2</v>
      </c>
      <c r="E485" s="9">
        <f t="shared" si="162"/>
        <v>-2.2405162362626078E-2</v>
      </c>
      <c r="F485" s="9">
        <f t="shared" si="163"/>
        <v>1.4116166303605911E-2</v>
      </c>
      <c r="G485" s="9">
        <f t="shared" si="164"/>
        <v>9.3562118204872195E-3</v>
      </c>
      <c r="H485" s="9">
        <f t="shared" si="165"/>
        <v>-5.4166536545739372E-2</v>
      </c>
      <c r="I485" s="9">
        <f t="shared" si="166"/>
        <v>-0.50018598882134346</v>
      </c>
      <c r="J485" s="3">
        <f t="shared" si="167"/>
        <v>7.6550140341912355E-4</v>
      </c>
      <c r="K485" s="3">
        <f t="shared" si="168"/>
        <v>-5.8031660810863445E-3</v>
      </c>
      <c r="L485" s="15" t="str">
        <f t="shared" si="147"/>
        <v/>
      </c>
      <c r="M485" s="12">
        <v>0.48039472635774255</v>
      </c>
      <c r="N485" s="15" t="str">
        <f t="shared" si="148"/>
        <v/>
      </c>
      <c r="O485" s="15" t="str">
        <f t="shared" si="149"/>
        <v>Exit Trade</v>
      </c>
      <c r="P485" s="15" t="str">
        <f t="shared" si="150"/>
        <v/>
      </c>
      <c r="Q485" s="15">
        <f t="shared" si="151"/>
        <v>1165.5</v>
      </c>
      <c r="R485" s="15" t="str">
        <f t="shared" si="152"/>
        <v/>
      </c>
      <c r="S485" s="15">
        <f t="shared" si="153"/>
        <v>1217.6500000000001</v>
      </c>
      <c r="T485" s="18" t="str">
        <f t="shared" si="154"/>
        <v/>
      </c>
      <c r="U485" s="18">
        <f t="shared" si="155"/>
        <v>-1.6248153618906941E-2</v>
      </c>
      <c r="V485" s="18" t="str">
        <f t="shared" si="156"/>
        <v/>
      </c>
      <c r="W485" s="18">
        <f t="shared" si="157"/>
        <v>-7.5393267584970246E-3</v>
      </c>
      <c r="X485" s="18" t="str">
        <f t="shared" si="158"/>
        <v/>
      </c>
      <c r="Y485" s="18" t="str">
        <f t="shared" si="159"/>
        <v/>
      </c>
      <c r="Z485" s="18" t="str">
        <f t="shared" si="160"/>
        <v/>
      </c>
      <c r="AA485" s="18" t="str">
        <f t="shared" si="161"/>
        <v/>
      </c>
    </row>
    <row r="486" spans="1:27">
      <c r="A486" s="11">
        <v>42720</v>
      </c>
      <c r="B486" s="12">
        <v>1182.3</v>
      </c>
      <c r="C486" s="12">
        <v>1269.1500000000001</v>
      </c>
      <c r="D486" s="9">
        <f t="shared" si="146"/>
        <v>-3.0785264520834493E-2</v>
      </c>
      <c r="E486" s="9">
        <f t="shared" si="162"/>
        <v>-2.1831415649299548E-2</v>
      </c>
      <c r="F486" s="9">
        <f t="shared" si="163"/>
        <v>1.3370183886111527E-2</v>
      </c>
      <c r="G486" s="9">
        <f t="shared" si="164"/>
        <v>8.2514980944513872E-3</v>
      </c>
      <c r="H486" s="9">
        <f t="shared" si="165"/>
        <v>-5.1914329393050483E-2</v>
      </c>
      <c r="I486" s="9">
        <f t="shared" si="166"/>
        <v>-0.66968778797693918</v>
      </c>
      <c r="J486" s="3">
        <f t="shared" si="167"/>
        <v>4.844467108618091E-3</v>
      </c>
      <c r="K486" s="3">
        <f t="shared" si="168"/>
        <v>7.9018424396442542E-3</v>
      </c>
      <c r="L486" s="15" t="str">
        <f t="shared" si="147"/>
        <v/>
      </c>
      <c r="M486" s="12">
        <v>0.48039472635774255</v>
      </c>
      <c r="N486" s="15" t="str">
        <f t="shared" si="148"/>
        <v/>
      </c>
      <c r="O486" s="15" t="str">
        <f t="shared" si="149"/>
        <v>Exit Trade</v>
      </c>
      <c r="P486" s="15" t="str">
        <f t="shared" si="150"/>
        <v/>
      </c>
      <c r="Q486" s="15">
        <f t="shared" si="151"/>
        <v>1165.5</v>
      </c>
      <c r="R486" s="15" t="str">
        <f t="shared" si="152"/>
        <v/>
      </c>
      <c r="S486" s="15">
        <f t="shared" si="153"/>
        <v>1217.6500000000001</v>
      </c>
      <c r="T486" s="18" t="str">
        <f t="shared" si="154"/>
        <v/>
      </c>
      <c r="U486" s="18">
        <f t="shared" si="155"/>
        <v>-1.6248153618906941E-2</v>
      </c>
      <c r="V486" s="18" t="str">
        <f t="shared" si="156"/>
        <v/>
      </c>
      <c r="W486" s="18">
        <f t="shared" si="157"/>
        <v>-7.5393267584970246E-3</v>
      </c>
      <c r="X486" s="18" t="str">
        <f t="shared" si="158"/>
        <v/>
      </c>
      <c r="Y486" s="18" t="str">
        <f t="shared" si="159"/>
        <v/>
      </c>
      <c r="Z486" s="18" t="str">
        <f t="shared" si="160"/>
        <v/>
      </c>
      <c r="AA486" s="18" t="str">
        <f t="shared" si="161"/>
        <v/>
      </c>
    </row>
    <row r="487" spans="1:27">
      <c r="A487" s="11">
        <v>42723</v>
      </c>
      <c r="B487" s="12">
        <v>1176.75</v>
      </c>
      <c r="C487" s="12">
        <v>1247.9000000000001</v>
      </c>
      <c r="D487" s="9">
        <f t="shared" si="146"/>
        <v>-2.5495577736161817E-2</v>
      </c>
      <c r="E487" s="9">
        <f t="shared" si="162"/>
        <v>-2.1111448408114439E-2</v>
      </c>
      <c r="F487" s="9">
        <f t="shared" si="163"/>
        <v>1.2517215685187381E-2</v>
      </c>
      <c r="G487" s="9">
        <f t="shared" si="164"/>
        <v>7.0522868835571663E-3</v>
      </c>
      <c r="H487" s="9">
        <f t="shared" si="165"/>
        <v>-4.9275183699786049E-2</v>
      </c>
      <c r="I487" s="9">
        <f t="shared" si="166"/>
        <v>-0.35024796554680027</v>
      </c>
      <c r="J487" s="3">
        <f t="shared" si="167"/>
        <v>-4.6942400405987949E-3</v>
      </c>
      <c r="K487" s="3">
        <f t="shared" si="168"/>
        <v>-1.6743489737225701E-2</v>
      </c>
      <c r="L487" s="15" t="str">
        <f t="shared" si="147"/>
        <v>Exit Trade</v>
      </c>
      <c r="M487" s="12">
        <v>0.48039472635774255</v>
      </c>
      <c r="N487" s="15" t="str">
        <f t="shared" si="148"/>
        <v/>
      </c>
      <c r="O487" s="15" t="str">
        <f t="shared" si="149"/>
        <v>Exit Trade</v>
      </c>
      <c r="P487" s="15" t="str">
        <f t="shared" si="150"/>
        <v/>
      </c>
      <c r="Q487" s="15">
        <f t="shared" si="151"/>
        <v>1165.5</v>
      </c>
      <c r="R487" s="15" t="str">
        <f t="shared" si="152"/>
        <v/>
      </c>
      <c r="S487" s="15">
        <f t="shared" si="153"/>
        <v>1217.6500000000001</v>
      </c>
      <c r="T487" s="18" t="str">
        <f t="shared" si="154"/>
        <v/>
      </c>
      <c r="U487" s="18">
        <f t="shared" si="155"/>
        <v>-1.6248153618906941E-2</v>
      </c>
      <c r="V487" s="18" t="str">
        <f t="shared" si="156"/>
        <v/>
      </c>
      <c r="W487" s="18">
        <f t="shared" si="157"/>
        <v>-7.5393267584970246E-3</v>
      </c>
      <c r="X487" s="18" t="str">
        <f t="shared" si="158"/>
        <v/>
      </c>
      <c r="Y487" s="18" t="str">
        <f t="shared" si="159"/>
        <v/>
      </c>
      <c r="Z487" s="18" t="str">
        <f t="shared" si="160"/>
        <v/>
      </c>
      <c r="AA487" s="18" t="str">
        <f t="shared" si="161"/>
        <v/>
      </c>
    </row>
    <row r="488" spans="1:27">
      <c r="A488" s="11">
        <v>42724</v>
      </c>
      <c r="B488" s="12">
        <v>1181.9000000000001</v>
      </c>
      <c r="C488" s="12">
        <v>1235.55</v>
      </c>
      <c r="D488" s="9">
        <f t="shared" si="146"/>
        <v>-1.9279592390415608E-2</v>
      </c>
      <c r="E488" s="9">
        <f t="shared" si="162"/>
        <v>-2.0300749144923268E-2</v>
      </c>
      <c r="F488" s="9">
        <f t="shared" si="163"/>
        <v>1.177609803290894E-2</v>
      </c>
      <c r="G488" s="9">
        <f t="shared" si="164"/>
        <v>6.1954714291218467E-3</v>
      </c>
      <c r="H488" s="9">
        <f t="shared" si="165"/>
        <v>-4.6796969718968379E-2</v>
      </c>
      <c r="I488" s="9">
        <f t="shared" si="166"/>
        <v>8.6714355778457555E-2</v>
      </c>
      <c r="J488" s="3">
        <f t="shared" si="167"/>
        <v>4.3764605906098071E-3</v>
      </c>
      <c r="K488" s="3">
        <f t="shared" si="168"/>
        <v>-9.8966263322382685E-3</v>
      </c>
      <c r="L488" s="15" t="str">
        <f t="shared" si="147"/>
        <v>Exit Trade</v>
      </c>
      <c r="M488" s="12">
        <v>0.48039472635774255</v>
      </c>
      <c r="N488" s="15" t="str">
        <f t="shared" si="148"/>
        <v/>
      </c>
      <c r="O488" s="15" t="str">
        <f t="shared" si="149"/>
        <v>Exit Trade</v>
      </c>
      <c r="P488" s="15" t="str">
        <f t="shared" si="150"/>
        <v/>
      </c>
      <c r="Q488" s="15">
        <f t="shared" si="151"/>
        <v>1165.5</v>
      </c>
      <c r="R488" s="15" t="str">
        <f t="shared" si="152"/>
        <v/>
      </c>
      <c r="S488" s="15">
        <f t="shared" si="153"/>
        <v>1217.6500000000001</v>
      </c>
      <c r="T488" s="18" t="str">
        <f t="shared" si="154"/>
        <v/>
      </c>
      <c r="U488" s="18">
        <f t="shared" si="155"/>
        <v>-1.6248153618906941E-2</v>
      </c>
      <c r="V488" s="18" t="str">
        <f t="shared" si="156"/>
        <v/>
      </c>
      <c r="W488" s="18">
        <f t="shared" si="157"/>
        <v>-7.5393267584970246E-3</v>
      </c>
      <c r="X488" s="18" t="str">
        <f t="shared" si="158"/>
        <v/>
      </c>
      <c r="Y488" s="18" t="str">
        <f t="shared" si="159"/>
        <v/>
      </c>
      <c r="Z488" s="18" t="str">
        <f t="shared" si="160"/>
        <v/>
      </c>
      <c r="AA488" s="18" t="str">
        <f t="shared" si="161"/>
        <v/>
      </c>
    </row>
    <row r="489" spans="1:27">
      <c r="A489" s="11">
        <v>42725</v>
      </c>
      <c r="B489" s="12">
        <v>1180</v>
      </c>
      <c r="C489" s="12">
        <v>1235.5999999999999</v>
      </c>
      <c r="D489" s="9">
        <f t="shared" si="146"/>
        <v>-1.9995892323287613E-2</v>
      </c>
      <c r="E489" s="9">
        <f t="shared" si="162"/>
        <v>-1.9466113219495033E-2</v>
      </c>
      <c r="F489" s="9">
        <f t="shared" si="163"/>
        <v>1.0810325204544585E-2</v>
      </c>
      <c r="G489" s="9">
        <f t="shared" si="164"/>
        <v>4.8571184907302833E-3</v>
      </c>
      <c r="H489" s="9">
        <f t="shared" si="165"/>
        <v>-4.378934492972035E-2</v>
      </c>
      <c r="I489" s="9">
        <f t="shared" si="166"/>
        <v>-4.9006768415242895E-2</v>
      </c>
      <c r="J489" s="3">
        <f t="shared" si="167"/>
        <v>-1.6075810136222106E-3</v>
      </c>
      <c r="K489" s="3">
        <f t="shared" si="168"/>
        <v>4.0467807858811481E-5</v>
      </c>
      <c r="L489" s="15" t="str">
        <f t="shared" si="147"/>
        <v>Exit Trade</v>
      </c>
      <c r="M489" s="12">
        <v>0.48039472635774255</v>
      </c>
      <c r="N489" s="15" t="str">
        <f t="shared" si="148"/>
        <v/>
      </c>
      <c r="O489" s="15" t="str">
        <f t="shared" si="149"/>
        <v>Exit Trade</v>
      </c>
      <c r="P489" s="15" t="str">
        <f t="shared" si="150"/>
        <v/>
      </c>
      <c r="Q489" s="15">
        <f t="shared" si="151"/>
        <v>1165.5</v>
      </c>
      <c r="R489" s="15" t="str">
        <f t="shared" si="152"/>
        <v/>
      </c>
      <c r="S489" s="15">
        <f t="shared" si="153"/>
        <v>1217.6500000000001</v>
      </c>
      <c r="T489" s="18" t="str">
        <f t="shared" si="154"/>
        <v/>
      </c>
      <c r="U489" s="18">
        <f t="shared" si="155"/>
        <v>-1.6248153618906941E-2</v>
      </c>
      <c r="V489" s="18" t="str">
        <f t="shared" si="156"/>
        <v/>
      </c>
      <c r="W489" s="18">
        <f t="shared" si="157"/>
        <v>-7.5393267584970246E-3</v>
      </c>
      <c r="X489" s="18" t="str">
        <f t="shared" si="158"/>
        <v/>
      </c>
      <c r="Y489" s="18" t="str">
        <f t="shared" si="159"/>
        <v/>
      </c>
      <c r="Z489" s="18" t="str">
        <f t="shared" si="160"/>
        <v/>
      </c>
      <c r="AA489" s="18" t="str">
        <f t="shared" si="161"/>
        <v/>
      </c>
    </row>
    <row r="490" spans="1:27">
      <c r="A490" s="11">
        <v>42726</v>
      </c>
      <c r="B490" s="12">
        <v>1173.0999999999999</v>
      </c>
      <c r="C490" s="12">
        <v>1217.4000000000001</v>
      </c>
      <c r="D490" s="9">
        <f t="shared" si="146"/>
        <v>-1.6098262627050438E-2</v>
      </c>
      <c r="E490" s="9">
        <f t="shared" si="162"/>
        <v>-1.8894489924530085E-2</v>
      </c>
      <c r="F490" s="9">
        <f t="shared" si="163"/>
        <v>1.0505595952201054E-2</v>
      </c>
      <c r="G490" s="9">
        <f t="shared" si="164"/>
        <v>4.7431009679222841E-3</v>
      </c>
      <c r="H490" s="9">
        <f t="shared" si="165"/>
        <v>-4.2532080816982454E-2</v>
      </c>
      <c r="I490" s="9">
        <f t="shared" si="166"/>
        <v>0.26616550933446115</v>
      </c>
      <c r="J490" s="3">
        <f t="shared" si="167"/>
        <v>-5.847457627118721E-3</v>
      </c>
      <c r="K490" s="3">
        <f t="shared" si="168"/>
        <v>-1.4729685982518469E-2</v>
      </c>
      <c r="L490" s="15" t="str">
        <f t="shared" si="147"/>
        <v>Exit Trade</v>
      </c>
      <c r="M490" s="12">
        <v>0.48039472635774255</v>
      </c>
      <c r="N490" s="15" t="str">
        <f t="shared" si="148"/>
        <v/>
      </c>
      <c r="O490" s="15" t="str">
        <f t="shared" si="149"/>
        <v>Exit Trade</v>
      </c>
      <c r="P490" s="15" t="str">
        <f t="shared" si="150"/>
        <v/>
      </c>
      <c r="Q490" s="15">
        <f t="shared" si="151"/>
        <v>1165.5</v>
      </c>
      <c r="R490" s="15" t="str">
        <f t="shared" si="152"/>
        <v/>
      </c>
      <c r="S490" s="15">
        <f t="shared" si="153"/>
        <v>1217.6500000000001</v>
      </c>
      <c r="T490" s="18" t="str">
        <f t="shared" si="154"/>
        <v/>
      </c>
      <c r="U490" s="18">
        <f t="shared" si="155"/>
        <v>-1.6248153618906941E-2</v>
      </c>
      <c r="V490" s="18" t="str">
        <f t="shared" si="156"/>
        <v/>
      </c>
      <c r="W490" s="18">
        <f t="shared" si="157"/>
        <v>-7.5393267584970246E-3</v>
      </c>
      <c r="X490" s="18" t="str">
        <f t="shared" si="158"/>
        <v/>
      </c>
      <c r="Y490" s="18" t="str">
        <f t="shared" si="159"/>
        <v/>
      </c>
      <c r="Z490" s="18" t="str">
        <f t="shared" si="160"/>
        <v/>
      </c>
      <c r="AA490" s="18" t="str">
        <f t="shared" si="161"/>
        <v/>
      </c>
    </row>
    <row r="491" spans="1:27">
      <c r="A491" s="11">
        <v>42727</v>
      </c>
      <c r="B491" s="12">
        <v>1186.25</v>
      </c>
      <c r="C491" s="12">
        <v>1224.8499999999999</v>
      </c>
      <c r="D491" s="9">
        <f t="shared" si="146"/>
        <v>-1.3906681092932922E-2</v>
      </c>
      <c r="E491" s="9">
        <f t="shared" si="162"/>
        <v>-1.8846357946984717E-2</v>
      </c>
      <c r="F491" s="9">
        <f t="shared" si="163"/>
        <v>1.0525680762688866E-2</v>
      </c>
      <c r="G491" s="9">
        <f t="shared" si="164"/>
        <v>4.8364237690652311E-3</v>
      </c>
      <c r="H491" s="9">
        <f t="shared" si="165"/>
        <v>-4.2529139663034662E-2</v>
      </c>
      <c r="I491" s="9">
        <f t="shared" si="166"/>
        <v>0.46929761270756198</v>
      </c>
      <c r="J491" s="3">
        <f t="shared" si="167"/>
        <v>1.1209615548546664E-2</v>
      </c>
      <c r="K491" s="3">
        <f t="shared" si="168"/>
        <v>6.1195991457202378E-3</v>
      </c>
      <c r="L491" s="15" t="str">
        <f t="shared" si="147"/>
        <v>Exit Trade</v>
      </c>
      <c r="M491" s="12">
        <v>0.48039472635774255</v>
      </c>
      <c r="N491" s="15" t="str">
        <f t="shared" si="148"/>
        <v/>
      </c>
      <c r="O491" s="15" t="str">
        <f t="shared" si="149"/>
        <v>Exit Trade</v>
      </c>
      <c r="P491" s="15" t="str">
        <f t="shared" si="150"/>
        <v/>
      </c>
      <c r="Q491" s="15">
        <f t="shared" si="151"/>
        <v>1165.5</v>
      </c>
      <c r="R491" s="15" t="str">
        <f t="shared" si="152"/>
        <v/>
      </c>
      <c r="S491" s="15">
        <f t="shared" si="153"/>
        <v>1217.6500000000001</v>
      </c>
      <c r="T491" s="18" t="str">
        <f t="shared" si="154"/>
        <v/>
      </c>
      <c r="U491" s="18">
        <f t="shared" si="155"/>
        <v>-1.6248153618906941E-2</v>
      </c>
      <c r="V491" s="18" t="str">
        <f t="shared" si="156"/>
        <v/>
      </c>
      <c r="W491" s="18">
        <f t="shared" si="157"/>
        <v>-7.5393267584970246E-3</v>
      </c>
      <c r="X491" s="18" t="str">
        <f t="shared" si="158"/>
        <v/>
      </c>
      <c r="Y491" s="18" t="str">
        <f t="shared" si="159"/>
        <v/>
      </c>
      <c r="Z491" s="18" t="str">
        <f t="shared" si="160"/>
        <v/>
      </c>
      <c r="AA491" s="18" t="str">
        <f t="shared" si="161"/>
        <v/>
      </c>
    </row>
    <row r="492" spans="1:27">
      <c r="A492" s="11">
        <v>42730</v>
      </c>
      <c r="B492" s="12">
        <v>1175</v>
      </c>
      <c r="C492" s="12">
        <v>1219.5</v>
      </c>
      <c r="D492" s="9">
        <f t="shared" si="146"/>
        <v>-1.6143938041994311E-2</v>
      </c>
      <c r="E492" s="9">
        <f t="shared" si="162"/>
        <v>-1.946927203415116E-2</v>
      </c>
      <c r="F492" s="9">
        <f t="shared" si="163"/>
        <v>9.7397970692174908E-3</v>
      </c>
      <c r="G492" s="9">
        <f t="shared" si="164"/>
        <v>2.4452713715881931E-3</v>
      </c>
      <c r="H492" s="9">
        <f t="shared" si="165"/>
        <v>-4.1383815439890517E-2</v>
      </c>
      <c r="I492" s="9">
        <f t="shared" si="166"/>
        <v>0.34141717414898992</v>
      </c>
      <c r="J492" s="3">
        <f t="shared" si="167"/>
        <v>-9.4836670179135937E-3</v>
      </c>
      <c r="K492" s="3">
        <f t="shared" si="168"/>
        <v>-4.3678817814425518E-3</v>
      </c>
      <c r="L492" s="15" t="str">
        <f t="shared" si="147"/>
        <v>Exit Trade</v>
      </c>
      <c r="M492" s="12">
        <v>0.48039472635774255</v>
      </c>
      <c r="N492" s="15" t="str">
        <f t="shared" si="148"/>
        <v/>
      </c>
      <c r="O492" s="15" t="str">
        <f t="shared" si="149"/>
        <v>Exit Trade</v>
      </c>
      <c r="P492" s="15" t="str">
        <f t="shared" si="150"/>
        <v/>
      </c>
      <c r="Q492" s="15">
        <f t="shared" si="151"/>
        <v>1165.5</v>
      </c>
      <c r="R492" s="15" t="str">
        <f t="shared" si="152"/>
        <v/>
      </c>
      <c r="S492" s="15">
        <f t="shared" si="153"/>
        <v>1217.6500000000001</v>
      </c>
      <c r="T492" s="18" t="str">
        <f t="shared" si="154"/>
        <v/>
      </c>
      <c r="U492" s="18">
        <f t="shared" si="155"/>
        <v>-1.6248153618906941E-2</v>
      </c>
      <c r="V492" s="18" t="str">
        <f t="shared" si="156"/>
        <v/>
      </c>
      <c r="W492" s="18">
        <f t="shared" si="157"/>
        <v>-7.5393267584970246E-3</v>
      </c>
      <c r="X492" s="18" t="str">
        <f t="shared" si="158"/>
        <v/>
      </c>
      <c r="Y492" s="18" t="str">
        <f t="shared" si="159"/>
        <v/>
      </c>
      <c r="Z492" s="18" t="str">
        <f t="shared" si="160"/>
        <v/>
      </c>
      <c r="AA492" s="18" t="str">
        <f t="shared" si="161"/>
        <v/>
      </c>
    </row>
    <row r="493" spans="1:27">
      <c r="A493" s="11">
        <v>42731</v>
      </c>
      <c r="B493" s="12">
        <v>1185.2</v>
      </c>
      <c r="C493" s="12">
        <v>1232.1500000000001</v>
      </c>
      <c r="D493" s="9">
        <f t="shared" si="146"/>
        <v>-1.6871938564914403E-2</v>
      </c>
      <c r="E493" s="9">
        <f t="shared" si="162"/>
        <v>-2.0370180067510932E-2</v>
      </c>
      <c r="F493" s="9">
        <f t="shared" si="163"/>
        <v>7.999628076741417E-3</v>
      </c>
      <c r="G493" s="9">
        <f t="shared" si="164"/>
        <v>-2.3710168948427451E-3</v>
      </c>
      <c r="H493" s="9">
        <f t="shared" si="165"/>
        <v>-3.836934324017912E-2</v>
      </c>
      <c r="I493" s="9">
        <f t="shared" si="166"/>
        <v>0.43730051810377535</v>
      </c>
      <c r="J493" s="3">
        <f t="shared" si="167"/>
        <v>8.6808510638298267E-3</v>
      </c>
      <c r="K493" s="3">
        <f t="shared" si="168"/>
        <v>1.0373103731037385E-2</v>
      </c>
      <c r="L493" s="15" t="str">
        <f t="shared" si="147"/>
        <v>Exit Trade</v>
      </c>
      <c r="M493" s="12">
        <v>0.48039472635774255</v>
      </c>
      <c r="N493" s="15" t="str">
        <f t="shared" si="148"/>
        <v/>
      </c>
      <c r="O493" s="15" t="str">
        <f t="shared" si="149"/>
        <v>Exit Trade</v>
      </c>
      <c r="P493" s="15" t="str">
        <f t="shared" si="150"/>
        <v/>
      </c>
      <c r="Q493" s="15">
        <f t="shared" si="151"/>
        <v>1165.5</v>
      </c>
      <c r="R493" s="15" t="str">
        <f t="shared" si="152"/>
        <v/>
      </c>
      <c r="S493" s="15">
        <f t="shared" si="153"/>
        <v>1217.6500000000001</v>
      </c>
      <c r="T493" s="18" t="str">
        <f t="shared" si="154"/>
        <v/>
      </c>
      <c r="U493" s="18">
        <f t="shared" si="155"/>
        <v>-1.6248153618906941E-2</v>
      </c>
      <c r="V493" s="18" t="str">
        <f t="shared" si="156"/>
        <v/>
      </c>
      <c r="W493" s="18">
        <f t="shared" si="157"/>
        <v>-7.5393267584970246E-3</v>
      </c>
      <c r="X493" s="18" t="str">
        <f t="shared" si="158"/>
        <v/>
      </c>
      <c r="Y493" s="18" t="str">
        <f t="shared" si="159"/>
        <v/>
      </c>
      <c r="Z493" s="18" t="str">
        <f t="shared" si="160"/>
        <v/>
      </c>
      <c r="AA493" s="18" t="str">
        <f t="shared" si="161"/>
        <v/>
      </c>
    </row>
    <row r="494" spans="1:27">
      <c r="A494" s="11">
        <v>42732</v>
      </c>
      <c r="B494" s="12">
        <v>1186.75</v>
      </c>
      <c r="C494" s="12">
        <v>1237.95</v>
      </c>
      <c r="D494" s="9">
        <f t="shared" si="146"/>
        <v>-1.8343863774629598E-2</v>
      </c>
      <c r="E494" s="9">
        <f t="shared" si="162"/>
        <v>-2.0853656453875914E-2</v>
      </c>
      <c r="F494" s="9">
        <f t="shared" si="163"/>
        <v>7.380449266402158E-3</v>
      </c>
      <c r="G494" s="9">
        <f t="shared" si="164"/>
        <v>-4.2476456044710578E-3</v>
      </c>
      <c r="H494" s="9">
        <f t="shared" si="165"/>
        <v>-3.7459667303280771E-2</v>
      </c>
      <c r="I494" s="9">
        <f t="shared" si="166"/>
        <v>0.34005960730217127</v>
      </c>
      <c r="J494" s="3">
        <f t="shared" si="167"/>
        <v>1.3077961525480547E-3</v>
      </c>
      <c r="K494" s="3">
        <f t="shared" si="168"/>
        <v>4.7072190885849565E-3</v>
      </c>
      <c r="L494" s="15" t="str">
        <f t="shared" si="147"/>
        <v>Exit Trade</v>
      </c>
      <c r="M494" s="12">
        <v>0.48039472635774255</v>
      </c>
      <c r="N494" s="15" t="str">
        <f t="shared" si="148"/>
        <v/>
      </c>
      <c r="O494" s="15" t="str">
        <f t="shared" si="149"/>
        <v>Exit Trade</v>
      </c>
      <c r="P494" s="15" t="str">
        <f t="shared" si="150"/>
        <v/>
      </c>
      <c r="Q494" s="15">
        <f t="shared" si="151"/>
        <v>1165.5</v>
      </c>
      <c r="R494" s="15" t="str">
        <f t="shared" si="152"/>
        <v/>
      </c>
      <c r="S494" s="15">
        <f t="shared" si="153"/>
        <v>1217.6500000000001</v>
      </c>
      <c r="T494" s="18" t="str">
        <f t="shared" si="154"/>
        <v/>
      </c>
      <c r="U494" s="18">
        <f t="shared" si="155"/>
        <v>-1.6248153618906941E-2</v>
      </c>
      <c r="V494" s="18" t="str">
        <f t="shared" si="156"/>
        <v/>
      </c>
      <c r="W494" s="18">
        <f t="shared" si="157"/>
        <v>-7.5393267584970246E-3</v>
      </c>
      <c r="X494" s="18" t="str">
        <f t="shared" si="158"/>
        <v/>
      </c>
      <c r="Y494" s="18" t="str">
        <f t="shared" si="159"/>
        <v/>
      </c>
      <c r="Z494" s="18" t="str">
        <f t="shared" si="160"/>
        <v/>
      </c>
      <c r="AA494" s="18" t="str">
        <f t="shared" si="161"/>
        <v/>
      </c>
    </row>
    <row r="495" spans="1:27">
      <c r="A495" s="11">
        <v>42733</v>
      </c>
      <c r="B495" s="12">
        <v>1205.2</v>
      </c>
      <c r="C495" s="12">
        <v>1257.2</v>
      </c>
      <c r="D495" s="9">
        <f t="shared" si="146"/>
        <v>-1.8345249344222842E-2</v>
      </c>
      <c r="E495" s="9">
        <f t="shared" si="162"/>
        <v>-2.1231705702714827E-2</v>
      </c>
      <c r="F495" s="9">
        <f t="shared" si="163"/>
        <v>6.9228384558787711E-3</v>
      </c>
      <c r="G495" s="9">
        <f t="shared" si="164"/>
        <v>-5.6553191769875919E-3</v>
      </c>
      <c r="H495" s="9">
        <f t="shared" si="165"/>
        <v>-3.6808092228442064E-2</v>
      </c>
      <c r="I495" s="9">
        <f t="shared" si="166"/>
        <v>0.41694694696231854</v>
      </c>
      <c r="J495" s="3">
        <f t="shared" si="167"/>
        <v>1.5546661049083669E-2</v>
      </c>
      <c r="K495" s="3">
        <f t="shared" si="168"/>
        <v>1.5549901046084252E-2</v>
      </c>
      <c r="L495" s="15" t="str">
        <f t="shared" si="147"/>
        <v>Exit Trade</v>
      </c>
      <c r="M495" s="12">
        <v>0.48039472635774255</v>
      </c>
      <c r="N495" s="15" t="str">
        <f t="shared" si="148"/>
        <v/>
      </c>
      <c r="O495" s="15" t="str">
        <f t="shared" si="149"/>
        <v>Exit Trade</v>
      </c>
      <c r="P495" s="15" t="str">
        <f t="shared" si="150"/>
        <v/>
      </c>
      <c r="Q495" s="15">
        <f t="shared" si="151"/>
        <v>1165.5</v>
      </c>
      <c r="R495" s="15" t="str">
        <f t="shared" si="152"/>
        <v/>
      </c>
      <c r="S495" s="15">
        <f t="shared" si="153"/>
        <v>1217.6500000000001</v>
      </c>
      <c r="T495" s="18" t="str">
        <f t="shared" si="154"/>
        <v/>
      </c>
      <c r="U495" s="18">
        <f t="shared" si="155"/>
        <v>-1.6248153618906941E-2</v>
      </c>
      <c r="V495" s="18" t="str">
        <f t="shared" si="156"/>
        <v/>
      </c>
      <c r="W495" s="18">
        <f t="shared" si="157"/>
        <v>-7.5393267584970246E-3</v>
      </c>
      <c r="X495" s="18" t="str">
        <f t="shared" si="158"/>
        <v/>
      </c>
      <c r="Y495" s="18" t="str">
        <f t="shared" si="159"/>
        <v/>
      </c>
      <c r="Z495" s="18" t="str">
        <f t="shared" si="160"/>
        <v/>
      </c>
      <c r="AA495" s="18" t="str">
        <f t="shared" si="161"/>
        <v/>
      </c>
    </row>
    <row r="496" spans="1:27">
      <c r="A496" s="11">
        <v>42734</v>
      </c>
      <c r="B496" s="12">
        <v>1206.2</v>
      </c>
      <c r="C496" s="12">
        <v>1262.5999999999999</v>
      </c>
      <c r="D496" s="9">
        <f t="shared" si="146"/>
        <v>-1.9846460856400985E-2</v>
      </c>
      <c r="E496" s="9">
        <f t="shared" si="162"/>
        <v>-2.1441489364457975E-2</v>
      </c>
      <c r="F496" s="9">
        <f t="shared" si="163"/>
        <v>6.775921951064052E-3</v>
      </c>
      <c r="G496" s="9">
        <f t="shared" si="164"/>
        <v>-6.1956649745638585E-3</v>
      </c>
      <c r="H496" s="9">
        <f t="shared" si="165"/>
        <v>-3.6687313754352094E-2</v>
      </c>
      <c r="I496" s="9">
        <f t="shared" si="166"/>
        <v>0.23539652900023686</v>
      </c>
      <c r="J496" s="3">
        <f t="shared" si="167"/>
        <v>8.29737802854298E-4</v>
      </c>
      <c r="K496" s="3">
        <f t="shared" si="168"/>
        <v>4.2952593063950552E-3</v>
      </c>
      <c r="L496" s="15" t="str">
        <f t="shared" si="147"/>
        <v>Exit Trade</v>
      </c>
      <c r="M496" s="12">
        <v>0.48039472635774255</v>
      </c>
      <c r="N496" s="15" t="str">
        <f t="shared" si="148"/>
        <v/>
      </c>
      <c r="O496" s="15" t="str">
        <f t="shared" si="149"/>
        <v>Exit Trade</v>
      </c>
      <c r="P496" s="15" t="str">
        <f t="shared" si="150"/>
        <v/>
      </c>
      <c r="Q496" s="15">
        <f t="shared" si="151"/>
        <v>1165.5</v>
      </c>
      <c r="R496" s="15" t="str">
        <f t="shared" si="152"/>
        <v/>
      </c>
      <c r="S496" s="15">
        <f t="shared" si="153"/>
        <v>1217.6500000000001</v>
      </c>
      <c r="T496" s="18" t="str">
        <f t="shared" si="154"/>
        <v/>
      </c>
      <c r="U496" s="18">
        <f t="shared" si="155"/>
        <v>-1.6248153618906941E-2</v>
      </c>
      <c r="V496" s="18" t="str">
        <f t="shared" si="156"/>
        <v/>
      </c>
      <c r="W496" s="18">
        <f t="shared" si="157"/>
        <v>-7.5393267584970246E-3</v>
      </c>
      <c r="X496" s="18" t="str">
        <f t="shared" si="158"/>
        <v/>
      </c>
      <c r="Y496" s="18" t="str">
        <f t="shared" si="159"/>
        <v/>
      </c>
      <c r="Z496" s="18" t="str">
        <f t="shared" si="160"/>
        <v/>
      </c>
      <c r="AA496" s="18" t="str">
        <f t="shared" si="161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C496"/>
  <sheetViews>
    <sheetView workbookViewId="0">
      <pane ySplit="1" topLeftCell="A21" activePane="bottomLeft" state="frozen"/>
      <selection pane="bottomLeft" activeCell="L32" sqref="L32"/>
    </sheetView>
  </sheetViews>
  <sheetFormatPr defaultRowHeight="15"/>
  <cols>
    <col min="1" max="1" width="10.42578125" style="9" bestFit="1" customWidth="1"/>
    <col min="2" max="2" width="17.28515625" style="9" bestFit="1" customWidth="1"/>
    <col min="3" max="3" width="11" style="9" bestFit="1" customWidth="1"/>
    <col min="4" max="6" width="9.140625" style="9"/>
    <col min="7" max="7" width="10.42578125" style="9" bestFit="1" customWidth="1"/>
    <col min="8" max="9" width="9.140625" style="9"/>
    <col min="10" max="10" width="14.85546875" style="9" bestFit="1" customWidth="1"/>
    <col min="11" max="11" width="9.140625" style="9"/>
    <col min="12" max="12" width="11.140625" style="15" bestFit="1" customWidth="1"/>
    <col min="13" max="13" width="11" style="9" bestFit="1" customWidth="1"/>
    <col min="14" max="14" width="19.28515625" style="9" bestFit="1" customWidth="1"/>
    <col min="15" max="15" width="19.28515625" style="9" customWidth="1"/>
    <col min="16" max="16" width="28" style="9" bestFit="1" customWidth="1"/>
    <col min="17" max="18" width="20.42578125" style="9" bestFit="1" customWidth="1"/>
    <col min="19" max="19" width="10.5703125" style="9" bestFit="1" customWidth="1"/>
    <col min="20" max="20" width="10.42578125" style="3" bestFit="1" customWidth="1"/>
    <col min="21" max="21" width="11.140625" style="3" bestFit="1" customWidth="1"/>
    <col min="22" max="22" width="6.85546875" style="3" bestFit="1" customWidth="1"/>
    <col min="23" max="23" width="9.140625" style="3"/>
    <col min="24" max="24" width="18.5703125" style="3" bestFit="1" customWidth="1"/>
    <col min="25" max="25" width="13.5703125" style="3" bestFit="1" customWidth="1"/>
    <col min="26" max="26" width="12.28515625" style="3" bestFit="1" customWidth="1"/>
    <col min="27" max="27" width="32" style="3" bestFit="1" customWidth="1"/>
    <col min="28" max="28" width="14.7109375" style="9" bestFit="1" customWidth="1"/>
    <col min="29" max="16384" width="9.140625" style="9"/>
  </cols>
  <sheetData>
    <row r="1" spans="1:27" s="14" customFormat="1">
      <c r="A1" s="13" t="s">
        <v>32</v>
      </c>
      <c r="B1" s="13" t="s">
        <v>35</v>
      </c>
      <c r="C1" s="13" t="s">
        <v>36</v>
      </c>
      <c r="D1" s="13" t="s">
        <v>37</v>
      </c>
      <c r="E1" s="13" t="s">
        <v>30</v>
      </c>
      <c r="F1" s="13" t="s">
        <v>38</v>
      </c>
      <c r="G1" s="13" t="s">
        <v>39</v>
      </c>
      <c r="H1" s="13" t="s">
        <v>31</v>
      </c>
      <c r="I1" s="13" t="s">
        <v>40</v>
      </c>
      <c r="J1" s="13" t="s">
        <v>41</v>
      </c>
      <c r="K1" s="13" t="s">
        <v>42</v>
      </c>
      <c r="L1" s="13" t="s">
        <v>43</v>
      </c>
      <c r="M1" s="13" t="s">
        <v>44</v>
      </c>
      <c r="N1" s="14" t="s">
        <v>45</v>
      </c>
      <c r="P1" s="14" t="s">
        <v>46</v>
      </c>
      <c r="Q1" s="14" t="s">
        <v>48</v>
      </c>
      <c r="R1" s="14" t="s">
        <v>47</v>
      </c>
      <c r="S1" s="14" t="s">
        <v>49</v>
      </c>
      <c r="T1" s="19" t="s">
        <v>51</v>
      </c>
      <c r="U1" s="19" t="s">
        <v>50</v>
      </c>
      <c r="V1" s="19" t="s">
        <v>34</v>
      </c>
      <c r="W1" s="19" t="s">
        <v>34</v>
      </c>
      <c r="X1" s="19" t="s">
        <v>52</v>
      </c>
      <c r="Y1" s="19" t="s">
        <v>53</v>
      </c>
      <c r="Z1" s="19" t="s">
        <v>54</v>
      </c>
      <c r="AA1" s="19" t="s">
        <v>55</v>
      </c>
    </row>
    <row r="2" spans="1:27">
      <c r="A2" s="11">
        <v>42005</v>
      </c>
      <c r="B2" s="12">
        <v>952.05</v>
      </c>
      <c r="C2" s="12">
        <v>1124</v>
      </c>
      <c r="D2" s="9">
        <f>LOG(B2/C2)</f>
        <v>-7.2106553863404574E-2</v>
      </c>
      <c r="M2" s="12"/>
    </row>
    <row r="3" spans="1:27">
      <c r="A3" s="11">
        <v>42006</v>
      </c>
      <c r="B3" s="12">
        <v>965.3</v>
      </c>
      <c r="C3" s="12">
        <v>1171.9000000000001</v>
      </c>
      <c r="D3" s="9">
        <f t="shared" ref="D3:D66" si="0">LOG(B3/C3)</f>
        <v>-8.4228248067828901E-2</v>
      </c>
      <c r="M3" s="12"/>
    </row>
    <row r="4" spans="1:27">
      <c r="A4" s="11">
        <v>42009</v>
      </c>
      <c r="B4" s="12">
        <v>957.15</v>
      </c>
      <c r="C4" s="12">
        <v>1156.4000000000001</v>
      </c>
      <c r="D4" s="9">
        <f t="shared" si="0"/>
        <v>-8.2128079320547623E-2</v>
      </c>
      <c r="M4" s="12"/>
    </row>
    <row r="5" spans="1:27">
      <c r="A5" s="11">
        <v>42010</v>
      </c>
      <c r="B5" s="12">
        <v>942.25</v>
      </c>
      <c r="C5" s="12">
        <v>1101.95</v>
      </c>
      <c r="D5" s="9">
        <f t="shared" si="0"/>
        <v>-6.7995743115783547E-2</v>
      </c>
      <c r="M5" s="12"/>
    </row>
    <row r="6" spans="1:27">
      <c r="A6" s="11">
        <v>42011</v>
      </c>
      <c r="B6" s="12">
        <v>945</v>
      </c>
      <c r="C6" s="12">
        <v>1099.25</v>
      </c>
      <c r="D6" s="9">
        <f t="shared" si="0"/>
        <v>-6.5664665782480938E-2</v>
      </c>
      <c r="M6" s="12"/>
    </row>
    <row r="7" spans="1:27">
      <c r="A7" s="11">
        <v>42012</v>
      </c>
      <c r="B7" s="12">
        <v>964.85</v>
      </c>
      <c r="C7" s="12">
        <v>1123.3499999999999</v>
      </c>
      <c r="D7" s="9">
        <f t="shared" si="0"/>
        <v>-6.6055288459871075E-2</v>
      </c>
      <c r="M7" s="12"/>
    </row>
    <row r="8" spans="1:27">
      <c r="A8" s="11">
        <v>42013</v>
      </c>
      <c r="B8" s="12">
        <v>975.65</v>
      </c>
      <c r="C8" s="12">
        <v>1113.3</v>
      </c>
      <c r="D8" s="9">
        <f t="shared" si="0"/>
        <v>-5.7318160182319541E-2</v>
      </c>
      <c r="M8" s="12"/>
    </row>
    <row r="9" spans="1:27">
      <c r="A9" s="11">
        <v>42016</v>
      </c>
      <c r="B9" s="12">
        <v>967.05</v>
      </c>
      <c r="C9" s="12">
        <v>1128.55</v>
      </c>
      <c r="D9" s="9">
        <f t="shared" si="0"/>
        <v>-6.7071875833353223E-2</v>
      </c>
      <c r="M9" s="12"/>
    </row>
    <row r="10" spans="1:27">
      <c r="A10" s="11">
        <v>42017</v>
      </c>
      <c r="B10" s="12">
        <v>963.35</v>
      </c>
      <c r="C10" s="12">
        <v>1122.2</v>
      </c>
      <c r="D10" s="9">
        <f t="shared" si="0"/>
        <v>-6.6286162650188385E-2</v>
      </c>
      <c r="M10" s="12"/>
    </row>
    <row r="11" spans="1:27">
      <c r="A11" s="11">
        <v>42018</v>
      </c>
      <c r="B11" s="12">
        <v>963.9</v>
      </c>
      <c r="C11" s="12">
        <v>1120.3</v>
      </c>
      <c r="D11" s="9">
        <f t="shared" si="0"/>
        <v>-6.5302355701103265E-2</v>
      </c>
      <c r="M11" s="12"/>
    </row>
    <row r="12" spans="1:27">
      <c r="A12" s="11">
        <v>42019</v>
      </c>
      <c r="B12" s="12">
        <v>993.15</v>
      </c>
      <c r="C12" s="12">
        <v>1202.55</v>
      </c>
      <c r="D12" s="9">
        <f t="shared" si="0"/>
        <v>-8.3088295716070751E-2</v>
      </c>
      <c r="M12" s="12"/>
    </row>
    <row r="13" spans="1:27">
      <c r="A13" s="11">
        <v>42020</v>
      </c>
      <c r="B13" s="12">
        <v>1001.35</v>
      </c>
      <c r="C13" s="12">
        <v>1194.55</v>
      </c>
      <c r="D13" s="9">
        <f t="shared" si="0"/>
        <v>-7.6618430473376159E-2</v>
      </c>
      <c r="M13" s="12"/>
    </row>
    <row r="14" spans="1:27">
      <c r="A14" s="11">
        <v>42023</v>
      </c>
      <c r="B14" s="12">
        <v>1004.55</v>
      </c>
      <c r="C14" s="12">
        <v>1181.7</v>
      </c>
      <c r="D14" s="9">
        <f t="shared" si="0"/>
        <v>-7.0535677536943481E-2</v>
      </c>
      <c r="M14" s="12"/>
    </row>
    <row r="15" spans="1:27">
      <c r="A15" s="11">
        <v>42024</v>
      </c>
      <c r="B15" s="12">
        <v>1020.95</v>
      </c>
      <c r="C15" s="12">
        <v>1251.55</v>
      </c>
      <c r="D15" s="9">
        <f t="shared" si="0"/>
        <v>-8.8443731083766075E-2</v>
      </c>
      <c r="M15" s="12"/>
    </row>
    <row r="16" spans="1:27">
      <c r="A16" s="11">
        <v>42025</v>
      </c>
      <c r="B16" s="12">
        <v>1019.95</v>
      </c>
      <c r="C16" s="12">
        <v>1287.2</v>
      </c>
      <c r="D16" s="9">
        <f t="shared" si="0"/>
        <v>-0.10106714879605186</v>
      </c>
      <c r="M16" s="12"/>
    </row>
    <row r="17" spans="1:29">
      <c r="A17" s="11">
        <v>42026</v>
      </c>
      <c r="B17" s="12">
        <v>1021.25</v>
      </c>
      <c r="C17" s="12">
        <v>1279.6500000000001</v>
      </c>
      <c r="D17" s="9">
        <f t="shared" si="0"/>
        <v>-9.7959131471361496E-2</v>
      </c>
      <c r="M17" s="12"/>
    </row>
    <row r="18" spans="1:29">
      <c r="A18" s="11">
        <v>42027</v>
      </c>
      <c r="B18" s="12">
        <v>1042.8</v>
      </c>
      <c r="C18" s="12">
        <v>1290.0999999999999</v>
      </c>
      <c r="D18" s="9">
        <f t="shared" si="0"/>
        <v>-9.2422352737039346E-2</v>
      </c>
      <c r="M18" s="12"/>
    </row>
    <row r="19" spans="1:29">
      <c r="A19" s="11">
        <v>42031</v>
      </c>
      <c r="B19" s="12">
        <v>1074.05</v>
      </c>
      <c r="C19" s="12">
        <v>1315.85</v>
      </c>
      <c r="D19" s="9">
        <f t="shared" si="0"/>
        <v>-8.8181885361692955E-2</v>
      </c>
      <c r="M19" s="12"/>
    </row>
    <row r="20" spans="1:29">
      <c r="A20" s="11">
        <v>42032</v>
      </c>
      <c r="B20" s="12">
        <v>1058.3499999999999</v>
      </c>
      <c r="C20" s="12">
        <v>1344.6</v>
      </c>
      <c r="D20" s="9">
        <f t="shared" si="0"/>
        <v>-0.10396379278104527</v>
      </c>
      <c r="M20" s="12"/>
    </row>
    <row r="21" spans="1:29">
      <c r="A21" s="11">
        <v>42033</v>
      </c>
      <c r="B21" s="12">
        <v>1095</v>
      </c>
      <c r="C21" s="12">
        <v>1315.55</v>
      </c>
      <c r="D21" s="9">
        <f t="shared" si="0"/>
        <v>-7.9693239753707054E-2</v>
      </c>
      <c r="M21" s="12"/>
    </row>
    <row r="22" spans="1:29">
      <c r="A22" s="11">
        <v>42034</v>
      </c>
      <c r="B22" s="12">
        <v>1077.3499999999999</v>
      </c>
      <c r="C22" s="12">
        <v>1262.5</v>
      </c>
      <c r="D22" s="9">
        <f t="shared" si="0"/>
        <v>-6.8874570795148818E-2</v>
      </c>
      <c r="M22" s="12"/>
    </row>
    <row r="23" spans="1:29">
      <c r="A23" s="11">
        <v>42037</v>
      </c>
      <c r="B23" s="12">
        <v>1081.5999999999999</v>
      </c>
      <c r="C23" s="12">
        <v>1269.3</v>
      </c>
      <c r="D23" s="9">
        <f t="shared" si="0"/>
        <v>-6.949760145339641E-2</v>
      </c>
      <c r="M23" s="12"/>
    </row>
    <row r="24" spans="1:29">
      <c r="A24" s="11">
        <v>42038</v>
      </c>
      <c r="B24" s="12">
        <v>1064.0999999999999</v>
      </c>
      <c r="C24" s="12">
        <v>1230.1500000000001</v>
      </c>
      <c r="D24" s="9">
        <f t="shared" si="0"/>
        <v>-6.2975627760315372E-2</v>
      </c>
      <c r="M24" s="12"/>
      <c r="AB24" s="9" t="s">
        <v>59</v>
      </c>
      <c r="AC24" s="3">
        <f>SUM(AA:AA)</f>
        <v>9.3554864096270562E-2</v>
      </c>
    </row>
    <row r="25" spans="1:29">
      <c r="A25" s="11">
        <v>42039</v>
      </c>
      <c r="B25" s="12">
        <v>1067.7</v>
      </c>
      <c r="C25" s="12">
        <v>1232.45</v>
      </c>
      <c r="D25" s="9">
        <f t="shared" si="0"/>
        <v>-6.2320066430977941E-2</v>
      </c>
      <c r="M25" s="12"/>
      <c r="AB25" s="9" t="s">
        <v>62</v>
      </c>
      <c r="AC25" s="9">
        <f>COUNTIF(AA:AA,"&gt;0")</f>
        <v>7</v>
      </c>
    </row>
    <row r="26" spans="1:29">
      <c r="A26" s="11">
        <v>42040</v>
      </c>
      <c r="B26" s="12">
        <v>1076.5</v>
      </c>
      <c r="C26" s="12">
        <v>1246.45</v>
      </c>
      <c r="D26" s="9">
        <f t="shared" si="0"/>
        <v>-6.3660827774052228E-2</v>
      </c>
      <c r="M26" s="12"/>
      <c r="AB26" s="9" t="s">
        <v>63</v>
      </c>
      <c r="AC26" s="9">
        <f>COUNTIF(AA:AA,"&lt;0")</f>
        <v>0</v>
      </c>
    </row>
    <row r="27" spans="1:29">
      <c r="A27" s="11">
        <v>42041</v>
      </c>
      <c r="B27" s="12">
        <v>1053.5</v>
      </c>
      <c r="C27" s="12">
        <v>1280.55</v>
      </c>
      <c r="D27" s="9">
        <f t="shared" si="0"/>
        <v>-8.476200053323546E-2</v>
      </c>
      <c r="M27" s="12"/>
    </row>
    <row r="28" spans="1:29">
      <c r="A28" s="11">
        <v>42044</v>
      </c>
      <c r="B28" s="12">
        <v>1040.0999999999999</v>
      </c>
      <c r="C28" s="12">
        <v>1271.95</v>
      </c>
      <c r="D28" s="9">
        <f t="shared" si="0"/>
        <v>-8.7394943276831713E-2</v>
      </c>
      <c r="M28" s="12"/>
    </row>
    <row r="29" spans="1:29">
      <c r="A29" s="11">
        <v>42045</v>
      </c>
      <c r="B29" s="12">
        <v>1054.45</v>
      </c>
      <c r="C29" s="12">
        <v>1246.1500000000001</v>
      </c>
      <c r="D29" s="9">
        <f t="shared" si="0"/>
        <v>-7.254433066768802E-2</v>
      </c>
      <c r="M29" s="12"/>
    </row>
    <row r="30" spans="1:29">
      <c r="A30" s="11">
        <v>42046</v>
      </c>
      <c r="B30" s="12">
        <v>1058.4000000000001</v>
      </c>
      <c r="C30" s="12">
        <v>1245.8</v>
      </c>
      <c r="D30" s="9">
        <f t="shared" si="0"/>
        <v>-7.0798495358677563E-2</v>
      </c>
      <c r="M30" s="12"/>
    </row>
    <row r="31" spans="1:29">
      <c r="A31" s="11">
        <v>42047</v>
      </c>
      <c r="B31" s="12">
        <v>1076</v>
      </c>
      <c r="C31" s="12">
        <v>1253.25</v>
      </c>
      <c r="D31" s="9">
        <f t="shared" si="0"/>
        <v>-6.622544195472102E-2</v>
      </c>
      <c r="E31" s="9">
        <f>AVERAGE(D2:D31)</f>
        <v>-7.6172824156432659E-2</v>
      </c>
      <c r="F31" s="9">
        <f>STDEV(D2:D31)</f>
        <v>1.2497817782946169E-2</v>
      </c>
      <c r="G31" s="9">
        <f>E31+2.25*F31</f>
        <v>-4.805273414480378E-2</v>
      </c>
      <c r="H31" s="9">
        <f>E31-2.25*F31</f>
        <v>-0.10429291416806154</v>
      </c>
      <c r="I31" s="9">
        <f>(D31-E31)/F31</f>
        <v>0.79592952741600098</v>
      </c>
      <c r="J31" s="3">
        <f>(B31-B30)/B30</f>
        <v>1.6628873771730827E-2</v>
      </c>
      <c r="K31" s="3">
        <f>(C31-C30)/C30</f>
        <v>5.9800931128592433E-3</v>
      </c>
      <c r="L31" s="15" t="str">
        <f t="shared" ref="L31:L78" si="1">IF(ABS(I31)&gt;2.25,"Enter Trade",IF(ABS(I31)&lt;0.5,"Exit Trade",""))</f>
        <v/>
      </c>
      <c r="M31" s="17"/>
      <c r="N31" s="15" t="str">
        <f t="shared" ref="N31:N78" si="2">IF(M31&lt;&gt;M30,L31,"")</f>
        <v/>
      </c>
      <c r="O31" s="15">
        <f t="shared" ref="O31:O78" si="3">IF(M31&lt;&gt;M30,N31,O30)</f>
        <v>0</v>
      </c>
      <c r="P31" s="15" t="str">
        <f t="shared" ref="P31:P78" si="4">IF(OR(N31="Enter Trade",N31="Exit Trade"),B31,"")</f>
        <v/>
      </c>
      <c r="R31" s="15" t="str">
        <f t="shared" ref="R31:R78" si="5">IF(OR(N31="Enter Trade",N31="Exit Trade"),C31,"")</f>
        <v/>
      </c>
    </row>
    <row r="32" spans="1:29">
      <c r="A32" s="11">
        <v>42048</v>
      </c>
      <c r="B32" s="12">
        <v>1065.8</v>
      </c>
      <c r="C32" s="12">
        <v>1268.6500000000001</v>
      </c>
      <c r="D32" s="9">
        <f t="shared" si="0"/>
        <v>-7.5666107896406529E-2</v>
      </c>
      <c r="E32" s="9">
        <f t="shared" ref="E32:E95" si="6">AVERAGE(D3:D32)</f>
        <v>-7.6291475957532731E-2</v>
      </c>
      <c r="F32" s="9">
        <f t="shared" ref="F32:F95" si="7">STDEV(D3:D32)</f>
        <v>1.2474757810531584E-2</v>
      </c>
      <c r="G32" s="9">
        <f t="shared" ref="G32:G95" si="8">E32+2.25*F32</f>
        <v>-4.8223270883836669E-2</v>
      </c>
      <c r="H32" s="9">
        <f t="shared" ref="H32:H95" si="9">E32-2.25*F32</f>
        <v>-0.10435968103122879</v>
      </c>
      <c r="I32" s="9">
        <f t="shared" ref="I32:I95" si="10">(D32-E32)/F32</f>
        <v>5.0130677534937551E-2</v>
      </c>
      <c r="J32" s="3">
        <f t="shared" ref="J32:K95" si="11">(B32-B31)/B31</f>
        <v>-9.4795539033457679E-3</v>
      </c>
      <c r="K32" s="3">
        <f t="shared" si="11"/>
        <v>1.2288051067225287E-2</v>
      </c>
      <c r="L32" s="15" t="str">
        <f t="shared" si="1"/>
        <v>Exit Trade</v>
      </c>
      <c r="M32" s="17">
        <v>5.0130677534937551E-2</v>
      </c>
      <c r="N32" s="15" t="str">
        <f t="shared" si="2"/>
        <v>Exit Trade</v>
      </c>
      <c r="O32" s="15" t="str">
        <f t="shared" si="3"/>
        <v>Exit Trade</v>
      </c>
      <c r="P32" s="15">
        <f t="shared" si="4"/>
        <v>1065.8</v>
      </c>
      <c r="Q32" s="15">
        <f t="shared" ref="Q32:Q78" si="12">IF(M32&lt;&gt;M31,P32,Q31)</f>
        <v>1065.8</v>
      </c>
      <c r="R32" s="15">
        <f t="shared" si="5"/>
        <v>1268.6500000000001</v>
      </c>
      <c r="S32" s="15">
        <f t="shared" ref="S32:S78" si="13">IF(M32&lt;&gt;M31,R32,S31)</f>
        <v>1268.6500000000001</v>
      </c>
      <c r="T32" s="18">
        <f t="shared" ref="T32:T78" si="14">IF(OR(N32="Enter Trade",N32="Exit Trade"),J32,"")</f>
        <v>-9.4795539033457679E-3</v>
      </c>
      <c r="U32" s="18">
        <f t="shared" ref="U32:U78" si="15">IF(M32&lt;&gt;M31,T32,U31)</f>
        <v>-9.4795539033457679E-3</v>
      </c>
      <c r="V32" s="18">
        <f t="shared" ref="V32:V78" si="16">IF(OR(N32="Enter Trade",N32="Exit Trade"),K32,"")</f>
        <v>1.2288051067225287E-2</v>
      </c>
      <c r="W32" s="18">
        <f t="shared" ref="W32:W78" si="17">IF(M32&lt;&gt;M31,V32,W31)</f>
        <v>1.2288051067225287E-2</v>
      </c>
      <c r="X32" s="18" t="str">
        <f t="shared" ref="X32:X87" si="18">IF(AND(O31="Enter Trade",O32="Exit Trade",U31&gt;W31),1-Q32/Q31,IF(AND(O31="Enter Trade",O32="Exit Trade",U31&lt;W31),Q32/Q31-1,""))</f>
        <v/>
      </c>
      <c r="Y32" s="18" t="str">
        <f t="shared" ref="Y32:Y87" si="19">IF(AND(O31="Enter Trade",O32="Exit Trade",U31&gt;W31),S32/S31-1,IF(AND(O31="Enter Trade",O32="Exit Trade",U31&lt;W31),1-S32/S31,""))</f>
        <v/>
      </c>
      <c r="Z32" s="18" t="str">
        <f t="shared" ref="Z32:Z87" si="20">IF(AND(X32&lt;&gt;"",Y32&lt;&gt;""),(X32+Y32),"")</f>
        <v/>
      </c>
      <c r="AA32" s="18" t="str">
        <f t="shared" ref="AA32:AA87" si="21">IF(AND(X32&lt;&gt;"",Y32&lt;&gt;""),(X32+Y32)/2,"")</f>
        <v/>
      </c>
    </row>
    <row r="33" spans="1:27">
      <c r="A33" s="11">
        <v>42051</v>
      </c>
      <c r="B33" s="12">
        <v>1067.55</v>
      </c>
      <c r="C33" s="12">
        <v>1288</v>
      </c>
      <c r="D33" s="9">
        <f t="shared" si="0"/>
        <v>-8.1527638141186659E-2</v>
      </c>
      <c r="E33" s="9">
        <f t="shared" si="6"/>
        <v>-7.6201455626644654E-2</v>
      </c>
      <c r="F33" s="9">
        <f t="shared" si="7"/>
        <v>1.2425154996042407E-2</v>
      </c>
      <c r="G33" s="9">
        <f t="shared" si="8"/>
        <v>-4.8244856885549234E-2</v>
      </c>
      <c r="H33" s="9">
        <f t="shared" si="9"/>
        <v>-0.10415805436774007</v>
      </c>
      <c r="I33" s="9">
        <f t="shared" si="10"/>
        <v>-0.42866125342005568</v>
      </c>
      <c r="J33" s="3">
        <f t="shared" si="11"/>
        <v>1.6419590917620568E-3</v>
      </c>
      <c r="K33" s="3">
        <f t="shared" si="11"/>
        <v>1.5252433689354753E-2</v>
      </c>
      <c r="L33" s="15" t="str">
        <f t="shared" si="1"/>
        <v>Exit Trade</v>
      </c>
      <c r="M33" s="17">
        <v>5.0130677534937551E-2</v>
      </c>
      <c r="N33" s="15" t="str">
        <f t="shared" si="2"/>
        <v/>
      </c>
      <c r="O33" s="15" t="str">
        <f t="shared" si="3"/>
        <v>Exit Trade</v>
      </c>
      <c r="P33" s="15" t="str">
        <f t="shared" si="4"/>
        <v/>
      </c>
      <c r="Q33" s="15">
        <f t="shared" si="12"/>
        <v>1065.8</v>
      </c>
      <c r="R33" s="15" t="str">
        <f t="shared" si="5"/>
        <v/>
      </c>
      <c r="S33" s="15">
        <f t="shared" si="13"/>
        <v>1268.6500000000001</v>
      </c>
      <c r="T33" s="18" t="str">
        <f t="shared" si="14"/>
        <v/>
      </c>
      <c r="U33" s="18">
        <f t="shared" si="15"/>
        <v>-9.4795539033457679E-3</v>
      </c>
      <c r="V33" s="18" t="str">
        <f t="shared" si="16"/>
        <v/>
      </c>
      <c r="W33" s="18">
        <f t="shared" si="17"/>
        <v>1.2288051067225287E-2</v>
      </c>
      <c r="X33" s="18" t="str">
        <f t="shared" si="18"/>
        <v/>
      </c>
      <c r="Y33" s="18" t="str">
        <f t="shared" si="19"/>
        <v/>
      </c>
      <c r="Z33" s="18" t="str">
        <f t="shared" si="20"/>
        <v/>
      </c>
      <c r="AA33" s="18" t="str">
        <f t="shared" si="21"/>
        <v/>
      </c>
    </row>
    <row r="34" spans="1:27">
      <c r="A34" s="11">
        <v>42053</v>
      </c>
      <c r="B34" s="12">
        <v>1074.8</v>
      </c>
      <c r="C34" s="12">
        <v>1328.6</v>
      </c>
      <c r="D34" s="9">
        <f t="shared" si="0"/>
        <v>-9.2066590344399818E-2</v>
      </c>
      <c r="E34" s="9">
        <f t="shared" si="6"/>
        <v>-7.6532739327439717E-2</v>
      </c>
      <c r="F34" s="9">
        <f t="shared" si="7"/>
        <v>1.2717670286660137E-2</v>
      </c>
      <c r="G34" s="9">
        <f t="shared" si="8"/>
        <v>-4.7917981182454411E-2</v>
      </c>
      <c r="H34" s="9">
        <f t="shared" si="9"/>
        <v>-0.10514749747242502</v>
      </c>
      <c r="I34" s="9">
        <f t="shared" si="10"/>
        <v>-1.2214384133903773</v>
      </c>
      <c r="J34" s="3">
        <f t="shared" si="11"/>
        <v>6.7912509952695425E-3</v>
      </c>
      <c r="K34" s="3">
        <f t="shared" si="11"/>
        <v>3.1521739130434712E-2</v>
      </c>
      <c r="L34" s="15" t="str">
        <f t="shared" si="1"/>
        <v/>
      </c>
      <c r="M34" s="17">
        <v>5.0130677534937551E-2</v>
      </c>
      <c r="N34" s="15" t="str">
        <f t="shared" si="2"/>
        <v/>
      </c>
      <c r="O34" s="15" t="str">
        <f t="shared" si="3"/>
        <v>Exit Trade</v>
      </c>
      <c r="P34" s="15" t="str">
        <f t="shared" si="4"/>
        <v/>
      </c>
      <c r="Q34" s="15">
        <f t="shared" si="12"/>
        <v>1065.8</v>
      </c>
      <c r="R34" s="15" t="str">
        <f t="shared" si="5"/>
        <v/>
      </c>
      <c r="S34" s="15">
        <f t="shared" si="13"/>
        <v>1268.6500000000001</v>
      </c>
      <c r="T34" s="18" t="str">
        <f t="shared" si="14"/>
        <v/>
      </c>
      <c r="U34" s="18">
        <f t="shared" si="15"/>
        <v>-9.4795539033457679E-3</v>
      </c>
      <c r="V34" s="18" t="str">
        <f t="shared" si="16"/>
        <v/>
      </c>
      <c r="W34" s="18">
        <f t="shared" si="17"/>
        <v>1.2288051067225287E-2</v>
      </c>
      <c r="X34" s="18" t="str">
        <f t="shared" si="18"/>
        <v/>
      </c>
      <c r="Y34" s="18" t="str">
        <f t="shared" si="19"/>
        <v/>
      </c>
      <c r="Z34" s="18" t="str">
        <f t="shared" si="20"/>
        <v/>
      </c>
      <c r="AA34" s="18" t="str">
        <f t="shared" si="21"/>
        <v/>
      </c>
    </row>
    <row r="35" spans="1:27">
      <c r="A35" s="11">
        <v>42054</v>
      </c>
      <c r="B35" s="12">
        <v>1079.8</v>
      </c>
      <c r="C35" s="12">
        <v>1353.45</v>
      </c>
      <c r="D35" s="9">
        <f t="shared" si="0"/>
        <v>-9.8098893288117453E-2</v>
      </c>
      <c r="E35" s="9">
        <f t="shared" si="6"/>
        <v>-7.7536177666517533E-2</v>
      </c>
      <c r="F35" s="9">
        <f t="shared" si="7"/>
        <v>1.3199329953492215E-2</v>
      </c>
      <c r="G35" s="9">
        <f t="shared" si="8"/>
        <v>-4.7837685271160051E-2</v>
      </c>
      <c r="H35" s="9">
        <f t="shared" si="9"/>
        <v>-0.10723467006187501</v>
      </c>
      <c r="I35" s="9">
        <f t="shared" si="10"/>
        <v>-1.5578605651993369</v>
      </c>
      <c r="J35" s="3">
        <f t="shared" si="11"/>
        <v>4.6520282843319693E-3</v>
      </c>
      <c r="K35" s="3">
        <f t="shared" si="11"/>
        <v>1.8703898840885247E-2</v>
      </c>
      <c r="L35" s="15" t="str">
        <f t="shared" si="1"/>
        <v/>
      </c>
      <c r="M35" s="17">
        <v>5.0130677534937551E-2</v>
      </c>
      <c r="N35" s="15" t="str">
        <f t="shared" si="2"/>
        <v/>
      </c>
      <c r="O35" s="15" t="str">
        <f t="shared" si="3"/>
        <v>Exit Trade</v>
      </c>
      <c r="P35" s="15" t="str">
        <f t="shared" si="4"/>
        <v/>
      </c>
      <c r="Q35" s="15">
        <f t="shared" si="12"/>
        <v>1065.8</v>
      </c>
      <c r="R35" s="15" t="str">
        <f t="shared" si="5"/>
        <v/>
      </c>
      <c r="S35" s="15">
        <f t="shared" si="13"/>
        <v>1268.6500000000001</v>
      </c>
      <c r="T35" s="18" t="str">
        <f t="shared" si="14"/>
        <v/>
      </c>
      <c r="U35" s="18">
        <f t="shared" si="15"/>
        <v>-9.4795539033457679E-3</v>
      </c>
      <c r="V35" s="18" t="str">
        <f t="shared" si="16"/>
        <v/>
      </c>
      <c r="W35" s="18">
        <f t="shared" si="17"/>
        <v>1.2288051067225287E-2</v>
      </c>
      <c r="X35" s="18" t="str">
        <f t="shared" si="18"/>
        <v/>
      </c>
      <c r="Y35" s="18" t="str">
        <f t="shared" si="19"/>
        <v/>
      </c>
      <c r="Z35" s="18" t="str">
        <f t="shared" si="20"/>
        <v/>
      </c>
      <c r="AA35" s="18" t="str">
        <f t="shared" si="21"/>
        <v/>
      </c>
    </row>
    <row r="36" spans="1:27">
      <c r="A36" s="11">
        <v>42055</v>
      </c>
      <c r="B36" s="12">
        <v>1073.05</v>
      </c>
      <c r="C36" s="12">
        <v>1333.15</v>
      </c>
      <c r="D36" s="9">
        <f t="shared" si="0"/>
        <v>-9.4259058122460021E-2</v>
      </c>
      <c r="E36" s="9">
        <f t="shared" si="6"/>
        <v>-7.8489324077850156E-2</v>
      </c>
      <c r="F36" s="9">
        <f t="shared" si="7"/>
        <v>1.3344137702017072E-2</v>
      </c>
      <c r="G36" s="9">
        <f t="shared" si="8"/>
        <v>-4.8465014248311747E-2</v>
      </c>
      <c r="H36" s="9">
        <f t="shared" si="9"/>
        <v>-0.10851363390738857</v>
      </c>
      <c r="I36" s="9">
        <f t="shared" si="10"/>
        <v>-1.181772430467811</v>
      </c>
      <c r="J36" s="3">
        <f t="shared" si="11"/>
        <v>-6.251157621781812E-3</v>
      </c>
      <c r="K36" s="3">
        <f t="shared" si="11"/>
        <v>-1.4998707008016516E-2</v>
      </c>
      <c r="L36" s="15" t="str">
        <f t="shared" si="1"/>
        <v/>
      </c>
      <c r="M36" s="17">
        <v>5.0130677534937551E-2</v>
      </c>
      <c r="N36" s="15" t="str">
        <f t="shared" si="2"/>
        <v/>
      </c>
      <c r="O36" s="15" t="str">
        <f t="shared" si="3"/>
        <v>Exit Trade</v>
      </c>
      <c r="P36" s="15" t="str">
        <f t="shared" si="4"/>
        <v/>
      </c>
      <c r="Q36" s="15">
        <f t="shared" si="12"/>
        <v>1065.8</v>
      </c>
      <c r="R36" s="15" t="str">
        <f t="shared" si="5"/>
        <v/>
      </c>
      <c r="S36" s="15">
        <f t="shared" si="13"/>
        <v>1268.6500000000001</v>
      </c>
      <c r="T36" s="18" t="str">
        <f t="shared" si="14"/>
        <v/>
      </c>
      <c r="U36" s="18">
        <f t="shared" si="15"/>
        <v>-9.4795539033457679E-3</v>
      </c>
      <c r="V36" s="18" t="str">
        <f t="shared" si="16"/>
        <v/>
      </c>
      <c r="W36" s="18">
        <f t="shared" si="17"/>
        <v>1.2288051067225287E-2</v>
      </c>
      <c r="X36" s="18" t="str">
        <f t="shared" si="18"/>
        <v/>
      </c>
      <c r="Y36" s="18" t="str">
        <f t="shared" si="19"/>
        <v/>
      </c>
      <c r="Z36" s="18" t="str">
        <f t="shared" si="20"/>
        <v/>
      </c>
      <c r="AA36" s="18" t="str">
        <f t="shared" si="21"/>
        <v/>
      </c>
    </row>
    <row r="37" spans="1:27">
      <c r="A37" s="11">
        <v>42058</v>
      </c>
      <c r="B37" s="12">
        <v>1067.5</v>
      </c>
      <c r="C37" s="12">
        <v>1311.25</v>
      </c>
      <c r="D37" s="9">
        <f t="shared" si="0"/>
        <v>-8.931761750455279E-2</v>
      </c>
      <c r="E37" s="9">
        <f t="shared" si="6"/>
        <v>-7.9264735046006216E-2</v>
      </c>
      <c r="F37" s="9">
        <f t="shared" si="7"/>
        <v>1.3272376227494843E-2</v>
      </c>
      <c r="G37" s="9">
        <f t="shared" si="8"/>
        <v>-4.9401888534142818E-2</v>
      </c>
      <c r="H37" s="9">
        <f t="shared" si="9"/>
        <v>-0.10912758155786961</v>
      </c>
      <c r="I37" s="9">
        <f t="shared" si="10"/>
        <v>-0.75742898530266067</v>
      </c>
      <c r="J37" s="3">
        <f t="shared" si="11"/>
        <v>-5.172172778528451E-3</v>
      </c>
      <c r="K37" s="3">
        <f t="shared" si="11"/>
        <v>-1.6427258748077926E-2</v>
      </c>
      <c r="L37" s="15" t="str">
        <f t="shared" si="1"/>
        <v/>
      </c>
      <c r="M37" s="17">
        <v>5.0130677534937551E-2</v>
      </c>
      <c r="N37" s="15" t="str">
        <f t="shared" si="2"/>
        <v/>
      </c>
      <c r="O37" s="15" t="str">
        <f t="shared" si="3"/>
        <v>Exit Trade</v>
      </c>
      <c r="P37" s="15" t="str">
        <f t="shared" si="4"/>
        <v/>
      </c>
      <c r="Q37" s="15">
        <f t="shared" si="12"/>
        <v>1065.8</v>
      </c>
      <c r="R37" s="15" t="str">
        <f t="shared" si="5"/>
        <v/>
      </c>
      <c r="S37" s="15">
        <f t="shared" si="13"/>
        <v>1268.6500000000001</v>
      </c>
      <c r="T37" s="18" t="str">
        <f t="shared" si="14"/>
        <v/>
      </c>
      <c r="U37" s="18">
        <f t="shared" si="15"/>
        <v>-9.4795539033457679E-3</v>
      </c>
      <c r="V37" s="18" t="str">
        <f t="shared" si="16"/>
        <v/>
      </c>
      <c r="W37" s="18">
        <f t="shared" si="17"/>
        <v>1.2288051067225287E-2</v>
      </c>
      <c r="X37" s="18" t="str">
        <f t="shared" si="18"/>
        <v/>
      </c>
      <c r="Y37" s="18" t="str">
        <f t="shared" si="19"/>
        <v/>
      </c>
      <c r="Z37" s="18" t="str">
        <f t="shared" si="20"/>
        <v/>
      </c>
      <c r="AA37" s="18" t="str">
        <f t="shared" si="21"/>
        <v/>
      </c>
    </row>
    <row r="38" spans="1:27">
      <c r="A38" s="11">
        <v>42059</v>
      </c>
      <c r="B38" s="12">
        <v>1067.6500000000001</v>
      </c>
      <c r="C38" s="12">
        <v>1310.4000000000001</v>
      </c>
      <c r="D38" s="9">
        <f t="shared" si="0"/>
        <v>-8.897498002060239E-2</v>
      </c>
      <c r="E38" s="9">
        <f t="shared" si="6"/>
        <v>-8.0319962373948978E-2</v>
      </c>
      <c r="F38" s="9">
        <f t="shared" si="7"/>
        <v>1.2714036119256601E-2</v>
      </c>
      <c r="G38" s="9">
        <f t="shared" si="8"/>
        <v>-5.1713381105621625E-2</v>
      </c>
      <c r="H38" s="9">
        <f t="shared" si="9"/>
        <v>-0.10892654364227633</v>
      </c>
      <c r="I38" s="9">
        <f t="shared" si="10"/>
        <v>-0.68074508877197348</v>
      </c>
      <c r="J38" s="3">
        <f t="shared" si="11"/>
        <v>1.4051522248252079E-4</v>
      </c>
      <c r="K38" s="3">
        <f t="shared" si="11"/>
        <v>-6.4823641563386777E-4</v>
      </c>
      <c r="L38" s="15" t="str">
        <f t="shared" si="1"/>
        <v/>
      </c>
      <c r="M38" s="17">
        <v>5.0130677534937551E-2</v>
      </c>
      <c r="N38" s="15" t="str">
        <f t="shared" si="2"/>
        <v/>
      </c>
      <c r="O38" s="15" t="str">
        <f t="shared" si="3"/>
        <v>Exit Trade</v>
      </c>
      <c r="P38" s="15" t="str">
        <f t="shared" si="4"/>
        <v/>
      </c>
      <c r="Q38" s="15">
        <f t="shared" si="12"/>
        <v>1065.8</v>
      </c>
      <c r="R38" s="15" t="str">
        <f t="shared" si="5"/>
        <v/>
      </c>
      <c r="S38" s="15">
        <f t="shared" si="13"/>
        <v>1268.6500000000001</v>
      </c>
      <c r="T38" s="18" t="str">
        <f t="shared" si="14"/>
        <v/>
      </c>
      <c r="U38" s="18">
        <f t="shared" si="15"/>
        <v>-9.4795539033457679E-3</v>
      </c>
      <c r="V38" s="18" t="str">
        <f t="shared" si="16"/>
        <v/>
      </c>
      <c r="W38" s="18">
        <f t="shared" si="17"/>
        <v>1.2288051067225287E-2</v>
      </c>
      <c r="X38" s="18" t="str">
        <f t="shared" si="18"/>
        <v/>
      </c>
      <c r="Y38" s="18" t="str">
        <f t="shared" si="19"/>
        <v/>
      </c>
      <c r="Z38" s="18" t="str">
        <f t="shared" si="20"/>
        <v/>
      </c>
      <c r="AA38" s="18" t="str">
        <f t="shared" si="21"/>
        <v/>
      </c>
    </row>
    <row r="39" spans="1:27">
      <c r="A39" s="11">
        <v>42060</v>
      </c>
      <c r="B39" s="12">
        <v>1052.45</v>
      </c>
      <c r="C39" s="12">
        <v>1340.55</v>
      </c>
      <c r="D39" s="9">
        <f t="shared" si="0"/>
        <v>-0.1050815445395941</v>
      </c>
      <c r="E39" s="9">
        <f t="shared" si="6"/>
        <v>-8.1586951330823651E-2</v>
      </c>
      <c r="F39" s="9">
        <f t="shared" si="7"/>
        <v>1.323165098081475E-2</v>
      </c>
      <c r="G39" s="9">
        <f t="shared" si="8"/>
        <v>-5.1815736623990465E-2</v>
      </c>
      <c r="H39" s="9">
        <f t="shared" si="9"/>
        <v>-0.11135816603765683</v>
      </c>
      <c r="I39" s="9">
        <f t="shared" si="10"/>
        <v>-1.7756358025794718</v>
      </c>
      <c r="J39" s="3">
        <f t="shared" si="11"/>
        <v>-1.4236875380508635E-2</v>
      </c>
      <c r="K39" s="3">
        <f t="shared" si="11"/>
        <v>2.3008241758241652E-2</v>
      </c>
      <c r="L39" s="15" t="str">
        <f t="shared" si="1"/>
        <v/>
      </c>
      <c r="M39" s="17">
        <v>5.0130677534937551E-2</v>
      </c>
      <c r="N39" s="15" t="str">
        <f t="shared" si="2"/>
        <v/>
      </c>
      <c r="O39" s="15" t="str">
        <f t="shared" si="3"/>
        <v>Exit Trade</v>
      </c>
      <c r="P39" s="15" t="str">
        <f t="shared" si="4"/>
        <v/>
      </c>
      <c r="Q39" s="15">
        <f t="shared" si="12"/>
        <v>1065.8</v>
      </c>
      <c r="R39" s="15" t="str">
        <f t="shared" si="5"/>
        <v/>
      </c>
      <c r="S39" s="15">
        <f t="shared" si="13"/>
        <v>1268.6500000000001</v>
      </c>
      <c r="T39" s="18" t="str">
        <f t="shared" si="14"/>
        <v/>
      </c>
      <c r="U39" s="18">
        <f t="shared" si="15"/>
        <v>-9.4795539033457679E-3</v>
      </c>
      <c r="V39" s="18" t="str">
        <f t="shared" si="16"/>
        <v/>
      </c>
      <c r="W39" s="18">
        <f t="shared" si="17"/>
        <v>1.2288051067225287E-2</v>
      </c>
      <c r="X39" s="18" t="str">
        <f t="shared" si="18"/>
        <v/>
      </c>
      <c r="Y39" s="18" t="str">
        <f t="shared" si="19"/>
        <v/>
      </c>
      <c r="Z39" s="18" t="str">
        <f t="shared" si="20"/>
        <v/>
      </c>
      <c r="AA39" s="18" t="str">
        <f t="shared" si="21"/>
        <v/>
      </c>
    </row>
    <row r="40" spans="1:27">
      <c r="A40" s="11">
        <v>42061</v>
      </c>
      <c r="B40" s="12">
        <v>1038.1500000000001</v>
      </c>
      <c r="C40" s="12">
        <v>1345.7</v>
      </c>
      <c r="D40" s="9">
        <f t="shared" si="0"/>
        <v>-0.11268814411289363</v>
      </c>
      <c r="E40" s="9">
        <f t="shared" si="6"/>
        <v>-8.3133684046247158E-2</v>
      </c>
      <c r="F40" s="9">
        <f t="shared" si="7"/>
        <v>1.4067104741073862E-2</v>
      </c>
      <c r="G40" s="9">
        <f t="shared" si="8"/>
        <v>-5.1482698378830967E-2</v>
      </c>
      <c r="H40" s="9">
        <f t="shared" si="9"/>
        <v>-0.11478466971366336</v>
      </c>
      <c r="I40" s="9">
        <f t="shared" si="10"/>
        <v>-2.1009625371133995</v>
      </c>
      <c r="J40" s="3">
        <f t="shared" si="11"/>
        <v>-1.3587343816808355E-2</v>
      </c>
      <c r="K40" s="3">
        <f t="shared" si="11"/>
        <v>3.841706762149932E-3</v>
      </c>
      <c r="L40" s="15" t="str">
        <f t="shared" si="1"/>
        <v/>
      </c>
      <c r="M40" s="17">
        <v>5.0130677534937551E-2</v>
      </c>
      <c r="N40" s="15" t="str">
        <f t="shared" si="2"/>
        <v/>
      </c>
      <c r="O40" s="15" t="str">
        <f t="shared" si="3"/>
        <v>Exit Trade</v>
      </c>
      <c r="P40" s="15" t="str">
        <f t="shared" si="4"/>
        <v/>
      </c>
      <c r="Q40" s="15">
        <f t="shared" si="12"/>
        <v>1065.8</v>
      </c>
      <c r="R40" s="15" t="str">
        <f t="shared" si="5"/>
        <v/>
      </c>
      <c r="S40" s="15">
        <f t="shared" si="13"/>
        <v>1268.6500000000001</v>
      </c>
      <c r="T40" s="18" t="str">
        <f t="shared" si="14"/>
        <v/>
      </c>
      <c r="U40" s="18">
        <f t="shared" si="15"/>
        <v>-9.4795539033457679E-3</v>
      </c>
      <c r="V40" s="18" t="str">
        <f t="shared" si="16"/>
        <v/>
      </c>
      <c r="W40" s="18">
        <f t="shared" si="17"/>
        <v>1.2288051067225287E-2</v>
      </c>
      <c r="X40" s="18" t="str">
        <f t="shared" si="18"/>
        <v/>
      </c>
      <c r="Y40" s="18" t="str">
        <f t="shared" si="19"/>
        <v/>
      </c>
      <c r="Z40" s="18" t="str">
        <f t="shared" si="20"/>
        <v/>
      </c>
      <c r="AA40" s="18" t="str">
        <f t="shared" si="21"/>
        <v/>
      </c>
    </row>
    <row r="41" spans="1:27">
      <c r="A41" s="11">
        <v>42062</v>
      </c>
      <c r="B41" s="12">
        <v>1054</v>
      </c>
      <c r="C41" s="12">
        <v>1347.4</v>
      </c>
      <c r="D41" s="9">
        <f t="shared" si="0"/>
        <v>-0.10665593214013175</v>
      </c>
      <c r="E41" s="9">
        <f t="shared" si="6"/>
        <v>-8.451213659421479E-2</v>
      </c>
      <c r="F41" s="9">
        <f t="shared" si="7"/>
        <v>1.4284010327589525E-2</v>
      </c>
      <c r="G41" s="9">
        <f t="shared" si="8"/>
        <v>-5.2373113357138359E-2</v>
      </c>
      <c r="H41" s="9">
        <f t="shared" si="9"/>
        <v>-0.11665115983129122</v>
      </c>
      <c r="I41" s="9">
        <f t="shared" si="10"/>
        <v>-1.5502505975612662</v>
      </c>
      <c r="J41" s="3">
        <f t="shared" si="11"/>
        <v>1.5267543225930652E-2</v>
      </c>
      <c r="K41" s="3">
        <f t="shared" si="11"/>
        <v>1.2632830497139372E-3</v>
      </c>
      <c r="L41" s="15" t="str">
        <f t="shared" si="1"/>
        <v/>
      </c>
      <c r="M41" s="17">
        <v>5.0130677534937551E-2</v>
      </c>
      <c r="N41" s="15" t="str">
        <f t="shared" si="2"/>
        <v/>
      </c>
      <c r="O41" s="15" t="str">
        <f t="shared" si="3"/>
        <v>Exit Trade</v>
      </c>
      <c r="P41" s="15" t="str">
        <f t="shared" si="4"/>
        <v/>
      </c>
      <c r="Q41" s="15">
        <f t="shared" si="12"/>
        <v>1065.8</v>
      </c>
      <c r="R41" s="15" t="str">
        <f t="shared" si="5"/>
        <v/>
      </c>
      <c r="S41" s="15">
        <f t="shared" si="13"/>
        <v>1268.6500000000001</v>
      </c>
      <c r="T41" s="18" t="str">
        <f t="shared" si="14"/>
        <v/>
      </c>
      <c r="U41" s="18">
        <f t="shared" si="15"/>
        <v>-9.4795539033457679E-3</v>
      </c>
      <c r="V41" s="18" t="str">
        <f t="shared" si="16"/>
        <v/>
      </c>
      <c r="W41" s="18">
        <f t="shared" si="17"/>
        <v>1.2288051067225287E-2</v>
      </c>
      <c r="X41" s="18" t="str">
        <f t="shared" si="18"/>
        <v/>
      </c>
      <c r="Y41" s="18" t="str">
        <f t="shared" si="19"/>
        <v/>
      </c>
      <c r="Z41" s="18" t="str">
        <f t="shared" si="20"/>
        <v/>
      </c>
      <c r="AA41" s="18" t="str">
        <f t="shared" si="21"/>
        <v/>
      </c>
    </row>
    <row r="42" spans="1:27">
      <c r="A42" s="11">
        <v>42063</v>
      </c>
      <c r="B42" s="12">
        <v>1071.2</v>
      </c>
      <c r="C42" s="12">
        <v>1335.15</v>
      </c>
      <c r="D42" s="9">
        <f t="shared" si="0"/>
        <v>-9.5659496088233001E-2</v>
      </c>
      <c r="E42" s="9">
        <f t="shared" si="6"/>
        <v>-8.493117660662021E-2</v>
      </c>
      <c r="F42" s="9">
        <f t="shared" si="7"/>
        <v>1.4424505065320833E-2</v>
      </c>
      <c r="G42" s="9">
        <f t="shared" si="8"/>
        <v>-5.2476040209648335E-2</v>
      </c>
      <c r="H42" s="9">
        <f t="shared" si="9"/>
        <v>-0.11738631300359209</v>
      </c>
      <c r="I42" s="9">
        <f t="shared" si="10"/>
        <v>-0.74375650554594397</v>
      </c>
      <c r="J42" s="3">
        <f t="shared" si="11"/>
        <v>1.631878557874767E-2</v>
      </c>
      <c r="K42" s="3">
        <f t="shared" si="11"/>
        <v>-9.0915837910048973E-3</v>
      </c>
      <c r="L42" s="15" t="str">
        <f t="shared" si="1"/>
        <v/>
      </c>
      <c r="M42" s="17">
        <v>5.0130677534937551E-2</v>
      </c>
      <c r="N42" s="15" t="str">
        <f t="shared" si="2"/>
        <v/>
      </c>
      <c r="O42" s="15" t="str">
        <f t="shared" si="3"/>
        <v>Exit Trade</v>
      </c>
      <c r="P42" s="15" t="str">
        <f t="shared" si="4"/>
        <v/>
      </c>
      <c r="Q42" s="15">
        <f t="shared" si="12"/>
        <v>1065.8</v>
      </c>
      <c r="R42" s="15" t="str">
        <f t="shared" si="5"/>
        <v/>
      </c>
      <c r="S42" s="15">
        <f t="shared" si="13"/>
        <v>1268.6500000000001</v>
      </c>
      <c r="T42" s="18" t="str">
        <f t="shared" si="14"/>
        <v/>
      </c>
      <c r="U42" s="18">
        <f t="shared" si="15"/>
        <v>-9.4795539033457679E-3</v>
      </c>
      <c r="V42" s="18" t="str">
        <f t="shared" si="16"/>
        <v/>
      </c>
      <c r="W42" s="18">
        <f t="shared" si="17"/>
        <v>1.2288051067225287E-2</v>
      </c>
      <c r="X42" s="18" t="str">
        <f t="shared" si="18"/>
        <v/>
      </c>
      <c r="Y42" s="18" t="str">
        <f t="shared" si="19"/>
        <v/>
      </c>
      <c r="Z42" s="18" t="str">
        <f t="shared" si="20"/>
        <v/>
      </c>
      <c r="AA42" s="18" t="str">
        <f t="shared" si="21"/>
        <v/>
      </c>
    </row>
    <row r="43" spans="1:27">
      <c r="A43" s="11">
        <v>42065</v>
      </c>
      <c r="B43" s="12">
        <v>1082.55</v>
      </c>
      <c r="C43" s="12">
        <v>1339.95</v>
      </c>
      <c r="D43" s="9">
        <f t="shared" si="0"/>
        <v>-9.2640628691031623E-2</v>
      </c>
      <c r="E43" s="9">
        <f t="shared" si="6"/>
        <v>-8.5465249880542063E-2</v>
      </c>
      <c r="F43" s="9">
        <f t="shared" si="7"/>
        <v>1.4402706786205706E-2</v>
      </c>
      <c r="G43" s="9">
        <f t="shared" si="8"/>
        <v>-5.3059159611579226E-2</v>
      </c>
      <c r="H43" s="9">
        <f t="shared" si="9"/>
        <v>-0.1178713401495049</v>
      </c>
      <c r="I43" s="9">
        <f t="shared" si="10"/>
        <v>-0.49819654853779499</v>
      </c>
      <c r="J43" s="3">
        <f t="shared" si="11"/>
        <v>1.0595593726661603E-2</v>
      </c>
      <c r="K43" s="3">
        <f t="shared" si="11"/>
        <v>3.5951016739691828E-3</v>
      </c>
      <c r="L43" s="15" t="str">
        <f t="shared" si="1"/>
        <v>Exit Trade</v>
      </c>
      <c r="M43" s="17">
        <v>5.0130677534937551E-2</v>
      </c>
      <c r="N43" s="15" t="str">
        <f t="shared" si="2"/>
        <v/>
      </c>
      <c r="O43" s="15" t="str">
        <f t="shared" si="3"/>
        <v>Exit Trade</v>
      </c>
      <c r="P43" s="15" t="str">
        <f t="shared" si="4"/>
        <v/>
      </c>
      <c r="Q43" s="15">
        <f t="shared" si="12"/>
        <v>1065.8</v>
      </c>
      <c r="R43" s="15" t="str">
        <f t="shared" si="5"/>
        <v/>
      </c>
      <c r="S43" s="15">
        <f t="shared" si="13"/>
        <v>1268.6500000000001</v>
      </c>
      <c r="T43" s="18" t="str">
        <f t="shared" si="14"/>
        <v/>
      </c>
      <c r="U43" s="18">
        <f t="shared" si="15"/>
        <v>-9.4795539033457679E-3</v>
      </c>
      <c r="V43" s="18" t="str">
        <f t="shared" si="16"/>
        <v/>
      </c>
      <c r="W43" s="18">
        <f t="shared" si="17"/>
        <v>1.2288051067225287E-2</v>
      </c>
      <c r="X43" s="18" t="str">
        <f t="shared" si="18"/>
        <v/>
      </c>
      <c r="Y43" s="18" t="str">
        <f t="shared" si="19"/>
        <v/>
      </c>
      <c r="Z43" s="18" t="str">
        <f t="shared" si="20"/>
        <v/>
      </c>
      <c r="AA43" s="18" t="str">
        <f t="shared" si="21"/>
        <v/>
      </c>
    </row>
    <row r="44" spans="1:27">
      <c r="A44" s="11">
        <v>42066</v>
      </c>
      <c r="B44" s="12">
        <v>1083.3499999999999</v>
      </c>
      <c r="C44" s="12">
        <v>1368.05</v>
      </c>
      <c r="D44" s="9">
        <f t="shared" si="0"/>
        <v>-0.10133318276896409</v>
      </c>
      <c r="E44" s="9">
        <f t="shared" si="6"/>
        <v>-8.6491833388276082E-2</v>
      </c>
      <c r="F44" s="9">
        <f t="shared" si="7"/>
        <v>1.4399453860753577E-2</v>
      </c>
      <c r="G44" s="9">
        <f t="shared" si="8"/>
        <v>-5.4093062201580534E-2</v>
      </c>
      <c r="H44" s="9">
        <f t="shared" si="9"/>
        <v>-0.11889060457497164</v>
      </c>
      <c r="I44" s="9">
        <f t="shared" si="10"/>
        <v>-1.0306883527811317</v>
      </c>
      <c r="J44" s="3">
        <f t="shared" si="11"/>
        <v>7.3899588933532359E-4</v>
      </c>
      <c r="K44" s="3">
        <f t="shared" si="11"/>
        <v>2.0970931751184679E-2</v>
      </c>
      <c r="L44" s="15" t="str">
        <f t="shared" si="1"/>
        <v/>
      </c>
      <c r="M44" s="17">
        <v>5.0130677534937551E-2</v>
      </c>
      <c r="N44" s="15" t="str">
        <f t="shared" si="2"/>
        <v/>
      </c>
      <c r="O44" s="15" t="str">
        <f t="shared" si="3"/>
        <v>Exit Trade</v>
      </c>
      <c r="P44" s="15" t="str">
        <f t="shared" si="4"/>
        <v/>
      </c>
      <c r="Q44" s="15">
        <f t="shared" si="12"/>
        <v>1065.8</v>
      </c>
      <c r="R44" s="15" t="str">
        <f t="shared" si="5"/>
        <v/>
      </c>
      <c r="S44" s="15">
        <f t="shared" si="13"/>
        <v>1268.6500000000001</v>
      </c>
      <c r="T44" s="18" t="str">
        <f t="shared" si="14"/>
        <v/>
      </c>
      <c r="U44" s="18">
        <f t="shared" si="15"/>
        <v>-9.4795539033457679E-3</v>
      </c>
      <c r="V44" s="18" t="str">
        <f t="shared" si="16"/>
        <v/>
      </c>
      <c r="W44" s="18">
        <f t="shared" si="17"/>
        <v>1.2288051067225287E-2</v>
      </c>
      <c r="X44" s="18" t="str">
        <f t="shared" si="18"/>
        <v/>
      </c>
      <c r="Y44" s="18" t="str">
        <f t="shared" si="19"/>
        <v/>
      </c>
      <c r="Z44" s="18" t="str">
        <f t="shared" si="20"/>
        <v/>
      </c>
      <c r="AA44" s="18" t="str">
        <f t="shared" si="21"/>
        <v/>
      </c>
    </row>
    <row r="45" spans="1:27">
      <c r="A45" s="11">
        <v>42067</v>
      </c>
      <c r="B45" s="12">
        <v>1065.3</v>
      </c>
      <c r="C45" s="12">
        <v>1367.7</v>
      </c>
      <c r="D45" s="9">
        <f t="shared" si="0"/>
        <v>-0.10851891990034687</v>
      </c>
      <c r="E45" s="9">
        <f t="shared" si="6"/>
        <v>-8.7161006348828771E-2</v>
      </c>
      <c r="F45" s="9">
        <f t="shared" si="7"/>
        <v>1.4949262160565035E-2</v>
      </c>
      <c r="G45" s="9">
        <f t="shared" si="8"/>
        <v>-5.3525166487557445E-2</v>
      </c>
      <c r="H45" s="9">
        <f t="shared" si="9"/>
        <v>-0.12079684621010009</v>
      </c>
      <c r="I45" s="9">
        <f t="shared" si="10"/>
        <v>-1.4286934914994387</v>
      </c>
      <c r="J45" s="3">
        <f t="shared" si="11"/>
        <v>-1.6661282134120974E-2</v>
      </c>
      <c r="K45" s="3">
        <f t="shared" si="11"/>
        <v>-2.5583860239019706E-4</v>
      </c>
      <c r="L45" s="15" t="str">
        <f t="shared" si="1"/>
        <v/>
      </c>
      <c r="M45" s="17">
        <v>5.0130677534937551E-2</v>
      </c>
      <c r="N45" s="15" t="str">
        <f t="shared" si="2"/>
        <v/>
      </c>
      <c r="O45" s="15" t="str">
        <f t="shared" si="3"/>
        <v>Exit Trade</v>
      </c>
      <c r="P45" s="15" t="str">
        <f t="shared" si="4"/>
        <v/>
      </c>
      <c r="Q45" s="15">
        <f t="shared" si="12"/>
        <v>1065.8</v>
      </c>
      <c r="R45" s="15" t="str">
        <f t="shared" si="5"/>
        <v/>
      </c>
      <c r="S45" s="15">
        <f t="shared" si="13"/>
        <v>1268.6500000000001</v>
      </c>
      <c r="T45" s="18" t="str">
        <f t="shared" si="14"/>
        <v/>
      </c>
      <c r="U45" s="18">
        <f t="shared" si="15"/>
        <v>-9.4795539033457679E-3</v>
      </c>
      <c r="V45" s="18" t="str">
        <f t="shared" si="16"/>
        <v/>
      </c>
      <c r="W45" s="18">
        <f t="shared" si="17"/>
        <v>1.2288051067225287E-2</v>
      </c>
      <c r="X45" s="18" t="str">
        <f t="shared" si="18"/>
        <v/>
      </c>
      <c r="Y45" s="18" t="str">
        <f t="shared" si="19"/>
        <v/>
      </c>
      <c r="Z45" s="18" t="str">
        <f t="shared" si="20"/>
        <v/>
      </c>
      <c r="AA45" s="18" t="str">
        <f t="shared" si="21"/>
        <v/>
      </c>
    </row>
    <row r="46" spans="1:27">
      <c r="A46" s="11">
        <v>42068</v>
      </c>
      <c r="B46" s="12">
        <v>1085.0999999999999</v>
      </c>
      <c r="C46" s="12">
        <v>1394.8</v>
      </c>
      <c r="D46" s="9">
        <f t="shared" si="0"/>
        <v>-0.10904217522265677</v>
      </c>
      <c r="E46" s="9">
        <f t="shared" si="6"/>
        <v>-8.7426840563048946E-2</v>
      </c>
      <c r="F46" s="9">
        <f t="shared" si="7"/>
        <v>1.5272487607428574E-2</v>
      </c>
      <c r="G46" s="9">
        <f t="shared" si="8"/>
        <v>-5.3063743446334653E-2</v>
      </c>
      <c r="H46" s="9">
        <f t="shared" si="9"/>
        <v>-0.12178993767976323</v>
      </c>
      <c r="I46" s="9">
        <f t="shared" si="10"/>
        <v>-1.4153119789793822</v>
      </c>
      <c r="J46" s="3">
        <f t="shared" si="11"/>
        <v>1.8586313714446592E-2</v>
      </c>
      <c r="K46" s="3">
        <f t="shared" si="11"/>
        <v>1.9814286758792064E-2</v>
      </c>
      <c r="L46" s="15" t="str">
        <f t="shared" si="1"/>
        <v/>
      </c>
      <c r="M46" s="17">
        <v>5.0130677534937551E-2</v>
      </c>
      <c r="N46" s="15" t="str">
        <f t="shared" si="2"/>
        <v/>
      </c>
      <c r="O46" s="15" t="str">
        <f t="shared" si="3"/>
        <v>Exit Trade</v>
      </c>
      <c r="P46" s="15" t="str">
        <f t="shared" si="4"/>
        <v/>
      </c>
      <c r="Q46" s="15">
        <f t="shared" si="12"/>
        <v>1065.8</v>
      </c>
      <c r="R46" s="15" t="str">
        <f t="shared" si="5"/>
        <v/>
      </c>
      <c r="S46" s="15">
        <f t="shared" si="13"/>
        <v>1268.6500000000001</v>
      </c>
      <c r="T46" s="18" t="str">
        <f t="shared" si="14"/>
        <v/>
      </c>
      <c r="U46" s="18">
        <f t="shared" si="15"/>
        <v>-9.4795539033457679E-3</v>
      </c>
      <c r="V46" s="18" t="str">
        <f t="shared" si="16"/>
        <v/>
      </c>
      <c r="W46" s="18">
        <f t="shared" si="17"/>
        <v>1.2288051067225287E-2</v>
      </c>
      <c r="X46" s="18" t="str">
        <f t="shared" si="18"/>
        <v/>
      </c>
      <c r="Y46" s="18" t="str">
        <f t="shared" si="19"/>
        <v/>
      </c>
      <c r="Z46" s="18" t="str">
        <f t="shared" si="20"/>
        <v/>
      </c>
      <c r="AA46" s="18" t="str">
        <f t="shared" si="21"/>
        <v/>
      </c>
    </row>
    <row r="47" spans="1:27">
      <c r="A47" s="11">
        <v>42072</v>
      </c>
      <c r="B47" s="12">
        <v>1059</v>
      </c>
      <c r="C47" s="12">
        <v>1368.35</v>
      </c>
      <c r="D47" s="9">
        <f t="shared" si="0"/>
        <v>-0.1113012364192623</v>
      </c>
      <c r="E47" s="9">
        <f t="shared" si="6"/>
        <v>-8.7871577394645642E-2</v>
      </c>
      <c r="F47" s="9">
        <f t="shared" si="7"/>
        <v>1.5775735792549195E-2</v>
      </c>
      <c r="G47" s="9">
        <f t="shared" si="8"/>
        <v>-5.2376171861409949E-2</v>
      </c>
      <c r="H47" s="9">
        <f t="shared" si="9"/>
        <v>-0.12336698292788134</v>
      </c>
      <c r="I47" s="9">
        <f t="shared" si="10"/>
        <v>-1.4851706020382502</v>
      </c>
      <c r="J47" s="3">
        <f t="shared" si="11"/>
        <v>-2.4053082665192068E-2</v>
      </c>
      <c r="K47" s="3">
        <f t="shared" si="11"/>
        <v>-1.8963292228276488E-2</v>
      </c>
      <c r="L47" s="15" t="str">
        <f t="shared" si="1"/>
        <v/>
      </c>
      <c r="M47" s="17">
        <v>5.0130677534937551E-2</v>
      </c>
      <c r="N47" s="15" t="str">
        <f t="shared" si="2"/>
        <v/>
      </c>
      <c r="O47" s="15" t="str">
        <f t="shared" si="3"/>
        <v>Exit Trade</v>
      </c>
      <c r="P47" s="15" t="str">
        <f t="shared" si="4"/>
        <v/>
      </c>
      <c r="Q47" s="15">
        <f t="shared" si="12"/>
        <v>1065.8</v>
      </c>
      <c r="R47" s="15" t="str">
        <f t="shared" si="5"/>
        <v/>
      </c>
      <c r="S47" s="15">
        <f t="shared" si="13"/>
        <v>1268.6500000000001</v>
      </c>
      <c r="T47" s="18" t="str">
        <f t="shared" si="14"/>
        <v/>
      </c>
      <c r="U47" s="18">
        <f t="shared" si="15"/>
        <v>-9.4795539033457679E-3</v>
      </c>
      <c r="V47" s="18" t="str">
        <f t="shared" si="16"/>
        <v/>
      </c>
      <c r="W47" s="18">
        <f t="shared" si="17"/>
        <v>1.2288051067225287E-2</v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</row>
    <row r="48" spans="1:27">
      <c r="A48" s="11">
        <v>42073</v>
      </c>
      <c r="B48" s="12">
        <v>1052.55</v>
      </c>
      <c r="C48" s="12">
        <v>1312.4</v>
      </c>
      <c r="D48" s="9">
        <f t="shared" si="0"/>
        <v>-9.5823486129513372E-2</v>
      </c>
      <c r="E48" s="9">
        <f t="shared" si="6"/>
        <v>-8.7984948507728117E-2</v>
      </c>
      <c r="F48" s="9">
        <f t="shared" si="7"/>
        <v>1.5821721276215735E-2</v>
      </c>
      <c r="G48" s="9">
        <f t="shared" si="8"/>
        <v>-5.2386075636242715E-2</v>
      </c>
      <c r="H48" s="9">
        <f t="shared" si="9"/>
        <v>-0.12358382137921352</v>
      </c>
      <c r="I48" s="9">
        <f t="shared" si="10"/>
        <v>-0.49542887811888497</v>
      </c>
      <c r="J48" s="3">
        <f t="shared" si="11"/>
        <v>-6.0906515580736974E-3</v>
      </c>
      <c r="K48" s="3">
        <f t="shared" si="11"/>
        <v>-4.0888661526656059E-2</v>
      </c>
      <c r="L48" s="15" t="str">
        <f t="shared" si="1"/>
        <v>Exit Trade</v>
      </c>
      <c r="M48" s="17">
        <v>5.0130677534937551E-2</v>
      </c>
      <c r="N48" s="15" t="str">
        <f t="shared" si="2"/>
        <v/>
      </c>
      <c r="O48" s="15" t="str">
        <f t="shared" si="3"/>
        <v>Exit Trade</v>
      </c>
      <c r="P48" s="15" t="str">
        <f t="shared" si="4"/>
        <v/>
      </c>
      <c r="Q48" s="15">
        <f t="shared" si="12"/>
        <v>1065.8</v>
      </c>
      <c r="R48" s="15" t="str">
        <f t="shared" si="5"/>
        <v/>
      </c>
      <c r="S48" s="15">
        <f t="shared" si="13"/>
        <v>1268.6500000000001</v>
      </c>
      <c r="T48" s="18" t="str">
        <f t="shared" si="14"/>
        <v/>
      </c>
      <c r="U48" s="18">
        <f t="shared" si="15"/>
        <v>-9.4795539033457679E-3</v>
      </c>
      <c r="V48" s="18" t="str">
        <f t="shared" si="16"/>
        <v/>
      </c>
      <c r="W48" s="18">
        <f t="shared" si="17"/>
        <v>1.2288051067225287E-2</v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</row>
    <row r="49" spans="1:27">
      <c r="A49" s="11">
        <v>42074</v>
      </c>
      <c r="B49" s="12">
        <v>1056.45</v>
      </c>
      <c r="C49" s="12">
        <v>1322.75</v>
      </c>
      <c r="D49" s="9">
        <f t="shared" si="0"/>
        <v>-9.7628822756081896E-2</v>
      </c>
      <c r="E49" s="9">
        <f t="shared" si="6"/>
        <v>-8.8299846420874392E-2</v>
      </c>
      <c r="F49" s="9">
        <f t="shared" si="7"/>
        <v>1.5919484662478809E-2</v>
      </c>
      <c r="G49" s="9">
        <f t="shared" si="8"/>
        <v>-5.2481005930297073E-2</v>
      </c>
      <c r="H49" s="9">
        <f t="shared" si="9"/>
        <v>-0.12411868691145171</v>
      </c>
      <c r="I49" s="9">
        <f t="shared" si="10"/>
        <v>-0.586009945233673</v>
      </c>
      <c r="J49" s="3">
        <f t="shared" si="11"/>
        <v>3.7052871597549678E-3</v>
      </c>
      <c r="K49" s="3">
        <f t="shared" si="11"/>
        <v>7.8863151478207171E-3</v>
      </c>
      <c r="L49" s="15" t="str">
        <f t="shared" si="1"/>
        <v/>
      </c>
      <c r="M49" s="17">
        <v>5.0130677534937551E-2</v>
      </c>
      <c r="N49" s="15" t="str">
        <f t="shared" si="2"/>
        <v/>
      </c>
      <c r="O49" s="15" t="str">
        <f t="shared" si="3"/>
        <v>Exit Trade</v>
      </c>
      <c r="P49" s="15" t="str">
        <f t="shared" si="4"/>
        <v/>
      </c>
      <c r="Q49" s="15">
        <f t="shared" si="12"/>
        <v>1065.8</v>
      </c>
      <c r="R49" s="15" t="str">
        <f t="shared" si="5"/>
        <v/>
      </c>
      <c r="S49" s="15">
        <f t="shared" si="13"/>
        <v>1268.6500000000001</v>
      </c>
      <c r="T49" s="18" t="str">
        <f t="shared" si="14"/>
        <v/>
      </c>
      <c r="U49" s="18">
        <f t="shared" si="15"/>
        <v>-9.4795539033457679E-3</v>
      </c>
      <c r="V49" s="18" t="str">
        <f t="shared" si="16"/>
        <v/>
      </c>
      <c r="W49" s="18">
        <f t="shared" si="17"/>
        <v>1.2288051067225287E-2</v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</row>
    <row r="50" spans="1:27">
      <c r="A50" s="11">
        <v>42075</v>
      </c>
      <c r="B50" s="12">
        <v>1054.5999999999999</v>
      </c>
      <c r="C50" s="12">
        <v>1332.85</v>
      </c>
      <c r="D50" s="9">
        <f t="shared" si="0"/>
        <v>-0.10169350932176235</v>
      </c>
      <c r="E50" s="9">
        <f t="shared" si="6"/>
        <v>-8.8224170305564981E-2</v>
      </c>
      <c r="F50" s="9">
        <f t="shared" si="7"/>
        <v>1.5847689867267208E-2</v>
      </c>
      <c r="G50" s="9">
        <f t="shared" si="8"/>
        <v>-5.2566868104213765E-2</v>
      </c>
      <c r="H50" s="9">
        <f t="shared" si="9"/>
        <v>-0.1238814725069162</v>
      </c>
      <c r="I50" s="9">
        <f t="shared" si="10"/>
        <v>-0.84992444507749831</v>
      </c>
      <c r="J50" s="3">
        <f t="shared" si="11"/>
        <v>-1.7511477116760247E-3</v>
      </c>
      <c r="K50" s="3">
        <f t="shared" si="11"/>
        <v>7.6356076356075666E-3</v>
      </c>
      <c r="L50" s="15" t="str">
        <f t="shared" si="1"/>
        <v/>
      </c>
      <c r="M50" s="17">
        <v>5.0130677534937551E-2</v>
      </c>
      <c r="N50" s="15" t="str">
        <f t="shared" si="2"/>
        <v/>
      </c>
      <c r="O50" s="15" t="str">
        <f t="shared" si="3"/>
        <v>Exit Trade</v>
      </c>
      <c r="P50" s="15" t="str">
        <f t="shared" si="4"/>
        <v/>
      </c>
      <c r="Q50" s="15">
        <f t="shared" si="12"/>
        <v>1065.8</v>
      </c>
      <c r="R50" s="15" t="str">
        <f t="shared" si="5"/>
        <v/>
      </c>
      <c r="S50" s="15">
        <f t="shared" si="13"/>
        <v>1268.6500000000001</v>
      </c>
      <c r="T50" s="18" t="str">
        <f t="shared" si="14"/>
        <v/>
      </c>
      <c r="U50" s="18">
        <f t="shared" si="15"/>
        <v>-9.4795539033457679E-3</v>
      </c>
      <c r="V50" s="18" t="str">
        <f t="shared" si="16"/>
        <v/>
      </c>
      <c r="W50" s="18">
        <f t="shared" si="17"/>
        <v>1.2288051067225287E-2</v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</row>
    <row r="51" spans="1:27">
      <c r="A51" s="11">
        <v>42076</v>
      </c>
      <c r="B51" s="12">
        <v>1042.6500000000001</v>
      </c>
      <c r="C51" s="12">
        <v>1328.05</v>
      </c>
      <c r="D51" s="9">
        <f t="shared" si="0"/>
        <v>-0.10507587860773303</v>
      </c>
      <c r="E51" s="9">
        <f t="shared" si="6"/>
        <v>-8.9070258267365837E-2</v>
      </c>
      <c r="F51" s="9">
        <f t="shared" si="7"/>
        <v>1.6052775354834931E-2</v>
      </c>
      <c r="G51" s="9">
        <f t="shared" si="8"/>
        <v>-5.2951513718987243E-2</v>
      </c>
      <c r="H51" s="9">
        <f t="shared" si="9"/>
        <v>-0.12518900281574444</v>
      </c>
      <c r="I51" s="9">
        <f t="shared" si="10"/>
        <v>-0.99706250081836867</v>
      </c>
      <c r="J51" s="3">
        <f t="shared" si="11"/>
        <v>-1.1331310449459338E-2</v>
      </c>
      <c r="K51" s="3">
        <f t="shared" si="11"/>
        <v>-3.6013054732340136E-3</v>
      </c>
      <c r="L51" s="15" t="str">
        <f t="shared" si="1"/>
        <v/>
      </c>
      <c r="M51" s="17">
        <v>5.0130677534937551E-2</v>
      </c>
      <c r="N51" s="15" t="str">
        <f t="shared" si="2"/>
        <v/>
      </c>
      <c r="O51" s="15" t="str">
        <f t="shared" si="3"/>
        <v>Exit Trade</v>
      </c>
      <c r="P51" s="15" t="str">
        <f t="shared" si="4"/>
        <v/>
      </c>
      <c r="Q51" s="15">
        <f t="shared" si="12"/>
        <v>1065.8</v>
      </c>
      <c r="R51" s="15" t="str">
        <f t="shared" si="5"/>
        <v/>
      </c>
      <c r="S51" s="15">
        <f t="shared" si="13"/>
        <v>1268.6500000000001</v>
      </c>
      <c r="T51" s="18" t="str">
        <f t="shared" si="14"/>
        <v/>
      </c>
      <c r="U51" s="18">
        <f t="shared" si="15"/>
        <v>-9.4795539033457679E-3</v>
      </c>
      <c r="V51" s="18" t="str">
        <f t="shared" si="16"/>
        <v/>
      </c>
      <c r="W51" s="18">
        <f t="shared" si="17"/>
        <v>1.2288051067225287E-2</v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</row>
    <row r="52" spans="1:27">
      <c r="A52" s="11">
        <v>42079</v>
      </c>
      <c r="B52" s="12">
        <v>1051.55</v>
      </c>
      <c r="C52" s="12">
        <v>1305.7</v>
      </c>
      <c r="D52" s="9">
        <f t="shared" si="0"/>
        <v>-9.4013476393536924E-2</v>
      </c>
      <c r="E52" s="9">
        <f t="shared" si="6"/>
        <v>-8.9908221787312101E-2</v>
      </c>
      <c r="F52" s="9">
        <f t="shared" si="7"/>
        <v>1.5612285644519179E-2</v>
      </c>
      <c r="G52" s="9">
        <f t="shared" si="8"/>
        <v>-5.4780579087143948E-2</v>
      </c>
      <c r="H52" s="9">
        <f t="shared" si="9"/>
        <v>-0.12503586448748025</v>
      </c>
      <c r="I52" s="9">
        <f t="shared" si="10"/>
        <v>-0.26295026235738944</v>
      </c>
      <c r="J52" s="3">
        <f t="shared" si="11"/>
        <v>8.5359420706851413E-3</v>
      </c>
      <c r="K52" s="3">
        <f t="shared" si="11"/>
        <v>-1.682918564813065E-2</v>
      </c>
      <c r="L52" s="15" t="str">
        <f t="shared" si="1"/>
        <v>Exit Trade</v>
      </c>
      <c r="M52" s="17">
        <v>5.0130677534937551E-2</v>
      </c>
      <c r="N52" s="15" t="str">
        <f t="shared" si="2"/>
        <v/>
      </c>
      <c r="O52" s="15" t="str">
        <f t="shared" si="3"/>
        <v>Exit Trade</v>
      </c>
      <c r="P52" s="15" t="str">
        <f t="shared" si="4"/>
        <v/>
      </c>
      <c r="Q52" s="15">
        <f t="shared" si="12"/>
        <v>1065.8</v>
      </c>
      <c r="R52" s="15" t="str">
        <f t="shared" si="5"/>
        <v/>
      </c>
      <c r="S52" s="15">
        <f t="shared" si="13"/>
        <v>1268.6500000000001</v>
      </c>
      <c r="T52" s="18" t="str">
        <f t="shared" si="14"/>
        <v/>
      </c>
      <c r="U52" s="18">
        <f t="shared" si="15"/>
        <v>-9.4795539033457679E-3</v>
      </c>
      <c r="V52" s="18" t="str">
        <f t="shared" si="16"/>
        <v/>
      </c>
      <c r="W52" s="18">
        <f t="shared" si="17"/>
        <v>1.2288051067225287E-2</v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</row>
    <row r="53" spans="1:27">
      <c r="A53" s="11">
        <v>42080</v>
      </c>
      <c r="B53" s="12">
        <v>1058.05</v>
      </c>
      <c r="C53" s="12">
        <v>1339.45</v>
      </c>
      <c r="D53" s="9">
        <f t="shared" si="0"/>
        <v>-0.10242031504668223</v>
      </c>
      <c r="E53" s="9">
        <f t="shared" si="6"/>
        <v>-9.1005645573754942E-2</v>
      </c>
      <c r="F53" s="9">
        <f t="shared" si="7"/>
        <v>1.5281710179887508E-2</v>
      </c>
      <c r="G53" s="9">
        <f t="shared" si="8"/>
        <v>-5.6621797669008052E-2</v>
      </c>
      <c r="H53" s="9">
        <f t="shared" si="9"/>
        <v>-0.12538949347850184</v>
      </c>
      <c r="I53" s="9">
        <f t="shared" si="10"/>
        <v>-0.74694974178677354</v>
      </c>
      <c r="J53" s="3">
        <f t="shared" si="11"/>
        <v>6.1813513385003092E-3</v>
      </c>
      <c r="K53" s="3">
        <f t="shared" si="11"/>
        <v>2.5848204028490463E-2</v>
      </c>
      <c r="L53" s="15" t="str">
        <f t="shared" si="1"/>
        <v/>
      </c>
      <c r="M53" s="17">
        <v>5.0130677534937551E-2</v>
      </c>
      <c r="N53" s="15" t="str">
        <f t="shared" si="2"/>
        <v/>
      </c>
      <c r="O53" s="15" t="str">
        <f t="shared" si="3"/>
        <v>Exit Trade</v>
      </c>
      <c r="P53" s="15" t="str">
        <f t="shared" si="4"/>
        <v/>
      </c>
      <c r="Q53" s="15">
        <f t="shared" si="12"/>
        <v>1065.8</v>
      </c>
      <c r="R53" s="15" t="str">
        <f t="shared" si="5"/>
        <v/>
      </c>
      <c r="S53" s="15">
        <f t="shared" si="13"/>
        <v>1268.6500000000001</v>
      </c>
      <c r="T53" s="18" t="str">
        <f t="shared" si="14"/>
        <v/>
      </c>
      <c r="U53" s="18">
        <f t="shared" si="15"/>
        <v>-9.4795539033457679E-3</v>
      </c>
      <c r="V53" s="18" t="str">
        <f t="shared" si="16"/>
        <v/>
      </c>
      <c r="W53" s="18">
        <f t="shared" si="17"/>
        <v>1.2288051067225287E-2</v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</row>
    <row r="54" spans="1:27">
      <c r="A54" s="11">
        <v>42081</v>
      </c>
      <c r="B54" s="12">
        <v>1063.55</v>
      </c>
      <c r="C54" s="12">
        <v>1322.05</v>
      </c>
      <c r="D54" s="9">
        <f t="shared" si="0"/>
        <v>-9.448996857113004E-2</v>
      </c>
      <c r="E54" s="9">
        <f t="shared" si="6"/>
        <v>-9.2056123600782108E-2</v>
      </c>
      <c r="F54" s="9">
        <f t="shared" si="7"/>
        <v>1.4342777589183207E-2</v>
      </c>
      <c r="G54" s="9">
        <f t="shared" si="8"/>
        <v>-5.9784874025119894E-2</v>
      </c>
      <c r="H54" s="9">
        <f t="shared" si="9"/>
        <v>-0.12432737317644432</v>
      </c>
      <c r="I54" s="9">
        <f t="shared" si="10"/>
        <v>-0.16969132758381802</v>
      </c>
      <c r="J54" s="3">
        <f t="shared" si="11"/>
        <v>5.1982420490525021E-3</v>
      </c>
      <c r="K54" s="3">
        <f t="shared" si="11"/>
        <v>-1.2990406510134824E-2</v>
      </c>
      <c r="L54" s="15" t="str">
        <f t="shared" si="1"/>
        <v>Exit Trade</v>
      </c>
      <c r="M54" s="17">
        <v>5.0130677534937551E-2</v>
      </c>
      <c r="N54" s="15" t="str">
        <f t="shared" si="2"/>
        <v/>
      </c>
      <c r="O54" s="15" t="str">
        <f t="shared" si="3"/>
        <v>Exit Trade</v>
      </c>
      <c r="P54" s="15" t="str">
        <f t="shared" si="4"/>
        <v/>
      </c>
      <c r="Q54" s="15">
        <f t="shared" si="12"/>
        <v>1065.8</v>
      </c>
      <c r="R54" s="15" t="str">
        <f t="shared" si="5"/>
        <v/>
      </c>
      <c r="S54" s="15">
        <f t="shared" si="13"/>
        <v>1268.6500000000001</v>
      </c>
      <c r="T54" s="18" t="str">
        <f t="shared" si="14"/>
        <v/>
      </c>
      <c r="U54" s="18">
        <f t="shared" si="15"/>
        <v>-9.4795539033457679E-3</v>
      </c>
      <c r="V54" s="18" t="str">
        <f t="shared" si="16"/>
        <v/>
      </c>
      <c r="W54" s="18">
        <f t="shared" si="17"/>
        <v>1.2288051067225287E-2</v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</row>
    <row r="55" spans="1:27">
      <c r="A55" s="11">
        <v>42082</v>
      </c>
      <c r="B55" s="12">
        <v>1052.2</v>
      </c>
      <c r="C55" s="12">
        <v>1327.7</v>
      </c>
      <c r="D55" s="9">
        <f t="shared" si="0"/>
        <v>-0.10100165779443399</v>
      </c>
      <c r="E55" s="9">
        <f t="shared" si="6"/>
        <v>-9.3345509979563979E-2</v>
      </c>
      <c r="F55" s="9">
        <f t="shared" si="7"/>
        <v>1.3276446306303686E-2</v>
      </c>
      <c r="G55" s="9">
        <f t="shared" si="8"/>
        <v>-6.3473505790380691E-2</v>
      </c>
      <c r="H55" s="9">
        <f t="shared" si="9"/>
        <v>-0.12321751416874727</v>
      </c>
      <c r="I55" s="9">
        <f t="shared" si="10"/>
        <v>-0.57667147053009593</v>
      </c>
      <c r="J55" s="3">
        <f t="shared" si="11"/>
        <v>-1.0671806685158111E-2</v>
      </c>
      <c r="K55" s="3">
        <f t="shared" si="11"/>
        <v>4.2736658976590073E-3</v>
      </c>
      <c r="L55" s="15" t="str">
        <f t="shared" si="1"/>
        <v/>
      </c>
      <c r="M55" s="17">
        <v>5.0130677534937551E-2</v>
      </c>
      <c r="N55" s="15" t="str">
        <f t="shared" si="2"/>
        <v/>
      </c>
      <c r="O55" s="15" t="str">
        <f t="shared" si="3"/>
        <v>Exit Trade</v>
      </c>
      <c r="P55" s="15" t="str">
        <f t="shared" si="4"/>
        <v/>
      </c>
      <c r="Q55" s="15">
        <f t="shared" si="12"/>
        <v>1065.8</v>
      </c>
      <c r="R55" s="15" t="str">
        <f t="shared" si="5"/>
        <v/>
      </c>
      <c r="S55" s="15">
        <f t="shared" si="13"/>
        <v>1268.6500000000001</v>
      </c>
      <c r="T55" s="18" t="str">
        <f t="shared" si="14"/>
        <v/>
      </c>
      <c r="U55" s="18">
        <f t="shared" si="15"/>
        <v>-9.4795539033457679E-3</v>
      </c>
      <c r="V55" s="18" t="str">
        <f t="shared" si="16"/>
        <v/>
      </c>
      <c r="W55" s="18">
        <f t="shared" si="17"/>
        <v>1.2288051067225287E-2</v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</row>
    <row r="56" spans="1:27">
      <c r="A56" s="11">
        <v>42083</v>
      </c>
      <c r="B56" s="12">
        <v>1055.9000000000001</v>
      </c>
      <c r="C56" s="12">
        <v>1338.45</v>
      </c>
      <c r="D56" s="9">
        <f t="shared" si="0"/>
        <v>-0.10297936216267105</v>
      </c>
      <c r="E56" s="9">
        <f t="shared" si="6"/>
        <v>-9.4656127792517933E-2</v>
      </c>
      <c r="F56" s="9">
        <f t="shared" si="7"/>
        <v>1.2136800617863864E-2</v>
      </c>
      <c r="G56" s="9">
        <f t="shared" si="8"/>
        <v>-6.7348326402324243E-2</v>
      </c>
      <c r="H56" s="9">
        <f t="shared" si="9"/>
        <v>-0.12196392918271162</v>
      </c>
      <c r="I56" s="9">
        <f t="shared" si="10"/>
        <v>-0.6857848812233388</v>
      </c>
      <c r="J56" s="3">
        <f t="shared" si="11"/>
        <v>3.5164417411138998E-3</v>
      </c>
      <c r="K56" s="3">
        <f t="shared" si="11"/>
        <v>8.0967085938088417E-3</v>
      </c>
      <c r="L56" s="15" t="str">
        <f t="shared" si="1"/>
        <v/>
      </c>
      <c r="M56" s="17">
        <v>5.0130677534937551E-2</v>
      </c>
      <c r="N56" s="15" t="str">
        <f t="shared" si="2"/>
        <v/>
      </c>
      <c r="O56" s="15" t="str">
        <f t="shared" si="3"/>
        <v>Exit Trade</v>
      </c>
      <c r="P56" s="15" t="str">
        <f t="shared" si="4"/>
        <v/>
      </c>
      <c r="Q56" s="15">
        <f t="shared" si="12"/>
        <v>1065.8</v>
      </c>
      <c r="R56" s="15" t="str">
        <f t="shared" si="5"/>
        <v/>
      </c>
      <c r="S56" s="15">
        <f t="shared" si="13"/>
        <v>1268.6500000000001</v>
      </c>
      <c r="T56" s="18" t="str">
        <f t="shared" si="14"/>
        <v/>
      </c>
      <c r="U56" s="18">
        <f t="shared" si="15"/>
        <v>-9.4795539033457679E-3</v>
      </c>
      <c r="V56" s="18" t="str">
        <f t="shared" si="16"/>
        <v/>
      </c>
      <c r="W56" s="18">
        <f t="shared" si="17"/>
        <v>1.2288051067225287E-2</v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</row>
    <row r="57" spans="1:27">
      <c r="A57" s="11">
        <v>42086</v>
      </c>
      <c r="B57" s="12">
        <v>1047.75</v>
      </c>
      <c r="C57" s="12">
        <v>1345.7</v>
      </c>
      <c r="D57" s="9">
        <f t="shared" si="0"/>
        <v>-0.10869058290344887</v>
      </c>
      <c r="E57" s="9">
        <f t="shared" si="6"/>
        <v>-9.5453747204858386E-2</v>
      </c>
      <c r="F57" s="9">
        <f t="shared" si="7"/>
        <v>1.2249901086335552E-2</v>
      </c>
      <c r="G57" s="9">
        <f t="shared" si="8"/>
        <v>-6.7891469760603396E-2</v>
      </c>
      <c r="H57" s="9">
        <f t="shared" si="9"/>
        <v>-0.12301602464911338</v>
      </c>
      <c r="I57" s="9">
        <f t="shared" si="10"/>
        <v>-1.0805667413393099</v>
      </c>
      <c r="J57" s="3">
        <f t="shared" si="11"/>
        <v>-7.7185339520788807E-3</v>
      </c>
      <c r="K57" s="3">
        <f t="shared" si="11"/>
        <v>5.4167133624715156E-3</v>
      </c>
      <c r="L57" s="15" t="str">
        <f t="shared" si="1"/>
        <v/>
      </c>
      <c r="M57" s="17">
        <v>5.0130677534937551E-2</v>
      </c>
      <c r="N57" s="15" t="str">
        <f t="shared" si="2"/>
        <v/>
      </c>
      <c r="O57" s="15" t="str">
        <f t="shared" si="3"/>
        <v>Exit Trade</v>
      </c>
      <c r="P57" s="15" t="str">
        <f t="shared" si="4"/>
        <v/>
      </c>
      <c r="Q57" s="15">
        <f t="shared" si="12"/>
        <v>1065.8</v>
      </c>
      <c r="R57" s="15" t="str">
        <f t="shared" si="5"/>
        <v/>
      </c>
      <c r="S57" s="15">
        <f t="shared" si="13"/>
        <v>1268.6500000000001</v>
      </c>
      <c r="T57" s="18" t="str">
        <f t="shared" si="14"/>
        <v/>
      </c>
      <c r="U57" s="18">
        <f t="shared" si="15"/>
        <v>-9.4795539033457679E-3</v>
      </c>
      <c r="V57" s="18" t="str">
        <f t="shared" si="16"/>
        <v/>
      </c>
      <c r="W57" s="18">
        <f t="shared" si="17"/>
        <v>1.2288051067225287E-2</v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</row>
    <row r="58" spans="1:27">
      <c r="A58" s="11">
        <v>42087</v>
      </c>
      <c r="B58" s="12">
        <v>1037.95</v>
      </c>
      <c r="C58" s="12">
        <v>1358.85</v>
      </c>
      <c r="D58" s="9">
        <f t="shared" si="0"/>
        <v>-0.11699508547773763</v>
      </c>
      <c r="E58" s="9">
        <f t="shared" si="6"/>
        <v>-9.6440418611555251E-2</v>
      </c>
      <c r="F58" s="9">
        <f t="shared" si="7"/>
        <v>1.2759879934060421E-2</v>
      </c>
      <c r="G58" s="9">
        <f t="shared" si="8"/>
        <v>-6.7730688759919305E-2</v>
      </c>
      <c r="H58" s="9">
        <f t="shared" si="9"/>
        <v>-0.1251501484631912</v>
      </c>
      <c r="I58" s="9">
        <f t="shared" si="10"/>
        <v>-1.6108824669513575</v>
      </c>
      <c r="J58" s="3">
        <f t="shared" si="11"/>
        <v>-9.353376282510097E-3</v>
      </c>
      <c r="K58" s="3">
        <f t="shared" si="11"/>
        <v>9.7718659433750927E-3</v>
      </c>
      <c r="L58" s="15" t="str">
        <f t="shared" si="1"/>
        <v/>
      </c>
      <c r="M58" s="17">
        <v>5.0130677534937551E-2</v>
      </c>
      <c r="N58" s="15" t="str">
        <f t="shared" si="2"/>
        <v/>
      </c>
      <c r="O58" s="15" t="str">
        <f t="shared" si="3"/>
        <v>Exit Trade</v>
      </c>
      <c r="P58" s="15" t="str">
        <f t="shared" si="4"/>
        <v/>
      </c>
      <c r="Q58" s="15">
        <f t="shared" si="12"/>
        <v>1065.8</v>
      </c>
      <c r="R58" s="15" t="str">
        <f t="shared" si="5"/>
        <v/>
      </c>
      <c r="S58" s="15">
        <f t="shared" si="13"/>
        <v>1268.6500000000001</v>
      </c>
      <c r="T58" s="18" t="str">
        <f t="shared" si="14"/>
        <v/>
      </c>
      <c r="U58" s="18">
        <f t="shared" si="15"/>
        <v>-9.4795539033457679E-3</v>
      </c>
      <c r="V58" s="18" t="str">
        <f t="shared" si="16"/>
        <v/>
      </c>
      <c r="W58" s="18">
        <f t="shared" si="17"/>
        <v>1.2288051067225287E-2</v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</row>
    <row r="59" spans="1:27">
      <c r="A59" s="11">
        <v>42088</v>
      </c>
      <c r="B59" s="12">
        <v>1034.25</v>
      </c>
      <c r="C59" s="12">
        <v>1354.55</v>
      </c>
      <c r="D59" s="9">
        <f t="shared" si="0"/>
        <v>-0.11716951104808715</v>
      </c>
      <c r="E59" s="9">
        <f t="shared" si="6"/>
        <v>-9.7927924624235219E-2</v>
      </c>
      <c r="F59" s="9">
        <f t="shared" si="7"/>
        <v>1.2476064769853929E-2</v>
      </c>
      <c r="G59" s="9">
        <f t="shared" si="8"/>
        <v>-6.9856778892063875E-2</v>
      </c>
      <c r="H59" s="9">
        <f t="shared" si="9"/>
        <v>-0.12599907035640656</v>
      </c>
      <c r="I59" s="9">
        <f t="shared" si="10"/>
        <v>-1.5422801002400706</v>
      </c>
      <c r="J59" s="3">
        <f t="shared" si="11"/>
        <v>-3.5647189170962428E-3</v>
      </c>
      <c r="K59" s="3">
        <f t="shared" si="11"/>
        <v>-3.1644405195569449E-3</v>
      </c>
      <c r="L59" s="15" t="str">
        <f t="shared" si="1"/>
        <v/>
      </c>
      <c r="M59" s="17">
        <v>5.0130677534937551E-2</v>
      </c>
      <c r="N59" s="15" t="str">
        <f t="shared" si="2"/>
        <v/>
      </c>
      <c r="O59" s="15" t="str">
        <f t="shared" si="3"/>
        <v>Exit Trade</v>
      </c>
      <c r="P59" s="15" t="str">
        <f t="shared" si="4"/>
        <v/>
      </c>
      <c r="Q59" s="15">
        <f t="shared" si="12"/>
        <v>1065.8</v>
      </c>
      <c r="R59" s="15" t="str">
        <f t="shared" si="5"/>
        <v/>
      </c>
      <c r="S59" s="15">
        <f t="shared" si="13"/>
        <v>1268.6500000000001</v>
      </c>
      <c r="T59" s="18" t="str">
        <f t="shared" si="14"/>
        <v/>
      </c>
      <c r="U59" s="18">
        <f t="shared" si="15"/>
        <v>-9.4795539033457679E-3</v>
      </c>
      <c r="V59" s="18" t="str">
        <f t="shared" si="16"/>
        <v/>
      </c>
      <c r="W59" s="18">
        <f t="shared" si="17"/>
        <v>1.2288051067225287E-2</v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</row>
    <row r="60" spans="1:27">
      <c r="A60" s="11">
        <v>42089</v>
      </c>
      <c r="B60" s="12">
        <v>1006.95</v>
      </c>
      <c r="C60" s="12">
        <v>1283.7</v>
      </c>
      <c r="D60" s="9">
        <f t="shared" si="0"/>
        <v>-0.10545563496299354</v>
      </c>
      <c r="E60" s="9">
        <f t="shared" si="6"/>
        <v>-9.9083162611045758E-2</v>
      </c>
      <c r="F60" s="9">
        <f t="shared" si="7"/>
        <v>1.1438797891070888E-2</v>
      </c>
      <c r="G60" s="9">
        <f t="shared" si="8"/>
        <v>-7.3345867356136268E-2</v>
      </c>
      <c r="H60" s="9">
        <f t="shared" si="9"/>
        <v>-0.12482045786595525</v>
      </c>
      <c r="I60" s="9">
        <f t="shared" si="10"/>
        <v>-0.55709283550871413</v>
      </c>
      <c r="J60" s="3">
        <f t="shared" si="11"/>
        <v>-2.6395939086294371E-2</v>
      </c>
      <c r="K60" s="3">
        <f t="shared" si="11"/>
        <v>-5.2305193606732796E-2</v>
      </c>
      <c r="L60" s="15" t="str">
        <f t="shared" si="1"/>
        <v/>
      </c>
      <c r="M60" s="17">
        <v>5.0130677534937551E-2</v>
      </c>
      <c r="N60" s="15" t="str">
        <f t="shared" si="2"/>
        <v/>
      </c>
      <c r="O60" s="15" t="str">
        <f t="shared" si="3"/>
        <v>Exit Trade</v>
      </c>
      <c r="P60" s="15" t="str">
        <f t="shared" si="4"/>
        <v/>
      </c>
      <c r="Q60" s="15">
        <f t="shared" si="12"/>
        <v>1065.8</v>
      </c>
      <c r="R60" s="15" t="str">
        <f t="shared" si="5"/>
        <v/>
      </c>
      <c r="S60" s="15">
        <f t="shared" si="13"/>
        <v>1268.6500000000001</v>
      </c>
      <c r="T60" s="18" t="str">
        <f t="shared" si="14"/>
        <v/>
      </c>
      <c r="U60" s="18">
        <f t="shared" si="15"/>
        <v>-9.4795539033457679E-3</v>
      </c>
      <c r="V60" s="18" t="str">
        <f t="shared" si="16"/>
        <v/>
      </c>
      <c r="W60" s="18">
        <f t="shared" si="17"/>
        <v>1.2288051067225287E-2</v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</row>
    <row r="61" spans="1:27">
      <c r="A61" s="11">
        <v>42090</v>
      </c>
      <c r="B61" s="12">
        <v>1014.65</v>
      </c>
      <c r="C61" s="12">
        <v>1262.7</v>
      </c>
      <c r="D61" s="9">
        <f t="shared" si="0"/>
        <v>-9.4983920762411717E-2</v>
      </c>
      <c r="E61" s="9">
        <f t="shared" si="6"/>
        <v>-0.10004177857130211</v>
      </c>
      <c r="F61" s="9">
        <f t="shared" si="7"/>
        <v>9.6564119466469017E-3</v>
      </c>
      <c r="G61" s="9">
        <f t="shared" si="8"/>
        <v>-7.8314851691346582E-2</v>
      </c>
      <c r="H61" s="9">
        <f t="shared" si="9"/>
        <v>-0.12176870545125765</v>
      </c>
      <c r="I61" s="9">
        <f t="shared" si="10"/>
        <v>0.52378231550557364</v>
      </c>
      <c r="J61" s="3">
        <f t="shared" si="11"/>
        <v>7.646854362182761E-3</v>
      </c>
      <c r="K61" s="3">
        <f t="shared" si="11"/>
        <v>-1.6358962374386537E-2</v>
      </c>
      <c r="L61" s="15" t="str">
        <f t="shared" si="1"/>
        <v/>
      </c>
      <c r="M61" s="17">
        <v>5.0130677534937551E-2</v>
      </c>
      <c r="N61" s="15" t="str">
        <f t="shared" si="2"/>
        <v/>
      </c>
      <c r="O61" s="15" t="str">
        <f t="shared" si="3"/>
        <v>Exit Trade</v>
      </c>
      <c r="P61" s="15" t="str">
        <f t="shared" si="4"/>
        <v/>
      </c>
      <c r="Q61" s="15">
        <f t="shared" si="12"/>
        <v>1065.8</v>
      </c>
      <c r="R61" s="15" t="str">
        <f t="shared" si="5"/>
        <v/>
      </c>
      <c r="S61" s="15">
        <f t="shared" si="13"/>
        <v>1268.6500000000001</v>
      </c>
      <c r="T61" s="18" t="str">
        <f t="shared" si="14"/>
        <v/>
      </c>
      <c r="U61" s="18">
        <f t="shared" si="15"/>
        <v>-9.4795539033457679E-3</v>
      </c>
      <c r="V61" s="18" t="str">
        <f t="shared" si="16"/>
        <v/>
      </c>
      <c r="W61" s="18">
        <f t="shared" si="17"/>
        <v>1.2288051067225287E-2</v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</row>
    <row r="62" spans="1:27">
      <c r="A62" s="11">
        <v>42093</v>
      </c>
      <c r="B62" s="12">
        <v>1036.9000000000001</v>
      </c>
      <c r="C62" s="12">
        <v>1306.2</v>
      </c>
      <c r="D62" s="9">
        <f t="shared" si="0"/>
        <v>-0.10027280494728771</v>
      </c>
      <c r="E62" s="9">
        <f t="shared" si="6"/>
        <v>-0.10086200180633148</v>
      </c>
      <c r="F62" s="9">
        <f t="shared" si="7"/>
        <v>8.4890183147445439E-3</v>
      </c>
      <c r="G62" s="9">
        <f t="shared" si="8"/>
        <v>-8.1761710598156262E-2</v>
      </c>
      <c r="H62" s="9">
        <f t="shared" si="9"/>
        <v>-0.1199622930145067</v>
      </c>
      <c r="I62" s="9">
        <f t="shared" si="10"/>
        <v>6.9406948742281899E-2</v>
      </c>
      <c r="J62" s="3">
        <f t="shared" si="11"/>
        <v>2.1928743901838185E-2</v>
      </c>
      <c r="K62" s="3">
        <f t="shared" si="11"/>
        <v>3.4449988120693747E-2</v>
      </c>
      <c r="L62" s="15" t="str">
        <f t="shared" si="1"/>
        <v>Exit Trade</v>
      </c>
      <c r="M62" s="17">
        <v>5.0130677534937551E-2</v>
      </c>
      <c r="N62" s="15" t="str">
        <f t="shared" si="2"/>
        <v/>
      </c>
      <c r="O62" s="15" t="str">
        <f t="shared" si="3"/>
        <v>Exit Trade</v>
      </c>
      <c r="P62" s="15" t="str">
        <f t="shared" si="4"/>
        <v/>
      </c>
      <c r="Q62" s="15">
        <f t="shared" si="12"/>
        <v>1065.8</v>
      </c>
      <c r="R62" s="15" t="str">
        <f t="shared" si="5"/>
        <v/>
      </c>
      <c r="S62" s="15">
        <f t="shared" si="13"/>
        <v>1268.6500000000001</v>
      </c>
      <c r="T62" s="18" t="str">
        <f t="shared" si="14"/>
        <v/>
      </c>
      <c r="U62" s="18">
        <f t="shared" si="15"/>
        <v>-9.4795539033457679E-3</v>
      </c>
      <c r="V62" s="18" t="str">
        <f t="shared" si="16"/>
        <v/>
      </c>
      <c r="W62" s="18">
        <f t="shared" si="17"/>
        <v>1.2288051067225287E-2</v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</row>
    <row r="63" spans="1:27">
      <c r="A63" s="11">
        <v>42094</v>
      </c>
      <c r="B63" s="12">
        <v>1022.7</v>
      </c>
      <c r="C63" s="12">
        <v>1315.7</v>
      </c>
      <c r="D63" s="9">
        <f t="shared" si="0"/>
        <v>-0.10940861874175128</v>
      </c>
      <c r="E63" s="9">
        <f t="shared" si="6"/>
        <v>-0.1017913678263503</v>
      </c>
      <c r="F63" s="9">
        <f t="shared" si="7"/>
        <v>7.797335825346534E-3</v>
      </c>
      <c r="G63" s="9">
        <f t="shared" si="8"/>
        <v>-8.4247362219320596E-2</v>
      </c>
      <c r="H63" s="9">
        <f t="shared" si="9"/>
        <v>-0.11933537343338001</v>
      </c>
      <c r="I63" s="9">
        <f t="shared" si="10"/>
        <v>-0.97690430244646442</v>
      </c>
      <c r="J63" s="3">
        <f t="shared" si="11"/>
        <v>-1.369466679525513E-2</v>
      </c>
      <c r="K63" s="3">
        <f t="shared" si="11"/>
        <v>7.2730056652886236E-3</v>
      </c>
      <c r="L63" s="15" t="str">
        <f t="shared" si="1"/>
        <v/>
      </c>
      <c r="M63" s="17">
        <v>5.0130677534937551E-2</v>
      </c>
      <c r="N63" s="15" t="str">
        <f t="shared" si="2"/>
        <v/>
      </c>
      <c r="O63" s="15" t="str">
        <f t="shared" si="3"/>
        <v>Exit Trade</v>
      </c>
      <c r="P63" s="15" t="str">
        <f t="shared" si="4"/>
        <v/>
      </c>
      <c r="Q63" s="15">
        <f t="shared" si="12"/>
        <v>1065.8</v>
      </c>
      <c r="R63" s="15" t="str">
        <f t="shared" si="5"/>
        <v/>
      </c>
      <c r="S63" s="15">
        <f t="shared" si="13"/>
        <v>1268.6500000000001</v>
      </c>
      <c r="T63" s="18" t="str">
        <f t="shared" si="14"/>
        <v/>
      </c>
      <c r="U63" s="18">
        <f t="shared" si="15"/>
        <v>-9.4795539033457679E-3</v>
      </c>
      <c r="V63" s="18" t="str">
        <f t="shared" si="16"/>
        <v/>
      </c>
      <c r="W63" s="18">
        <f t="shared" si="17"/>
        <v>1.2288051067225287E-2</v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</row>
    <row r="64" spans="1:27">
      <c r="A64" s="11">
        <v>42095</v>
      </c>
      <c r="B64" s="12">
        <v>1033.25</v>
      </c>
      <c r="C64" s="12">
        <v>1337.05</v>
      </c>
      <c r="D64" s="9">
        <f t="shared" si="0"/>
        <v>-0.11194223438383376</v>
      </c>
      <c r="E64" s="9">
        <f t="shared" si="6"/>
        <v>-0.10245388929433143</v>
      </c>
      <c r="F64" s="9">
        <f t="shared" si="7"/>
        <v>7.7869379736352816E-3</v>
      </c>
      <c r="G64" s="9">
        <f t="shared" si="8"/>
        <v>-8.4933278853652039E-2</v>
      </c>
      <c r="H64" s="9">
        <f t="shared" si="9"/>
        <v>-0.11997449973501081</v>
      </c>
      <c r="I64" s="9">
        <f t="shared" si="10"/>
        <v>-1.2184950132680663</v>
      </c>
      <c r="J64" s="3">
        <f t="shared" si="11"/>
        <v>1.0315830644372694E-2</v>
      </c>
      <c r="K64" s="3">
        <f t="shared" si="11"/>
        <v>1.6227103443034057E-2</v>
      </c>
      <c r="L64" s="15" t="str">
        <f t="shared" si="1"/>
        <v/>
      </c>
      <c r="M64" s="17">
        <v>5.0130677534937551E-2</v>
      </c>
      <c r="N64" s="15" t="str">
        <f t="shared" si="2"/>
        <v/>
      </c>
      <c r="O64" s="15" t="str">
        <f t="shared" si="3"/>
        <v>Exit Trade</v>
      </c>
      <c r="P64" s="15" t="str">
        <f t="shared" si="4"/>
        <v/>
      </c>
      <c r="Q64" s="15">
        <f t="shared" si="12"/>
        <v>1065.8</v>
      </c>
      <c r="R64" s="15" t="str">
        <f t="shared" si="5"/>
        <v/>
      </c>
      <c r="S64" s="15">
        <f t="shared" si="13"/>
        <v>1268.6500000000001</v>
      </c>
      <c r="T64" s="18" t="str">
        <f t="shared" si="14"/>
        <v/>
      </c>
      <c r="U64" s="18">
        <f t="shared" si="15"/>
        <v>-9.4795539033457679E-3</v>
      </c>
      <c r="V64" s="18" t="str">
        <f t="shared" si="16"/>
        <v/>
      </c>
      <c r="W64" s="18">
        <f t="shared" si="17"/>
        <v>1.2288051067225287E-2</v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</row>
    <row r="65" spans="1:27">
      <c r="A65" s="11">
        <v>42100</v>
      </c>
      <c r="B65" s="12">
        <v>1031.95</v>
      </c>
      <c r="C65" s="12">
        <v>1330.6</v>
      </c>
      <c r="D65" s="9">
        <f t="shared" si="0"/>
        <v>-0.11038886372789516</v>
      </c>
      <c r="E65" s="9">
        <f t="shared" si="6"/>
        <v>-0.10286355497565736</v>
      </c>
      <c r="F65" s="9">
        <f t="shared" si="7"/>
        <v>7.8727350045092546E-3</v>
      </c>
      <c r="G65" s="9">
        <f t="shared" si="8"/>
        <v>-8.5149901215511525E-2</v>
      </c>
      <c r="H65" s="9">
        <f t="shared" si="9"/>
        <v>-0.12057720873580319</v>
      </c>
      <c r="I65" s="9">
        <f t="shared" si="10"/>
        <v>-0.95586968797089555</v>
      </c>
      <c r="J65" s="3">
        <f t="shared" si="11"/>
        <v>-1.2581659811274663E-3</v>
      </c>
      <c r="K65" s="3">
        <f t="shared" si="11"/>
        <v>-4.8240529523952327E-3</v>
      </c>
      <c r="L65" s="15" t="str">
        <f t="shared" si="1"/>
        <v/>
      </c>
      <c r="M65" s="17">
        <v>5.0130677534937551E-2</v>
      </c>
      <c r="N65" s="15" t="str">
        <f t="shared" si="2"/>
        <v/>
      </c>
      <c r="O65" s="15" t="str">
        <f t="shared" si="3"/>
        <v>Exit Trade</v>
      </c>
      <c r="P65" s="15" t="str">
        <f t="shared" si="4"/>
        <v/>
      </c>
      <c r="Q65" s="15">
        <f t="shared" si="12"/>
        <v>1065.8</v>
      </c>
      <c r="R65" s="15" t="str">
        <f t="shared" si="5"/>
        <v/>
      </c>
      <c r="S65" s="15">
        <f t="shared" si="13"/>
        <v>1268.6500000000001</v>
      </c>
      <c r="T65" s="18" t="str">
        <f t="shared" si="14"/>
        <v/>
      </c>
      <c r="U65" s="18">
        <f t="shared" si="15"/>
        <v>-9.4795539033457679E-3</v>
      </c>
      <c r="V65" s="18" t="str">
        <f t="shared" si="16"/>
        <v/>
      </c>
      <c r="W65" s="18">
        <f t="shared" si="17"/>
        <v>1.2288051067225287E-2</v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</row>
    <row r="66" spans="1:27">
      <c r="A66" s="11">
        <v>42101</v>
      </c>
      <c r="B66" s="12">
        <v>1032.75</v>
      </c>
      <c r="C66" s="12">
        <v>1328.7</v>
      </c>
      <c r="D66" s="9">
        <f t="shared" si="0"/>
        <v>-0.10943173135579744</v>
      </c>
      <c r="E66" s="9">
        <f t="shared" si="6"/>
        <v>-0.10336931075010194</v>
      </c>
      <c r="F66" s="9">
        <f t="shared" si="7"/>
        <v>7.7878079888129819E-3</v>
      </c>
      <c r="G66" s="9">
        <f t="shared" si="8"/>
        <v>-8.5846742775272739E-2</v>
      </c>
      <c r="H66" s="9">
        <f t="shared" si="9"/>
        <v>-0.12089187872493115</v>
      </c>
      <c r="I66" s="9">
        <f t="shared" si="10"/>
        <v>-0.77845018963025658</v>
      </c>
      <c r="J66" s="3">
        <f t="shared" si="11"/>
        <v>7.7523135810839139E-4</v>
      </c>
      <c r="K66" s="3">
        <f t="shared" si="11"/>
        <v>-1.4279272508641693E-3</v>
      </c>
      <c r="L66" s="15" t="str">
        <f t="shared" si="1"/>
        <v/>
      </c>
      <c r="M66" s="17">
        <v>5.0130677534937551E-2</v>
      </c>
      <c r="N66" s="15" t="str">
        <f t="shared" si="2"/>
        <v/>
      </c>
      <c r="O66" s="15" t="str">
        <f t="shared" si="3"/>
        <v>Exit Trade</v>
      </c>
      <c r="P66" s="15" t="str">
        <f t="shared" si="4"/>
        <v/>
      </c>
      <c r="Q66" s="15">
        <f t="shared" si="12"/>
        <v>1065.8</v>
      </c>
      <c r="R66" s="15" t="str">
        <f t="shared" si="5"/>
        <v/>
      </c>
      <c r="S66" s="15">
        <f t="shared" si="13"/>
        <v>1268.6500000000001</v>
      </c>
      <c r="T66" s="18" t="str">
        <f t="shared" si="14"/>
        <v/>
      </c>
      <c r="U66" s="18">
        <f t="shared" si="15"/>
        <v>-9.4795539033457679E-3</v>
      </c>
      <c r="V66" s="18" t="str">
        <f t="shared" si="16"/>
        <v/>
      </c>
      <c r="W66" s="18">
        <f t="shared" si="17"/>
        <v>1.2288051067225287E-2</v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</row>
    <row r="67" spans="1:27">
      <c r="A67" s="11">
        <v>42102</v>
      </c>
      <c r="B67" s="12">
        <v>1035.55</v>
      </c>
      <c r="C67" s="12">
        <v>1299.7</v>
      </c>
      <c r="D67" s="9">
        <f t="shared" ref="D67:D130" si="22">LOG(B67/C67)</f>
        <v>-9.8672045935099123E-2</v>
      </c>
      <c r="E67" s="9">
        <f t="shared" si="6"/>
        <v>-0.10368112503112016</v>
      </c>
      <c r="F67" s="9">
        <f t="shared" si="7"/>
        <v>7.3825189938632645E-3</v>
      </c>
      <c r="G67" s="9">
        <f t="shared" si="8"/>
        <v>-8.7070457294927822E-2</v>
      </c>
      <c r="H67" s="9">
        <f t="shared" si="9"/>
        <v>-0.1202917927673125</v>
      </c>
      <c r="I67" s="9">
        <f t="shared" si="10"/>
        <v>0.67850541260846686</v>
      </c>
      <c r="J67" s="3">
        <f t="shared" si="11"/>
        <v>2.7112079399660657E-3</v>
      </c>
      <c r="K67" s="3">
        <f t="shared" si="11"/>
        <v>-2.182584481071724E-2</v>
      </c>
      <c r="L67" s="15" t="str">
        <f t="shared" si="1"/>
        <v/>
      </c>
      <c r="M67" s="17">
        <v>5.0130677534937551E-2</v>
      </c>
      <c r="N67" s="15" t="str">
        <f t="shared" si="2"/>
        <v/>
      </c>
      <c r="O67" s="15" t="str">
        <f t="shared" si="3"/>
        <v>Exit Trade</v>
      </c>
      <c r="P67" s="15" t="str">
        <f t="shared" si="4"/>
        <v/>
      </c>
      <c r="Q67" s="15">
        <f t="shared" si="12"/>
        <v>1065.8</v>
      </c>
      <c r="R67" s="15" t="str">
        <f t="shared" si="5"/>
        <v/>
      </c>
      <c r="S67" s="15">
        <f t="shared" si="13"/>
        <v>1268.6500000000001</v>
      </c>
      <c r="T67" s="18" t="str">
        <f t="shared" si="14"/>
        <v/>
      </c>
      <c r="U67" s="18">
        <f t="shared" si="15"/>
        <v>-9.4795539033457679E-3</v>
      </c>
      <c r="V67" s="18" t="str">
        <f t="shared" si="16"/>
        <v/>
      </c>
      <c r="W67" s="18">
        <f t="shared" si="17"/>
        <v>1.2288051067225287E-2</v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</row>
    <row r="68" spans="1:27">
      <c r="A68" s="11">
        <v>42103</v>
      </c>
      <c r="B68" s="12">
        <v>1056.0999999999999</v>
      </c>
      <c r="C68" s="12">
        <v>1303.05</v>
      </c>
      <c r="D68" s="9">
        <f t="shared" si="22"/>
        <v>-9.1256037946630564E-2</v>
      </c>
      <c r="E68" s="9">
        <f t="shared" si="6"/>
        <v>-0.1037571602953211</v>
      </c>
      <c r="F68" s="9">
        <f t="shared" si="7"/>
        <v>7.2361274204210567E-3</v>
      </c>
      <c r="G68" s="9">
        <f t="shared" si="8"/>
        <v>-8.7475873599373727E-2</v>
      </c>
      <c r="H68" s="9">
        <f t="shared" si="9"/>
        <v>-0.12003844699126848</v>
      </c>
      <c r="I68" s="9">
        <f t="shared" si="10"/>
        <v>1.72759842694466</v>
      </c>
      <c r="J68" s="3">
        <f t="shared" si="11"/>
        <v>1.9844527062913384E-2</v>
      </c>
      <c r="K68" s="3">
        <f t="shared" si="11"/>
        <v>2.577517888743486E-3</v>
      </c>
      <c r="L68" s="15" t="str">
        <f t="shared" si="1"/>
        <v/>
      </c>
      <c r="M68" s="17">
        <v>5.0130677534937551E-2</v>
      </c>
      <c r="N68" s="15" t="str">
        <f t="shared" si="2"/>
        <v/>
      </c>
      <c r="O68" s="15" t="str">
        <f t="shared" si="3"/>
        <v>Exit Trade</v>
      </c>
      <c r="P68" s="15" t="str">
        <f t="shared" si="4"/>
        <v/>
      </c>
      <c r="Q68" s="15">
        <f t="shared" si="12"/>
        <v>1065.8</v>
      </c>
      <c r="R68" s="15" t="str">
        <f t="shared" si="5"/>
        <v/>
      </c>
      <c r="S68" s="15">
        <f t="shared" si="13"/>
        <v>1268.6500000000001</v>
      </c>
      <c r="T68" s="18" t="str">
        <f t="shared" si="14"/>
        <v/>
      </c>
      <c r="U68" s="18">
        <f t="shared" si="15"/>
        <v>-9.4795539033457679E-3</v>
      </c>
      <c r="V68" s="18" t="str">
        <f t="shared" si="16"/>
        <v/>
      </c>
      <c r="W68" s="18">
        <f t="shared" si="17"/>
        <v>1.2288051067225287E-2</v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</row>
    <row r="69" spans="1:27">
      <c r="A69" s="11">
        <v>42104</v>
      </c>
      <c r="B69" s="12">
        <v>1042.6500000000001</v>
      </c>
      <c r="C69" s="12">
        <v>1290.3499999999999</v>
      </c>
      <c r="D69" s="9">
        <f t="shared" si="22"/>
        <v>-9.2568978588056655E-2</v>
      </c>
      <c r="E69" s="9">
        <f t="shared" si="6"/>
        <v>-0.1033400747636032</v>
      </c>
      <c r="F69" s="9">
        <f t="shared" si="7"/>
        <v>7.5124890667376994E-3</v>
      </c>
      <c r="G69" s="9">
        <f t="shared" si="8"/>
        <v>-8.6436974363443372E-2</v>
      </c>
      <c r="H69" s="9">
        <f t="shared" si="9"/>
        <v>-0.12024317516376302</v>
      </c>
      <c r="I69" s="9">
        <f t="shared" si="10"/>
        <v>1.4337586490789922</v>
      </c>
      <c r="J69" s="3">
        <f t="shared" si="11"/>
        <v>-1.2735536407536994E-2</v>
      </c>
      <c r="K69" s="3">
        <f t="shared" si="11"/>
        <v>-9.7463642991443503E-3</v>
      </c>
      <c r="L69" s="15" t="str">
        <f t="shared" si="1"/>
        <v/>
      </c>
      <c r="M69" s="17">
        <v>5.0130677534937551E-2</v>
      </c>
      <c r="N69" s="15" t="str">
        <f t="shared" si="2"/>
        <v/>
      </c>
      <c r="O69" s="15" t="str">
        <f t="shared" si="3"/>
        <v>Exit Trade</v>
      </c>
      <c r="P69" s="15" t="str">
        <f t="shared" si="4"/>
        <v/>
      </c>
      <c r="Q69" s="15">
        <f t="shared" si="12"/>
        <v>1065.8</v>
      </c>
      <c r="R69" s="15" t="str">
        <f t="shared" si="5"/>
        <v/>
      </c>
      <c r="S69" s="15">
        <f t="shared" si="13"/>
        <v>1268.6500000000001</v>
      </c>
      <c r="T69" s="18" t="str">
        <f t="shared" si="14"/>
        <v/>
      </c>
      <c r="U69" s="18">
        <f t="shared" si="15"/>
        <v>-9.4795539033457679E-3</v>
      </c>
      <c r="V69" s="18" t="str">
        <f t="shared" si="16"/>
        <v/>
      </c>
      <c r="W69" s="18">
        <f t="shared" si="17"/>
        <v>1.2288051067225287E-2</v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</row>
    <row r="70" spans="1:27">
      <c r="A70" s="11">
        <v>42107</v>
      </c>
      <c r="B70" s="12">
        <v>1038.8</v>
      </c>
      <c r="C70" s="12">
        <v>1305.25</v>
      </c>
      <c r="D70" s="9">
        <f t="shared" si="22"/>
        <v>-9.9161760925488118E-2</v>
      </c>
      <c r="E70" s="9">
        <f t="shared" si="6"/>
        <v>-0.10288919532402299</v>
      </c>
      <c r="F70" s="9">
        <f t="shared" si="7"/>
        <v>7.3359304824511121E-3</v>
      </c>
      <c r="G70" s="9">
        <f t="shared" si="8"/>
        <v>-8.6383351738507988E-2</v>
      </c>
      <c r="H70" s="9">
        <f t="shared" si="9"/>
        <v>-0.119395038909538</v>
      </c>
      <c r="I70" s="9">
        <f t="shared" si="10"/>
        <v>0.50810655954981832</v>
      </c>
      <c r="J70" s="3">
        <f t="shared" si="11"/>
        <v>-3.692514266532524E-3</v>
      </c>
      <c r="K70" s="3">
        <f t="shared" si="11"/>
        <v>1.1547254620839378E-2</v>
      </c>
      <c r="L70" s="15" t="str">
        <f t="shared" si="1"/>
        <v/>
      </c>
      <c r="M70" s="17">
        <v>5.0130677534937551E-2</v>
      </c>
      <c r="N70" s="15" t="str">
        <f t="shared" si="2"/>
        <v/>
      </c>
      <c r="O70" s="15" t="str">
        <f t="shared" si="3"/>
        <v>Exit Trade</v>
      </c>
      <c r="P70" s="15" t="str">
        <f t="shared" si="4"/>
        <v/>
      </c>
      <c r="Q70" s="15">
        <f t="shared" si="12"/>
        <v>1065.8</v>
      </c>
      <c r="R70" s="15" t="str">
        <f t="shared" si="5"/>
        <v/>
      </c>
      <c r="S70" s="15">
        <f t="shared" si="13"/>
        <v>1268.6500000000001</v>
      </c>
      <c r="T70" s="18" t="str">
        <f t="shared" si="14"/>
        <v/>
      </c>
      <c r="U70" s="18">
        <f t="shared" si="15"/>
        <v>-9.4795539033457679E-3</v>
      </c>
      <c r="V70" s="18" t="str">
        <f t="shared" si="16"/>
        <v/>
      </c>
      <c r="W70" s="18">
        <f t="shared" si="17"/>
        <v>1.2288051067225287E-2</v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</row>
    <row r="71" spans="1:27">
      <c r="A71" s="11">
        <v>42109</v>
      </c>
      <c r="B71" s="12">
        <v>1031.6500000000001</v>
      </c>
      <c r="C71" s="12">
        <v>1290.45</v>
      </c>
      <c r="D71" s="9">
        <f t="shared" si="22"/>
        <v>-9.7208799442534521E-2</v>
      </c>
      <c r="E71" s="9">
        <f t="shared" si="6"/>
        <v>-0.10257429090076978</v>
      </c>
      <c r="F71" s="9">
        <f t="shared" si="7"/>
        <v>7.3713425823213486E-3</v>
      </c>
      <c r="G71" s="9">
        <f t="shared" si="8"/>
        <v>-8.5988770090546743E-2</v>
      </c>
      <c r="H71" s="9">
        <f t="shared" si="9"/>
        <v>-0.11915981171099281</v>
      </c>
      <c r="I71" s="9">
        <f t="shared" si="10"/>
        <v>0.72788523912906788</v>
      </c>
      <c r="J71" s="3">
        <f t="shared" si="11"/>
        <v>-6.8829418559875474E-3</v>
      </c>
      <c r="K71" s="3">
        <f t="shared" si="11"/>
        <v>-1.1338823980080409E-2</v>
      </c>
      <c r="L71" s="15" t="str">
        <f t="shared" si="1"/>
        <v/>
      </c>
      <c r="M71" s="17">
        <v>5.0130677534937551E-2</v>
      </c>
      <c r="N71" s="15" t="str">
        <f t="shared" si="2"/>
        <v/>
      </c>
      <c r="O71" s="15" t="str">
        <f t="shared" si="3"/>
        <v>Exit Trade</v>
      </c>
      <c r="P71" s="15" t="str">
        <f t="shared" si="4"/>
        <v/>
      </c>
      <c r="Q71" s="15">
        <f t="shared" si="12"/>
        <v>1065.8</v>
      </c>
      <c r="R71" s="15" t="str">
        <f t="shared" si="5"/>
        <v/>
      </c>
      <c r="S71" s="15">
        <f t="shared" si="13"/>
        <v>1268.6500000000001</v>
      </c>
      <c r="T71" s="18" t="str">
        <f t="shared" si="14"/>
        <v/>
      </c>
      <c r="U71" s="18">
        <f t="shared" si="15"/>
        <v>-9.4795539033457679E-3</v>
      </c>
      <c r="V71" s="18" t="str">
        <f t="shared" si="16"/>
        <v/>
      </c>
      <c r="W71" s="18">
        <f t="shared" si="17"/>
        <v>1.2288051067225287E-2</v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</row>
    <row r="72" spans="1:27">
      <c r="A72" s="11">
        <v>42110</v>
      </c>
      <c r="B72" s="12">
        <v>1029.6500000000001</v>
      </c>
      <c r="C72" s="12">
        <v>1306.8</v>
      </c>
      <c r="D72" s="9">
        <f t="shared" si="22"/>
        <v>-0.10351950197228794</v>
      </c>
      <c r="E72" s="9">
        <f t="shared" si="6"/>
        <v>-0.10283629109690494</v>
      </c>
      <c r="F72" s="9">
        <f t="shared" si="7"/>
        <v>7.2558745904537153E-3</v>
      </c>
      <c r="G72" s="9">
        <f t="shared" si="8"/>
        <v>-8.6510573268384072E-2</v>
      </c>
      <c r="H72" s="9">
        <f t="shared" si="9"/>
        <v>-0.11916200892542581</v>
      </c>
      <c r="I72" s="9">
        <f t="shared" si="10"/>
        <v>-9.4159686315675978E-2</v>
      </c>
      <c r="J72" s="3">
        <f t="shared" si="11"/>
        <v>-1.9386419812921047E-3</v>
      </c>
      <c r="K72" s="3">
        <f t="shared" si="11"/>
        <v>1.2669998837614715E-2</v>
      </c>
      <c r="L72" s="15" t="str">
        <f t="shared" si="1"/>
        <v>Exit Trade</v>
      </c>
      <c r="M72" s="17">
        <v>5.0130677534937551E-2</v>
      </c>
      <c r="N72" s="15" t="str">
        <f t="shared" si="2"/>
        <v/>
      </c>
      <c r="O72" s="15" t="str">
        <f t="shared" si="3"/>
        <v>Exit Trade</v>
      </c>
      <c r="P72" s="15" t="str">
        <f t="shared" si="4"/>
        <v/>
      </c>
      <c r="Q72" s="15">
        <f t="shared" si="12"/>
        <v>1065.8</v>
      </c>
      <c r="R72" s="15" t="str">
        <f t="shared" si="5"/>
        <v/>
      </c>
      <c r="S72" s="15">
        <f t="shared" si="13"/>
        <v>1268.6500000000001</v>
      </c>
      <c r="T72" s="18" t="str">
        <f t="shared" si="14"/>
        <v/>
      </c>
      <c r="U72" s="18">
        <f t="shared" si="15"/>
        <v>-9.4795539033457679E-3</v>
      </c>
      <c r="V72" s="18" t="str">
        <f t="shared" si="16"/>
        <v/>
      </c>
      <c r="W72" s="18">
        <f t="shared" si="17"/>
        <v>1.2288051067225287E-2</v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</row>
    <row r="73" spans="1:27">
      <c r="A73" s="11">
        <v>42111</v>
      </c>
      <c r="B73" s="12">
        <v>1018.25</v>
      </c>
      <c r="C73" s="12">
        <v>1306.7</v>
      </c>
      <c r="D73" s="9">
        <f t="shared" si="22"/>
        <v>-0.10832147234231376</v>
      </c>
      <c r="E73" s="9">
        <f t="shared" si="6"/>
        <v>-0.103358985885281</v>
      </c>
      <c r="F73" s="9">
        <f t="shared" si="7"/>
        <v>7.0581895506297383E-3</v>
      </c>
      <c r="G73" s="9">
        <f t="shared" si="8"/>
        <v>-8.7478059396364091E-2</v>
      </c>
      <c r="H73" s="9">
        <f t="shared" si="9"/>
        <v>-0.11923991237419791</v>
      </c>
      <c r="I73" s="9">
        <f t="shared" si="10"/>
        <v>-0.70308206112005067</v>
      </c>
      <c r="J73" s="3">
        <f t="shared" si="11"/>
        <v>-1.1071723401155821E-2</v>
      </c>
      <c r="K73" s="3">
        <f t="shared" si="11"/>
        <v>-7.6522803795461475E-5</v>
      </c>
      <c r="L73" s="15" t="str">
        <f t="shared" si="1"/>
        <v/>
      </c>
      <c r="M73" s="17">
        <v>5.0130677534937551E-2</v>
      </c>
      <c r="N73" s="15" t="str">
        <f t="shared" si="2"/>
        <v/>
      </c>
      <c r="O73" s="15" t="str">
        <f t="shared" si="3"/>
        <v>Exit Trade</v>
      </c>
      <c r="P73" s="15" t="str">
        <f t="shared" si="4"/>
        <v/>
      </c>
      <c r="Q73" s="15">
        <f t="shared" si="12"/>
        <v>1065.8</v>
      </c>
      <c r="R73" s="15" t="str">
        <f t="shared" si="5"/>
        <v/>
      </c>
      <c r="S73" s="15">
        <f t="shared" si="13"/>
        <v>1268.6500000000001</v>
      </c>
      <c r="T73" s="18" t="str">
        <f t="shared" si="14"/>
        <v/>
      </c>
      <c r="U73" s="18">
        <f t="shared" si="15"/>
        <v>-9.4795539033457679E-3</v>
      </c>
      <c r="V73" s="18" t="str">
        <f t="shared" si="16"/>
        <v/>
      </c>
      <c r="W73" s="18">
        <f t="shared" si="17"/>
        <v>1.2288051067225287E-2</v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</row>
    <row r="74" spans="1:27">
      <c r="A74" s="11">
        <v>42114</v>
      </c>
      <c r="B74" s="12">
        <v>1005.1</v>
      </c>
      <c r="C74" s="12">
        <v>1268.6500000000001</v>
      </c>
      <c r="D74" s="9">
        <f t="shared" si="22"/>
        <v>-0.10113255081328479</v>
      </c>
      <c r="E74" s="9">
        <f t="shared" si="6"/>
        <v>-0.10335229815342503</v>
      </c>
      <c r="F74" s="9">
        <f t="shared" si="7"/>
        <v>7.0602699600065605E-3</v>
      </c>
      <c r="G74" s="9">
        <f t="shared" si="8"/>
        <v>-8.7466690743410264E-2</v>
      </c>
      <c r="H74" s="9">
        <f t="shared" si="9"/>
        <v>-0.1192379055634398</v>
      </c>
      <c r="I74" s="9">
        <f t="shared" si="10"/>
        <v>0.31439978254573436</v>
      </c>
      <c r="J74" s="3">
        <f t="shared" si="11"/>
        <v>-1.2914313773631208E-2</v>
      </c>
      <c r="K74" s="3">
        <f t="shared" si="11"/>
        <v>-2.9119155123593751E-2</v>
      </c>
      <c r="L74" s="15" t="str">
        <f t="shared" si="1"/>
        <v>Exit Trade</v>
      </c>
      <c r="M74" s="17">
        <v>5.0130677534937551E-2</v>
      </c>
      <c r="N74" s="15" t="str">
        <f t="shared" si="2"/>
        <v/>
      </c>
      <c r="O74" s="15" t="str">
        <f t="shared" si="3"/>
        <v>Exit Trade</v>
      </c>
      <c r="P74" s="15" t="str">
        <f t="shared" si="4"/>
        <v/>
      </c>
      <c r="Q74" s="15">
        <f t="shared" si="12"/>
        <v>1065.8</v>
      </c>
      <c r="R74" s="15" t="str">
        <f t="shared" si="5"/>
        <v/>
      </c>
      <c r="S74" s="15">
        <f t="shared" si="13"/>
        <v>1268.6500000000001</v>
      </c>
      <c r="T74" s="18" t="str">
        <f t="shared" si="14"/>
        <v/>
      </c>
      <c r="U74" s="18">
        <f t="shared" si="15"/>
        <v>-9.4795539033457679E-3</v>
      </c>
      <c r="V74" s="18" t="str">
        <f t="shared" si="16"/>
        <v/>
      </c>
      <c r="W74" s="18">
        <f t="shared" si="17"/>
        <v>1.2288051067225287E-2</v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</row>
    <row r="75" spans="1:27">
      <c r="A75" s="11">
        <v>42115</v>
      </c>
      <c r="B75" s="12">
        <v>1003</v>
      </c>
      <c r="C75" s="12">
        <v>1258.1500000000001</v>
      </c>
      <c r="D75" s="9">
        <f t="shared" si="22"/>
        <v>-9.8431488922536448E-2</v>
      </c>
      <c r="E75" s="9">
        <f t="shared" si="6"/>
        <v>-0.10301605045416469</v>
      </c>
      <c r="F75" s="9">
        <f t="shared" si="7"/>
        <v>7.0459170203944843E-3</v>
      </c>
      <c r="G75" s="9">
        <f t="shared" si="8"/>
        <v>-8.7162737158277104E-2</v>
      </c>
      <c r="H75" s="9">
        <f t="shared" si="9"/>
        <v>-0.11886936375005228</v>
      </c>
      <c r="I75" s="9">
        <f t="shared" si="10"/>
        <v>0.65066924835449791</v>
      </c>
      <c r="J75" s="3">
        <f t="shared" si="11"/>
        <v>-2.0893443438464061E-3</v>
      </c>
      <c r="K75" s="3">
        <f t="shared" si="11"/>
        <v>-8.2765144050762612E-3</v>
      </c>
      <c r="L75" s="15" t="str">
        <f t="shared" si="1"/>
        <v/>
      </c>
      <c r="M75" s="17">
        <v>5.0130677534937551E-2</v>
      </c>
      <c r="N75" s="15" t="str">
        <f t="shared" si="2"/>
        <v/>
      </c>
      <c r="O75" s="15" t="str">
        <f t="shared" si="3"/>
        <v>Exit Trade</v>
      </c>
      <c r="P75" s="15" t="str">
        <f t="shared" si="4"/>
        <v/>
      </c>
      <c r="Q75" s="15">
        <f t="shared" si="12"/>
        <v>1065.8</v>
      </c>
      <c r="R75" s="15" t="str">
        <f t="shared" si="5"/>
        <v/>
      </c>
      <c r="S75" s="15">
        <f t="shared" si="13"/>
        <v>1268.6500000000001</v>
      </c>
      <c r="T75" s="18" t="str">
        <f t="shared" si="14"/>
        <v/>
      </c>
      <c r="U75" s="18">
        <f t="shared" si="15"/>
        <v>-9.4795539033457679E-3</v>
      </c>
      <c r="V75" s="18" t="str">
        <f t="shared" si="16"/>
        <v/>
      </c>
      <c r="W75" s="18">
        <f t="shared" si="17"/>
        <v>1.2288051067225287E-2</v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</row>
    <row r="76" spans="1:27">
      <c r="A76" s="11">
        <v>42116</v>
      </c>
      <c r="B76" s="12">
        <v>1013.1</v>
      </c>
      <c r="C76" s="12">
        <v>1277.2</v>
      </c>
      <c r="D76" s="9">
        <f t="shared" si="22"/>
        <v>-0.10060659451233329</v>
      </c>
      <c r="E76" s="9">
        <f t="shared" si="6"/>
        <v>-0.10273486443048722</v>
      </c>
      <c r="F76" s="9">
        <f t="shared" si="7"/>
        <v>6.9649932145995188E-3</v>
      </c>
      <c r="G76" s="9">
        <f t="shared" si="8"/>
        <v>-8.7063629697638312E-2</v>
      </c>
      <c r="H76" s="9">
        <f t="shared" si="9"/>
        <v>-0.11840609916333614</v>
      </c>
      <c r="I76" s="9">
        <f t="shared" si="10"/>
        <v>0.30556668938209491</v>
      </c>
      <c r="J76" s="3">
        <f t="shared" si="11"/>
        <v>1.0069790628115676E-2</v>
      </c>
      <c r="K76" s="3">
        <f t="shared" si="11"/>
        <v>1.514127886182089E-2</v>
      </c>
      <c r="L76" s="15" t="str">
        <f t="shared" si="1"/>
        <v>Exit Trade</v>
      </c>
      <c r="M76" s="17">
        <v>5.0130677534937551E-2</v>
      </c>
      <c r="N76" s="15" t="str">
        <f t="shared" si="2"/>
        <v/>
      </c>
      <c r="O76" s="15" t="str">
        <f t="shared" si="3"/>
        <v>Exit Trade</v>
      </c>
      <c r="P76" s="15" t="str">
        <f t="shared" si="4"/>
        <v/>
      </c>
      <c r="Q76" s="15">
        <f t="shared" si="12"/>
        <v>1065.8</v>
      </c>
      <c r="R76" s="15" t="str">
        <f t="shared" si="5"/>
        <v/>
      </c>
      <c r="S76" s="15">
        <f t="shared" si="13"/>
        <v>1268.6500000000001</v>
      </c>
      <c r="T76" s="18" t="str">
        <f t="shared" si="14"/>
        <v/>
      </c>
      <c r="U76" s="18">
        <f t="shared" si="15"/>
        <v>-9.4795539033457679E-3</v>
      </c>
      <c r="V76" s="18" t="str">
        <f t="shared" si="16"/>
        <v/>
      </c>
      <c r="W76" s="18">
        <f t="shared" si="17"/>
        <v>1.2288051067225287E-2</v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</row>
    <row r="77" spans="1:27">
      <c r="A77" s="11">
        <v>42117</v>
      </c>
      <c r="B77" s="12">
        <v>1013.5</v>
      </c>
      <c r="C77" s="12">
        <v>1276.05</v>
      </c>
      <c r="D77" s="9">
        <f t="shared" si="22"/>
        <v>-0.1000439388315557</v>
      </c>
      <c r="E77" s="9">
        <f t="shared" si="6"/>
        <v>-0.10235962117756367</v>
      </c>
      <c r="F77" s="9">
        <f t="shared" si="7"/>
        <v>6.7885728286992989E-3</v>
      </c>
      <c r="G77" s="9">
        <f t="shared" si="8"/>
        <v>-8.7085332312990246E-2</v>
      </c>
      <c r="H77" s="9">
        <f t="shared" si="9"/>
        <v>-0.11763391004213709</v>
      </c>
      <c r="I77" s="9">
        <f t="shared" si="10"/>
        <v>0.34111475334229568</v>
      </c>
      <c r="J77" s="3">
        <f t="shared" si="11"/>
        <v>3.9482775639125187E-4</v>
      </c>
      <c r="K77" s="3">
        <f t="shared" si="11"/>
        <v>-9.0040714062017771E-4</v>
      </c>
      <c r="L77" s="15" t="str">
        <f t="shared" si="1"/>
        <v>Exit Trade</v>
      </c>
      <c r="M77" s="17">
        <v>5.0130677534937551E-2</v>
      </c>
      <c r="N77" s="15" t="str">
        <f t="shared" si="2"/>
        <v/>
      </c>
      <c r="O77" s="15" t="str">
        <f t="shared" si="3"/>
        <v>Exit Trade</v>
      </c>
      <c r="P77" s="15" t="str">
        <f t="shared" si="4"/>
        <v/>
      </c>
      <c r="Q77" s="15">
        <f t="shared" si="12"/>
        <v>1065.8</v>
      </c>
      <c r="R77" s="15" t="str">
        <f t="shared" si="5"/>
        <v/>
      </c>
      <c r="S77" s="15">
        <f t="shared" si="13"/>
        <v>1268.6500000000001</v>
      </c>
      <c r="T77" s="18" t="str">
        <f t="shared" si="14"/>
        <v/>
      </c>
      <c r="U77" s="18">
        <f t="shared" si="15"/>
        <v>-9.4795539033457679E-3</v>
      </c>
      <c r="V77" s="18" t="str">
        <f t="shared" si="16"/>
        <v/>
      </c>
      <c r="W77" s="18">
        <f t="shared" si="17"/>
        <v>1.2288051067225287E-2</v>
      </c>
      <c r="X77" s="18" t="str">
        <f t="shared" si="18"/>
        <v/>
      </c>
      <c r="Y77" s="18" t="str">
        <f t="shared" si="19"/>
        <v/>
      </c>
      <c r="Z77" s="18" t="str">
        <f t="shared" si="20"/>
        <v/>
      </c>
      <c r="AA77" s="18" t="str">
        <f t="shared" si="21"/>
        <v/>
      </c>
    </row>
    <row r="78" spans="1:27">
      <c r="A78" s="11">
        <v>42118</v>
      </c>
      <c r="B78" s="12">
        <v>1006.45</v>
      </c>
      <c r="C78" s="12">
        <v>1245.1500000000001</v>
      </c>
      <c r="D78" s="9">
        <f t="shared" si="22"/>
        <v>-9.2429468717429866E-2</v>
      </c>
      <c r="E78" s="9">
        <f t="shared" si="6"/>
        <v>-0.10224648726382755</v>
      </c>
      <c r="F78" s="9">
        <f t="shared" si="7"/>
        <v>6.9281031849748728E-3</v>
      </c>
      <c r="G78" s="9">
        <f t="shared" si="8"/>
        <v>-8.6658255097634085E-2</v>
      </c>
      <c r="H78" s="9">
        <f t="shared" si="9"/>
        <v>-0.11783471943002102</v>
      </c>
      <c r="I78" s="9">
        <f t="shared" si="10"/>
        <v>1.4169850367829493</v>
      </c>
      <c r="J78" s="3">
        <f t="shared" si="11"/>
        <v>-6.9560927479032607E-3</v>
      </c>
      <c r="K78" s="3">
        <f t="shared" si="11"/>
        <v>-2.4215352063006828E-2</v>
      </c>
      <c r="L78" s="15" t="str">
        <f t="shared" si="1"/>
        <v/>
      </c>
      <c r="M78" s="17">
        <v>5.0130677534937551E-2</v>
      </c>
      <c r="N78" s="15" t="str">
        <f t="shared" si="2"/>
        <v/>
      </c>
      <c r="O78" s="15" t="str">
        <f t="shared" si="3"/>
        <v>Exit Trade</v>
      </c>
      <c r="P78" s="15" t="str">
        <f t="shared" si="4"/>
        <v/>
      </c>
      <c r="Q78" s="15">
        <f t="shared" si="12"/>
        <v>1065.8</v>
      </c>
      <c r="R78" s="15" t="str">
        <f t="shared" si="5"/>
        <v/>
      </c>
      <c r="S78" s="15">
        <f t="shared" si="13"/>
        <v>1268.6500000000001</v>
      </c>
      <c r="T78" s="18" t="str">
        <f t="shared" si="14"/>
        <v/>
      </c>
      <c r="U78" s="18">
        <f t="shared" si="15"/>
        <v>-9.4795539033457679E-3</v>
      </c>
      <c r="V78" s="18" t="str">
        <f t="shared" si="16"/>
        <v/>
      </c>
      <c r="W78" s="18">
        <f t="shared" si="17"/>
        <v>1.2288051067225287E-2</v>
      </c>
      <c r="X78" s="18" t="str">
        <f t="shared" si="18"/>
        <v/>
      </c>
      <c r="Y78" s="18" t="str">
        <f t="shared" si="19"/>
        <v/>
      </c>
      <c r="Z78" s="18" t="str">
        <f t="shared" si="20"/>
        <v/>
      </c>
      <c r="AA78" s="18" t="str">
        <f t="shared" si="21"/>
        <v/>
      </c>
    </row>
    <row r="79" spans="1:27" s="15" customFormat="1">
      <c r="A79" s="16">
        <v>42121</v>
      </c>
      <c r="B79" s="17">
        <v>1005.45</v>
      </c>
      <c r="C79" s="17">
        <v>1211.75</v>
      </c>
      <c r="D79" s="15">
        <f t="shared" si="22"/>
        <v>-8.1052549945389393E-2</v>
      </c>
      <c r="E79" s="15">
        <f t="shared" si="6"/>
        <v>-0.10169394483680445</v>
      </c>
      <c r="F79" s="15">
        <f t="shared" si="7"/>
        <v>7.9016821824262149E-3</v>
      </c>
      <c r="G79" s="15">
        <f t="shared" si="8"/>
        <v>-8.3915159926345462E-2</v>
      </c>
      <c r="H79" s="15">
        <f t="shared" si="9"/>
        <v>-0.11947272974726345</v>
      </c>
      <c r="I79" s="15">
        <f t="shared" si="10"/>
        <v>2.6122785521952125</v>
      </c>
      <c r="J79" s="18">
        <f t="shared" si="11"/>
        <v>-9.9359133588355106E-4</v>
      </c>
      <c r="K79" s="18">
        <f t="shared" si="11"/>
        <v>-2.6824077420391189E-2</v>
      </c>
      <c r="L79" s="15" t="str">
        <f>IF(ABS(I79)&gt;2.25,"Enter Trade",IF(ABS(I79)&lt;0.5,"Exit Trade",""))</f>
        <v>Enter Trade</v>
      </c>
      <c r="M79" s="17">
        <v>2.6122785521952125</v>
      </c>
      <c r="N79" s="15" t="str">
        <f>IF(M79&lt;&gt;M78,L79,"")</f>
        <v>Enter Trade</v>
      </c>
      <c r="O79" s="15" t="str">
        <f>IF(M79&lt;&gt;M78,N79,O78)</f>
        <v>Enter Trade</v>
      </c>
      <c r="P79" s="15">
        <f>IF(OR(N79="Enter Trade",N79="Exit Trade"),B79,"")</f>
        <v>1005.45</v>
      </c>
      <c r="Q79" s="15">
        <f>IF(M79&lt;&gt;M78,P79,Q78)</f>
        <v>1005.45</v>
      </c>
      <c r="R79" s="15">
        <f>IF(OR(N79="Enter Trade",N79="Exit Trade"),C79,"")</f>
        <v>1211.75</v>
      </c>
      <c r="S79" s="15">
        <f>IF(M79&lt;&gt;M78,R79,S78)</f>
        <v>1211.75</v>
      </c>
      <c r="T79" s="18">
        <f>IF(OR(N79="Enter Trade",N79="Exit Trade"),J79,"")</f>
        <v>-9.9359133588355106E-4</v>
      </c>
      <c r="U79" s="18">
        <f>IF(M79&lt;&gt;M78,T79,U78)</f>
        <v>-9.9359133588355106E-4</v>
      </c>
      <c r="V79" s="18">
        <f>IF(OR(N79="Enter Trade",N79="Exit Trade"),K79,"")</f>
        <v>-2.6824077420391189E-2</v>
      </c>
      <c r="W79" s="18">
        <f>IF(M79&lt;&gt;M78,V79,W78)</f>
        <v>-2.6824077420391189E-2</v>
      </c>
      <c r="X79" s="18" t="str">
        <f t="shared" si="18"/>
        <v/>
      </c>
      <c r="Y79" s="18" t="str">
        <f t="shared" si="19"/>
        <v/>
      </c>
      <c r="Z79" s="18" t="str">
        <f t="shared" si="20"/>
        <v/>
      </c>
      <c r="AA79" s="18" t="str">
        <f t="shared" si="21"/>
        <v/>
      </c>
    </row>
    <row r="80" spans="1:27">
      <c r="A80" s="11">
        <v>42122</v>
      </c>
      <c r="B80" s="12">
        <v>1004.55</v>
      </c>
      <c r="C80" s="12">
        <v>1228.25</v>
      </c>
      <c r="D80" s="9">
        <f t="shared" si="22"/>
        <v>-8.7315214814998668E-2</v>
      </c>
      <c r="E80" s="9">
        <f t="shared" si="6"/>
        <v>-0.10121466835324568</v>
      </c>
      <c r="F80" s="9">
        <f t="shared" si="7"/>
        <v>8.3263552411844983E-3</v>
      </c>
      <c r="G80" s="9">
        <f t="shared" si="8"/>
        <v>-8.2480369060580552E-2</v>
      </c>
      <c r="H80" s="9">
        <f t="shared" si="9"/>
        <v>-0.1199489676459108</v>
      </c>
      <c r="I80" s="9">
        <f t="shared" si="10"/>
        <v>1.6693322751227808</v>
      </c>
      <c r="J80" s="3">
        <f t="shared" si="11"/>
        <v>-8.9512158734903868E-4</v>
      </c>
      <c r="K80" s="3">
        <f t="shared" si="11"/>
        <v>1.3616670105219723E-2</v>
      </c>
      <c r="L80" s="15" t="str">
        <f t="shared" ref="L80:L143" si="23">IF(ABS(I80)&gt;2.25,"Enter Trade",IF(ABS(I80)&lt;0.5,"Exit Trade",""))</f>
        <v/>
      </c>
      <c r="M80" s="12">
        <v>2.6122785521952125</v>
      </c>
      <c r="N80" s="15" t="str">
        <f t="shared" ref="N80:N143" si="24">IF(M80&lt;&gt;M79,L80,"")</f>
        <v/>
      </c>
      <c r="O80" s="15" t="str">
        <f t="shared" ref="O80:O143" si="25">IF(M80&lt;&gt;M79,N80,O79)</f>
        <v>Enter Trade</v>
      </c>
      <c r="P80" s="15" t="str">
        <f t="shared" ref="P80:P143" si="26">IF(OR(N80="Enter Trade",N80="Exit Trade"),B80,"")</f>
        <v/>
      </c>
      <c r="Q80" s="15">
        <f t="shared" ref="Q80:Q143" si="27">IF(M80&lt;&gt;M79,P80,Q79)</f>
        <v>1005.45</v>
      </c>
      <c r="R80" s="15" t="str">
        <f t="shared" ref="R80:R143" si="28">IF(OR(N80="Enter Trade",N80="Exit Trade"),C80,"")</f>
        <v/>
      </c>
      <c r="S80" s="15">
        <f t="shared" ref="S80:S143" si="29">IF(M80&lt;&gt;M79,R80,S79)</f>
        <v>1211.75</v>
      </c>
      <c r="T80" s="18" t="str">
        <f t="shared" ref="T80:T143" si="30">IF(OR(N80="Enter Trade",N80="Exit Trade"),J80,"")</f>
        <v/>
      </c>
      <c r="U80" s="18">
        <f t="shared" ref="U80:U143" si="31">IF(M80&lt;&gt;M79,T80,U79)</f>
        <v>-9.9359133588355106E-4</v>
      </c>
      <c r="V80" s="18" t="str">
        <f t="shared" ref="V80:V143" si="32">IF(OR(N80="Enter Trade",N80="Exit Trade"),K80,"")</f>
        <v/>
      </c>
      <c r="W80" s="18">
        <f t="shared" ref="W80:W143" si="33">IF(M80&lt;&gt;M79,V80,W79)</f>
        <v>-2.6824077420391189E-2</v>
      </c>
      <c r="X80" s="18" t="str">
        <f t="shared" si="18"/>
        <v/>
      </c>
      <c r="Y80" s="18" t="str">
        <f t="shared" si="19"/>
        <v/>
      </c>
      <c r="Z80" s="18" t="str">
        <f t="shared" si="20"/>
        <v/>
      </c>
      <c r="AA80" s="18" t="str">
        <f t="shared" si="21"/>
        <v/>
      </c>
    </row>
    <row r="81" spans="1:27">
      <c r="A81" s="11">
        <v>42123</v>
      </c>
      <c r="B81" s="12">
        <v>993.15</v>
      </c>
      <c r="C81" s="12">
        <v>1201.1500000000001</v>
      </c>
      <c r="D81" s="9">
        <f t="shared" si="22"/>
        <v>-8.2582398687808714E-2</v>
      </c>
      <c r="E81" s="9">
        <f t="shared" si="6"/>
        <v>-0.1004648856892482</v>
      </c>
      <c r="F81" s="9">
        <f t="shared" si="7"/>
        <v>8.9556471558624069E-3</v>
      </c>
      <c r="G81" s="9">
        <f t="shared" si="8"/>
        <v>-8.0314679588557786E-2</v>
      </c>
      <c r="H81" s="9">
        <f t="shared" si="9"/>
        <v>-0.12061509178993862</v>
      </c>
      <c r="I81" s="9">
        <f t="shared" si="10"/>
        <v>1.9967833357228164</v>
      </c>
      <c r="J81" s="3">
        <f t="shared" si="11"/>
        <v>-1.1348364939525138E-2</v>
      </c>
      <c r="K81" s="3">
        <f t="shared" si="11"/>
        <v>-2.2063912070018246E-2</v>
      </c>
      <c r="L81" s="15" t="str">
        <f t="shared" si="23"/>
        <v/>
      </c>
      <c r="M81" s="12">
        <v>2.6122785521952125</v>
      </c>
      <c r="N81" s="15" t="str">
        <f t="shared" si="24"/>
        <v/>
      </c>
      <c r="O81" s="15" t="str">
        <f t="shared" si="25"/>
        <v>Enter Trade</v>
      </c>
      <c r="P81" s="15" t="str">
        <f t="shared" si="26"/>
        <v/>
      </c>
      <c r="Q81" s="15">
        <f t="shared" si="27"/>
        <v>1005.45</v>
      </c>
      <c r="R81" s="15" t="str">
        <f t="shared" si="28"/>
        <v/>
      </c>
      <c r="S81" s="15">
        <f t="shared" si="29"/>
        <v>1211.75</v>
      </c>
      <c r="T81" s="18" t="str">
        <f t="shared" si="30"/>
        <v/>
      </c>
      <c r="U81" s="18">
        <f t="shared" si="31"/>
        <v>-9.9359133588355106E-4</v>
      </c>
      <c r="V81" s="18" t="str">
        <f t="shared" si="32"/>
        <v/>
      </c>
      <c r="W81" s="18">
        <f t="shared" si="33"/>
        <v>-2.6824077420391189E-2</v>
      </c>
      <c r="X81" s="18" t="str">
        <f t="shared" si="18"/>
        <v/>
      </c>
      <c r="Y81" s="18" t="str">
        <f t="shared" si="19"/>
        <v/>
      </c>
      <c r="Z81" s="18" t="str">
        <f t="shared" si="20"/>
        <v/>
      </c>
      <c r="AA81" s="18" t="str">
        <f t="shared" si="21"/>
        <v/>
      </c>
    </row>
    <row r="82" spans="1:27">
      <c r="A82" s="11">
        <v>42124</v>
      </c>
      <c r="B82" s="12">
        <v>988.8</v>
      </c>
      <c r="C82" s="12">
        <v>1170</v>
      </c>
      <c r="D82" s="9">
        <f t="shared" si="22"/>
        <v>-7.3077404001421056E-2</v>
      </c>
      <c r="E82" s="9">
        <f t="shared" si="6"/>
        <v>-9.9767016609511011E-2</v>
      </c>
      <c r="F82" s="9">
        <f t="shared" si="7"/>
        <v>1.0204373128046482E-2</v>
      </c>
      <c r="G82" s="9">
        <f t="shared" si="8"/>
        <v>-7.6807177071406427E-2</v>
      </c>
      <c r="H82" s="9">
        <f t="shared" si="9"/>
        <v>-0.1227268561476156</v>
      </c>
      <c r="I82" s="9">
        <f t="shared" si="10"/>
        <v>2.6155073195759742</v>
      </c>
      <c r="J82" s="3">
        <f t="shared" si="11"/>
        <v>-4.3800030206917612E-3</v>
      </c>
      <c r="K82" s="3">
        <f t="shared" si="11"/>
        <v>-2.5933480414602746E-2</v>
      </c>
      <c r="L82" s="15" t="str">
        <f t="shared" si="23"/>
        <v>Enter Trade</v>
      </c>
      <c r="M82" s="12">
        <v>2.6122785521952125</v>
      </c>
      <c r="N82" s="15" t="str">
        <f t="shared" si="24"/>
        <v/>
      </c>
      <c r="O82" s="15" t="str">
        <f t="shared" si="25"/>
        <v>Enter Trade</v>
      </c>
      <c r="P82" s="15" t="str">
        <f t="shared" si="26"/>
        <v/>
      </c>
      <c r="Q82" s="15">
        <f t="shared" si="27"/>
        <v>1005.45</v>
      </c>
      <c r="R82" s="15" t="str">
        <f t="shared" si="28"/>
        <v/>
      </c>
      <c r="S82" s="15">
        <f t="shared" si="29"/>
        <v>1211.75</v>
      </c>
      <c r="T82" s="18" t="str">
        <f t="shared" si="30"/>
        <v/>
      </c>
      <c r="U82" s="18">
        <f t="shared" si="31"/>
        <v>-9.9359133588355106E-4</v>
      </c>
      <c r="V82" s="18" t="str">
        <f t="shared" si="32"/>
        <v/>
      </c>
      <c r="W82" s="18">
        <f t="shared" si="33"/>
        <v>-2.6824077420391189E-2</v>
      </c>
      <c r="X82" s="18" t="str">
        <f t="shared" si="18"/>
        <v/>
      </c>
      <c r="Y82" s="18" t="str">
        <f t="shared" si="19"/>
        <v/>
      </c>
      <c r="Z82" s="18" t="str">
        <f t="shared" si="20"/>
        <v/>
      </c>
      <c r="AA82" s="18" t="str">
        <f t="shared" si="21"/>
        <v/>
      </c>
    </row>
    <row r="83" spans="1:27">
      <c r="A83" s="11">
        <v>42128</v>
      </c>
      <c r="B83" s="12">
        <v>1000.95</v>
      </c>
      <c r="C83" s="12">
        <v>1202.2</v>
      </c>
      <c r="D83" s="9">
        <f t="shared" si="22"/>
        <v>-7.9564339726145406E-2</v>
      </c>
      <c r="E83" s="9">
        <f t="shared" si="6"/>
        <v>-9.9005150765493086E-2</v>
      </c>
      <c r="F83" s="9">
        <f t="shared" si="7"/>
        <v>1.0833286301924072E-2</v>
      </c>
      <c r="G83" s="9">
        <f t="shared" si="8"/>
        <v>-7.4630256586163929E-2</v>
      </c>
      <c r="H83" s="9">
        <f t="shared" si="9"/>
        <v>-0.12338004494482224</v>
      </c>
      <c r="I83" s="9">
        <f t="shared" si="10"/>
        <v>1.7945441943960114</v>
      </c>
      <c r="J83" s="3">
        <f t="shared" si="11"/>
        <v>1.2287621359223393E-2</v>
      </c>
      <c r="K83" s="3">
        <f t="shared" si="11"/>
        <v>2.7521367521367562E-2</v>
      </c>
      <c r="L83" s="15" t="str">
        <f t="shared" si="23"/>
        <v/>
      </c>
      <c r="M83" s="12">
        <v>2.6122785521952125</v>
      </c>
      <c r="N83" s="15" t="str">
        <f t="shared" si="24"/>
        <v/>
      </c>
      <c r="O83" s="15" t="str">
        <f t="shared" si="25"/>
        <v>Enter Trade</v>
      </c>
      <c r="P83" s="15" t="str">
        <f t="shared" si="26"/>
        <v/>
      </c>
      <c r="Q83" s="15">
        <f t="shared" si="27"/>
        <v>1005.45</v>
      </c>
      <c r="R83" s="15" t="str">
        <f t="shared" si="28"/>
        <v/>
      </c>
      <c r="S83" s="15">
        <f t="shared" si="29"/>
        <v>1211.75</v>
      </c>
      <c r="T83" s="18" t="str">
        <f t="shared" si="30"/>
        <v/>
      </c>
      <c r="U83" s="18">
        <f t="shared" si="31"/>
        <v>-9.9359133588355106E-4</v>
      </c>
      <c r="V83" s="18" t="str">
        <f t="shared" si="32"/>
        <v/>
      </c>
      <c r="W83" s="18">
        <f t="shared" si="33"/>
        <v>-2.6824077420391189E-2</v>
      </c>
      <c r="X83" s="18" t="str">
        <f t="shared" si="18"/>
        <v/>
      </c>
      <c r="Y83" s="18" t="str">
        <f t="shared" si="19"/>
        <v/>
      </c>
      <c r="Z83" s="18" t="str">
        <f t="shared" si="20"/>
        <v/>
      </c>
      <c r="AA83" s="18" t="str">
        <f t="shared" si="21"/>
        <v/>
      </c>
    </row>
    <row r="84" spans="1:27">
      <c r="A84" s="11">
        <v>42129</v>
      </c>
      <c r="B84" s="12">
        <v>987.65</v>
      </c>
      <c r="C84" s="12">
        <v>1180.3499999999999</v>
      </c>
      <c r="D84" s="9">
        <f t="shared" si="22"/>
        <v>-7.7407736294918039E-2</v>
      </c>
      <c r="E84" s="9">
        <f t="shared" si="6"/>
        <v>-9.8435743022952701E-2</v>
      </c>
      <c r="F84" s="9">
        <f t="shared" si="7"/>
        <v>1.1506785639923958E-2</v>
      </c>
      <c r="G84" s="9">
        <f t="shared" si="8"/>
        <v>-7.2545475333123804E-2</v>
      </c>
      <c r="H84" s="9">
        <f t="shared" si="9"/>
        <v>-0.1243260107127816</v>
      </c>
      <c r="I84" s="9">
        <f t="shared" si="10"/>
        <v>1.827444030509777</v>
      </c>
      <c r="J84" s="3">
        <f t="shared" si="11"/>
        <v>-1.3287376991857803E-2</v>
      </c>
      <c r="K84" s="3">
        <f t="shared" si="11"/>
        <v>-1.8175012477125382E-2</v>
      </c>
      <c r="L84" s="15" t="str">
        <f t="shared" si="23"/>
        <v/>
      </c>
      <c r="M84" s="12">
        <v>2.6122785521952125</v>
      </c>
      <c r="N84" s="15" t="str">
        <f t="shared" si="24"/>
        <v/>
      </c>
      <c r="O84" s="15" t="str">
        <f t="shared" si="25"/>
        <v>Enter Trade</v>
      </c>
      <c r="P84" s="15" t="str">
        <f t="shared" si="26"/>
        <v/>
      </c>
      <c r="Q84" s="15">
        <f t="shared" si="27"/>
        <v>1005.45</v>
      </c>
      <c r="R84" s="15" t="str">
        <f t="shared" si="28"/>
        <v/>
      </c>
      <c r="S84" s="15">
        <f t="shared" si="29"/>
        <v>1211.75</v>
      </c>
      <c r="T84" s="18" t="str">
        <f t="shared" si="30"/>
        <v/>
      </c>
      <c r="U84" s="18">
        <f t="shared" si="31"/>
        <v>-9.9359133588355106E-4</v>
      </c>
      <c r="V84" s="18" t="str">
        <f t="shared" si="32"/>
        <v/>
      </c>
      <c r="W84" s="18">
        <f t="shared" si="33"/>
        <v>-2.6824077420391189E-2</v>
      </c>
      <c r="X84" s="18" t="str">
        <f t="shared" si="18"/>
        <v/>
      </c>
      <c r="Y84" s="18" t="str">
        <f t="shared" si="19"/>
        <v/>
      </c>
      <c r="Z84" s="18" t="str">
        <f t="shared" si="20"/>
        <v/>
      </c>
      <c r="AA84" s="18" t="str">
        <f t="shared" si="21"/>
        <v/>
      </c>
    </row>
    <row r="85" spans="1:27">
      <c r="A85" s="11">
        <v>42130</v>
      </c>
      <c r="B85" s="12">
        <v>970.6</v>
      </c>
      <c r="C85" s="12">
        <v>1163.5999999999999</v>
      </c>
      <c r="D85" s="9">
        <f t="shared" si="22"/>
        <v>-7.8763425595754777E-2</v>
      </c>
      <c r="E85" s="9">
        <f t="shared" si="6"/>
        <v>-9.7694468616330063E-2</v>
      </c>
      <c r="F85" s="9">
        <f t="shared" si="7"/>
        <v>1.2039745785917766E-2</v>
      </c>
      <c r="G85" s="9">
        <f t="shared" si="8"/>
        <v>-7.060504059801509E-2</v>
      </c>
      <c r="H85" s="9">
        <f t="shared" si="9"/>
        <v>-0.12478389663464504</v>
      </c>
      <c r="I85" s="9">
        <f t="shared" si="10"/>
        <v>1.5723789652367823</v>
      </c>
      <c r="J85" s="3">
        <f t="shared" si="11"/>
        <v>-1.7263200526502258E-2</v>
      </c>
      <c r="K85" s="3">
        <f t="shared" si="11"/>
        <v>-1.4190706146481977E-2</v>
      </c>
      <c r="L85" s="15" t="str">
        <f t="shared" si="23"/>
        <v/>
      </c>
      <c r="M85" s="12">
        <v>2.6122785521952125</v>
      </c>
      <c r="N85" s="15" t="str">
        <f t="shared" si="24"/>
        <v/>
      </c>
      <c r="O85" s="15" t="str">
        <f t="shared" si="25"/>
        <v>Enter Trade</v>
      </c>
      <c r="P85" s="15" t="str">
        <f t="shared" si="26"/>
        <v/>
      </c>
      <c r="Q85" s="15">
        <f t="shared" si="27"/>
        <v>1005.45</v>
      </c>
      <c r="R85" s="15" t="str">
        <f t="shared" si="28"/>
        <v/>
      </c>
      <c r="S85" s="15">
        <f t="shared" si="29"/>
        <v>1211.75</v>
      </c>
      <c r="T85" s="18" t="str">
        <f t="shared" si="30"/>
        <v/>
      </c>
      <c r="U85" s="18">
        <f t="shared" si="31"/>
        <v>-9.9359133588355106E-4</v>
      </c>
      <c r="V85" s="18" t="str">
        <f t="shared" si="32"/>
        <v/>
      </c>
      <c r="W85" s="18">
        <f t="shared" si="33"/>
        <v>-2.6824077420391189E-2</v>
      </c>
      <c r="X85" s="18" t="str">
        <f t="shared" si="18"/>
        <v/>
      </c>
      <c r="Y85" s="18" t="str">
        <f t="shared" si="19"/>
        <v/>
      </c>
      <c r="Z85" s="18" t="str">
        <f t="shared" si="20"/>
        <v/>
      </c>
      <c r="AA85" s="18" t="str">
        <f t="shared" si="21"/>
        <v/>
      </c>
    </row>
    <row r="86" spans="1:27">
      <c r="A86" s="11">
        <v>42131</v>
      </c>
      <c r="B86" s="12">
        <v>951.3</v>
      </c>
      <c r="C86" s="12">
        <v>1154.25</v>
      </c>
      <c r="D86" s="9">
        <f t="shared" si="22"/>
        <v>-8.3982386476427667E-2</v>
      </c>
      <c r="E86" s="9">
        <f t="shared" si="6"/>
        <v>-9.706123609345528E-2</v>
      </c>
      <c r="F86" s="9">
        <f t="shared" si="7"/>
        <v>1.2249940848654755E-2</v>
      </c>
      <c r="G86" s="9">
        <f t="shared" si="8"/>
        <v>-6.9498869183982084E-2</v>
      </c>
      <c r="H86" s="9">
        <f t="shared" si="9"/>
        <v>-0.12462360300292848</v>
      </c>
      <c r="I86" s="9">
        <f t="shared" si="10"/>
        <v>1.0676663486472171</v>
      </c>
      <c r="J86" s="3">
        <f t="shared" si="11"/>
        <v>-1.9884607459303594E-2</v>
      </c>
      <c r="K86" s="3">
        <f t="shared" si="11"/>
        <v>-8.0354073564798123E-3</v>
      </c>
      <c r="L86" s="15" t="str">
        <f t="shared" si="23"/>
        <v/>
      </c>
      <c r="M86" s="12">
        <v>2.6122785521952125</v>
      </c>
      <c r="N86" s="15" t="str">
        <f t="shared" si="24"/>
        <v/>
      </c>
      <c r="O86" s="15" t="str">
        <f t="shared" si="25"/>
        <v>Enter Trade</v>
      </c>
      <c r="P86" s="15" t="str">
        <f t="shared" si="26"/>
        <v/>
      </c>
      <c r="Q86" s="15">
        <f t="shared" si="27"/>
        <v>1005.45</v>
      </c>
      <c r="R86" s="15" t="str">
        <f t="shared" si="28"/>
        <v/>
      </c>
      <c r="S86" s="15">
        <f t="shared" si="29"/>
        <v>1211.75</v>
      </c>
      <c r="T86" s="18" t="str">
        <f t="shared" si="30"/>
        <v/>
      </c>
      <c r="U86" s="18">
        <f t="shared" si="31"/>
        <v>-9.9359133588355106E-4</v>
      </c>
      <c r="V86" s="18" t="str">
        <f t="shared" si="32"/>
        <v/>
      </c>
      <c r="W86" s="18">
        <f t="shared" si="33"/>
        <v>-2.6824077420391189E-2</v>
      </c>
      <c r="X86" s="18" t="str">
        <f t="shared" si="18"/>
        <v/>
      </c>
      <c r="Y86" s="18" t="str">
        <f t="shared" si="19"/>
        <v/>
      </c>
      <c r="Z86" s="18" t="str">
        <f t="shared" si="20"/>
        <v/>
      </c>
      <c r="AA86" s="18" t="str">
        <f t="shared" si="21"/>
        <v/>
      </c>
    </row>
    <row r="87" spans="1:27">
      <c r="A87" s="11">
        <v>42132</v>
      </c>
      <c r="B87" s="12">
        <v>982</v>
      </c>
      <c r="C87" s="12">
        <v>1185.3499999999999</v>
      </c>
      <c r="D87" s="9">
        <f t="shared" si="22"/>
        <v>-8.1735116251472256E-2</v>
      </c>
      <c r="E87" s="9">
        <f t="shared" si="6"/>
        <v>-9.616272053838941E-2</v>
      </c>
      <c r="F87" s="9">
        <f t="shared" si="7"/>
        <v>1.2355647611620179E-2</v>
      </c>
      <c r="G87" s="9">
        <f t="shared" si="8"/>
        <v>-6.8362513412244003E-2</v>
      </c>
      <c r="H87" s="9">
        <f t="shared" si="9"/>
        <v>-0.12396292766453482</v>
      </c>
      <c r="I87" s="9">
        <f t="shared" si="10"/>
        <v>1.1676930858199899</v>
      </c>
      <c r="J87" s="3">
        <f t="shared" si="11"/>
        <v>3.2271628298118415E-2</v>
      </c>
      <c r="K87" s="3">
        <f t="shared" si="11"/>
        <v>2.6943902967294701E-2</v>
      </c>
      <c r="L87" s="15" t="str">
        <f t="shared" si="23"/>
        <v/>
      </c>
      <c r="M87" s="12">
        <v>2.6122785521952125</v>
      </c>
      <c r="N87" s="15" t="str">
        <f t="shared" si="24"/>
        <v/>
      </c>
      <c r="O87" s="15" t="str">
        <f t="shared" si="25"/>
        <v>Enter Trade</v>
      </c>
      <c r="P87" s="15" t="str">
        <f t="shared" si="26"/>
        <v/>
      </c>
      <c r="Q87" s="15">
        <f t="shared" si="27"/>
        <v>1005.45</v>
      </c>
      <c r="R87" s="15" t="str">
        <f t="shared" si="28"/>
        <v/>
      </c>
      <c r="S87" s="15">
        <f t="shared" si="29"/>
        <v>1211.75</v>
      </c>
      <c r="T87" s="18" t="str">
        <f t="shared" si="30"/>
        <v/>
      </c>
      <c r="U87" s="18">
        <f t="shared" si="31"/>
        <v>-9.9359133588355106E-4</v>
      </c>
      <c r="V87" s="18" t="str">
        <f t="shared" si="32"/>
        <v/>
      </c>
      <c r="W87" s="18">
        <f t="shared" si="33"/>
        <v>-2.6824077420391189E-2</v>
      </c>
      <c r="X87" s="18" t="str">
        <f t="shared" si="18"/>
        <v/>
      </c>
      <c r="Y87" s="18" t="str">
        <f t="shared" si="19"/>
        <v/>
      </c>
      <c r="Z87" s="18" t="str">
        <f t="shared" si="20"/>
        <v/>
      </c>
      <c r="AA87" s="18" t="str">
        <f t="shared" si="21"/>
        <v/>
      </c>
    </row>
    <row r="88" spans="1:27" s="15" customFormat="1">
      <c r="A88" s="16">
        <v>42135</v>
      </c>
      <c r="B88" s="17">
        <v>990.3</v>
      </c>
      <c r="C88" s="17">
        <v>1226.0999999999999</v>
      </c>
      <c r="D88" s="15">
        <f t="shared" si="22"/>
        <v>-9.2759113381281913E-2</v>
      </c>
      <c r="E88" s="15">
        <f t="shared" si="6"/>
        <v>-9.535485480184086E-2</v>
      </c>
      <c r="F88" s="15">
        <f t="shared" si="7"/>
        <v>1.1722681390392089E-2</v>
      </c>
      <c r="G88" s="15">
        <f t="shared" si="8"/>
        <v>-6.897882167345866E-2</v>
      </c>
      <c r="H88" s="15">
        <f t="shared" si="9"/>
        <v>-0.12173088793022306</v>
      </c>
      <c r="I88" s="15">
        <f t="shared" si="10"/>
        <v>0.22142898319205515</v>
      </c>
      <c r="J88" s="18">
        <f t="shared" si="11"/>
        <v>8.4521384928716442E-3</v>
      </c>
      <c r="K88" s="18">
        <f t="shared" si="11"/>
        <v>3.4378031804952129E-2</v>
      </c>
      <c r="L88" s="15" t="str">
        <f t="shared" si="23"/>
        <v>Exit Trade</v>
      </c>
      <c r="M88" s="12">
        <v>0.22142898319205515</v>
      </c>
      <c r="N88" s="15" t="str">
        <f t="shared" si="24"/>
        <v>Exit Trade</v>
      </c>
      <c r="O88" s="15" t="str">
        <f t="shared" si="25"/>
        <v>Exit Trade</v>
      </c>
      <c r="P88" s="15">
        <f t="shared" si="26"/>
        <v>990.3</v>
      </c>
      <c r="Q88" s="15">
        <f t="shared" si="27"/>
        <v>990.3</v>
      </c>
      <c r="R88" s="15">
        <f t="shared" si="28"/>
        <v>1226.0999999999999</v>
      </c>
      <c r="S88" s="15">
        <f t="shared" si="29"/>
        <v>1226.0999999999999</v>
      </c>
      <c r="T88" s="18">
        <f t="shared" si="30"/>
        <v>8.4521384928716442E-3</v>
      </c>
      <c r="U88" s="18">
        <f t="shared" si="31"/>
        <v>8.4521384928716442E-3</v>
      </c>
      <c r="V88" s="18">
        <f t="shared" si="32"/>
        <v>3.4378031804952129E-2</v>
      </c>
      <c r="W88" s="18">
        <f t="shared" si="33"/>
        <v>3.4378031804952129E-2</v>
      </c>
      <c r="X88" s="18">
        <f>IF(AND(O87="Enter Trade",O88="Exit Trade",U87&gt;W87),1-Q88/Q87,IF(AND(O87="Enter Trade",O88="Exit Trade",U87&lt;W87),Q88/Q87-1,""))</f>
        <v>1.5067880053707405E-2</v>
      </c>
      <c r="Y88" s="18">
        <f>IF(AND(O87="Enter Trade",O88="Exit Trade",U87&gt;W87),S88/S87-1,IF(AND(O87="Enter Trade",O88="Exit Trade",U87&lt;W87),1-S88/S87,""))</f>
        <v>1.1842376727872805E-2</v>
      </c>
      <c r="Z88" s="18">
        <f>IF(AND(X88&lt;&gt;"",Y88&lt;&gt;""),(X88+Y88),"")</f>
        <v>2.6910256781580211E-2</v>
      </c>
      <c r="AA88" s="18">
        <f>IF(AND(X88&lt;&gt;"",Y88&lt;&gt;""),(X88+Y88)/2,"")</f>
        <v>1.3455128390790105E-2</v>
      </c>
    </row>
    <row r="89" spans="1:27">
      <c r="A89" s="11">
        <v>42136</v>
      </c>
      <c r="B89" s="12">
        <v>971.95</v>
      </c>
      <c r="C89" s="12">
        <v>1191.3499999999999</v>
      </c>
      <c r="D89" s="9">
        <f t="shared" si="22"/>
        <v>-8.8395445055138397E-2</v>
      </c>
      <c r="E89" s="9">
        <f t="shared" si="6"/>
        <v>-9.4395719268742573E-2</v>
      </c>
      <c r="F89" s="9">
        <f t="shared" si="7"/>
        <v>1.1033135731769318E-2</v>
      </c>
      <c r="G89" s="9">
        <f t="shared" si="8"/>
        <v>-6.9571163872261615E-2</v>
      </c>
      <c r="H89" s="9">
        <f t="shared" si="9"/>
        <v>-0.11922027466522353</v>
      </c>
      <c r="I89" s="9">
        <f t="shared" si="10"/>
        <v>0.54384123965109121</v>
      </c>
      <c r="J89" s="3">
        <f t="shared" si="11"/>
        <v>-1.8529738463091902E-2</v>
      </c>
      <c r="K89" s="3">
        <f t="shared" si="11"/>
        <v>-2.8341897072016967E-2</v>
      </c>
      <c r="L89" s="15" t="str">
        <f t="shared" si="23"/>
        <v/>
      </c>
      <c r="M89" s="12">
        <v>0.22142898319205515</v>
      </c>
      <c r="N89" s="15" t="str">
        <f t="shared" si="24"/>
        <v/>
      </c>
      <c r="O89" s="15" t="str">
        <f t="shared" si="25"/>
        <v>Exit Trade</v>
      </c>
      <c r="P89" s="15" t="str">
        <f t="shared" si="26"/>
        <v/>
      </c>
      <c r="Q89" s="15">
        <f t="shared" si="27"/>
        <v>990.3</v>
      </c>
      <c r="R89" s="15" t="str">
        <f t="shared" si="28"/>
        <v/>
      </c>
      <c r="S89" s="15">
        <f t="shared" si="29"/>
        <v>1226.0999999999999</v>
      </c>
      <c r="T89" s="18" t="str">
        <f t="shared" si="30"/>
        <v/>
      </c>
      <c r="U89" s="18">
        <f t="shared" si="31"/>
        <v>8.4521384928716442E-3</v>
      </c>
      <c r="V89" s="18" t="str">
        <f t="shared" si="32"/>
        <v/>
      </c>
      <c r="W89" s="18">
        <f t="shared" si="33"/>
        <v>3.4378031804952129E-2</v>
      </c>
      <c r="X89" s="18" t="str">
        <f t="shared" ref="X89:X152" si="34">IF(AND(O88="Enter Trade",O89="Exit Trade",U88&gt;W88),1-Q89/Q88,IF(AND(O88="Enter Trade",O89="Exit Trade",U88&lt;W88),Q89/Q88-1,""))</f>
        <v/>
      </c>
      <c r="Y89" s="18" t="str">
        <f t="shared" ref="Y89:Y152" si="35">IF(AND(O88="Enter Trade",O89="Exit Trade",U88&gt;W88),S89/S88-1,IF(AND(O88="Enter Trade",O89="Exit Trade",U88&lt;W88),1-S89/S88,""))</f>
        <v/>
      </c>
      <c r="Z89" s="18" t="str">
        <f t="shared" ref="Z89:Z152" si="36">IF(AND(X89&lt;&gt;"",Y89&lt;&gt;""),(X89+Y89),"")</f>
        <v/>
      </c>
      <c r="AA89" s="18" t="str">
        <f t="shared" ref="AA89:AA152" si="37">IF(AND(X89&lt;&gt;"",Y89&lt;&gt;""),(X89+Y89)/2,"")</f>
        <v/>
      </c>
    </row>
    <row r="90" spans="1:27">
      <c r="A90" s="11">
        <v>42137</v>
      </c>
      <c r="B90" s="12">
        <v>990.25</v>
      </c>
      <c r="C90" s="12">
        <v>1219.4000000000001</v>
      </c>
      <c r="D90" s="9">
        <f t="shared" si="22"/>
        <v>-9.0401339609570766E-2</v>
      </c>
      <c r="E90" s="9">
        <f t="shared" si="6"/>
        <v>-9.3893909423628477E-2</v>
      </c>
      <c r="F90" s="9">
        <f t="shared" si="7"/>
        <v>1.0853652457331608E-2</v>
      </c>
      <c r="G90" s="9">
        <f t="shared" si="8"/>
        <v>-6.9473191394632358E-2</v>
      </c>
      <c r="H90" s="9">
        <f t="shared" si="9"/>
        <v>-0.1183146274526246</v>
      </c>
      <c r="I90" s="9">
        <f t="shared" si="10"/>
        <v>0.32178751141957662</v>
      </c>
      <c r="J90" s="3">
        <f t="shared" si="11"/>
        <v>1.8828129018982412E-2</v>
      </c>
      <c r="K90" s="3">
        <f t="shared" si="11"/>
        <v>2.354471817685834E-2</v>
      </c>
      <c r="L90" s="15" t="str">
        <f t="shared" si="23"/>
        <v>Exit Trade</v>
      </c>
      <c r="M90" s="12">
        <v>0.22142898319205515</v>
      </c>
      <c r="N90" s="15" t="str">
        <f t="shared" si="24"/>
        <v/>
      </c>
      <c r="O90" s="15" t="str">
        <f t="shared" si="25"/>
        <v>Exit Trade</v>
      </c>
      <c r="P90" s="15" t="str">
        <f t="shared" si="26"/>
        <v/>
      </c>
      <c r="Q90" s="15">
        <f t="shared" si="27"/>
        <v>990.3</v>
      </c>
      <c r="R90" s="15" t="str">
        <f t="shared" si="28"/>
        <v/>
      </c>
      <c r="S90" s="15">
        <f t="shared" si="29"/>
        <v>1226.0999999999999</v>
      </c>
      <c r="T90" s="18" t="str">
        <f t="shared" si="30"/>
        <v/>
      </c>
      <c r="U90" s="18">
        <f t="shared" si="31"/>
        <v>8.4521384928716442E-3</v>
      </c>
      <c r="V90" s="18" t="str">
        <f t="shared" si="32"/>
        <v/>
      </c>
      <c r="W90" s="18">
        <f t="shared" si="33"/>
        <v>3.4378031804952129E-2</v>
      </c>
      <c r="X90" s="18" t="str">
        <f t="shared" si="34"/>
        <v/>
      </c>
      <c r="Y90" s="18" t="str">
        <f t="shared" si="35"/>
        <v/>
      </c>
      <c r="Z90" s="18" t="str">
        <f t="shared" si="36"/>
        <v/>
      </c>
      <c r="AA90" s="18" t="str">
        <f t="shared" si="37"/>
        <v/>
      </c>
    </row>
    <row r="91" spans="1:27">
      <c r="A91" s="11">
        <v>42138</v>
      </c>
      <c r="B91" s="12">
        <v>991.05</v>
      </c>
      <c r="C91" s="12">
        <v>1209.7</v>
      </c>
      <c r="D91" s="9">
        <f t="shared" si="22"/>
        <v>-8.6582114784113123E-2</v>
      </c>
      <c r="E91" s="9">
        <f t="shared" si="6"/>
        <v>-9.3613849224351856E-2</v>
      </c>
      <c r="F91" s="9">
        <f t="shared" si="7"/>
        <v>1.0932666304036462E-2</v>
      </c>
      <c r="G91" s="9">
        <f t="shared" si="8"/>
        <v>-6.9015350040269818E-2</v>
      </c>
      <c r="H91" s="9">
        <f t="shared" si="9"/>
        <v>-0.11821234840843389</v>
      </c>
      <c r="I91" s="9">
        <f t="shared" si="10"/>
        <v>0.64318568267674447</v>
      </c>
      <c r="J91" s="3">
        <f t="shared" si="11"/>
        <v>8.0787679878813884E-4</v>
      </c>
      <c r="K91" s="3">
        <f t="shared" si="11"/>
        <v>-7.9547318353288873E-3</v>
      </c>
      <c r="L91" s="15" t="str">
        <f t="shared" si="23"/>
        <v/>
      </c>
      <c r="M91" s="12">
        <v>0.22142898319205515</v>
      </c>
      <c r="N91" s="15" t="str">
        <f t="shared" si="24"/>
        <v/>
      </c>
      <c r="O91" s="15" t="str">
        <f t="shared" si="25"/>
        <v>Exit Trade</v>
      </c>
      <c r="P91" s="15" t="str">
        <f t="shared" si="26"/>
        <v/>
      </c>
      <c r="Q91" s="15">
        <f t="shared" si="27"/>
        <v>990.3</v>
      </c>
      <c r="R91" s="15" t="str">
        <f t="shared" si="28"/>
        <v/>
      </c>
      <c r="S91" s="15">
        <f t="shared" si="29"/>
        <v>1226.0999999999999</v>
      </c>
      <c r="T91" s="18" t="str">
        <f t="shared" si="30"/>
        <v/>
      </c>
      <c r="U91" s="18">
        <f t="shared" si="31"/>
        <v>8.4521384928716442E-3</v>
      </c>
      <c r="V91" s="18" t="str">
        <f t="shared" si="32"/>
        <v/>
      </c>
      <c r="W91" s="18">
        <f t="shared" si="33"/>
        <v>3.4378031804952129E-2</v>
      </c>
      <c r="X91" s="18" t="str">
        <f t="shared" si="34"/>
        <v/>
      </c>
      <c r="Y91" s="18" t="str">
        <f t="shared" si="35"/>
        <v/>
      </c>
      <c r="Z91" s="18" t="str">
        <f t="shared" si="36"/>
        <v/>
      </c>
      <c r="AA91" s="18" t="str">
        <f t="shared" si="37"/>
        <v/>
      </c>
    </row>
    <row r="92" spans="1:27">
      <c r="A92" s="11">
        <v>42139</v>
      </c>
      <c r="B92" s="12">
        <v>990.1</v>
      </c>
      <c r="C92" s="12">
        <v>1234.3</v>
      </c>
      <c r="D92" s="9">
        <f t="shared" si="22"/>
        <v>-9.5741668480429115E-2</v>
      </c>
      <c r="E92" s="9">
        <f t="shared" si="6"/>
        <v>-9.3462811342123225E-2</v>
      </c>
      <c r="F92" s="9">
        <f t="shared" si="7"/>
        <v>1.086861050212075E-2</v>
      </c>
      <c r="G92" s="9">
        <f t="shared" si="8"/>
        <v>-6.9008437712351545E-2</v>
      </c>
      <c r="H92" s="9">
        <f t="shared" si="9"/>
        <v>-0.11791718497189491</v>
      </c>
      <c r="I92" s="9">
        <f t="shared" si="10"/>
        <v>-0.20967327312550441</v>
      </c>
      <c r="J92" s="3">
        <f t="shared" si="11"/>
        <v>-9.5857928459707571E-4</v>
      </c>
      <c r="K92" s="3">
        <f t="shared" si="11"/>
        <v>2.0335620401752425E-2</v>
      </c>
      <c r="L92" s="15" t="str">
        <f t="shared" si="23"/>
        <v>Exit Trade</v>
      </c>
      <c r="M92" s="12">
        <v>0.22142898319205515</v>
      </c>
      <c r="N92" s="15" t="str">
        <f t="shared" si="24"/>
        <v/>
      </c>
      <c r="O92" s="15" t="str">
        <f t="shared" si="25"/>
        <v>Exit Trade</v>
      </c>
      <c r="P92" s="15" t="str">
        <f t="shared" si="26"/>
        <v/>
      </c>
      <c r="Q92" s="15">
        <f t="shared" si="27"/>
        <v>990.3</v>
      </c>
      <c r="R92" s="15" t="str">
        <f t="shared" si="28"/>
        <v/>
      </c>
      <c r="S92" s="15">
        <f t="shared" si="29"/>
        <v>1226.0999999999999</v>
      </c>
      <c r="T92" s="18" t="str">
        <f t="shared" si="30"/>
        <v/>
      </c>
      <c r="U92" s="18">
        <f t="shared" si="31"/>
        <v>8.4521384928716442E-3</v>
      </c>
      <c r="V92" s="18" t="str">
        <f t="shared" si="32"/>
        <v/>
      </c>
      <c r="W92" s="18">
        <f t="shared" si="33"/>
        <v>3.4378031804952129E-2</v>
      </c>
      <c r="X92" s="18" t="str">
        <f t="shared" si="34"/>
        <v/>
      </c>
      <c r="Y92" s="18" t="str">
        <f t="shared" si="35"/>
        <v/>
      </c>
      <c r="Z92" s="18" t="str">
        <f t="shared" si="36"/>
        <v/>
      </c>
      <c r="AA92" s="18" t="str">
        <f t="shared" si="37"/>
        <v/>
      </c>
    </row>
    <row r="93" spans="1:27">
      <c r="A93" s="11">
        <v>42142</v>
      </c>
      <c r="B93" s="12">
        <v>1009.85</v>
      </c>
      <c r="C93" s="12">
        <v>1264.3</v>
      </c>
      <c r="D93" s="9">
        <f t="shared" si="22"/>
        <v>-9.7593268125980889E-2</v>
      </c>
      <c r="E93" s="9">
        <f t="shared" si="6"/>
        <v>-9.3068966321597543E-2</v>
      </c>
      <c r="F93" s="9">
        <f t="shared" si="7"/>
        <v>1.0477912097506304E-2</v>
      </c>
      <c r="G93" s="9">
        <f t="shared" si="8"/>
        <v>-6.9493664102208363E-2</v>
      </c>
      <c r="H93" s="9">
        <f t="shared" si="9"/>
        <v>-0.11664426854098672</v>
      </c>
      <c r="I93" s="9">
        <f t="shared" si="10"/>
        <v>-0.43179421265235746</v>
      </c>
      <c r="J93" s="3">
        <f t="shared" si="11"/>
        <v>1.9947480052519947E-2</v>
      </c>
      <c r="K93" s="3">
        <f t="shared" si="11"/>
        <v>2.4305274244511059E-2</v>
      </c>
      <c r="L93" s="15" t="str">
        <f t="shared" si="23"/>
        <v>Exit Trade</v>
      </c>
      <c r="M93" s="12">
        <v>0.22142898319205515</v>
      </c>
      <c r="N93" s="15" t="str">
        <f t="shared" si="24"/>
        <v/>
      </c>
      <c r="O93" s="15" t="str">
        <f t="shared" si="25"/>
        <v>Exit Trade</v>
      </c>
      <c r="P93" s="15" t="str">
        <f t="shared" si="26"/>
        <v/>
      </c>
      <c r="Q93" s="15">
        <f t="shared" si="27"/>
        <v>990.3</v>
      </c>
      <c r="R93" s="15" t="str">
        <f t="shared" si="28"/>
        <v/>
      </c>
      <c r="S93" s="15">
        <f t="shared" si="29"/>
        <v>1226.0999999999999</v>
      </c>
      <c r="T93" s="18" t="str">
        <f t="shared" si="30"/>
        <v/>
      </c>
      <c r="U93" s="18">
        <f t="shared" si="31"/>
        <v>8.4521384928716442E-3</v>
      </c>
      <c r="V93" s="18" t="str">
        <f t="shared" si="32"/>
        <v/>
      </c>
      <c r="W93" s="18">
        <f t="shared" si="33"/>
        <v>3.4378031804952129E-2</v>
      </c>
      <c r="X93" s="18" t="str">
        <f t="shared" si="34"/>
        <v/>
      </c>
      <c r="Y93" s="18" t="str">
        <f t="shared" si="35"/>
        <v/>
      </c>
      <c r="Z93" s="18" t="str">
        <f t="shared" si="36"/>
        <v/>
      </c>
      <c r="AA93" s="18" t="str">
        <f t="shared" si="37"/>
        <v/>
      </c>
    </row>
    <row r="94" spans="1:27">
      <c r="A94" s="11">
        <v>42143</v>
      </c>
      <c r="B94" s="12">
        <v>1007.55</v>
      </c>
      <c r="C94" s="12">
        <v>1240.55</v>
      </c>
      <c r="D94" s="9">
        <f t="shared" si="22"/>
        <v>-9.0347665716962844E-2</v>
      </c>
      <c r="E94" s="9">
        <f t="shared" si="6"/>
        <v>-9.2349147366035195E-2</v>
      </c>
      <c r="F94" s="9">
        <f t="shared" si="7"/>
        <v>9.8601840675569801E-3</v>
      </c>
      <c r="G94" s="9">
        <f t="shared" si="8"/>
        <v>-7.0163733214031992E-2</v>
      </c>
      <c r="H94" s="9">
        <f t="shared" si="9"/>
        <v>-0.1145345615180384</v>
      </c>
      <c r="I94" s="9">
        <f t="shared" si="10"/>
        <v>0.20298623589166426</v>
      </c>
      <c r="J94" s="3">
        <f t="shared" si="11"/>
        <v>-2.2775659751448911E-3</v>
      </c>
      <c r="K94" s="3">
        <f t="shared" si="11"/>
        <v>-1.8785098473463577E-2</v>
      </c>
      <c r="L94" s="15" t="str">
        <f t="shared" si="23"/>
        <v>Exit Trade</v>
      </c>
      <c r="M94" s="12">
        <v>0.22142898319205515</v>
      </c>
      <c r="N94" s="15" t="str">
        <f t="shared" si="24"/>
        <v/>
      </c>
      <c r="O94" s="15" t="str">
        <f t="shared" si="25"/>
        <v>Exit Trade</v>
      </c>
      <c r="P94" s="15" t="str">
        <f t="shared" si="26"/>
        <v/>
      </c>
      <c r="Q94" s="15">
        <f t="shared" si="27"/>
        <v>990.3</v>
      </c>
      <c r="R94" s="15" t="str">
        <f t="shared" si="28"/>
        <v/>
      </c>
      <c r="S94" s="15">
        <f t="shared" si="29"/>
        <v>1226.0999999999999</v>
      </c>
      <c r="T94" s="18" t="str">
        <f t="shared" si="30"/>
        <v/>
      </c>
      <c r="U94" s="18">
        <f t="shared" si="31"/>
        <v>8.4521384928716442E-3</v>
      </c>
      <c r="V94" s="18" t="str">
        <f t="shared" si="32"/>
        <v/>
      </c>
      <c r="W94" s="18">
        <f t="shared" si="33"/>
        <v>3.4378031804952129E-2</v>
      </c>
      <c r="X94" s="18" t="str">
        <f t="shared" si="34"/>
        <v/>
      </c>
      <c r="Y94" s="18" t="str">
        <f t="shared" si="35"/>
        <v/>
      </c>
      <c r="Z94" s="18" t="str">
        <f t="shared" si="36"/>
        <v/>
      </c>
      <c r="AA94" s="18" t="str">
        <f t="shared" si="37"/>
        <v/>
      </c>
    </row>
    <row r="95" spans="1:27">
      <c r="A95" s="11">
        <v>42144</v>
      </c>
      <c r="B95" s="12">
        <v>1024.05</v>
      </c>
      <c r="C95" s="12">
        <v>1270.05</v>
      </c>
      <c r="D95" s="9">
        <f t="shared" si="22"/>
        <v>-9.349965691997715E-2</v>
      </c>
      <c r="E95" s="9">
        <f t="shared" si="6"/>
        <v>-9.1786173805771254E-2</v>
      </c>
      <c r="F95" s="9">
        <f t="shared" si="7"/>
        <v>9.2584682476093052E-3</v>
      </c>
      <c r="G95" s="9">
        <f t="shared" si="8"/>
        <v>-7.0954620248650319E-2</v>
      </c>
      <c r="H95" s="9">
        <f t="shared" si="9"/>
        <v>-0.11261772736289219</v>
      </c>
      <c r="I95" s="9">
        <f t="shared" si="10"/>
        <v>-0.18507198689679011</v>
      </c>
      <c r="J95" s="3">
        <f t="shared" si="11"/>
        <v>1.6376358493375019E-2</v>
      </c>
      <c r="K95" s="3">
        <f t="shared" si="11"/>
        <v>2.3779775099754142E-2</v>
      </c>
      <c r="L95" s="15" t="str">
        <f t="shared" si="23"/>
        <v>Exit Trade</v>
      </c>
      <c r="M95" s="12">
        <v>0.22142898319205515</v>
      </c>
      <c r="N95" s="15" t="str">
        <f t="shared" si="24"/>
        <v/>
      </c>
      <c r="O95" s="15" t="str">
        <f t="shared" si="25"/>
        <v>Exit Trade</v>
      </c>
      <c r="P95" s="15" t="str">
        <f t="shared" si="26"/>
        <v/>
      </c>
      <c r="Q95" s="15">
        <f t="shared" si="27"/>
        <v>990.3</v>
      </c>
      <c r="R95" s="15" t="str">
        <f t="shared" si="28"/>
        <v/>
      </c>
      <c r="S95" s="15">
        <f t="shared" si="29"/>
        <v>1226.0999999999999</v>
      </c>
      <c r="T95" s="18" t="str">
        <f t="shared" si="30"/>
        <v/>
      </c>
      <c r="U95" s="18">
        <f t="shared" si="31"/>
        <v>8.4521384928716442E-3</v>
      </c>
      <c r="V95" s="18" t="str">
        <f t="shared" si="32"/>
        <v/>
      </c>
      <c r="W95" s="18">
        <f t="shared" si="33"/>
        <v>3.4378031804952129E-2</v>
      </c>
      <c r="X95" s="18" t="str">
        <f t="shared" si="34"/>
        <v/>
      </c>
      <c r="Y95" s="18" t="str">
        <f t="shared" si="35"/>
        <v/>
      </c>
      <c r="Z95" s="18" t="str">
        <f t="shared" si="36"/>
        <v/>
      </c>
      <c r="AA95" s="18" t="str">
        <f t="shared" si="37"/>
        <v/>
      </c>
    </row>
    <row r="96" spans="1:27">
      <c r="A96" s="11">
        <v>42145</v>
      </c>
      <c r="B96" s="12">
        <v>1024.7</v>
      </c>
      <c r="C96" s="12">
        <v>1255.95</v>
      </c>
      <c r="D96" s="9">
        <f t="shared" si="22"/>
        <v>-8.8375614057449522E-2</v>
      </c>
      <c r="E96" s="9">
        <f t="shared" ref="E96:E159" si="38">AVERAGE(D67:D96)</f>
        <v>-9.1084303229159683E-2</v>
      </c>
      <c r="F96" s="9">
        <f t="shared" ref="F96:F159" si="39">STDEV(D67:D96)</f>
        <v>8.6529750551051672E-3</v>
      </c>
      <c r="G96" s="9">
        <f t="shared" ref="G96:G159" si="40">E96+2.25*F96</f>
        <v>-7.1615109355173054E-2</v>
      </c>
      <c r="H96" s="9">
        <f t="shared" ref="H96:H159" si="41">E96-2.25*F96</f>
        <v>-0.11055349710314631</v>
      </c>
      <c r="I96" s="9">
        <f t="shared" ref="I96:I159" si="42">(D96-E96)/F96</f>
        <v>0.3130355923205928</v>
      </c>
      <c r="J96" s="3">
        <f t="shared" ref="J96:K159" si="43">(B96-B95)/B95</f>
        <v>6.3473463209813097E-4</v>
      </c>
      <c r="K96" s="3">
        <f t="shared" si="43"/>
        <v>-1.1101925121058155E-2</v>
      </c>
      <c r="L96" s="15" t="str">
        <f t="shared" si="23"/>
        <v>Exit Trade</v>
      </c>
      <c r="M96" s="12">
        <v>0.22142898319205515</v>
      </c>
      <c r="N96" s="15" t="str">
        <f t="shared" si="24"/>
        <v/>
      </c>
      <c r="O96" s="15" t="str">
        <f t="shared" si="25"/>
        <v>Exit Trade</v>
      </c>
      <c r="P96" s="15" t="str">
        <f t="shared" si="26"/>
        <v/>
      </c>
      <c r="Q96" s="15">
        <f t="shared" si="27"/>
        <v>990.3</v>
      </c>
      <c r="R96" s="15" t="str">
        <f t="shared" si="28"/>
        <v/>
      </c>
      <c r="S96" s="15">
        <f t="shared" si="29"/>
        <v>1226.0999999999999</v>
      </c>
      <c r="T96" s="18" t="str">
        <f t="shared" si="30"/>
        <v/>
      </c>
      <c r="U96" s="18">
        <f t="shared" si="31"/>
        <v>8.4521384928716442E-3</v>
      </c>
      <c r="V96" s="18" t="str">
        <f t="shared" si="32"/>
        <v/>
      </c>
      <c r="W96" s="18">
        <f t="shared" si="33"/>
        <v>3.4378031804952129E-2</v>
      </c>
      <c r="X96" s="18" t="str">
        <f t="shared" si="34"/>
        <v/>
      </c>
      <c r="Y96" s="18" t="str">
        <f t="shared" si="35"/>
        <v/>
      </c>
      <c r="Z96" s="18" t="str">
        <f t="shared" si="36"/>
        <v/>
      </c>
      <c r="AA96" s="18" t="str">
        <f t="shared" si="37"/>
        <v/>
      </c>
    </row>
    <row r="97" spans="1:27">
      <c r="A97" s="11">
        <v>42146</v>
      </c>
      <c r="B97" s="12">
        <v>1024.3</v>
      </c>
      <c r="C97" s="12">
        <v>1288.05</v>
      </c>
      <c r="D97" s="9">
        <f t="shared" si="22"/>
        <v>-9.9505549237353219E-2</v>
      </c>
      <c r="E97" s="9">
        <f t="shared" si="38"/>
        <v>-9.1112086672568135E-2</v>
      </c>
      <c r="F97" s="9">
        <f t="shared" si="39"/>
        <v>8.6794758486090466E-3</v>
      </c>
      <c r="G97" s="9">
        <f t="shared" si="40"/>
        <v>-7.1583266013197783E-2</v>
      </c>
      <c r="H97" s="9">
        <f t="shared" si="41"/>
        <v>-0.11064090733193849</v>
      </c>
      <c r="I97" s="9">
        <f t="shared" si="42"/>
        <v>-0.96704717095678094</v>
      </c>
      <c r="J97" s="3">
        <f t="shared" si="43"/>
        <v>-3.9035815360602221E-4</v>
      </c>
      <c r="K97" s="3">
        <f t="shared" si="43"/>
        <v>2.5558342290696211E-2</v>
      </c>
      <c r="L97" s="15" t="str">
        <f t="shared" si="23"/>
        <v/>
      </c>
      <c r="M97" s="12">
        <v>0.22142898319205515</v>
      </c>
      <c r="N97" s="15" t="str">
        <f t="shared" si="24"/>
        <v/>
      </c>
      <c r="O97" s="15" t="str">
        <f t="shared" si="25"/>
        <v>Exit Trade</v>
      </c>
      <c r="P97" s="15" t="str">
        <f t="shared" si="26"/>
        <v/>
      </c>
      <c r="Q97" s="15">
        <f t="shared" si="27"/>
        <v>990.3</v>
      </c>
      <c r="R97" s="15" t="str">
        <f t="shared" si="28"/>
        <v/>
      </c>
      <c r="S97" s="15">
        <f t="shared" si="29"/>
        <v>1226.0999999999999</v>
      </c>
      <c r="T97" s="18" t="str">
        <f t="shared" si="30"/>
        <v/>
      </c>
      <c r="U97" s="18">
        <f t="shared" si="31"/>
        <v>8.4521384928716442E-3</v>
      </c>
      <c r="V97" s="18" t="str">
        <f t="shared" si="32"/>
        <v/>
      </c>
      <c r="W97" s="18">
        <f t="shared" si="33"/>
        <v>3.4378031804952129E-2</v>
      </c>
      <c r="X97" s="18" t="str">
        <f t="shared" si="34"/>
        <v/>
      </c>
      <c r="Y97" s="18" t="str">
        <f t="shared" si="35"/>
        <v/>
      </c>
      <c r="Z97" s="18" t="str">
        <f t="shared" si="36"/>
        <v/>
      </c>
      <c r="AA97" s="18" t="str">
        <f t="shared" si="37"/>
        <v/>
      </c>
    </row>
    <row r="98" spans="1:27">
      <c r="A98" s="11">
        <v>42149</v>
      </c>
      <c r="B98" s="12">
        <v>1023.55</v>
      </c>
      <c r="C98" s="12">
        <v>1252.6500000000001</v>
      </c>
      <c r="D98" s="9">
        <f t="shared" si="22"/>
        <v>-8.7720680115269137E-2</v>
      </c>
      <c r="E98" s="9">
        <f t="shared" si="38"/>
        <v>-9.0994241411522764E-2</v>
      </c>
      <c r="F98" s="9">
        <f t="shared" si="39"/>
        <v>8.7014267963840975E-3</v>
      </c>
      <c r="G98" s="9">
        <f t="shared" si="40"/>
        <v>-7.1416031119658552E-2</v>
      </c>
      <c r="H98" s="9">
        <f t="shared" si="41"/>
        <v>-0.11057245170338698</v>
      </c>
      <c r="I98" s="9">
        <f t="shared" si="42"/>
        <v>0.37620971512556595</v>
      </c>
      <c r="J98" s="3">
        <f t="shared" si="43"/>
        <v>-7.3220736112467055E-4</v>
      </c>
      <c r="K98" s="3">
        <f t="shared" si="43"/>
        <v>-2.7483405147315607E-2</v>
      </c>
      <c r="L98" s="15" t="str">
        <f t="shared" si="23"/>
        <v>Exit Trade</v>
      </c>
      <c r="M98" s="12">
        <v>0.22142898319205515</v>
      </c>
      <c r="N98" s="15" t="str">
        <f t="shared" si="24"/>
        <v/>
      </c>
      <c r="O98" s="15" t="str">
        <f t="shared" si="25"/>
        <v>Exit Trade</v>
      </c>
      <c r="P98" s="15" t="str">
        <f t="shared" si="26"/>
        <v/>
      </c>
      <c r="Q98" s="15">
        <f t="shared" si="27"/>
        <v>990.3</v>
      </c>
      <c r="R98" s="15" t="str">
        <f t="shared" si="28"/>
        <v/>
      </c>
      <c r="S98" s="15">
        <f t="shared" si="29"/>
        <v>1226.0999999999999</v>
      </c>
      <c r="T98" s="18" t="str">
        <f t="shared" si="30"/>
        <v/>
      </c>
      <c r="U98" s="18">
        <f t="shared" si="31"/>
        <v>8.4521384928716442E-3</v>
      </c>
      <c r="V98" s="18" t="str">
        <f t="shared" si="32"/>
        <v/>
      </c>
      <c r="W98" s="18">
        <f t="shared" si="33"/>
        <v>3.4378031804952129E-2</v>
      </c>
      <c r="X98" s="18" t="str">
        <f t="shared" si="34"/>
        <v/>
      </c>
      <c r="Y98" s="18" t="str">
        <f t="shared" si="35"/>
        <v/>
      </c>
      <c r="Z98" s="18" t="str">
        <f t="shared" si="36"/>
        <v/>
      </c>
      <c r="AA98" s="18" t="str">
        <f t="shared" si="37"/>
        <v/>
      </c>
    </row>
    <row r="99" spans="1:27">
      <c r="A99" s="11">
        <v>42150</v>
      </c>
      <c r="B99" s="12">
        <v>1027.4000000000001</v>
      </c>
      <c r="C99" s="12">
        <v>1240.45</v>
      </c>
      <c r="D99" s="9">
        <f t="shared" si="22"/>
        <v>-8.1839702051245772E-2</v>
      </c>
      <c r="E99" s="9">
        <f t="shared" si="38"/>
        <v>-9.0636598860295722E-2</v>
      </c>
      <c r="F99" s="9">
        <f t="shared" si="39"/>
        <v>8.8536346878329442E-3</v>
      </c>
      <c r="G99" s="9">
        <f t="shared" si="40"/>
        <v>-7.0715920812671598E-2</v>
      </c>
      <c r="H99" s="9">
        <f t="shared" si="41"/>
        <v>-0.11055727690791985</v>
      </c>
      <c r="I99" s="9">
        <f t="shared" si="42"/>
        <v>0.99359157218662231</v>
      </c>
      <c r="J99" s="3">
        <f t="shared" si="43"/>
        <v>3.7614185921548888E-3</v>
      </c>
      <c r="K99" s="3">
        <f t="shared" si="43"/>
        <v>-9.7393525725462376E-3</v>
      </c>
      <c r="L99" s="15" t="str">
        <f t="shared" si="23"/>
        <v/>
      </c>
      <c r="M99" s="12">
        <v>0.22142898319205515</v>
      </c>
      <c r="N99" s="15" t="str">
        <f t="shared" si="24"/>
        <v/>
      </c>
      <c r="O99" s="15" t="str">
        <f t="shared" si="25"/>
        <v>Exit Trade</v>
      </c>
      <c r="P99" s="15" t="str">
        <f t="shared" si="26"/>
        <v/>
      </c>
      <c r="Q99" s="15">
        <f t="shared" si="27"/>
        <v>990.3</v>
      </c>
      <c r="R99" s="15" t="str">
        <f t="shared" si="28"/>
        <v/>
      </c>
      <c r="S99" s="15">
        <f t="shared" si="29"/>
        <v>1226.0999999999999</v>
      </c>
      <c r="T99" s="18" t="str">
        <f t="shared" si="30"/>
        <v/>
      </c>
      <c r="U99" s="18">
        <f t="shared" si="31"/>
        <v>8.4521384928716442E-3</v>
      </c>
      <c r="V99" s="18" t="str">
        <f t="shared" si="32"/>
        <v/>
      </c>
      <c r="W99" s="18">
        <f t="shared" si="33"/>
        <v>3.4378031804952129E-2</v>
      </c>
      <c r="X99" s="18" t="str">
        <f t="shared" si="34"/>
        <v/>
      </c>
      <c r="Y99" s="18" t="str">
        <f t="shared" si="35"/>
        <v/>
      </c>
      <c r="Z99" s="18" t="str">
        <f t="shared" si="36"/>
        <v/>
      </c>
      <c r="AA99" s="18" t="str">
        <f t="shared" si="37"/>
        <v/>
      </c>
    </row>
    <row r="100" spans="1:27">
      <c r="A100" s="11">
        <v>42151</v>
      </c>
      <c r="B100" s="12">
        <v>1038.1500000000001</v>
      </c>
      <c r="C100" s="12">
        <v>1239.9000000000001</v>
      </c>
      <c r="D100" s="9">
        <f t="shared" si="22"/>
        <v>-7.7126551704933446E-2</v>
      </c>
      <c r="E100" s="9">
        <f t="shared" si="38"/>
        <v>-8.9902091886277236E-2</v>
      </c>
      <c r="F100" s="9">
        <f t="shared" si="39"/>
        <v>9.0341813350420224E-3</v>
      </c>
      <c r="G100" s="9">
        <f t="shared" si="40"/>
        <v>-6.9575183882432681E-2</v>
      </c>
      <c r="H100" s="9">
        <f t="shared" si="41"/>
        <v>-0.11022899989012179</v>
      </c>
      <c r="I100" s="9">
        <f t="shared" si="42"/>
        <v>1.4141336893238665</v>
      </c>
      <c r="J100" s="3">
        <f t="shared" si="43"/>
        <v>1.0463305431185515E-2</v>
      </c>
      <c r="K100" s="3">
        <f t="shared" si="43"/>
        <v>-4.4338748034983635E-4</v>
      </c>
      <c r="L100" s="15" t="str">
        <f t="shared" si="23"/>
        <v/>
      </c>
      <c r="M100" s="12">
        <v>0.22142898319205515</v>
      </c>
      <c r="N100" s="15" t="str">
        <f t="shared" si="24"/>
        <v/>
      </c>
      <c r="O100" s="15" t="str">
        <f t="shared" si="25"/>
        <v>Exit Trade</v>
      </c>
      <c r="P100" s="15" t="str">
        <f t="shared" si="26"/>
        <v/>
      </c>
      <c r="Q100" s="15">
        <f t="shared" si="27"/>
        <v>990.3</v>
      </c>
      <c r="R100" s="15" t="str">
        <f t="shared" si="28"/>
        <v/>
      </c>
      <c r="S100" s="15">
        <f t="shared" si="29"/>
        <v>1226.0999999999999</v>
      </c>
      <c r="T100" s="18" t="str">
        <f t="shared" si="30"/>
        <v/>
      </c>
      <c r="U100" s="18">
        <f t="shared" si="31"/>
        <v>8.4521384928716442E-3</v>
      </c>
      <c r="V100" s="18" t="str">
        <f t="shared" si="32"/>
        <v/>
      </c>
      <c r="W100" s="18">
        <f t="shared" si="33"/>
        <v>3.4378031804952129E-2</v>
      </c>
      <c r="X100" s="18" t="str">
        <f t="shared" si="34"/>
        <v/>
      </c>
      <c r="Y100" s="18" t="str">
        <f t="shared" si="35"/>
        <v/>
      </c>
      <c r="Z100" s="18" t="str">
        <f t="shared" si="36"/>
        <v/>
      </c>
      <c r="AA100" s="18" t="str">
        <f t="shared" si="37"/>
        <v/>
      </c>
    </row>
    <row r="101" spans="1:27">
      <c r="A101" s="11">
        <v>42152</v>
      </c>
      <c r="B101" s="12">
        <v>1029.4000000000001</v>
      </c>
      <c r="C101" s="12">
        <v>1229.25</v>
      </c>
      <c r="D101" s="9">
        <f t="shared" si="22"/>
        <v>-7.7056053048048342E-2</v>
      </c>
      <c r="E101" s="9">
        <f t="shared" si="38"/>
        <v>-8.9230333673127701E-2</v>
      </c>
      <c r="F101" s="9">
        <f t="shared" si="39"/>
        <v>9.2194911690150171E-3</v>
      </c>
      <c r="G101" s="9">
        <f t="shared" si="40"/>
        <v>-6.8486478542843912E-2</v>
      </c>
      <c r="H101" s="9">
        <f t="shared" si="41"/>
        <v>-0.10997418880341149</v>
      </c>
      <c r="I101" s="9">
        <f t="shared" si="42"/>
        <v>1.3204937671609076</v>
      </c>
      <c r="J101" s="3">
        <f t="shared" si="43"/>
        <v>-8.4284544622646052E-3</v>
      </c>
      <c r="K101" s="3">
        <f t="shared" si="43"/>
        <v>-8.589402371159037E-3</v>
      </c>
      <c r="L101" s="15" t="str">
        <f t="shared" si="23"/>
        <v/>
      </c>
      <c r="M101" s="12">
        <v>0.22142898319205515</v>
      </c>
      <c r="N101" s="15" t="str">
        <f t="shared" si="24"/>
        <v/>
      </c>
      <c r="O101" s="15" t="str">
        <f t="shared" si="25"/>
        <v>Exit Trade</v>
      </c>
      <c r="P101" s="15" t="str">
        <f t="shared" si="26"/>
        <v/>
      </c>
      <c r="Q101" s="15">
        <f t="shared" si="27"/>
        <v>990.3</v>
      </c>
      <c r="R101" s="15" t="str">
        <f t="shared" si="28"/>
        <v/>
      </c>
      <c r="S101" s="15">
        <f t="shared" si="29"/>
        <v>1226.0999999999999</v>
      </c>
      <c r="T101" s="18" t="str">
        <f t="shared" si="30"/>
        <v/>
      </c>
      <c r="U101" s="18">
        <f t="shared" si="31"/>
        <v>8.4521384928716442E-3</v>
      </c>
      <c r="V101" s="18" t="str">
        <f t="shared" si="32"/>
        <v/>
      </c>
      <c r="W101" s="18">
        <f t="shared" si="33"/>
        <v>3.4378031804952129E-2</v>
      </c>
      <c r="X101" s="18" t="str">
        <f t="shared" si="34"/>
        <v/>
      </c>
      <c r="Y101" s="18" t="str">
        <f t="shared" si="35"/>
        <v/>
      </c>
      <c r="Z101" s="18" t="str">
        <f t="shared" si="36"/>
        <v/>
      </c>
      <c r="AA101" s="18" t="str">
        <f t="shared" si="37"/>
        <v/>
      </c>
    </row>
    <row r="102" spans="1:27">
      <c r="A102" s="11">
        <v>42153</v>
      </c>
      <c r="B102" s="12">
        <v>1050.55</v>
      </c>
      <c r="C102" s="12">
        <v>1236.05</v>
      </c>
      <c r="D102" s="9">
        <f t="shared" si="22"/>
        <v>-7.0619311848045818E-2</v>
      </c>
      <c r="E102" s="9">
        <f t="shared" si="38"/>
        <v>-8.8133660668986286E-2</v>
      </c>
      <c r="F102" s="9">
        <f t="shared" si="39"/>
        <v>9.415835080079633E-3</v>
      </c>
      <c r="G102" s="9">
        <f t="shared" si="40"/>
        <v>-6.6948031738807118E-2</v>
      </c>
      <c r="H102" s="9">
        <f t="shared" si="41"/>
        <v>-0.10931928959916545</v>
      </c>
      <c r="I102" s="9">
        <f t="shared" si="42"/>
        <v>1.8600951133898092</v>
      </c>
      <c r="J102" s="3">
        <f t="shared" si="43"/>
        <v>2.0545949096560968E-2</v>
      </c>
      <c r="K102" s="3">
        <f t="shared" si="43"/>
        <v>5.5318283506202602E-3</v>
      </c>
      <c r="L102" s="15" t="str">
        <f t="shared" si="23"/>
        <v/>
      </c>
      <c r="M102" s="12">
        <v>0.22142898319205515</v>
      </c>
      <c r="N102" s="15" t="str">
        <f t="shared" si="24"/>
        <v/>
      </c>
      <c r="O102" s="15" t="str">
        <f t="shared" si="25"/>
        <v>Exit Trade</v>
      </c>
      <c r="P102" s="15" t="str">
        <f t="shared" si="26"/>
        <v/>
      </c>
      <c r="Q102" s="15">
        <f t="shared" si="27"/>
        <v>990.3</v>
      </c>
      <c r="R102" s="15" t="str">
        <f t="shared" si="28"/>
        <v/>
      </c>
      <c r="S102" s="15">
        <f t="shared" si="29"/>
        <v>1226.0999999999999</v>
      </c>
      <c r="T102" s="18" t="str">
        <f t="shared" si="30"/>
        <v/>
      </c>
      <c r="U102" s="18">
        <f t="shared" si="31"/>
        <v>8.4521384928716442E-3</v>
      </c>
      <c r="V102" s="18" t="str">
        <f t="shared" si="32"/>
        <v/>
      </c>
      <c r="W102" s="18">
        <f t="shared" si="33"/>
        <v>3.4378031804952129E-2</v>
      </c>
      <c r="X102" s="18" t="str">
        <f t="shared" si="34"/>
        <v/>
      </c>
      <c r="Y102" s="18" t="str">
        <f t="shared" si="35"/>
        <v/>
      </c>
      <c r="Z102" s="18" t="str">
        <f t="shared" si="36"/>
        <v/>
      </c>
      <c r="AA102" s="18" t="str">
        <f t="shared" si="37"/>
        <v/>
      </c>
    </row>
    <row r="103" spans="1:27">
      <c r="A103" s="11">
        <v>42156</v>
      </c>
      <c r="B103" s="12">
        <v>1036.2</v>
      </c>
      <c r="C103" s="12">
        <v>1247.75</v>
      </c>
      <c r="D103" s="9">
        <f t="shared" si="22"/>
        <v>-8.0683990587057539E-2</v>
      </c>
      <c r="E103" s="9">
        <f t="shared" si="38"/>
        <v>-8.7212411277144422E-2</v>
      </c>
      <c r="F103" s="9">
        <f t="shared" si="39"/>
        <v>8.6971445736521037E-3</v>
      </c>
      <c r="G103" s="9">
        <f t="shared" si="40"/>
        <v>-6.7643835986427189E-2</v>
      </c>
      <c r="H103" s="9">
        <f t="shared" si="41"/>
        <v>-0.10678098656786165</v>
      </c>
      <c r="I103" s="9">
        <f t="shared" si="42"/>
        <v>0.75063955011908812</v>
      </c>
      <c r="J103" s="3">
        <f t="shared" si="43"/>
        <v>-1.3659511684355728E-2</v>
      </c>
      <c r="K103" s="3">
        <f t="shared" si="43"/>
        <v>9.4656365033777314E-3</v>
      </c>
      <c r="L103" s="15" t="str">
        <f t="shared" si="23"/>
        <v/>
      </c>
      <c r="M103" s="12">
        <v>0.22142898319205515</v>
      </c>
      <c r="N103" s="15" t="str">
        <f t="shared" si="24"/>
        <v/>
      </c>
      <c r="O103" s="15" t="str">
        <f t="shared" si="25"/>
        <v>Exit Trade</v>
      </c>
      <c r="P103" s="15" t="str">
        <f t="shared" si="26"/>
        <v/>
      </c>
      <c r="Q103" s="15">
        <f t="shared" si="27"/>
        <v>990.3</v>
      </c>
      <c r="R103" s="15" t="str">
        <f t="shared" si="28"/>
        <v/>
      </c>
      <c r="S103" s="15">
        <f t="shared" si="29"/>
        <v>1226.0999999999999</v>
      </c>
      <c r="T103" s="18" t="str">
        <f t="shared" si="30"/>
        <v/>
      </c>
      <c r="U103" s="18">
        <f t="shared" si="31"/>
        <v>8.4521384928716442E-3</v>
      </c>
      <c r="V103" s="18" t="str">
        <f t="shared" si="32"/>
        <v/>
      </c>
      <c r="W103" s="18">
        <f t="shared" si="33"/>
        <v>3.4378031804952129E-2</v>
      </c>
      <c r="X103" s="18" t="str">
        <f t="shared" si="34"/>
        <v/>
      </c>
      <c r="Y103" s="18" t="str">
        <f t="shared" si="35"/>
        <v/>
      </c>
      <c r="Z103" s="18" t="str">
        <f t="shared" si="36"/>
        <v/>
      </c>
      <c r="AA103" s="18" t="str">
        <f t="shared" si="37"/>
        <v/>
      </c>
    </row>
    <row r="104" spans="1:27">
      <c r="A104" s="11">
        <v>42157</v>
      </c>
      <c r="B104" s="12">
        <v>1008.8</v>
      </c>
      <c r="C104" s="12">
        <v>1203.0999999999999</v>
      </c>
      <c r="D104" s="9">
        <f t="shared" si="22"/>
        <v>-7.649665322888656E-2</v>
      </c>
      <c r="E104" s="9">
        <f t="shared" si="38"/>
        <v>-8.6391214690997808E-2</v>
      </c>
      <c r="F104" s="9">
        <f t="shared" si="39"/>
        <v>8.4982668804421957E-3</v>
      </c>
      <c r="G104" s="9">
        <f t="shared" si="40"/>
        <v>-6.7270114210002868E-2</v>
      </c>
      <c r="H104" s="9">
        <f t="shared" si="41"/>
        <v>-0.10551231517199275</v>
      </c>
      <c r="I104" s="9">
        <f t="shared" si="42"/>
        <v>1.1643034516699478</v>
      </c>
      <c r="J104" s="3">
        <f t="shared" si="43"/>
        <v>-2.6442771665701689E-2</v>
      </c>
      <c r="K104" s="3">
        <f t="shared" si="43"/>
        <v>-3.5784411941494766E-2</v>
      </c>
      <c r="L104" s="15" t="str">
        <f t="shared" si="23"/>
        <v/>
      </c>
      <c r="M104" s="12">
        <v>0.22142898319205515</v>
      </c>
      <c r="N104" s="15" t="str">
        <f t="shared" si="24"/>
        <v/>
      </c>
      <c r="O104" s="15" t="str">
        <f t="shared" si="25"/>
        <v>Exit Trade</v>
      </c>
      <c r="P104" s="15" t="str">
        <f t="shared" si="26"/>
        <v/>
      </c>
      <c r="Q104" s="15">
        <f t="shared" si="27"/>
        <v>990.3</v>
      </c>
      <c r="R104" s="15" t="str">
        <f t="shared" si="28"/>
        <v/>
      </c>
      <c r="S104" s="15">
        <f t="shared" si="29"/>
        <v>1226.0999999999999</v>
      </c>
      <c r="T104" s="18" t="str">
        <f t="shared" si="30"/>
        <v/>
      </c>
      <c r="U104" s="18">
        <f t="shared" si="31"/>
        <v>8.4521384928716442E-3</v>
      </c>
      <c r="V104" s="18" t="str">
        <f t="shared" si="32"/>
        <v/>
      </c>
      <c r="W104" s="18">
        <f t="shared" si="33"/>
        <v>3.4378031804952129E-2</v>
      </c>
      <c r="X104" s="18" t="str">
        <f t="shared" si="34"/>
        <v/>
      </c>
      <c r="Y104" s="18" t="str">
        <f t="shared" si="35"/>
        <v/>
      </c>
      <c r="Z104" s="18" t="str">
        <f t="shared" si="36"/>
        <v/>
      </c>
      <c r="AA104" s="18" t="str">
        <f t="shared" si="37"/>
        <v/>
      </c>
    </row>
    <row r="105" spans="1:27">
      <c r="A105" s="11">
        <v>42158</v>
      </c>
      <c r="B105" s="12">
        <v>1005.55</v>
      </c>
      <c r="C105" s="12">
        <v>1202.8499999999999</v>
      </c>
      <c r="D105" s="9">
        <f t="shared" si="22"/>
        <v>-7.7807802189657785E-2</v>
      </c>
      <c r="E105" s="9">
        <f t="shared" si="38"/>
        <v>-8.5703758466568525E-2</v>
      </c>
      <c r="F105" s="9">
        <f t="shared" si="39"/>
        <v>8.3230559373422448E-3</v>
      </c>
      <c r="G105" s="9">
        <f t="shared" si="40"/>
        <v>-6.6976882607548471E-2</v>
      </c>
      <c r="H105" s="9">
        <f t="shared" si="41"/>
        <v>-0.10443063432558858</v>
      </c>
      <c r="I105" s="9">
        <f t="shared" si="42"/>
        <v>0.94868475429616206</v>
      </c>
      <c r="J105" s="3">
        <f t="shared" si="43"/>
        <v>-3.2216494845360827E-3</v>
      </c>
      <c r="K105" s="3">
        <f t="shared" si="43"/>
        <v>-2.0779652564209127E-4</v>
      </c>
      <c r="L105" s="15" t="str">
        <f t="shared" si="23"/>
        <v/>
      </c>
      <c r="M105" s="12">
        <v>0.22142898319205515</v>
      </c>
      <c r="N105" s="15" t="str">
        <f t="shared" si="24"/>
        <v/>
      </c>
      <c r="O105" s="15" t="str">
        <f t="shared" si="25"/>
        <v>Exit Trade</v>
      </c>
      <c r="P105" s="15" t="str">
        <f t="shared" si="26"/>
        <v/>
      </c>
      <c r="Q105" s="15">
        <f t="shared" si="27"/>
        <v>990.3</v>
      </c>
      <c r="R105" s="15" t="str">
        <f t="shared" si="28"/>
        <v/>
      </c>
      <c r="S105" s="15">
        <f t="shared" si="29"/>
        <v>1226.0999999999999</v>
      </c>
      <c r="T105" s="18" t="str">
        <f t="shared" si="30"/>
        <v/>
      </c>
      <c r="U105" s="18">
        <f t="shared" si="31"/>
        <v>8.4521384928716442E-3</v>
      </c>
      <c r="V105" s="18" t="str">
        <f t="shared" si="32"/>
        <v/>
      </c>
      <c r="W105" s="18">
        <f t="shared" si="33"/>
        <v>3.4378031804952129E-2</v>
      </c>
      <c r="X105" s="18" t="str">
        <f t="shared" si="34"/>
        <v/>
      </c>
      <c r="Y105" s="18" t="str">
        <f t="shared" si="35"/>
        <v/>
      </c>
      <c r="Z105" s="18" t="str">
        <f t="shared" si="36"/>
        <v/>
      </c>
      <c r="AA105" s="18" t="str">
        <f t="shared" si="37"/>
        <v/>
      </c>
    </row>
    <row r="106" spans="1:27">
      <c r="A106" s="11">
        <v>42159</v>
      </c>
      <c r="B106" s="12">
        <v>1014.95</v>
      </c>
      <c r="C106" s="12">
        <v>1216</v>
      </c>
      <c r="D106" s="9">
        <f t="shared" si="22"/>
        <v>-7.8488927031285544E-2</v>
      </c>
      <c r="E106" s="9">
        <f t="shared" si="38"/>
        <v>-8.4966502883866937E-2</v>
      </c>
      <c r="F106" s="9">
        <f t="shared" si="39"/>
        <v>7.9276413863218643E-3</v>
      </c>
      <c r="G106" s="9">
        <f t="shared" si="40"/>
        <v>-6.7129309764642736E-2</v>
      </c>
      <c r="H106" s="9">
        <f t="shared" si="41"/>
        <v>-0.10280369600309114</v>
      </c>
      <c r="I106" s="9">
        <f t="shared" si="42"/>
        <v>0.81708739547144826</v>
      </c>
      <c r="J106" s="3">
        <f t="shared" si="43"/>
        <v>9.3481179454031043E-3</v>
      </c>
      <c r="K106" s="3">
        <f t="shared" si="43"/>
        <v>1.0932368957060392E-2</v>
      </c>
      <c r="L106" s="15" t="str">
        <f t="shared" si="23"/>
        <v/>
      </c>
      <c r="M106" s="12">
        <v>0.22142898319205515</v>
      </c>
      <c r="N106" s="15" t="str">
        <f t="shared" si="24"/>
        <v/>
      </c>
      <c r="O106" s="15" t="str">
        <f t="shared" si="25"/>
        <v>Exit Trade</v>
      </c>
      <c r="P106" s="15" t="str">
        <f t="shared" si="26"/>
        <v/>
      </c>
      <c r="Q106" s="15">
        <f t="shared" si="27"/>
        <v>990.3</v>
      </c>
      <c r="R106" s="15" t="str">
        <f t="shared" si="28"/>
        <v/>
      </c>
      <c r="S106" s="15">
        <f t="shared" si="29"/>
        <v>1226.0999999999999</v>
      </c>
      <c r="T106" s="18" t="str">
        <f t="shared" si="30"/>
        <v/>
      </c>
      <c r="U106" s="18">
        <f t="shared" si="31"/>
        <v>8.4521384928716442E-3</v>
      </c>
      <c r="V106" s="18" t="str">
        <f t="shared" si="32"/>
        <v/>
      </c>
      <c r="W106" s="18">
        <f t="shared" si="33"/>
        <v>3.4378031804952129E-2</v>
      </c>
      <c r="X106" s="18" t="str">
        <f t="shared" si="34"/>
        <v/>
      </c>
      <c r="Y106" s="18" t="str">
        <f t="shared" si="35"/>
        <v/>
      </c>
      <c r="Z106" s="18" t="str">
        <f t="shared" si="36"/>
        <v/>
      </c>
      <c r="AA106" s="18" t="str">
        <f t="shared" si="37"/>
        <v/>
      </c>
    </row>
    <row r="107" spans="1:27">
      <c r="A107" s="11">
        <v>42160</v>
      </c>
      <c r="B107" s="12">
        <v>1011.75</v>
      </c>
      <c r="C107" s="12">
        <v>1201.3499999999999</v>
      </c>
      <c r="D107" s="9">
        <f t="shared" si="22"/>
        <v>-7.4596339655131322E-2</v>
      </c>
      <c r="E107" s="9">
        <f t="shared" si="38"/>
        <v>-8.4118249577986137E-2</v>
      </c>
      <c r="F107" s="9">
        <f t="shared" si="39"/>
        <v>7.6139677477723424E-3</v>
      </c>
      <c r="G107" s="9">
        <f t="shared" si="40"/>
        <v>-6.6986822145498365E-2</v>
      </c>
      <c r="H107" s="9">
        <f t="shared" si="41"/>
        <v>-0.10124967701047391</v>
      </c>
      <c r="I107" s="9">
        <f t="shared" si="42"/>
        <v>1.2505844834502602</v>
      </c>
      <c r="J107" s="3">
        <f t="shared" si="43"/>
        <v>-3.1528646731366523E-3</v>
      </c>
      <c r="K107" s="3">
        <f t="shared" si="43"/>
        <v>-1.2047697368421128E-2</v>
      </c>
      <c r="L107" s="15" t="str">
        <f t="shared" si="23"/>
        <v/>
      </c>
      <c r="M107" s="12">
        <v>0.22142898319205515</v>
      </c>
      <c r="N107" s="15" t="str">
        <f t="shared" si="24"/>
        <v/>
      </c>
      <c r="O107" s="15" t="str">
        <f t="shared" si="25"/>
        <v>Exit Trade</v>
      </c>
      <c r="P107" s="15" t="str">
        <f t="shared" si="26"/>
        <v/>
      </c>
      <c r="Q107" s="15">
        <f t="shared" si="27"/>
        <v>990.3</v>
      </c>
      <c r="R107" s="15" t="str">
        <f t="shared" si="28"/>
        <v/>
      </c>
      <c r="S107" s="15">
        <f t="shared" si="29"/>
        <v>1226.0999999999999</v>
      </c>
      <c r="T107" s="18" t="str">
        <f t="shared" si="30"/>
        <v/>
      </c>
      <c r="U107" s="18">
        <f t="shared" si="31"/>
        <v>8.4521384928716442E-3</v>
      </c>
      <c r="V107" s="18" t="str">
        <f t="shared" si="32"/>
        <v/>
      </c>
      <c r="W107" s="18">
        <f t="shared" si="33"/>
        <v>3.4378031804952129E-2</v>
      </c>
      <c r="X107" s="18" t="str">
        <f t="shared" si="34"/>
        <v/>
      </c>
      <c r="Y107" s="18" t="str">
        <f t="shared" si="35"/>
        <v/>
      </c>
      <c r="Z107" s="18" t="str">
        <f t="shared" si="36"/>
        <v/>
      </c>
      <c r="AA107" s="18" t="str">
        <f t="shared" si="37"/>
        <v/>
      </c>
    </row>
    <row r="108" spans="1:27">
      <c r="A108" s="11">
        <v>42163</v>
      </c>
      <c r="B108" s="12">
        <v>1003.45</v>
      </c>
      <c r="C108" s="12">
        <v>1176.75</v>
      </c>
      <c r="D108" s="9">
        <f t="shared" si="22"/>
        <v>-6.9188469681876572E-2</v>
      </c>
      <c r="E108" s="9">
        <f t="shared" si="38"/>
        <v>-8.3343549610134363E-2</v>
      </c>
      <c r="F108" s="9">
        <f t="shared" si="39"/>
        <v>7.9155451682686642E-3</v>
      </c>
      <c r="G108" s="9">
        <f t="shared" si="40"/>
        <v>-6.553357298152987E-2</v>
      </c>
      <c r="H108" s="9">
        <f t="shared" si="41"/>
        <v>-0.10115352623873886</v>
      </c>
      <c r="I108" s="9">
        <f t="shared" si="42"/>
        <v>1.7882634268833155</v>
      </c>
      <c r="J108" s="3">
        <f t="shared" si="43"/>
        <v>-8.2036076105756906E-3</v>
      </c>
      <c r="K108" s="3">
        <f t="shared" si="43"/>
        <v>-2.0476963416156749E-2</v>
      </c>
      <c r="L108" s="15" t="str">
        <f t="shared" si="23"/>
        <v/>
      </c>
      <c r="M108" s="12">
        <v>0.22142898319205515</v>
      </c>
      <c r="N108" s="15" t="str">
        <f t="shared" si="24"/>
        <v/>
      </c>
      <c r="O108" s="15" t="str">
        <f t="shared" si="25"/>
        <v>Exit Trade</v>
      </c>
      <c r="P108" s="15" t="str">
        <f t="shared" si="26"/>
        <v/>
      </c>
      <c r="Q108" s="15">
        <f t="shared" si="27"/>
        <v>990.3</v>
      </c>
      <c r="R108" s="15" t="str">
        <f t="shared" si="28"/>
        <v/>
      </c>
      <c r="S108" s="15">
        <f t="shared" si="29"/>
        <v>1226.0999999999999</v>
      </c>
      <c r="T108" s="18" t="str">
        <f t="shared" si="30"/>
        <v/>
      </c>
      <c r="U108" s="18">
        <f t="shared" si="31"/>
        <v>8.4521384928716442E-3</v>
      </c>
      <c r="V108" s="18" t="str">
        <f t="shared" si="32"/>
        <v/>
      </c>
      <c r="W108" s="18">
        <f t="shared" si="33"/>
        <v>3.4378031804952129E-2</v>
      </c>
      <c r="X108" s="18" t="str">
        <f t="shared" si="34"/>
        <v/>
      </c>
      <c r="Y108" s="18" t="str">
        <f t="shared" si="35"/>
        <v/>
      </c>
      <c r="Z108" s="18" t="str">
        <f t="shared" si="36"/>
        <v/>
      </c>
      <c r="AA108" s="18" t="str">
        <f t="shared" si="37"/>
        <v/>
      </c>
    </row>
    <row r="109" spans="1:27">
      <c r="A109" s="11">
        <v>42164</v>
      </c>
      <c r="B109" s="12">
        <v>1001.85</v>
      </c>
      <c r="C109" s="12">
        <v>1188.8</v>
      </c>
      <c r="D109" s="9">
        <f t="shared" si="22"/>
        <v>-7.4306093896084474E-2</v>
      </c>
      <c r="E109" s="9">
        <f t="shared" si="38"/>
        <v>-8.3118667741824206E-2</v>
      </c>
      <c r="F109" s="9">
        <f t="shared" si="39"/>
        <v>8.077063256626547E-3</v>
      </c>
      <c r="G109" s="9">
        <f t="shared" si="40"/>
        <v>-6.4945275414414472E-2</v>
      </c>
      <c r="H109" s="9">
        <f t="shared" si="41"/>
        <v>-0.10129206006923394</v>
      </c>
      <c r="I109" s="9">
        <f t="shared" si="42"/>
        <v>1.0910616353672558</v>
      </c>
      <c r="J109" s="3">
        <f t="shared" si="43"/>
        <v>-1.5944989785241146E-3</v>
      </c>
      <c r="K109" s="3">
        <f t="shared" si="43"/>
        <v>1.0240067983853796E-2</v>
      </c>
      <c r="L109" s="15" t="str">
        <f t="shared" si="23"/>
        <v/>
      </c>
      <c r="M109" s="12">
        <v>0.22142898319205515</v>
      </c>
      <c r="N109" s="15" t="str">
        <f t="shared" si="24"/>
        <v/>
      </c>
      <c r="O109" s="15" t="str">
        <f t="shared" si="25"/>
        <v>Exit Trade</v>
      </c>
      <c r="P109" s="15" t="str">
        <f t="shared" si="26"/>
        <v/>
      </c>
      <c r="Q109" s="15">
        <f t="shared" si="27"/>
        <v>990.3</v>
      </c>
      <c r="R109" s="15" t="str">
        <f t="shared" si="28"/>
        <v/>
      </c>
      <c r="S109" s="15">
        <f t="shared" si="29"/>
        <v>1226.0999999999999</v>
      </c>
      <c r="T109" s="18" t="str">
        <f t="shared" si="30"/>
        <v/>
      </c>
      <c r="U109" s="18">
        <f t="shared" si="31"/>
        <v>8.4521384928716442E-3</v>
      </c>
      <c r="V109" s="18" t="str">
        <f t="shared" si="32"/>
        <v/>
      </c>
      <c r="W109" s="18">
        <f t="shared" si="33"/>
        <v>3.4378031804952129E-2</v>
      </c>
      <c r="X109" s="18" t="str">
        <f t="shared" si="34"/>
        <v/>
      </c>
      <c r="Y109" s="18" t="str">
        <f t="shared" si="35"/>
        <v/>
      </c>
      <c r="Z109" s="18" t="str">
        <f t="shared" si="36"/>
        <v/>
      </c>
      <c r="AA109" s="18" t="str">
        <f t="shared" si="37"/>
        <v/>
      </c>
    </row>
    <row r="110" spans="1:27">
      <c r="A110" s="11">
        <v>42165</v>
      </c>
      <c r="B110" s="12">
        <v>1015.6</v>
      </c>
      <c r="C110" s="12">
        <v>1190.55</v>
      </c>
      <c r="D110" s="9">
        <f t="shared" si="22"/>
        <v>-6.9024947159632213E-2</v>
      </c>
      <c r="E110" s="9">
        <f t="shared" si="38"/>
        <v>-8.2508992153311977E-2</v>
      </c>
      <c r="F110" s="9">
        <f t="shared" si="39"/>
        <v>8.4318779302931038E-3</v>
      </c>
      <c r="G110" s="9">
        <f t="shared" si="40"/>
        <v>-6.3537266810152496E-2</v>
      </c>
      <c r="H110" s="9">
        <f t="shared" si="41"/>
        <v>-0.10148071749647146</v>
      </c>
      <c r="I110" s="9">
        <f t="shared" si="42"/>
        <v>1.5991745973024352</v>
      </c>
      <c r="J110" s="3">
        <f t="shared" si="43"/>
        <v>1.372460947247592E-2</v>
      </c>
      <c r="K110" s="3">
        <f t="shared" si="43"/>
        <v>1.4720726783310901E-3</v>
      </c>
      <c r="L110" s="15" t="str">
        <f t="shared" si="23"/>
        <v/>
      </c>
      <c r="M110" s="12">
        <v>0.22142898319205515</v>
      </c>
      <c r="N110" s="15" t="str">
        <f t="shared" si="24"/>
        <v/>
      </c>
      <c r="O110" s="15" t="str">
        <f t="shared" si="25"/>
        <v>Exit Trade</v>
      </c>
      <c r="P110" s="15" t="str">
        <f t="shared" si="26"/>
        <v/>
      </c>
      <c r="Q110" s="15">
        <f t="shared" si="27"/>
        <v>990.3</v>
      </c>
      <c r="R110" s="15" t="str">
        <f t="shared" si="28"/>
        <v/>
      </c>
      <c r="S110" s="15">
        <f t="shared" si="29"/>
        <v>1226.0999999999999</v>
      </c>
      <c r="T110" s="18" t="str">
        <f t="shared" si="30"/>
        <v/>
      </c>
      <c r="U110" s="18">
        <f t="shared" si="31"/>
        <v>8.4521384928716442E-3</v>
      </c>
      <c r="V110" s="18" t="str">
        <f t="shared" si="32"/>
        <v/>
      </c>
      <c r="W110" s="18">
        <f t="shared" si="33"/>
        <v>3.4378031804952129E-2</v>
      </c>
      <c r="X110" s="18" t="str">
        <f t="shared" si="34"/>
        <v/>
      </c>
      <c r="Y110" s="18" t="str">
        <f t="shared" si="35"/>
        <v/>
      </c>
      <c r="Z110" s="18" t="str">
        <f t="shared" si="36"/>
        <v/>
      </c>
      <c r="AA110" s="18" t="str">
        <f t="shared" si="37"/>
        <v/>
      </c>
    </row>
    <row r="111" spans="1:27">
      <c r="A111" s="11">
        <v>42166</v>
      </c>
      <c r="B111" s="12">
        <v>1000.2</v>
      </c>
      <c r="C111" s="12">
        <v>1164.3</v>
      </c>
      <c r="D111" s="9">
        <f t="shared" si="22"/>
        <v>-6.5978047248028332E-2</v>
      </c>
      <c r="E111" s="9">
        <f t="shared" si="38"/>
        <v>-8.1955513771985997E-2</v>
      </c>
      <c r="F111" s="9">
        <f t="shared" si="39"/>
        <v>8.9555935110004186E-3</v>
      </c>
      <c r="G111" s="9">
        <f t="shared" si="40"/>
        <v>-6.1805428372235058E-2</v>
      </c>
      <c r="H111" s="9">
        <f t="shared" si="41"/>
        <v>-0.10210559917173694</v>
      </c>
      <c r="I111" s="9">
        <f t="shared" si="42"/>
        <v>1.7840767900343035</v>
      </c>
      <c r="J111" s="3">
        <f t="shared" si="43"/>
        <v>-1.5163450177235109E-2</v>
      </c>
      <c r="K111" s="3">
        <f t="shared" si="43"/>
        <v>-2.2048632984754946E-2</v>
      </c>
      <c r="L111" s="15" t="str">
        <f t="shared" si="23"/>
        <v/>
      </c>
      <c r="M111" s="12">
        <v>0.22142898319205515</v>
      </c>
      <c r="N111" s="15" t="str">
        <f t="shared" si="24"/>
        <v/>
      </c>
      <c r="O111" s="15" t="str">
        <f t="shared" si="25"/>
        <v>Exit Trade</v>
      </c>
      <c r="P111" s="15" t="str">
        <f t="shared" si="26"/>
        <v/>
      </c>
      <c r="Q111" s="15">
        <f t="shared" si="27"/>
        <v>990.3</v>
      </c>
      <c r="R111" s="15" t="str">
        <f t="shared" si="28"/>
        <v/>
      </c>
      <c r="S111" s="15">
        <f t="shared" si="29"/>
        <v>1226.0999999999999</v>
      </c>
      <c r="T111" s="18" t="str">
        <f t="shared" si="30"/>
        <v/>
      </c>
      <c r="U111" s="18">
        <f t="shared" si="31"/>
        <v>8.4521384928716442E-3</v>
      </c>
      <c r="V111" s="18" t="str">
        <f t="shared" si="32"/>
        <v/>
      </c>
      <c r="W111" s="18">
        <f t="shared" si="33"/>
        <v>3.4378031804952129E-2</v>
      </c>
      <c r="X111" s="18" t="str">
        <f t="shared" si="34"/>
        <v/>
      </c>
      <c r="Y111" s="18" t="str">
        <f t="shared" si="35"/>
        <v/>
      </c>
      <c r="Z111" s="18" t="str">
        <f t="shared" si="36"/>
        <v/>
      </c>
      <c r="AA111" s="18" t="str">
        <f t="shared" si="37"/>
        <v/>
      </c>
    </row>
    <row r="112" spans="1:27">
      <c r="A112" s="11">
        <v>42167</v>
      </c>
      <c r="B112" s="12">
        <v>1009.15</v>
      </c>
      <c r="C112" s="12">
        <v>1190.4000000000001</v>
      </c>
      <c r="D112" s="9">
        <f t="shared" si="22"/>
        <v>-7.1737193659112519E-2</v>
      </c>
      <c r="E112" s="9">
        <f t="shared" si="38"/>
        <v>-8.1910840093909018E-2</v>
      </c>
      <c r="F112" s="9">
        <f t="shared" si="39"/>
        <v>9.0046163631915966E-3</v>
      </c>
      <c r="G112" s="9">
        <f t="shared" si="40"/>
        <v>-6.1650453276727926E-2</v>
      </c>
      <c r="H112" s="9">
        <f t="shared" si="41"/>
        <v>-0.10217122691109011</v>
      </c>
      <c r="I112" s="9">
        <f t="shared" si="42"/>
        <v>1.1298256388116186</v>
      </c>
      <c r="J112" s="3">
        <f t="shared" si="43"/>
        <v>8.9482103579283465E-3</v>
      </c>
      <c r="K112" s="3">
        <f t="shared" si="43"/>
        <v>2.2416902860087726E-2</v>
      </c>
      <c r="L112" s="15" t="str">
        <f t="shared" si="23"/>
        <v/>
      </c>
      <c r="M112" s="12">
        <v>0.22142898319205515</v>
      </c>
      <c r="N112" s="15" t="str">
        <f t="shared" si="24"/>
        <v/>
      </c>
      <c r="O112" s="15" t="str">
        <f t="shared" si="25"/>
        <v>Exit Trade</v>
      </c>
      <c r="P112" s="15" t="str">
        <f t="shared" si="26"/>
        <v/>
      </c>
      <c r="Q112" s="15">
        <f t="shared" si="27"/>
        <v>990.3</v>
      </c>
      <c r="R112" s="15" t="str">
        <f t="shared" si="28"/>
        <v/>
      </c>
      <c r="S112" s="15">
        <f t="shared" si="29"/>
        <v>1226.0999999999999</v>
      </c>
      <c r="T112" s="18" t="str">
        <f t="shared" si="30"/>
        <v/>
      </c>
      <c r="U112" s="18">
        <f t="shared" si="31"/>
        <v>8.4521384928716442E-3</v>
      </c>
      <c r="V112" s="18" t="str">
        <f t="shared" si="32"/>
        <v/>
      </c>
      <c r="W112" s="18">
        <f t="shared" si="33"/>
        <v>3.4378031804952129E-2</v>
      </c>
      <c r="X112" s="18" t="str">
        <f t="shared" si="34"/>
        <v/>
      </c>
      <c r="Y112" s="18" t="str">
        <f t="shared" si="35"/>
        <v/>
      </c>
      <c r="Z112" s="18" t="str">
        <f t="shared" si="36"/>
        <v/>
      </c>
      <c r="AA112" s="18" t="str">
        <f t="shared" si="37"/>
        <v/>
      </c>
    </row>
    <row r="113" spans="1:27">
      <c r="A113" s="11">
        <v>42170</v>
      </c>
      <c r="B113" s="12">
        <v>1005.2</v>
      </c>
      <c r="C113" s="12">
        <v>1214.55</v>
      </c>
      <c r="D113" s="9">
        <f t="shared" si="22"/>
        <v>-8.2162918411321881E-2</v>
      </c>
      <c r="E113" s="9">
        <f t="shared" si="38"/>
        <v>-8.1997459383414933E-2</v>
      </c>
      <c r="F113" s="9">
        <f t="shared" si="39"/>
        <v>8.9937578967634237E-3</v>
      </c>
      <c r="G113" s="9">
        <f t="shared" si="40"/>
        <v>-6.1761504115697231E-2</v>
      </c>
      <c r="H113" s="9">
        <f t="shared" si="41"/>
        <v>-0.10223341465113264</v>
      </c>
      <c r="I113" s="9">
        <f t="shared" si="42"/>
        <v>-1.8397096053307253E-2</v>
      </c>
      <c r="J113" s="3">
        <f t="shared" si="43"/>
        <v>-3.9141852053707895E-3</v>
      </c>
      <c r="K113" s="3">
        <f t="shared" si="43"/>
        <v>2.0287298387096659E-2</v>
      </c>
      <c r="L113" s="15" t="str">
        <f t="shared" si="23"/>
        <v>Exit Trade</v>
      </c>
      <c r="M113" s="12">
        <v>0.22142898319205515</v>
      </c>
      <c r="N113" s="15" t="str">
        <f t="shared" si="24"/>
        <v/>
      </c>
      <c r="O113" s="15" t="str">
        <f t="shared" si="25"/>
        <v>Exit Trade</v>
      </c>
      <c r="P113" s="15" t="str">
        <f t="shared" si="26"/>
        <v/>
      </c>
      <c r="Q113" s="15">
        <f t="shared" si="27"/>
        <v>990.3</v>
      </c>
      <c r="R113" s="15" t="str">
        <f t="shared" si="28"/>
        <v/>
      </c>
      <c r="S113" s="15">
        <f t="shared" si="29"/>
        <v>1226.0999999999999</v>
      </c>
      <c r="T113" s="18" t="str">
        <f t="shared" si="30"/>
        <v/>
      </c>
      <c r="U113" s="18">
        <f t="shared" si="31"/>
        <v>8.4521384928716442E-3</v>
      </c>
      <c r="V113" s="18" t="str">
        <f t="shared" si="32"/>
        <v/>
      </c>
      <c r="W113" s="18">
        <f t="shared" si="33"/>
        <v>3.4378031804952129E-2</v>
      </c>
      <c r="X113" s="18" t="str">
        <f t="shared" si="34"/>
        <v/>
      </c>
      <c r="Y113" s="18" t="str">
        <f t="shared" si="35"/>
        <v/>
      </c>
      <c r="Z113" s="18" t="str">
        <f t="shared" si="36"/>
        <v/>
      </c>
      <c r="AA113" s="18" t="str">
        <f t="shared" si="37"/>
        <v/>
      </c>
    </row>
    <row r="114" spans="1:27">
      <c r="A114" s="11">
        <v>42171</v>
      </c>
      <c r="B114" s="12">
        <v>1008.4</v>
      </c>
      <c r="C114" s="12">
        <v>1199.05</v>
      </c>
      <c r="D114" s="9">
        <f t="shared" si="22"/>
        <v>-7.5204456412489046E-2</v>
      </c>
      <c r="E114" s="9">
        <f t="shared" si="38"/>
        <v>-8.1924016720667306E-2</v>
      </c>
      <c r="F114" s="9">
        <f t="shared" si="39"/>
        <v>9.0413995496097539E-3</v>
      </c>
      <c r="G114" s="9">
        <f t="shared" si="40"/>
        <v>-6.1580867734045364E-2</v>
      </c>
      <c r="H114" s="9">
        <f t="shared" si="41"/>
        <v>-0.10226716570728925</v>
      </c>
      <c r="I114" s="9">
        <f t="shared" si="42"/>
        <v>0.74319913319927233</v>
      </c>
      <c r="J114" s="3">
        <f t="shared" si="43"/>
        <v>3.1834460803819454E-3</v>
      </c>
      <c r="K114" s="3">
        <f t="shared" si="43"/>
        <v>-1.2761928286196534E-2</v>
      </c>
      <c r="L114" s="15" t="str">
        <f t="shared" si="23"/>
        <v/>
      </c>
      <c r="M114" s="12">
        <v>0.22142898319205515</v>
      </c>
      <c r="N114" s="15" t="str">
        <f t="shared" si="24"/>
        <v/>
      </c>
      <c r="O114" s="15" t="str">
        <f t="shared" si="25"/>
        <v>Exit Trade</v>
      </c>
      <c r="P114" s="15" t="str">
        <f t="shared" si="26"/>
        <v/>
      </c>
      <c r="Q114" s="15">
        <f t="shared" si="27"/>
        <v>990.3</v>
      </c>
      <c r="R114" s="15" t="str">
        <f t="shared" si="28"/>
        <v/>
      </c>
      <c r="S114" s="15">
        <f t="shared" si="29"/>
        <v>1226.0999999999999</v>
      </c>
      <c r="T114" s="18" t="str">
        <f t="shared" si="30"/>
        <v/>
      </c>
      <c r="U114" s="18">
        <f t="shared" si="31"/>
        <v>8.4521384928716442E-3</v>
      </c>
      <c r="V114" s="18" t="str">
        <f t="shared" si="32"/>
        <v/>
      </c>
      <c r="W114" s="18">
        <f t="shared" si="33"/>
        <v>3.4378031804952129E-2</v>
      </c>
      <c r="X114" s="18" t="str">
        <f t="shared" si="34"/>
        <v/>
      </c>
      <c r="Y114" s="18" t="str">
        <f t="shared" si="35"/>
        <v/>
      </c>
      <c r="Z114" s="18" t="str">
        <f t="shared" si="36"/>
        <v/>
      </c>
      <c r="AA114" s="18" t="str">
        <f t="shared" si="37"/>
        <v/>
      </c>
    </row>
    <row r="115" spans="1:27">
      <c r="A115" s="11">
        <v>42172</v>
      </c>
      <c r="B115" s="12">
        <v>1004.7</v>
      </c>
      <c r="C115" s="12">
        <v>1200.9000000000001</v>
      </c>
      <c r="D115" s="9">
        <f t="shared" si="22"/>
        <v>-7.7470442565238259E-2</v>
      </c>
      <c r="E115" s="9">
        <f t="shared" si="38"/>
        <v>-8.1880917286316718E-2</v>
      </c>
      <c r="F115" s="9">
        <f t="shared" si="39"/>
        <v>9.0600478196130197E-3</v>
      </c>
      <c r="G115" s="9">
        <f t="shared" si="40"/>
        <v>-6.1495809692187424E-2</v>
      </c>
      <c r="H115" s="9">
        <f t="shared" si="41"/>
        <v>-0.102266024880446</v>
      </c>
      <c r="I115" s="9">
        <f t="shared" si="42"/>
        <v>0.48680479495160572</v>
      </c>
      <c r="J115" s="3">
        <f t="shared" si="43"/>
        <v>-3.6691788972629232E-3</v>
      </c>
      <c r="K115" s="3">
        <f t="shared" si="43"/>
        <v>1.5428881197615918E-3</v>
      </c>
      <c r="L115" s="15" t="str">
        <f t="shared" si="23"/>
        <v>Exit Trade</v>
      </c>
      <c r="M115" s="12">
        <v>0.22142898319205515</v>
      </c>
      <c r="N115" s="15" t="str">
        <f t="shared" si="24"/>
        <v/>
      </c>
      <c r="O115" s="15" t="str">
        <f t="shared" si="25"/>
        <v>Exit Trade</v>
      </c>
      <c r="P115" s="15" t="str">
        <f t="shared" si="26"/>
        <v/>
      </c>
      <c r="Q115" s="15">
        <f t="shared" si="27"/>
        <v>990.3</v>
      </c>
      <c r="R115" s="15" t="str">
        <f t="shared" si="28"/>
        <v/>
      </c>
      <c r="S115" s="15">
        <f t="shared" si="29"/>
        <v>1226.0999999999999</v>
      </c>
      <c r="T115" s="18" t="str">
        <f t="shared" si="30"/>
        <v/>
      </c>
      <c r="U115" s="18">
        <f t="shared" si="31"/>
        <v>8.4521384928716442E-3</v>
      </c>
      <c r="V115" s="18" t="str">
        <f t="shared" si="32"/>
        <v/>
      </c>
      <c r="W115" s="18">
        <f t="shared" si="33"/>
        <v>3.4378031804952129E-2</v>
      </c>
      <c r="X115" s="18" t="str">
        <f t="shared" si="34"/>
        <v/>
      </c>
      <c r="Y115" s="18" t="str">
        <f t="shared" si="35"/>
        <v/>
      </c>
      <c r="Z115" s="18" t="str">
        <f t="shared" si="36"/>
        <v/>
      </c>
      <c r="AA115" s="18" t="str">
        <f t="shared" si="37"/>
        <v/>
      </c>
    </row>
    <row r="116" spans="1:27">
      <c r="A116" s="11">
        <v>42173</v>
      </c>
      <c r="B116" s="12">
        <v>1019.6</v>
      </c>
      <c r="C116" s="12">
        <v>1213.3</v>
      </c>
      <c r="D116" s="9">
        <f t="shared" si="22"/>
        <v>-7.5538370801185709E-2</v>
      </c>
      <c r="E116" s="9">
        <f t="shared" si="38"/>
        <v>-8.1599450097141993E-2</v>
      </c>
      <c r="F116" s="9">
        <f t="shared" si="39"/>
        <v>9.123453176628998E-3</v>
      </c>
      <c r="G116" s="9">
        <f t="shared" si="40"/>
        <v>-6.1071680449726745E-2</v>
      </c>
      <c r="H116" s="9">
        <f t="shared" si="41"/>
        <v>-0.10212721974455724</v>
      </c>
      <c r="I116" s="9">
        <f t="shared" si="42"/>
        <v>0.6643404836539949</v>
      </c>
      <c r="J116" s="3">
        <f t="shared" si="43"/>
        <v>1.4830297601273988E-2</v>
      </c>
      <c r="K116" s="3">
        <f t="shared" si="43"/>
        <v>1.0325589141477111E-2</v>
      </c>
      <c r="L116" s="15" t="str">
        <f t="shared" si="23"/>
        <v/>
      </c>
      <c r="M116" s="12">
        <v>0.22142898319205515</v>
      </c>
      <c r="N116" s="15" t="str">
        <f t="shared" si="24"/>
        <v/>
      </c>
      <c r="O116" s="15" t="str">
        <f t="shared" si="25"/>
        <v>Exit Trade</v>
      </c>
      <c r="P116" s="15" t="str">
        <f t="shared" si="26"/>
        <v/>
      </c>
      <c r="Q116" s="15">
        <f t="shared" si="27"/>
        <v>990.3</v>
      </c>
      <c r="R116" s="15" t="str">
        <f t="shared" si="28"/>
        <v/>
      </c>
      <c r="S116" s="15">
        <f t="shared" si="29"/>
        <v>1226.0999999999999</v>
      </c>
      <c r="T116" s="18" t="str">
        <f t="shared" si="30"/>
        <v/>
      </c>
      <c r="U116" s="18">
        <f t="shared" si="31"/>
        <v>8.4521384928716442E-3</v>
      </c>
      <c r="V116" s="18" t="str">
        <f t="shared" si="32"/>
        <v/>
      </c>
      <c r="W116" s="18">
        <f t="shared" si="33"/>
        <v>3.4378031804952129E-2</v>
      </c>
      <c r="X116" s="18" t="str">
        <f t="shared" si="34"/>
        <v/>
      </c>
      <c r="Y116" s="18" t="str">
        <f t="shared" si="35"/>
        <v/>
      </c>
      <c r="Z116" s="18" t="str">
        <f t="shared" si="36"/>
        <v/>
      </c>
      <c r="AA116" s="18" t="str">
        <f t="shared" si="37"/>
        <v/>
      </c>
    </row>
    <row r="117" spans="1:27">
      <c r="A117" s="11">
        <v>42174</v>
      </c>
      <c r="B117" s="12">
        <v>1030.5</v>
      </c>
      <c r="C117" s="12">
        <v>1236.8499999999999</v>
      </c>
      <c r="D117" s="9">
        <f t="shared" si="22"/>
        <v>-7.9269037287266225E-2</v>
      </c>
      <c r="E117" s="9">
        <f t="shared" si="38"/>
        <v>-8.1517247465001788E-2</v>
      </c>
      <c r="F117" s="9">
        <f t="shared" si="39"/>
        <v>9.1332930921291019E-3</v>
      </c>
      <c r="G117" s="9">
        <f t="shared" si="40"/>
        <v>-6.0967338007711314E-2</v>
      </c>
      <c r="H117" s="9">
        <f t="shared" si="41"/>
        <v>-0.10206715692229226</v>
      </c>
      <c r="I117" s="9">
        <f t="shared" si="42"/>
        <v>0.24615548357612957</v>
      </c>
      <c r="J117" s="3">
        <f t="shared" si="43"/>
        <v>1.0690466849744975E-2</v>
      </c>
      <c r="K117" s="3">
        <f t="shared" si="43"/>
        <v>1.9409873897634513E-2</v>
      </c>
      <c r="L117" s="15" t="str">
        <f t="shared" si="23"/>
        <v>Exit Trade</v>
      </c>
      <c r="M117" s="12">
        <v>0.22142898319205515</v>
      </c>
      <c r="N117" s="15" t="str">
        <f t="shared" si="24"/>
        <v/>
      </c>
      <c r="O117" s="15" t="str">
        <f t="shared" si="25"/>
        <v>Exit Trade</v>
      </c>
      <c r="P117" s="15" t="str">
        <f t="shared" si="26"/>
        <v/>
      </c>
      <c r="Q117" s="15">
        <f t="shared" si="27"/>
        <v>990.3</v>
      </c>
      <c r="R117" s="15" t="str">
        <f t="shared" si="28"/>
        <v/>
      </c>
      <c r="S117" s="15">
        <f t="shared" si="29"/>
        <v>1226.0999999999999</v>
      </c>
      <c r="T117" s="18" t="str">
        <f t="shared" si="30"/>
        <v/>
      </c>
      <c r="U117" s="18">
        <f t="shared" si="31"/>
        <v>8.4521384928716442E-3</v>
      </c>
      <c r="V117" s="18" t="str">
        <f t="shared" si="32"/>
        <v/>
      </c>
      <c r="W117" s="18">
        <f t="shared" si="33"/>
        <v>3.4378031804952129E-2</v>
      </c>
      <c r="X117" s="18" t="str">
        <f t="shared" si="34"/>
        <v/>
      </c>
      <c r="Y117" s="18" t="str">
        <f t="shared" si="35"/>
        <v/>
      </c>
      <c r="Z117" s="18" t="str">
        <f t="shared" si="36"/>
        <v/>
      </c>
      <c r="AA117" s="18" t="str">
        <f t="shared" si="37"/>
        <v/>
      </c>
    </row>
    <row r="118" spans="1:27">
      <c r="A118" s="11">
        <v>42177</v>
      </c>
      <c r="B118" s="12">
        <v>1047.1500000000001</v>
      </c>
      <c r="C118" s="12">
        <v>1271.55</v>
      </c>
      <c r="D118" s="9">
        <f t="shared" si="22"/>
        <v>-8.4324545150916641E-2</v>
      </c>
      <c r="E118" s="9">
        <f t="shared" si="38"/>
        <v>-8.1236095190656263E-2</v>
      </c>
      <c r="F118" s="9">
        <f t="shared" si="39"/>
        <v>8.9021969614478443E-3</v>
      </c>
      <c r="G118" s="9">
        <f t="shared" si="40"/>
        <v>-6.1206152027398611E-2</v>
      </c>
      <c r="H118" s="9">
        <f t="shared" si="41"/>
        <v>-0.10126603835391391</v>
      </c>
      <c r="I118" s="9">
        <f t="shared" si="42"/>
        <v>-0.34693120963682605</v>
      </c>
      <c r="J118" s="3">
        <f t="shared" si="43"/>
        <v>1.6157205240174759E-2</v>
      </c>
      <c r="K118" s="3">
        <f t="shared" si="43"/>
        <v>2.8055140073574038E-2</v>
      </c>
      <c r="L118" s="15" t="str">
        <f t="shared" si="23"/>
        <v>Exit Trade</v>
      </c>
      <c r="M118" s="12">
        <v>0.22142898319205515</v>
      </c>
      <c r="N118" s="15" t="str">
        <f t="shared" si="24"/>
        <v/>
      </c>
      <c r="O118" s="15" t="str">
        <f t="shared" si="25"/>
        <v>Exit Trade</v>
      </c>
      <c r="P118" s="15" t="str">
        <f t="shared" si="26"/>
        <v/>
      </c>
      <c r="Q118" s="15">
        <f t="shared" si="27"/>
        <v>990.3</v>
      </c>
      <c r="R118" s="15" t="str">
        <f t="shared" si="28"/>
        <v/>
      </c>
      <c r="S118" s="15">
        <f t="shared" si="29"/>
        <v>1226.0999999999999</v>
      </c>
      <c r="T118" s="18" t="str">
        <f t="shared" si="30"/>
        <v/>
      </c>
      <c r="U118" s="18">
        <f t="shared" si="31"/>
        <v>8.4521384928716442E-3</v>
      </c>
      <c r="V118" s="18" t="str">
        <f t="shared" si="32"/>
        <v/>
      </c>
      <c r="W118" s="18">
        <f t="shared" si="33"/>
        <v>3.4378031804952129E-2</v>
      </c>
      <c r="X118" s="18" t="str">
        <f t="shared" si="34"/>
        <v/>
      </c>
      <c r="Y118" s="18" t="str">
        <f t="shared" si="35"/>
        <v/>
      </c>
      <c r="Z118" s="18" t="str">
        <f t="shared" si="36"/>
        <v/>
      </c>
      <c r="AA118" s="18" t="str">
        <f t="shared" si="37"/>
        <v/>
      </c>
    </row>
    <row r="119" spans="1:27">
      <c r="A119" s="11">
        <v>42178</v>
      </c>
      <c r="B119" s="12">
        <v>1052.0999999999999</v>
      </c>
      <c r="C119" s="12">
        <v>1285.2</v>
      </c>
      <c r="D119" s="9">
        <f t="shared" si="22"/>
        <v>-8.691369627831555E-2</v>
      </c>
      <c r="E119" s="9">
        <f t="shared" si="38"/>
        <v>-8.1186703564762167E-2</v>
      </c>
      <c r="F119" s="9">
        <f t="shared" si="39"/>
        <v>8.8651387937074399E-3</v>
      </c>
      <c r="G119" s="9">
        <f t="shared" si="40"/>
        <v>-6.1240141278920426E-2</v>
      </c>
      <c r="H119" s="9">
        <f t="shared" si="41"/>
        <v>-0.10113326585060391</v>
      </c>
      <c r="I119" s="9">
        <f t="shared" si="42"/>
        <v>-0.64601275251533086</v>
      </c>
      <c r="J119" s="3">
        <f t="shared" si="43"/>
        <v>4.7271164589598605E-3</v>
      </c>
      <c r="K119" s="3">
        <f t="shared" si="43"/>
        <v>1.073492981007439E-2</v>
      </c>
      <c r="L119" s="15" t="str">
        <f t="shared" si="23"/>
        <v/>
      </c>
      <c r="M119" s="12">
        <v>0.22142898319205515</v>
      </c>
      <c r="N119" s="15" t="str">
        <f t="shared" si="24"/>
        <v/>
      </c>
      <c r="O119" s="15" t="str">
        <f t="shared" si="25"/>
        <v>Exit Trade</v>
      </c>
      <c r="P119" s="15" t="str">
        <f t="shared" si="26"/>
        <v/>
      </c>
      <c r="Q119" s="15">
        <f t="shared" si="27"/>
        <v>990.3</v>
      </c>
      <c r="R119" s="15" t="str">
        <f t="shared" si="28"/>
        <v/>
      </c>
      <c r="S119" s="15">
        <f t="shared" si="29"/>
        <v>1226.0999999999999</v>
      </c>
      <c r="T119" s="18" t="str">
        <f t="shared" si="30"/>
        <v/>
      </c>
      <c r="U119" s="18">
        <f t="shared" si="31"/>
        <v>8.4521384928716442E-3</v>
      </c>
      <c r="V119" s="18" t="str">
        <f t="shared" si="32"/>
        <v/>
      </c>
      <c r="W119" s="18">
        <f t="shared" si="33"/>
        <v>3.4378031804952129E-2</v>
      </c>
      <c r="X119" s="18" t="str">
        <f t="shared" si="34"/>
        <v/>
      </c>
      <c r="Y119" s="18" t="str">
        <f t="shared" si="35"/>
        <v/>
      </c>
      <c r="Z119" s="18" t="str">
        <f t="shared" si="36"/>
        <v/>
      </c>
      <c r="AA119" s="18" t="str">
        <f t="shared" si="37"/>
        <v/>
      </c>
    </row>
    <row r="120" spans="1:27">
      <c r="A120" s="11">
        <v>42179</v>
      </c>
      <c r="B120" s="12">
        <v>1045.8</v>
      </c>
      <c r="C120" s="12">
        <v>1283.9000000000001</v>
      </c>
      <c r="D120" s="9">
        <f t="shared" si="22"/>
        <v>-8.9082561364231941E-2</v>
      </c>
      <c r="E120" s="9">
        <f t="shared" si="38"/>
        <v>-8.1142744289917537E-2</v>
      </c>
      <c r="F120" s="9">
        <f t="shared" si="39"/>
        <v>8.8210308443163205E-3</v>
      </c>
      <c r="G120" s="9">
        <f t="shared" si="40"/>
        <v>-6.1295424890205813E-2</v>
      </c>
      <c r="H120" s="9">
        <f t="shared" si="41"/>
        <v>-0.10099006368962926</v>
      </c>
      <c r="I120" s="9">
        <f t="shared" si="42"/>
        <v>-0.90010081751729598</v>
      </c>
      <c r="J120" s="3">
        <f t="shared" si="43"/>
        <v>-5.9880239520957654E-3</v>
      </c>
      <c r="K120" s="3">
        <f t="shared" si="43"/>
        <v>-1.011515717398035E-3</v>
      </c>
      <c r="L120" s="15" t="str">
        <f t="shared" si="23"/>
        <v/>
      </c>
      <c r="M120" s="12">
        <v>0.22142898319205515</v>
      </c>
      <c r="N120" s="15" t="str">
        <f t="shared" si="24"/>
        <v/>
      </c>
      <c r="O120" s="15" t="str">
        <f t="shared" si="25"/>
        <v>Exit Trade</v>
      </c>
      <c r="P120" s="15" t="str">
        <f t="shared" si="26"/>
        <v/>
      </c>
      <c r="Q120" s="15">
        <f t="shared" si="27"/>
        <v>990.3</v>
      </c>
      <c r="R120" s="15" t="str">
        <f t="shared" si="28"/>
        <v/>
      </c>
      <c r="S120" s="15">
        <f t="shared" si="29"/>
        <v>1226.0999999999999</v>
      </c>
      <c r="T120" s="18" t="str">
        <f t="shared" si="30"/>
        <v/>
      </c>
      <c r="U120" s="18">
        <f t="shared" si="31"/>
        <v>8.4521384928716442E-3</v>
      </c>
      <c r="V120" s="18" t="str">
        <f t="shared" si="32"/>
        <v/>
      </c>
      <c r="W120" s="18">
        <f t="shared" si="33"/>
        <v>3.4378031804952129E-2</v>
      </c>
      <c r="X120" s="18" t="str">
        <f t="shared" si="34"/>
        <v/>
      </c>
      <c r="Y120" s="18" t="str">
        <f t="shared" si="35"/>
        <v/>
      </c>
      <c r="Z120" s="18" t="str">
        <f t="shared" si="36"/>
        <v/>
      </c>
      <c r="AA120" s="18" t="str">
        <f t="shared" si="37"/>
        <v/>
      </c>
    </row>
    <row r="121" spans="1:27">
      <c r="A121" s="11">
        <v>42180</v>
      </c>
      <c r="B121" s="12">
        <v>1065</v>
      </c>
      <c r="C121" s="12">
        <v>1308.8499999999999</v>
      </c>
      <c r="D121" s="9">
        <f t="shared" si="22"/>
        <v>-8.9540269559003002E-2</v>
      </c>
      <c r="E121" s="9">
        <f t="shared" si="38"/>
        <v>-8.1241349449080527E-2</v>
      </c>
      <c r="F121" s="9">
        <f t="shared" si="39"/>
        <v>8.9001103431447515E-3</v>
      </c>
      <c r="G121" s="9">
        <f t="shared" si="40"/>
        <v>-6.1216101177004836E-2</v>
      </c>
      <c r="H121" s="9">
        <f t="shared" si="41"/>
        <v>-0.10126659772115622</v>
      </c>
      <c r="I121" s="9">
        <f t="shared" si="42"/>
        <v>-0.93245137306804982</v>
      </c>
      <c r="J121" s="3">
        <f t="shared" si="43"/>
        <v>1.8359150889271415E-2</v>
      </c>
      <c r="K121" s="3">
        <f t="shared" si="43"/>
        <v>1.9432977646233987E-2</v>
      </c>
      <c r="L121" s="15" t="str">
        <f t="shared" si="23"/>
        <v/>
      </c>
      <c r="M121" s="12">
        <v>0.22142898319205515</v>
      </c>
      <c r="N121" s="15" t="str">
        <f t="shared" si="24"/>
        <v/>
      </c>
      <c r="O121" s="15" t="str">
        <f t="shared" si="25"/>
        <v>Exit Trade</v>
      </c>
      <c r="P121" s="15" t="str">
        <f t="shared" si="26"/>
        <v/>
      </c>
      <c r="Q121" s="15">
        <f t="shared" si="27"/>
        <v>990.3</v>
      </c>
      <c r="R121" s="15" t="str">
        <f t="shared" si="28"/>
        <v/>
      </c>
      <c r="S121" s="15">
        <f t="shared" si="29"/>
        <v>1226.0999999999999</v>
      </c>
      <c r="T121" s="18" t="str">
        <f t="shared" si="30"/>
        <v/>
      </c>
      <c r="U121" s="18">
        <f t="shared" si="31"/>
        <v>8.4521384928716442E-3</v>
      </c>
      <c r="V121" s="18" t="str">
        <f t="shared" si="32"/>
        <v/>
      </c>
      <c r="W121" s="18">
        <f t="shared" si="33"/>
        <v>3.4378031804952129E-2</v>
      </c>
      <c r="X121" s="18" t="str">
        <f t="shared" si="34"/>
        <v/>
      </c>
      <c r="Y121" s="18" t="str">
        <f t="shared" si="35"/>
        <v/>
      </c>
      <c r="Z121" s="18" t="str">
        <f t="shared" si="36"/>
        <v/>
      </c>
      <c r="AA121" s="18" t="str">
        <f t="shared" si="37"/>
        <v/>
      </c>
    </row>
    <row r="122" spans="1:27">
      <c r="A122" s="11">
        <v>42181</v>
      </c>
      <c r="B122" s="12">
        <v>1062.8499999999999</v>
      </c>
      <c r="C122" s="12">
        <v>1287.8499999999999</v>
      </c>
      <c r="D122" s="9">
        <f t="shared" si="22"/>
        <v>-8.339330542881386E-2</v>
      </c>
      <c r="E122" s="9">
        <f t="shared" si="38"/>
        <v>-8.0829737347360028E-2</v>
      </c>
      <c r="F122" s="9">
        <f t="shared" si="39"/>
        <v>8.482102631207444E-3</v>
      </c>
      <c r="G122" s="9">
        <f t="shared" si="40"/>
        <v>-6.1745006427143284E-2</v>
      </c>
      <c r="H122" s="9">
        <f t="shared" si="41"/>
        <v>-9.9914468267576773E-2</v>
      </c>
      <c r="I122" s="9">
        <f t="shared" si="42"/>
        <v>-0.30223261765566528</v>
      </c>
      <c r="J122" s="3">
        <f t="shared" si="43"/>
        <v>-2.01877934272309E-3</v>
      </c>
      <c r="K122" s="3">
        <f t="shared" si="43"/>
        <v>-1.6044619322305841E-2</v>
      </c>
      <c r="L122" s="15" t="str">
        <f t="shared" si="23"/>
        <v>Exit Trade</v>
      </c>
      <c r="M122" s="12">
        <v>0.22142898319205515</v>
      </c>
      <c r="N122" s="15" t="str">
        <f t="shared" si="24"/>
        <v/>
      </c>
      <c r="O122" s="15" t="str">
        <f t="shared" si="25"/>
        <v>Exit Trade</v>
      </c>
      <c r="P122" s="15" t="str">
        <f t="shared" si="26"/>
        <v/>
      </c>
      <c r="Q122" s="15">
        <f t="shared" si="27"/>
        <v>990.3</v>
      </c>
      <c r="R122" s="15" t="str">
        <f t="shared" si="28"/>
        <v/>
      </c>
      <c r="S122" s="15">
        <f t="shared" si="29"/>
        <v>1226.0999999999999</v>
      </c>
      <c r="T122" s="18" t="str">
        <f t="shared" si="30"/>
        <v/>
      </c>
      <c r="U122" s="18">
        <f t="shared" si="31"/>
        <v>8.4521384928716442E-3</v>
      </c>
      <c r="V122" s="18" t="str">
        <f t="shared" si="32"/>
        <v/>
      </c>
      <c r="W122" s="18">
        <f t="shared" si="33"/>
        <v>3.4378031804952129E-2</v>
      </c>
      <c r="X122" s="18" t="str">
        <f t="shared" si="34"/>
        <v/>
      </c>
      <c r="Y122" s="18" t="str">
        <f t="shared" si="35"/>
        <v/>
      </c>
      <c r="Z122" s="18" t="str">
        <f t="shared" si="36"/>
        <v/>
      </c>
      <c r="AA122" s="18" t="str">
        <f t="shared" si="37"/>
        <v/>
      </c>
    </row>
    <row r="123" spans="1:27">
      <c r="A123" s="11">
        <v>42184</v>
      </c>
      <c r="B123" s="12">
        <v>1056.6500000000001</v>
      </c>
      <c r="C123" s="12">
        <v>1285.5</v>
      </c>
      <c r="D123" s="9">
        <f t="shared" si="22"/>
        <v>-8.5140923605506028E-2</v>
      </c>
      <c r="E123" s="9">
        <f t="shared" si="38"/>
        <v>-8.0414659196677521E-2</v>
      </c>
      <c r="F123" s="9">
        <f t="shared" si="39"/>
        <v>7.9195035393753634E-3</v>
      </c>
      <c r="G123" s="9">
        <f t="shared" si="40"/>
        <v>-6.2595776233082961E-2</v>
      </c>
      <c r="H123" s="9">
        <f t="shared" si="41"/>
        <v>-9.823354216027208E-2</v>
      </c>
      <c r="I123" s="9">
        <f t="shared" si="42"/>
        <v>-0.59678796597915051</v>
      </c>
      <c r="J123" s="3">
        <f t="shared" si="43"/>
        <v>-5.8333725361055825E-3</v>
      </c>
      <c r="K123" s="3">
        <f t="shared" si="43"/>
        <v>-1.8247466708078651E-3</v>
      </c>
      <c r="L123" s="15" t="str">
        <f t="shared" si="23"/>
        <v/>
      </c>
      <c r="M123" s="12">
        <v>0.22142898319205515</v>
      </c>
      <c r="N123" s="15" t="str">
        <f t="shared" si="24"/>
        <v/>
      </c>
      <c r="O123" s="15" t="str">
        <f t="shared" si="25"/>
        <v>Exit Trade</v>
      </c>
      <c r="P123" s="15" t="str">
        <f t="shared" si="26"/>
        <v/>
      </c>
      <c r="Q123" s="15">
        <f t="shared" si="27"/>
        <v>990.3</v>
      </c>
      <c r="R123" s="15" t="str">
        <f t="shared" si="28"/>
        <v/>
      </c>
      <c r="S123" s="15">
        <f t="shared" si="29"/>
        <v>1226.0999999999999</v>
      </c>
      <c r="T123" s="18" t="str">
        <f t="shared" si="30"/>
        <v/>
      </c>
      <c r="U123" s="18">
        <f t="shared" si="31"/>
        <v>8.4521384928716442E-3</v>
      </c>
      <c r="V123" s="18" t="str">
        <f t="shared" si="32"/>
        <v/>
      </c>
      <c r="W123" s="18">
        <f t="shared" si="33"/>
        <v>3.4378031804952129E-2</v>
      </c>
      <c r="X123" s="18" t="str">
        <f t="shared" si="34"/>
        <v/>
      </c>
      <c r="Y123" s="18" t="str">
        <f t="shared" si="35"/>
        <v/>
      </c>
      <c r="Z123" s="18" t="str">
        <f t="shared" si="36"/>
        <v/>
      </c>
      <c r="AA123" s="18" t="str">
        <f t="shared" si="37"/>
        <v/>
      </c>
    </row>
    <row r="124" spans="1:27">
      <c r="A124" s="11">
        <v>42185</v>
      </c>
      <c r="B124" s="12">
        <v>1067.1500000000001</v>
      </c>
      <c r="C124" s="12">
        <v>1296.45</v>
      </c>
      <c r="D124" s="9">
        <f t="shared" si="22"/>
        <v>-8.453030334010031E-2</v>
      </c>
      <c r="E124" s="9">
        <f t="shared" si="38"/>
        <v>-8.0220747117448768E-2</v>
      </c>
      <c r="F124" s="9">
        <f t="shared" si="39"/>
        <v>7.737021177528754E-3</v>
      </c>
      <c r="G124" s="9">
        <f t="shared" si="40"/>
        <v>-6.2812449468009068E-2</v>
      </c>
      <c r="H124" s="9">
        <f t="shared" si="41"/>
        <v>-9.7629044766888468E-2</v>
      </c>
      <c r="I124" s="9">
        <f t="shared" si="42"/>
        <v>-0.55700457886403731</v>
      </c>
      <c r="J124" s="3">
        <f t="shared" si="43"/>
        <v>9.9370652533951626E-3</v>
      </c>
      <c r="K124" s="3">
        <f t="shared" si="43"/>
        <v>8.5180863477246557E-3</v>
      </c>
      <c r="L124" s="15" t="str">
        <f t="shared" si="23"/>
        <v/>
      </c>
      <c r="M124" s="12">
        <v>0.22142898319205515</v>
      </c>
      <c r="N124" s="15" t="str">
        <f t="shared" si="24"/>
        <v/>
      </c>
      <c r="O124" s="15" t="str">
        <f t="shared" si="25"/>
        <v>Exit Trade</v>
      </c>
      <c r="P124" s="15" t="str">
        <f t="shared" si="26"/>
        <v/>
      </c>
      <c r="Q124" s="15">
        <f t="shared" si="27"/>
        <v>990.3</v>
      </c>
      <c r="R124" s="15" t="str">
        <f t="shared" si="28"/>
        <v/>
      </c>
      <c r="S124" s="15">
        <f t="shared" si="29"/>
        <v>1226.0999999999999</v>
      </c>
      <c r="T124" s="18" t="str">
        <f t="shared" si="30"/>
        <v/>
      </c>
      <c r="U124" s="18">
        <f t="shared" si="31"/>
        <v>8.4521384928716442E-3</v>
      </c>
      <c r="V124" s="18" t="str">
        <f t="shared" si="32"/>
        <v/>
      </c>
      <c r="W124" s="18">
        <f t="shared" si="33"/>
        <v>3.4378031804952129E-2</v>
      </c>
      <c r="X124" s="18" t="str">
        <f t="shared" si="34"/>
        <v/>
      </c>
      <c r="Y124" s="18" t="str">
        <f t="shared" si="35"/>
        <v/>
      </c>
      <c r="Z124" s="18" t="str">
        <f t="shared" si="36"/>
        <v/>
      </c>
      <c r="AA124" s="18" t="str">
        <f t="shared" si="37"/>
        <v/>
      </c>
    </row>
    <row r="125" spans="1:27">
      <c r="A125" s="11">
        <v>42186</v>
      </c>
      <c r="B125" s="12">
        <v>1072.3499999999999</v>
      </c>
      <c r="C125" s="12">
        <v>1292.7</v>
      </c>
      <c r="D125" s="9">
        <f t="shared" si="22"/>
        <v>-8.1161192686230454E-2</v>
      </c>
      <c r="E125" s="9">
        <f t="shared" si="38"/>
        <v>-7.9809464976323866E-2</v>
      </c>
      <c r="F125" s="9">
        <f t="shared" si="39"/>
        <v>7.3237069158298227E-3</v>
      </c>
      <c r="G125" s="9">
        <f t="shared" si="40"/>
        <v>-6.3331124415706763E-2</v>
      </c>
      <c r="H125" s="9">
        <f t="shared" si="41"/>
        <v>-9.6287805536940968E-2</v>
      </c>
      <c r="I125" s="9">
        <f t="shared" si="42"/>
        <v>-0.18456878810713981</v>
      </c>
      <c r="J125" s="3">
        <f t="shared" si="43"/>
        <v>4.8727920161175256E-3</v>
      </c>
      <c r="K125" s="3">
        <f t="shared" si="43"/>
        <v>-2.8925141733194492E-3</v>
      </c>
      <c r="L125" s="15" t="str">
        <f t="shared" si="23"/>
        <v>Exit Trade</v>
      </c>
      <c r="M125" s="12">
        <v>0.22142898319205515</v>
      </c>
      <c r="N125" s="15" t="str">
        <f t="shared" si="24"/>
        <v/>
      </c>
      <c r="O125" s="15" t="str">
        <f t="shared" si="25"/>
        <v>Exit Trade</v>
      </c>
      <c r="P125" s="15" t="str">
        <f t="shared" si="26"/>
        <v/>
      </c>
      <c r="Q125" s="15">
        <f t="shared" si="27"/>
        <v>990.3</v>
      </c>
      <c r="R125" s="15" t="str">
        <f t="shared" si="28"/>
        <v/>
      </c>
      <c r="S125" s="15">
        <f t="shared" si="29"/>
        <v>1226.0999999999999</v>
      </c>
      <c r="T125" s="18" t="str">
        <f t="shared" si="30"/>
        <v/>
      </c>
      <c r="U125" s="18">
        <f t="shared" si="31"/>
        <v>8.4521384928716442E-3</v>
      </c>
      <c r="V125" s="18" t="str">
        <f t="shared" si="32"/>
        <v/>
      </c>
      <c r="W125" s="18">
        <f t="shared" si="33"/>
        <v>3.4378031804952129E-2</v>
      </c>
      <c r="X125" s="18" t="str">
        <f t="shared" si="34"/>
        <v/>
      </c>
      <c r="Y125" s="18" t="str">
        <f t="shared" si="35"/>
        <v/>
      </c>
      <c r="Z125" s="18" t="str">
        <f t="shared" si="36"/>
        <v/>
      </c>
      <c r="AA125" s="18" t="str">
        <f t="shared" si="37"/>
        <v/>
      </c>
    </row>
    <row r="126" spans="1:27">
      <c r="A126" s="11">
        <v>42187</v>
      </c>
      <c r="B126" s="12">
        <v>1058.2</v>
      </c>
      <c r="C126" s="12">
        <v>1285.2</v>
      </c>
      <c r="D126" s="9">
        <f t="shared" si="22"/>
        <v>-8.4402959683442455E-2</v>
      </c>
      <c r="E126" s="9">
        <f t="shared" si="38"/>
        <v>-7.9677043163856973E-2</v>
      </c>
      <c r="F126" s="9">
        <f t="shared" si="39"/>
        <v>7.1983212222256465E-3</v>
      </c>
      <c r="G126" s="9">
        <f t="shared" si="40"/>
        <v>-6.3480820413849268E-2</v>
      </c>
      <c r="H126" s="9">
        <f t="shared" si="41"/>
        <v>-9.5873265913864678E-2</v>
      </c>
      <c r="I126" s="9">
        <f t="shared" si="42"/>
        <v>-0.65653037335895359</v>
      </c>
      <c r="J126" s="3">
        <f t="shared" si="43"/>
        <v>-1.3195318692590913E-2</v>
      </c>
      <c r="K126" s="3">
        <f t="shared" si="43"/>
        <v>-5.8018101647714084E-3</v>
      </c>
      <c r="L126" s="15" t="str">
        <f t="shared" si="23"/>
        <v/>
      </c>
      <c r="M126" s="12">
        <v>0.22142898319205515</v>
      </c>
      <c r="N126" s="15" t="str">
        <f t="shared" si="24"/>
        <v/>
      </c>
      <c r="O126" s="15" t="str">
        <f t="shared" si="25"/>
        <v>Exit Trade</v>
      </c>
      <c r="P126" s="15" t="str">
        <f t="shared" si="26"/>
        <v/>
      </c>
      <c r="Q126" s="15">
        <f t="shared" si="27"/>
        <v>990.3</v>
      </c>
      <c r="R126" s="15" t="str">
        <f t="shared" si="28"/>
        <v/>
      </c>
      <c r="S126" s="15">
        <f t="shared" si="29"/>
        <v>1226.0999999999999</v>
      </c>
      <c r="T126" s="18" t="str">
        <f t="shared" si="30"/>
        <v/>
      </c>
      <c r="U126" s="18">
        <f t="shared" si="31"/>
        <v>8.4521384928716442E-3</v>
      </c>
      <c r="V126" s="18" t="str">
        <f t="shared" si="32"/>
        <v/>
      </c>
      <c r="W126" s="18">
        <f t="shared" si="33"/>
        <v>3.4378031804952129E-2</v>
      </c>
      <c r="X126" s="18" t="str">
        <f t="shared" si="34"/>
        <v/>
      </c>
      <c r="Y126" s="18" t="str">
        <f t="shared" si="35"/>
        <v/>
      </c>
      <c r="Z126" s="18" t="str">
        <f t="shared" si="36"/>
        <v/>
      </c>
      <c r="AA126" s="18" t="str">
        <f t="shared" si="37"/>
        <v/>
      </c>
    </row>
    <row r="127" spans="1:27">
      <c r="A127" s="11">
        <v>42188</v>
      </c>
      <c r="B127" s="12">
        <v>1074.25</v>
      </c>
      <c r="C127" s="12">
        <v>1316.05</v>
      </c>
      <c r="D127" s="9">
        <f t="shared" si="22"/>
        <v>-8.8167027158767786E-2</v>
      </c>
      <c r="E127" s="9">
        <f t="shared" si="38"/>
        <v>-7.9299092427904144E-2</v>
      </c>
      <c r="F127" s="9">
        <f t="shared" si="39"/>
        <v>6.3714984879997922E-3</v>
      </c>
      <c r="G127" s="9">
        <f t="shared" si="40"/>
        <v>-6.4963220829904605E-2</v>
      </c>
      <c r="H127" s="9">
        <f t="shared" si="41"/>
        <v>-9.3634964025903683E-2</v>
      </c>
      <c r="I127" s="9">
        <f t="shared" si="42"/>
        <v>-1.391813047992664</v>
      </c>
      <c r="J127" s="3">
        <f t="shared" si="43"/>
        <v>1.5167265167265123E-2</v>
      </c>
      <c r="K127" s="3">
        <f t="shared" si="43"/>
        <v>2.400404606286952E-2</v>
      </c>
      <c r="L127" s="15" t="str">
        <f t="shared" si="23"/>
        <v/>
      </c>
      <c r="M127" s="12">
        <v>0.22142898319205515</v>
      </c>
      <c r="N127" s="15" t="str">
        <f t="shared" si="24"/>
        <v/>
      </c>
      <c r="O127" s="15" t="str">
        <f t="shared" si="25"/>
        <v>Exit Trade</v>
      </c>
      <c r="P127" s="15" t="str">
        <f t="shared" si="26"/>
        <v/>
      </c>
      <c r="Q127" s="15">
        <f t="shared" si="27"/>
        <v>990.3</v>
      </c>
      <c r="R127" s="15" t="str">
        <f t="shared" si="28"/>
        <v/>
      </c>
      <c r="S127" s="15">
        <f t="shared" si="29"/>
        <v>1226.0999999999999</v>
      </c>
      <c r="T127" s="18" t="str">
        <f t="shared" si="30"/>
        <v/>
      </c>
      <c r="U127" s="18">
        <f t="shared" si="31"/>
        <v>8.4521384928716442E-3</v>
      </c>
      <c r="V127" s="18" t="str">
        <f t="shared" si="32"/>
        <v/>
      </c>
      <c r="W127" s="18">
        <f t="shared" si="33"/>
        <v>3.4378031804952129E-2</v>
      </c>
      <c r="X127" s="18" t="str">
        <f t="shared" si="34"/>
        <v/>
      </c>
      <c r="Y127" s="18" t="str">
        <f t="shared" si="35"/>
        <v/>
      </c>
      <c r="Z127" s="18" t="str">
        <f t="shared" si="36"/>
        <v/>
      </c>
      <c r="AA127" s="18" t="str">
        <f t="shared" si="37"/>
        <v/>
      </c>
    </row>
    <row r="128" spans="1:27">
      <c r="A128" s="11">
        <v>42191</v>
      </c>
      <c r="B128" s="12">
        <v>1083.5</v>
      </c>
      <c r="C128" s="12">
        <v>1317.6</v>
      </c>
      <c r="D128" s="9">
        <f t="shared" si="22"/>
        <v>-8.4954670505861141E-2</v>
      </c>
      <c r="E128" s="9">
        <f t="shared" si="38"/>
        <v>-7.9206892107590549E-2</v>
      </c>
      <c r="F128" s="9">
        <f t="shared" si="39"/>
        <v>6.2645449892363954E-3</v>
      </c>
      <c r="G128" s="9">
        <f t="shared" si="40"/>
        <v>-6.5111665881808653E-2</v>
      </c>
      <c r="H128" s="9">
        <f t="shared" si="41"/>
        <v>-9.3302118333372444E-2</v>
      </c>
      <c r="I128" s="9">
        <f t="shared" si="42"/>
        <v>-0.91750931761944399</v>
      </c>
      <c r="J128" s="3">
        <f t="shared" si="43"/>
        <v>8.6106585990225731E-3</v>
      </c>
      <c r="K128" s="3">
        <f t="shared" si="43"/>
        <v>1.1777668021731352E-3</v>
      </c>
      <c r="L128" s="15" t="str">
        <f t="shared" si="23"/>
        <v/>
      </c>
      <c r="M128" s="12">
        <v>0.22142898319205515</v>
      </c>
      <c r="N128" s="15" t="str">
        <f t="shared" si="24"/>
        <v/>
      </c>
      <c r="O128" s="15" t="str">
        <f t="shared" si="25"/>
        <v>Exit Trade</v>
      </c>
      <c r="P128" s="15" t="str">
        <f t="shared" si="26"/>
        <v/>
      </c>
      <c r="Q128" s="15">
        <f t="shared" si="27"/>
        <v>990.3</v>
      </c>
      <c r="R128" s="15" t="str">
        <f t="shared" si="28"/>
        <v/>
      </c>
      <c r="S128" s="15">
        <f t="shared" si="29"/>
        <v>1226.0999999999999</v>
      </c>
      <c r="T128" s="18" t="str">
        <f t="shared" si="30"/>
        <v/>
      </c>
      <c r="U128" s="18">
        <f t="shared" si="31"/>
        <v>8.4521384928716442E-3</v>
      </c>
      <c r="V128" s="18" t="str">
        <f t="shared" si="32"/>
        <v/>
      </c>
      <c r="W128" s="18">
        <f t="shared" si="33"/>
        <v>3.4378031804952129E-2</v>
      </c>
      <c r="X128" s="18" t="str">
        <f t="shared" si="34"/>
        <v/>
      </c>
      <c r="Y128" s="18" t="str">
        <f t="shared" si="35"/>
        <v/>
      </c>
      <c r="Z128" s="18" t="str">
        <f t="shared" si="36"/>
        <v/>
      </c>
      <c r="AA128" s="18" t="str">
        <f t="shared" si="37"/>
        <v/>
      </c>
    </row>
    <row r="129" spans="1:27">
      <c r="A129" s="11">
        <v>42192</v>
      </c>
      <c r="B129" s="12">
        <v>1086.8499999999999</v>
      </c>
      <c r="C129" s="12">
        <v>1337.3</v>
      </c>
      <c r="D129" s="9">
        <f t="shared" si="22"/>
        <v>-9.0059234896824228E-2</v>
      </c>
      <c r="E129" s="9">
        <f t="shared" si="38"/>
        <v>-7.9480876535776485E-2</v>
      </c>
      <c r="F129" s="9">
        <f t="shared" si="39"/>
        <v>6.5565992697849962E-3</v>
      </c>
      <c r="G129" s="9">
        <f t="shared" si="40"/>
        <v>-6.4728528178760236E-2</v>
      </c>
      <c r="H129" s="9">
        <f t="shared" si="41"/>
        <v>-9.4233224892792733E-2</v>
      </c>
      <c r="I129" s="9">
        <f t="shared" si="42"/>
        <v>-1.6133910165588981</v>
      </c>
      <c r="J129" s="3">
        <f t="shared" si="43"/>
        <v>3.0918320258420942E-3</v>
      </c>
      <c r="K129" s="3">
        <f t="shared" si="43"/>
        <v>1.4951426836672773E-2</v>
      </c>
      <c r="L129" s="15" t="str">
        <f t="shared" si="23"/>
        <v/>
      </c>
      <c r="M129" s="12">
        <v>0.22142898319205515</v>
      </c>
      <c r="N129" s="15" t="str">
        <f t="shared" si="24"/>
        <v/>
      </c>
      <c r="O129" s="15" t="str">
        <f t="shared" si="25"/>
        <v>Exit Trade</v>
      </c>
      <c r="P129" s="15" t="str">
        <f t="shared" si="26"/>
        <v/>
      </c>
      <c r="Q129" s="15">
        <f t="shared" si="27"/>
        <v>990.3</v>
      </c>
      <c r="R129" s="15" t="str">
        <f t="shared" si="28"/>
        <v/>
      </c>
      <c r="S129" s="15">
        <f t="shared" si="29"/>
        <v>1226.0999999999999</v>
      </c>
      <c r="T129" s="18" t="str">
        <f t="shared" si="30"/>
        <v/>
      </c>
      <c r="U129" s="18">
        <f t="shared" si="31"/>
        <v>8.4521384928716442E-3</v>
      </c>
      <c r="V129" s="18" t="str">
        <f t="shared" si="32"/>
        <v/>
      </c>
      <c r="W129" s="18">
        <f t="shared" si="33"/>
        <v>3.4378031804952129E-2</v>
      </c>
      <c r="X129" s="18" t="str">
        <f t="shared" si="34"/>
        <v/>
      </c>
      <c r="Y129" s="18" t="str">
        <f t="shared" si="35"/>
        <v/>
      </c>
      <c r="Z129" s="18" t="str">
        <f t="shared" si="36"/>
        <v/>
      </c>
      <c r="AA129" s="18" t="str">
        <f t="shared" si="37"/>
        <v/>
      </c>
    </row>
    <row r="130" spans="1:27">
      <c r="A130" s="11">
        <v>42193</v>
      </c>
      <c r="B130" s="12">
        <v>1068.8499999999999</v>
      </c>
      <c r="C130" s="12">
        <v>1290.05</v>
      </c>
      <c r="D130" s="9">
        <f t="shared" si="22"/>
        <v>-8.1689781516230631E-2</v>
      </c>
      <c r="E130" s="9">
        <f t="shared" si="38"/>
        <v>-7.9632984196153084E-2</v>
      </c>
      <c r="F130" s="9">
        <f t="shared" si="39"/>
        <v>6.5530280948502464E-3</v>
      </c>
      <c r="G130" s="9">
        <f t="shared" si="40"/>
        <v>-6.4888670982740024E-2</v>
      </c>
      <c r="H130" s="9">
        <f t="shared" si="41"/>
        <v>-9.4377297409566144E-2</v>
      </c>
      <c r="I130" s="9">
        <f t="shared" si="42"/>
        <v>-0.31386975460915523</v>
      </c>
      <c r="J130" s="3">
        <f t="shared" si="43"/>
        <v>-1.6561623039057827E-2</v>
      </c>
      <c r="K130" s="3">
        <f t="shared" si="43"/>
        <v>-3.5332386151200178E-2</v>
      </c>
      <c r="L130" s="15" t="str">
        <f t="shared" si="23"/>
        <v>Exit Trade</v>
      </c>
      <c r="M130" s="12">
        <v>0.22142898319205515</v>
      </c>
      <c r="N130" s="15" t="str">
        <f t="shared" si="24"/>
        <v/>
      </c>
      <c r="O130" s="15" t="str">
        <f t="shared" si="25"/>
        <v>Exit Trade</v>
      </c>
      <c r="P130" s="15" t="str">
        <f t="shared" si="26"/>
        <v/>
      </c>
      <c r="Q130" s="15">
        <f t="shared" si="27"/>
        <v>990.3</v>
      </c>
      <c r="R130" s="15" t="str">
        <f t="shared" si="28"/>
        <v/>
      </c>
      <c r="S130" s="15">
        <f t="shared" si="29"/>
        <v>1226.0999999999999</v>
      </c>
      <c r="T130" s="18" t="str">
        <f t="shared" si="30"/>
        <v/>
      </c>
      <c r="U130" s="18">
        <f t="shared" si="31"/>
        <v>8.4521384928716442E-3</v>
      </c>
      <c r="V130" s="18" t="str">
        <f t="shared" si="32"/>
        <v/>
      </c>
      <c r="W130" s="18">
        <f t="shared" si="33"/>
        <v>3.4378031804952129E-2</v>
      </c>
      <c r="X130" s="18" t="str">
        <f t="shared" si="34"/>
        <v/>
      </c>
      <c r="Y130" s="18" t="str">
        <f t="shared" si="35"/>
        <v/>
      </c>
      <c r="Z130" s="18" t="str">
        <f t="shared" si="36"/>
        <v/>
      </c>
      <c r="AA130" s="18" t="str">
        <f t="shared" si="37"/>
        <v/>
      </c>
    </row>
    <row r="131" spans="1:27">
      <c r="A131" s="11">
        <v>42194</v>
      </c>
      <c r="B131" s="12">
        <v>1074.05</v>
      </c>
      <c r="C131" s="12">
        <v>1285.3</v>
      </c>
      <c r="D131" s="9">
        <f t="shared" ref="D131:D194" si="44">LOG(B131/C131)</f>
        <v>-7.7980008097170803E-2</v>
      </c>
      <c r="E131" s="9">
        <f t="shared" si="38"/>
        <v>-7.9663782697790481E-2</v>
      </c>
      <c r="F131" s="9">
        <f t="shared" si="39"/>
        <v>6.5426622192890143E-3</v>
      </c>
      <c r="G131" s="9">
        <f t="shared" si="40"/>
        <v>-6.4942792704390198E-2</v>
      </c>
      <c r="H131" s="9">
        <f t="shared" si="41"/>
        <v>-9.4384772691190763E-2</v>
      </c>
      <c r="I131" s="9">
        <f t="shared" si="42"/>
        <v>0.25735312999280169</v>
      </c>
      <c r="J131" s="3">
        <f t="shared" si="43"/>
        <v>4.8650418674276519E-3</v>
      </c>
      <c r="K131" s="3">
        <f t="shared" si="43"/>
        <v>-3.682027828378745E-3</v>
      </c>
      <c r="L131" s="15" t="str">
        <f t="shared" si="23"/>
        <v>Exit Trade</v>
      </c>
      <c r="M131" s="12">
        <v>0.22142898319205515</v>
      </c>
      <c r="N131" s="15" t="str">
        <f t="shared" si="24"/>
        <v/>
      </c>
      <c r="O131" s="15" t="str">
        <f t="shared" si="25"/>
        <v>Exit Trade</v>
      </c>
      <c r="P131" s="15" t="str">
        <f t="shared" si="26"/>
        <v/>
      </c>
      <c r="Q131" s="15">
        <f t="shared" si="27"/>
        <v>990.3</v>
      </c>
      <c r="R131" s="15" t="str">
        <f t="shared" si="28"/>
        <v/>
      </c>
      <c r="S131" s="15">
        <f t="shared" si="29"/>
        <v>1226.0999999999999</v>
      </c>
      <c r="T131" s="18" t="str">
        <f t="shared" si="30"/>
        <v/>
      </c>
      <c r="U131" s="18">
        <f t="shared" si="31"/>
        <v>8.4521384928716442E-3</v>
      </c>
      <c r="V131" s="18" t="str">
        <f t="shared" si="32"/>
        <v/>
      </c>
      <c r="W131" s="18">
        <f t="shared" si="33"/>
        <v>3.4378031804952129E-2</v>
      </c>
      <c r="X131" s="18" t="str">
        <f t="shared" si="34"/>
        <v/>
      </c>
      <c r="Y131" s="18" t="str">
        <f t="shared" si="35"/>
        <v/>
      </c>
      <c r="Z131" s="18" t="str">
        <f t="shared" si="36"/>
        <v/>
      </c>
      <c r="AA131" s="18" t="str">
        <f t="shared" si="37"/>
        <v/>
      </c>
    </row>
    <row r="132" spans="1:27">
      <c r="A132" s="11">
        <v>42195</v>
      </c>
      <c r="B132" s="12">
        <v>1090.75</v>
      </c>
      <c r="C132" s="12">
        <v>1283.3499999999999</v>
      </c>
      <c r="D132" s="9">
        <f t="shared" si="44"/>
        <v>-7.0619893281432838E-2</v>
      </c>
      <c r="E132" s="9">
        <f t="shared" si="38"/>
        <v>-7.966380207890339E-2</v>
      </c>
      <c r="F132" s="9">
        <f t="shared" si="39"/>
        <v>6.5426345040864127E-3</v>
      </c>
      <c r="G132" s="9">
        <f t="shared" si="40"/>
        <v>-6.4942874444708962E-2</v>
      </c>
      <c r="H132" s="9">
        <f t="shared" si="41"/>
        <v>-9.4384729713097817E-2</v>
      </c>
      <c r="I132" s="9">
        <f t="shared" si="42"/>
        <v>1.382303839809772</v>
      </c>
      <c r="J132" s="3">
        <f t="shared" si="43"/>
        <v>1.5548624365718584E-2</v>
      </c>
      <c r="K132" s="3">
        <f t="shared" si="43"/>
        <v>-1.5171555278923562E-3</v>
      </c>
      <c r="L132" s="15" t="str">
        <f t="shared" si="23"/>
        <v/>
      </c>
      <c r="M132" s="12">
        <v>0.22142898319205515</v>
      </c>
      <c r="N132" s="15" t="str">
        <f t="shared" si="24"/>
        <v/>
      </c>
      <c r="O132" s="15" t="str">
        <f t="shared" si="25"/>
        <v>Exit Trade</v>
      </c>
      <c r="P132" s="15" t="str">
        <f t="shared" si="26"/>
        <v/>
      </c>
      <c r="Q132" s="15">
        <f t="shared" si="27"/>
        <v>990.3</v>
      </c>
      <c r="R132" s="15" t="str">
        <f t="shared" si="28"/>
        <v/>
      </c>
      <c r="S132" s="15">
        <f t="shared" si="29"/>
        <v>1226.0999999999999</v>
      </c>
      <c r="T132" s="18" t="str">
        <f t="shared" si="30"/>
        <v/>
      </c>
      <c r="U132" s="18">
        <f t="shared" si="31"/>
        <v>8.4521384928716442E-3</v>
      </c>
      <c r="V132" s="18" t="str">
        <f t="shared" si="32"/>
        <v/>
      </c>
      <c r="W132" s="18">
        <f t="shared" si="33"/>
        <v>3.4378031804952129E-2</v>
      </c>
      <c r="X132" s="18" t="str">
        <f t="shared" si="34"/>
        <v/>
      </c>
      <c r="Y132" s="18" t="str">
        <f t="shared" si="35"/>
        <v/>
      </c>
      <c r="Z132" s="18" t="str">
        <f t="shared" si="36"/>
        <v/>
      </c>
      <c r="AA132" s="18" t="str">
        <f t="shared" si="37"/>
        <v/>
      </c>
    </row>
    <row r="133" spans="1:27">
      <c r="A133" s="11">
        <v>42198</v>
      </c>
      <c r="B133" s="12">
        <v>1096.1500000000001</v>
      </c>
      <c r="C133" s="12">
        <v>1323.75</v>
      </c>
      <c r="D133" s="9">
        <f t="shared" si="44"/>
        <v>-8.1935984920809904E-2</v>
      </c>
      <c r="E133" s="9">
        <f t="shared" si="38"/>
        <v>-7.9705535223361809E-2</v>
      </c>
      <c r="F133" s="9">
        <f t="shared" si="39"/>
        <v>6.5533505565192217E-3</v>
      </c>
      <c r="G133" s="9">
        <f t="shared" si="40"/>
        <v>-6.4960496471193563E-2</v>
      </c>
      <c r="H133" s="9">
        <f t="shared" si="41"/>
        <v>-9.4450573975530056E-2</v>
      </c>
      <c r="I133" s="9">
        <f t="shared" si="42"/>
        <v>-0.34035256899682576</v>
      </c>
      <c r="J133" s="3">
        <f t="shared" si="43"/>
        <v>4.9507219802888752E-3</v>
      </c>
      <c r="K133" s="3">
        <f t="shared" si="43"/>
        <v>3.1480110647913735E-2</v>
      </c>
      <c r="L133" s="15" t="str">
        <f t="shared" si="23"/>
        <v>Exit Trade</v>
      </c>
      <c r="M133" s="12">
        <v>0.22142898319205515</v>
      </c>
      <c r="N133" s="15" t="str">
        <f t="shared" si="24"/>
        <v/>
      </c>
      <c r="O133" s="15" t="str">
        <f t="shared" si="25"/>
        <v>Exit Trade</v>
      </c>
      <c r="P133" s="15" t="str">
        <f t="shared" si="26"/>
        <v/>
      </c>
      <c r="Q133" s="15">
        <f t="shared" si="27"/>
        <v>990.3</v>
      </c>
      <c r="R133" s="15" t="str">
        <f t="shared" si="28"/>
        <v/>
      </c>
      <c r="S133" s="15">
        <f t="shared" si="29"/>
        <v>1226.0999999999999</v>
      </c>
      <c r="T133" s="18" t="str">
        <f t="shared" si="30"/>
        <v/>
      </c>
      <c r="U133" s="18">
        <f t="shared" si="31"/>
        <v>8.4521384928716442E-3</v>
      </c>
      <c r="V133" s="18" t="str">
        <f t="shared" si="32"/>
        <v/>
      </c>
      <c r="W133" s="18">
        <f t="shared" si="33"/>
        <v>3.4378031804952129E-2</v>
      </c>
      <c r="X133" s="18" t="str">
        <f t="shared" si="34"/>
        <v/>
      </c>
      <c r="Y133" s="18" t="str">
        <f t="shared" si="35"/>
        <v/>
      </c>
      <c r="Z133" s="18" t="str">
        <f t="shared" si="36"/>
        <v/>
      </c>
      <c r="AA133" s="18" t="str">
        <f t="shared" si="37"/>
        <v/>
      </c>
    </row>
    <row r="134" spans="1:27">
      <c r="A134" s="11">
        <v>42199</v>
      </c>
      <c r="B134" s="12">
        <v>1091.8499999999999</v>
      </c>
      <c r="C134" s="12">
        <v>1318.4</v>
      </c>
      <c r="D134" s="9">
        <f t="shared" si="44"/>
        <v>-8.1884215917365138E-2</v>
      </c>
      <c r="E134" s="9">
        <f t="shared" si="38"/>
        <v>-7.9885120646311092E-2</v>
      </c>
      <c r="F134" s="9">
        <f t="shared" si="39"/>
        <v>6.5361802094194054E-3</v>
      </c>
      <c r="G134" s="9">
        <f t="shared" si="40"/>
        <v>-6.5178715175117433E-2</v>
      </c>
      <c r="H134" s="9">
        <f t="shared" si="41"/>
        <v>-9.4591526117504751E-2</v>
      </c>
      <c r="I134" s="9">
        <f t="shared" si="42"/>
        <v>-0.30585069673769322</v>
      </c>
      <c r="J134" s="3">
        <f t="shared" si="43"/>
        <v>-3.9228207818274704E-3</v>
      </c>
      <c r="K134" s="3">
        <f t="shared" si="43"/>
        <v>-4.0415486307836899E-3</v>
      </c>
      <c r="L134" s="15" t="str">
        <f t="shared" si="23"/>
        <v>Exit Trade</v>
      </c>
      <c r="M134" s="12">
        <v>0.22142898319205515</v>
      </c>
      <c r="N134" s="15" t="str">
        <f t="shared" si="24"/>
        <v/>
      </c>
      <c r="O134" s="15" t="str">
        <f t="shared" si="25"/>
        <v>Exit Trade</v>
      </c>
      <c r="P134" s="15" t="str">
        <f t="shared" si="26"/>
        <v/>
      </c>
      <c r="Q134" s="15">
        <f t="shared" si="27"/>
        <v>990.3</v>
      </c>
      <c r="R134" s="15" t="str">
        <f t="shared" si="28"/>
        <v/>
      </c>
      <c r="S134" s="15">
        <f t="shared" si="29"/>
        <v>1226.0999999999999</v>
      </c>
      <c r="T134" s="18" t="str">
        <f t="shared" si="30"/>
        <v/>
      </c>
      <c r="U134" s="18">
        <f t="shared" si="31"/>
        <v>8.4521384928716442E-3</v>
      </c>
      <c r="V134" s="18" t="str">
        <f t="shared" si="32"/>
        <v/>
      </c>
      <c r="W134" s="18">
        <f t="shared" si="33"/>
        <v>3.4378031804952129E-2</v>
      </c>
      <c r="X134" s="18" t="str">
        <f t="shared" si="34"/>
        <v/>
      </c>
      <c r="Y134" s="18" t="str">
        <f t="shared" si="35"/>
        <v/>
      </c>
      <c r="Z134" s="18" t="str">
        <f t="shared" si="36"/>
        <v/>
      </c>
      <c r="AA134" s="18" t="str">
        <f t="shared" si="37"/>
        <v/>
      </c>
    </row>
    <row r="135" spans="1:27">
      <c r="A135" s="11">
        <v>42200</v>
      </c>
      <c r="B135" s="12">
        <v>1096.7</v>
      </c>
      <c r="C135" s="12">
        <v>1340.15</v>
      </c>
      <c r="D135" s="9">
        <f t="shared" si="44"/>
        <v>-8.7065567228082466E-2</v>
      </c>
      <c r="E135" s="9">
        <f t="shared" si="38"/>
        <v>-8.0193712814258591E-2</v>
      </c>
      <c r="F135" s="9">
        <f t="shared" si="39"/>
        <v>6.6522347490301842E-3</v>
      </c>
      <c r="G135" s="9">
        <f t="shared" si="40"/>
        <v>-6.522618462894067E-2</v>
      </c>
      <c r="H135" s="9">
        <f t="shared" si="41"/>
        <v>-9.5161240999576513E-2</v>
      </c>
      <c r="I135" s="9">
        <f t="shared" si="42"/>
        <v>-1.0330144189252655</v>
      </c>
      <c r="J135" s="3">
        <f t="shared" si="43"/>
        <v>4.4420021065165885E-3</v>
      </c>
      <c r="K135" s="3">
        <f t="shared" si="43"/>
        <v>1.6497269417475726E-2</v>
      </c>
      <c r="L135" s="15" t="str">
        <f t="shared" si="23"/>
        <v/>
      </c>
      <c r="M135" s="12">
        <v>0.22142898319205515</v>
      </c>
      <c r="N135" s="15" t="str">
        <f t="shared" si="24"/>
        <v/>
      </c>
      <c r="O135" s="15" t="str">
        <f t="shared" si="25"/>
        <v>Exit Trade</v>
      </c>
      <c r="P135" s="15" t="str">
        <f t="shared" si="26"/>
        <v/>
      </c>
      <c r="Q135" s="15">
        <f t="shared" si="27"/>
        <v>990.3</v>
      </c>
      <c r="R135" s="15" t="str">
        <f t="shared" si="28"/>
        <v/>
      </c>
      <c r="S135" s="15">
        <f t="shared" si="29"/>
        <v>1226.0999999999999</v>
      </c>
      <c r="T135" s="18" t="str">
        <f t="shared" si="30"/>
        <v/>
      </c>
      <c r="U135" s="18">
        <f t="shared" si="31"/>
        <v>8.4521384928716442E-3</v>
      </c>
      <c r="V135" s="18" t="str">
        <f t="shared" si="32"/>
        <v/>
      </c>
      <c r="W135" s="18">
        <f t="shared" si="33"/>
        <v>3.4378031804952129E-2</v>
      </c>
      <c r="X135" s="18" t="str">
        <f t="shared" si="34"/>
        <v/>
      </c>
      <c r="Y135" s="18" t="str">
        <f t="shared" si="35"/>
        <v/>
      </c>
      <c r="Z135" s="18" t="str">
        <f t="shared" si="36"/>
        <v/>
      </c>
      <c r="AA135" s="18" t="str">
        <f t="shared" si="37"/>
        <v/>
      </c>
    </row>
    <row r="136" spans="1:27">
      <c r="A136" s="11">
        <v>42201</v>
      </c>
      <c r="B136" s="12">
        <v>1114.7</v>
      </c>
      <c r="C136" s="12">
        <v>1359.7</v>
      </c>
      <c r="D136" s="9">
        <f t="shared" si="44"/>
        <v>-8.6285096420788937E-2</v>
      </c>
      <c r="E136" s="9">
        <f t="shared" si="38"/>
        <v>-8.045358512724203E-2</v>
      </c>
      <c r="F136" s="9">
        <f t="shared" si="39"/>
        <v>6.7351042247634166E-3</v>
      </c>
      <c r="G136" s="9">
        <f t="shared" si="40"/>
        <v>-6.5299600621524345E-2</v>
      </c>
      <c r="H136" s="9">
        <f t="shared" si="41"/>
        <v>-9.5607569632959716E-2</v>
      </c>
      <c r="I136" s="9">
        <f t="shared" si="42"/>
        <v>-0.86583831503390718</v>
      </c>
      <c r="J136" s="3">
        <f t="shared" si="43"/>
        <v>1.641287498860217E-2</v>
      </c>
      <c r="K136" s="3">
        <f t="shared" si="43"/>
        <v>1.4587919262769058E-2</v>
      </c>
      <c r="L136" s="15" t="str">
        <f t="shared" si="23"/>
        <v/>
      </c>
      <c r="M136" s="12">
        <v>0.22142898319205515</v>
      </c>
      <c r="N136" s="15" t="str">
        <f t="shared" si="24"/>
        <v/>
      </c>
      <c r="O136" s="15" t="str">
        <f t="shared" si="25"/>
        <v>Exit Trade</v>
      </c>
      <c r="P136" s="15" t="str">
        <f t="shared" si="26"/>
        <v/>
      </c>
      <c r="Q136" s="15">
        <f t="shared" si="27"/>
        <v>990.3</v>
      </c>
      <c r="R136" s="15" t="str">
        <f t="shared" si="28"/>
        <v/>
      </c>
      <c r="S136" s="15">
        <f t="shared" si="29"/>
        <v>1226.0999999999999</v>
      </c>
      <c r="T136" s="18" t="str">
        <f t="shared" si="30"/>
        <v/>
      </c>
      <c r="U136" s="18">
        <f t="shared" si="31"/>
        <v>8.4521384928716442E-3</v>
      </c>
      <c r="V136" s="18" t="str">
        <f t="shared" si="32"/>
        <v/>
      </c>
      <c r="W136" s="18">
        <f t="shared" si="33"/>
        <v>3.4378031804952129E-2</v>
      </c>
      <c r="X136" s="18" t="str">
        <f t="shared" si="34"/>
        <v/>
      </c>
      <c r="Y136" s="18" t="str">
        <f t="shared" si="35"/>
        <v/>
      </c>
      <c r="Z136" s="18" t="str">
        <f t="shared" si="36"/>
        <v/>
      </c>
      <c r="AA136" s="18" t="str">
        <f t="shared" si="37"/>
        <v/>
      </c>
    </row>
    <row r="137" spans="1:27">
      <c r="A137" s="11">
        <v>42202</v>
      </c>
      <c r="B137" s="12">
        <v>1110.55</v>
      </c>
      <c r="C137" s="12">
        <v>1326.65</v>
      </c>
      <c r="D137" s="9">
        <f t="shared" si="44"/>
        <v>-7.7218244908238226E-2</v>
      </c>
      <c r="E137" s="9">
        <f t="shared" si="38"/>
        <v>-8.0540981969012257E-2</v>
      </c>
      <c r="F137" s="9">
        <f t="shared" si="39"/>
        <v>6.6732047675191128E-3</v>
      </c>
      <c r="G137" s="9">
        <f t="shared" si="40"/>
        <v>-6.5526271242094258E-2</v>
      </c>
      <c r="H137" s="9">
        <f t="shared" si="41"/>
        <v>-9.5555692695930255E-2</v>
      </c>
      <c r="I137" s="9">
        <f t="shared" si="42"/>
        <v>0.49792223924357709</v>
      </c>
      <c r="J137" s="3">
        <f t="shared" si="43"/>
        <v>-3.7229747914237828E-3</v>
      </c>
      <c r="K137" s="3">
        <f t="shared" si="43"/>
        <v>-2.430683238949765E-2</v>
      </c>
      <c r="L137" s="15" t="str">
        <f t="shared" si="23"/>
        <v>Exit Trade</v>
      </c>
      <c r="M137" s="12">
        <v>0.22142898319205515</v>
      </c>
      <c r="N137" s="15" t="str">
        <f t="shared" si="24"/>
        <v/>
      </c>
      <c r="O137" s="15" t="str">
        <f t="shared" si="25"/>
        <v>Exit Trade</v>
      </c>
      <c r="P137" s="15" t="str">
        <f t="shared" si="26"/>
        <v/>
      </c>
      <c r="Q137" s="15">
        <f t="shared" si="27"/>
        <v>990.3</v>
      </c>
      <c r="R137" s="15" t="str">
        <f t="shared" si="28"/>
        <v/>
      </c>
      <c r="S137" s="15">
        <f t="shared" si="29"/>
        <v>1226.0999999999999</v>
      </c>
      <c r="T137" s="18" t="str">
        <f t="shared" si="30"/>
        <v/>
      </c>
      <c r="U137" s="18">
        <f t="shared" si="31"/>
        <v>8.4521384928716442E-3</v>
      </c>
      <c r="V137" s="18" t="str">
        <f t="shared" si="32"/>
        <v/>
      </c>
      <c r="W137" s="18">
        <f t="shared" si="33"/>
        <v>3.4378031804952129E-2</v>
      </c>
      <c r="X137" s="18" t="str">
        <f t="shared" si="34"/>
        <v/>
      </c>
      <c r="Y137" s="18" t="str">
        <f t="shared" si="35"/>
        <v/>
      </c>
      <c r="Z137" s="18" t="str">
        <f t="shared" si="36"/>
        <v/>
      </c>
      <c r="AA137" s="18" t="str">
        <f t="shared" si="37"/>
        <v/>
      </c>
    </row>
    <row r="138" spans="1:27">
      <c r="A138" s="11">
        <v>42205</v>
      </c>
      <c r="B138" s="12">
        <v>1115.25</v>
      </c>
      <c r="C138" s="12">
        <v>1315.35</v>
      </c>
      <c r="D138" s="9">
        <f t="shared" si="44"/>
        <v>-7.1669097219125788E-2</v>
      </c>
      <c r="E138" s="9">
        <f t="shared" si="38"/>
        <v>-8.0623669553587227E-2</v>
      </c>
      <c r="F138" s="9">
        <f t="shared" si="39"/>
        <v>6.5417594408969599E-3</v>
      </c>
      <c r="G138" s="9">
        <f t="shared" si="40"/>
        <v>-6.5904710811569067E-2</v>
      </c>
      <c r="H138" s="9">
        <f t="shared" si="41"/>
        <v>-9.5342628295605386E-2</v>
      </c>
      <c r="I138" s="9">
        <f t="shared" si="42"/>
        <v>1.3688324089816502</v>
      </c>
      <c r="J138" s="3">
        <f t="shared" si="43"/>
        <v>4.2321372293008383E-3</v>
      </c>
      <c r="K138" s="3">
        <f t="shared" si="43"/>
        <v>-8.5176949459165423E-3</v>
      </c>
      <c r="L138" s="15" t="str">
        <f t="shared" si="23"/>
        <v/>
      </c>
      <c r="M138" s="12">
        <v>0.22142898319205515</v>
      </c>
      <c r="N138" s="15" t="str">
        <f t="shared" si="24"/>
        <v/>
      </c>
      <c r="O138" s="15" t="str">
        <f t="shared" si="25"/>
        <v>Exit Trade</v>
      </c>
      <c r="P138" s="15" t="str">
        <f t="shared" si="26"/>
        <v/>
      </c>
      <c r="Q138" s="15">
        <f t="shared" si="27"/>
        <v>990.3</v>
      </c>
      <c r="R138" s="15" t="str">
        <f t="shared" si="28"/>
        <v/>
      </c>
      <c r="S138" s="15">
        <f t="shared" si="29"/>
        <v>1226.0999999999999</v>
      </c>
      <c r="T138" s="18" t="str">
        <f t="shared" si="30"/>
        <v/>
      </c>
      <c r="U138" s="18">
        <f t="shared" si="31"/>
        <v>8.4521384928716442E-3</v>
      </c>
      <c r="V138" s="18" t="str">
        <f t="shared" si="32"/>
        <v/>
      </c>
      <c r="W138" s="18">
        <f t="shared" si="33"/>
        <v>3.4378031804952129E-2</v>
      </c>
      <c r="X138" s="18" t="str">
        <f t="shared" si="34"/>
        <v/>
      </c>
      <c r="Y138" s="18" t="str">
        <f t="shared" si="35"/>
        <v/>
      </c>
      <c r="Z138" s="18" t="str">
        <f t="shared" si="36"/>
        <v/>
      </c>
      <c r="AA138" s="18" t="str">
        <f t="shared" si="37"/>
        <v/>
      </c>
    </row>
    <row r="139" spans="1:27">
      <c r="A139" s="11">
        <v>42206</v>
      </c>
      <c r="B139" s="12">
        <v>1098.05</v>
      </c>
      <c r="C139" s="12">
        <v>1311.6</v>
      </c>
      <c r="D139" s="9">
        <f t="shared" si="44"/>
        <v>-7.717929171777653E-2</v>
      </c>
      <c r="E139" s="9">
        <f t="shared" si="38"/>
        <v>-8.0719442814310302E-2</v>
      </c>
      <c r="F139" s="9">
        <f t="shared" si="39"/>
        <v>6.4666803343618271E-3</v>
      </c>
      <c r="G139" s="9">
        <f t="shared" si="40"/>
        <v>-6.6169412061996197E-2</v>
      </c>
      <c r="H139" s="9">
        <f t="shared" si="41"/>
        <v>-9.5269473566624407E-2</v>
      </c>
      <c r="I139" s="9">
        <f t="shared" si="42"/>
        <v>0.54744488879751263</v>
      </c>
      <c r="J139" s="3">
        <f t="shared" si="43"/>
        <v>-1.5422550997534226E-2</v>
      </c>
      <c r="K139" s="3">
        <f t="shared" si="43"/>
        <v>-2.8509522180408258E-3</v>
      </c>
      <c r="L139" s="15" t="str">
        <f t="shared" si="23"/>
        <v/>
      </c>
      <c r="M139" s="12">
        <v>0.22142898319205515</v>
      </c>
      <c r="N139" s="15" t="str">
        <f t="shared" si="24"/>
        <v/>
      </c>
      <c r="O139" s="15" t="str">
        <f t="shared" si="25"/>
        <v>Exit Trade</v>
      </c>
      <c r="P139" s="15" t="str">
        <f t="shared" si="26"/>
        <v/>
      </c>
      <c r="Q139" s="15">
        <f t="shared" si="27"/>
        <v>990.3</v>
      </c>
      <c r="R139" s="15" t="str">
        <f t="shared" si="28"/>
        <v/>
      </c>
      <c r="S139" s="15">
        <f t="shared" si="29"/>
        <v>1226.0999999999999</v>
      </c>
      <c r="T139" s="18" t="str">
        <f t="shared" si="30"/>
        <v/>
      </c>
      <c r="U139" s="18">
        <f t="shared" si="31"/>
        <v>8.4521384928716442E-3</v>
      </c>
      <c r="V139" s="18" t="str">
        <f t="shared" si="32"/>
        <v/>
      </c>
      <c r="W139" s="18">
        <f t="shared" si="33"/>
        <v>3.4378031804952129E-2</v>
      </c>
      <c r="X139" s="18" t="str">
        <f t="shared" si="34"/>
        <v/>
      </c>
      <c r="Y139" s="18" t="str">
        <f t="shared" si="35"/>
        <v/>
      </c>
      <c r="Z139" s="18" t="str">
        <f t="shared" si="36"/>
        <v/>
      </c>
      <c r="AA139" s="18" t="str">
        <f t="shared" si="37"/>
        <v/>
      </c>
    </row>
    <row r="140" spans="1:27">
      <c r="A140" s="11">
        <v>42207</v>
      </c>
      <c r="B140" s="12">
        <v>1114.4000000000001</v>
      </c>
      <c r="C140" s="12">
        <v>1345.75</v>
      </c>
      <c r="D140" s="9">
        <f t="shared" si="44"/>
        <v>-8.1923285071818383E-2</v>
      </c>
      <c r="E140" s="9">
        <f t="shared" si="38"/>
        <v>-8.1149387411383167E-2</v>
      </c>
      <c r="F140" s="9">
        <f t="shared" si="39"/>
        <v>6.0795392257482865E-3</v>
      </c>
      <c r="G140" s="9">
        <f t="shared" si="40"/>
        <v>-6.7470424153449518E-2</v>
      </c>
      <c r="H140" s="9">
        <f t="shared" si="41"/>
        <v>-9.4828350669316816E-2</v>
      </c>
      <c r="I140" s="9">
        <f t="shared" si="42"/>
        <v>-0.12729544652949626</v>
      </c>
      <c r="J140" s="3">
        <f t="shared" si="43"/>
        <v>1.4890032330039741E-2</v>
      </c>
      <c r="K140" s="3">
        <f t="shared" si="43"/>
        <v>2.6036901494358108E-2</v>
      </c>
      <c r="L140" s="15" t="str">
        <f t="shared" si="23"/>
        <v>Exit Trade</v>
      </c>
      <c r="M140" s="12">
        <v>0.22142898319205515</v>
      </c>
      <c r="N140" s="15" t="str">
        <f t="shared" si="24"/>
        <v/>
      </c>
      <c r="O140" s="15" t="str">
        <f t="shared" si="25"/>
        <v>Exit Trade</v>
      </c>
      <c r="P140" s="15" t="str">
        <f t="shared" si="26"/>
        <v/>
      </c>
      <c r="Q140" s="15">
        <f t="shared" si="27"/>
        <v>990.3</v>
      </c>
      <c r="R140" s="15" t="str">
        <f t="shared" si="28"/>
        <v/>
      </c>
      <c r="S140" s="15">
        <f t="shared" si="29"/>
        <v>1226.0999999999999</v>
      </c>
      <c r="T140" s="18" t="str">
        <f t="shared" si="30"/>
        <v/>
      </c>
      <c r="U140" s="18">
        <f t="shared" si="31"/>
        <v>8.4521384928716442E-3</v>
      </c>
      <c r="V140" s="18" t="str">
        <f t="shared" si="32"/>
        <v/>
      </c>
      <c r="W140" s="18">
        <f t="shared" si="33"/>
        <v>3.4378031804952129E-2</v>
      </c>
      <c r="X140" s="18" t="str">
        <f t="shared" si="34"/>
        <v/>
      </c>
      <c r="Y140" s="18" t="str">
        <f t="shared" si="35"/>
        <v/>
      </c>
      <c r="Z140" s="18" t="str">
        <f t="shared" si="36"/>
        <v/>
      </c>
      <c r="AA140" s="18" t="str">
        <f t="shared" si="37"/>
        <v/>
      </c>
    </row>
    <row r="141" spans="1:27">
      <c r="A141" s="11">
        <v>42208</v>
      </c>
      <c r="B141" s="12">
        <v>1107.9000000000001</v>
      </c>
      <c r="C141" s="12">
        <v>1350.55</v>
      </c>
      <c r="D141" s="9">
        <f t="shared" si="44"/>
        <v>-8.6010104880802865E-2</v>
      </c>
      <c r="E141" s="9">
        <f t="shared" si="38"/>
        <v>-8.1817122665808997E-2</v>
      </c>
      <c r="F141" s="9">
        <f t="shared" si="39"/>
        <v>5.4200904038463633E-3</v>
      </c>
      <c r="G141" s="9">
        <f t="shared" si="40"/>
        <v>-6.9621919257154677E-2</v>
      </c>
      <c r="H141" s="9">
        <f t="shared" si="41"/>
        <v>-9.4012326074463318E-2</v>
      </c>
      <c r="I141" s="9">
        <f t="shared" si="42"/>
        <v>-0.77360005139735699</v>
      </c>
      <c r="J141" s="3">
        <f t="shared" si="43"/>
        <v>-5.8327351040918874E-3</v>
      </c>
      <c r="K141" s="3">
        <f t="shared" si="43"/>
        <v>3.5667843210105553E-3</v>
      </c>
      <c r="L141" s="15" t="str">
        <f t="shared" si="23"/>
        <v/>
      </c>
      <c r="M141" s="12">
        <v>0.22142898319205515</v>
      </c>
      <c r="N141" s="15" t="str">
        <f t="shared" si="24"/>
        <v/>
      </c>
      <c r="O141" s="15" t="str">
        <f t="shared" si="25"/>
        <v>Exit Trade</v>
      </c>
      <c r="P141" s="15" t="str">
        <f t="shared" si="26"/>
        <v/>
      </c>
      <c r="Q141" s="15">
        <f t="shared" si="27"/>
        <v>990.3</v>
      </c>
      <c r="R141" s="15" t="str">
        <f t="shared" si="28"/>
        <v/>
      </c>
      <c r="S141" s="15">
        <f t="shared" si="29"/>
        <v>1226.0999999999999</v>
      </c>
      <c r="T141" s="18" t="str">
        <f t="shared" si="30"/>
        <v/>
      </c>
      <c r="U141" s="18">
        <f t="shared" si="31"/>
        <v>8.4521384928716442E-3</v>
      </c>
      <c r="V141" s="18" t="str">
        <f t="shared" si="32"/>
        <v/>
      </c>
      <c r="W141" s="18">
        <f t="shared" si="33"/>
        <v>3.4378031804952129E-2</v>
      </c>
      <c r="X141" s="18" t="str">
        <f t="shared" si="34"/>
        <v/>
      </c>
      <c r="Y141" s="18" t="str">
        <f t="shared" si="35"/>
        <v/>
      </c>
      <c r="Z141" s="18" t="str">
        <f t="shared" si="36"/>
        <v/>
      </c>
      <c r="AA141" s="18" t="str">
        <f t="shared" si="37"/>
        <v/>
      </c>
    </row>
    <row r="142" spans="1:27">
      <c r="A142" s="11">
        <v>42209</v>
      </c>
      <c r="B142" s="12">
        <v>1107.8499999999999</v>
      </c>
      <c r="C142" s="12">
        <v>1358.75</v>
      </c>
      <c r="D142" s="9">
        <f t="shared" si="44"/>
        <v>-8.8658595061382212E-2</v>
      </c>
      <c r="E142" s="9">
        <f t="shared" si="38"/>
        <v>-8.2381169379217981E-2</v>
      </c>
      <c r="F142" s="9">
        <f t="shared" si="39"/>
        <v>5.2113944606234294E-3</v>
      </c>
      <c r="G142" s="9">
        <f t="shared" si="40"/>
        <v>-7.065553184281527E-2</v>
      </c>
      <c r="H142" s="9">
        <f t="shared" si="41"/>
        <v>-9.4106806915620692E-2</v>
      </c>
      <c r="I142" s="9">
        <f t="shared" si="42"/>
        <v>-1.204557768481274</v>
      </c>
      <c r="J142" s="3">
        <f t="shared" si="43"/>
        <v>-4.5130426934002972E-5</v>
      </c>
      <c r="K142" s="3">
        <f t="shared" si="43"/>
        <v>6.0716004590722636E-3</v>
      </c>
      <c r="L142" s="15" t="str">
        <f t="shared" si="23"/>
        <v/>
      </c>
      <c r="M142" s="12">
        <v>0.22142898319205515</v>
      </c>
      <c r="N142" s="15" t="str">
        <f t="shared" si="24"/>
        <v/>
      </c>
      <c r="O142" s="15" t="str">
        <f t="shared" si="25"/>
        <v>Exit Trade</v>
      </c>
      <c r="P142" s="15" t="str">
        <f t="shared" si="26"/>
        <v/>
      </c>
      <c r="Q142" s="15">
        <f t="shared" si="27"/>
        <v>990.3</v>
      </c>
      <c r="R142" s="15" t="str">
        <f t="shared" si="28"/>
        <v/>
      </c>
      <c r="S142" s="15">
        <f t="shared" si="29"/>
        <v>1226.0999999999999</v>
      </c>
      <c r="T142" s="18" t="str">
        <f t="shared" si="30"/>
        <v/>
      </c>
      <c r="U142" s="18">
        <f t="shared" si="31"/>
        <v>8.4521384928716442E-3</v>
      </c>
      <c r="V142" s="18" t="str">
        <f t="shared" si="32"/>
        <v/>
      </c>
      <c r="W142" s="18">
        <f t="shared" si="33"/>
        <v>3.4378031804952129E-2</v>
      </c>
      <c r="X142" s="18" t="str">
        <f t="shared" si="34"/>
        <v/>
      </c>
      <c r="Y142" s="18" t="str">
        <f t="shared" si="35"/>
        <v/>
      </c>
      <c r="Z142" s="18" t="str">
        <f t="shared" si="36"/>
        <v/>
      </c>
      <c r="AA142" s="18" t="str">
        <f t="shared" si="37"/>
        <v/>
      </c>
    </row>
    <row r="143" spans="1:27">
      <c r="A143" s="11">
        <v>42212</v>
      </c>
      <c r="B143" s="12">
        <v>1095.8499999999999</v>
      </c>
      <c r="C143" s="12">
        <v>1336</v>
      </c>
      <c r="D143" s="9">
        <f t="shared" si="44"/>
        <v>-8.6055346172335997E-2</v>
      </c>
      <c r="E143" s="9">
        <f t="shared" si="38"/>
        <v>-8.2510916971251805E-2</v>
      </c>
      <c r="F143" s="9">
        <f t="shared" si="39"/>
        <v>5.2540534204234025E-3</v>
      </c>
      <c r="G143" s="9">
        <f t="shared" si="40"/>
        <v>-7.0689296775299143E-2</v>
      </c>
      <c r="H143" s="9">
        <f t="shared" si="41"/>
        <v>-9.4332537167204467E-2</v>
      </c>
      <c r="I143" s="9">
        <f t="shared" si="42"/>
        <v>-0.67460851983468451</v>
      </c>
      <c r="J143" s="3">
        <f t="shared" si="43"/>
        <v>-1.0831791307487477E-2</v>
      </c>
      <c r="K143" s="3">
        <f t="shared" si="43"/>
        <v>-1.6743330266789327E-2</v>
      </c>
      <c r="L143" s="15" t="str">
        <f t="shared" si="23"/>
        <v/>
      </c>
      <c r="M143" s="12">
        <v>0.22142898319205515</v>
      </c>
      <c r="N143" s="15" t="str">
        <f t="shared" si="24"/>
        <v/>
      </c>
      <c r="O143" s="15" t="str">
        <f t="shared" si="25"/>
        <v>Exit Trade</v>
      </c>
      <c r="P143" s="15" t="str">
        <f t="shared" si="26"/>
        <v/>
      </c>
      <c r="Q143" s="15">
        <f t="shared" si="27"/>
        <v>990.3</v>
      </c>
      <c r="R143" s="15" t="str">
        <f t="shared" si="28"/>
        <v/>
      </c>
      <c r="S143" s="15">
        <f t="shared" si="29"/>
        <v>1226.0999999999999</v>
      </c>
      <c r="T143" s="18" t="str">
        <f t="shared" si="30"/>
        <v/>
      </c>
      <c r="U143" s="18">
        <f t="shared" si="31"/>
        <v>8.4521384928716442E-3</v>
      </c>
      <c r="V143" s="18" t="str">
        <f t="shared" si="32"/>
        <v/>
      </c>
      <c r="W143" s="18">
        <f t="shared" si="33"/>
        <v>3.4378031804952129E-2</v>
      </c>
      <c r="X143" s="18" t="str">
        <f t="shared" si="34"/>
        <v/>
      </c>
      <c r="Y143" s="18" t="str">
        <f t="shared" si="35"/>
        <v/>
      </c>
      <c r="Z143" s="18" t="str">
        <f t="shared" si="36"/>
        <v/>
      </c>
      <c r="AA143" s="18" t="str">
        <f t="shared" si="37"/>
        <v/>
      </c>
    </row>
    <row r="144" spans="1:27">
      <c r="A144" s="11">
        <v>42213</v>
      </c>
      <c r="B144" s="12">
        <v>1108.5</v>
      </c>
      <c r="C144" s="12">
        <v>1304.4000000000001</v>
      </c>
      <c r="D144" s="9">
        <f t="shared" si="44"/>
        <v>-7.0675092683412433E-2</v>
      </c>
      <c r="E144" s="9">
        <f t="shared" si="38"/>
        <v>-8.2359938180282588E-2</v>
      </c>
      <c r="F144" s="9">
        <f t="shared" si="39"/>
        <v>5.5291259389408879E-3</v>
      </c>
      <c r="G144" s="9">
        <f t="shared" si="40"/>
        <v>-6.9919404817665592E-2</v>
      </c>
      <c r="H144" s="9">
        <f t="shared" si="41"/>
        <v>-9.4800471542899584E-2</v>
      </c>
      <c r="I144" s="9">
        <f t="shared" si="42"/>
        <v>2.1133259806175451</v>
      </c>
      <c r="J144" s="3">
        <f t="shared" si="43"/>
        <v>1.1543550668430982E-2</v>
      </c>
      <c r="K144" s="3">
        <f t="shared" si="43"/>
        <v>-2.3652694610778374E-2</v>
      </c>
      <c r="L144" s="15" t="str">
        <f t="shared" ref="L144:L207" si="45">IF(ABS(I144)&gt;2.25,"Enter Trade",IF(ABS(I144)&lt;0.5,"Exit Trade",""))</f>
        <v/>
      </c>
      <c r="M144" s="12">
        <v>0.22142898319205515</v>
      </c>
      <c r="N144" s="15" t="str">
        <f t="shared" ref="N144:N207" si="46">IF(M144&lt;&gt;M143,L144,"")</f>
        <v/>
      </c>
      <c r="O144" s="15" t="str">
        <f t="shared" ref="O144:O207" si="47">IF(M144&lt;&gt;M143,N144,O143)</f>
        <v>Exit Trade</v>
      </c>
      <c r="P144" s="15" t="str">
        <f t="shared" ref="P144:P207" si="48">IF(OR(N144="Enter Trade",N144="Exit Trade"),B144,"")</f>
        <v/>
      </c>
      <c r="Q144" s="15">
        <f t="shared" ref="Q144:Q207" si="49">IF(M144&lt;&gt;M143,P144,Q143)</f>
        <v>990.3</v>
      </c>
      <c r="R144" s="15" t="str">
        <f t="shared" ref="R144:R207" si="50">IF(OR(N144="Enter Trade",N144="Exit Trade"),C144,"")</f>
        <v/>
      </c>
      <c r="S144" s="15">
        <f t="shared" ref="S144:S207" si="51">IF(M144&lt;&gt;M143,R144,S143)</f>
        <v>1226.0999999999999</v>
      </c>
      <c r="T144" s="18" t="str">
        <f t="shared" ref="T144:T207" si="52">IF(OR(N144="Enter Trade",N144="Exit Trade"),J144,"")</f>
        <v/>
      </c>
      <c r="U144" s="18">
        <f t="shared" ref="U144:U207" si="53">IF(M144&lt;&gt;M143,T144,U143)</f>
        <v>8.4521384928716442E-3</v>
      </c>
      <c r="V144" s="18" t="str">
        <f t="shared" ref="V144:V207" si="54">IF(OR(N144="Enter Trade",N144="Exit Trade"),K144,"")</f>
        <v/>
      </c>
      <c r="W144" s="18">
        <f t="shared" ref="W144:W207" si="55">IF(M144&lt;&gt;M143,V144,W143)</f>
        <v>3.4378031804952129E-2</v>
      </c>
      <c r="X144" s="18" t="str">
        <f t="shared" si="34"/>
        <v/>
      </c>
      <c r="Y144" s="18" t="str">
        <f t="shared" si="35"/>
        <v/>
      </c>
      <c r="Z144" s="18" t="str">
        <f t="shared" si="36"/>
        <v/>
      </c>
      <c r="AA144" s="18" t="str">
        <f t="shared" si="37"/>
        <v/>
      </c>
    </row>
    <row r="145" spans="1:27">
      <c r="A145" s="11">
        <v>42214</v>
      </c>
      <c r="B145" s="12">
        <v>1108.3499999999999</v>
      </c>
      <c r="C145" s="12">
        <v>1312.05</v>
      </c>
      <c r="D145" s="9">
        <f t="shared" si="44"/>
        <v>-7.327345996660789E-2</v>
      </c>
      <c r="E145" s="9">
        <f t="shared" si="38"/>
        <v>-8.2220038760328226E-2</v>
      </c>
      <c r="F145" s="9">
        <f t="shared" si="39"/>
        <v>5.7073320638919324E-3</v>
      </c>
      <c r="G145" s="9">
        <f t="shared" si="40"/>
        <v>-6.9378541616571379E-2</v>
      </c>
      <c r="H145" s="9">
        <f t="shared" si="41"/>
        <v>-9.5061535904085073E-2</v>
      </c>
      <c r="I145" s="9">
        <f t="shared" si="42"/>
        <v>1.5675588337187978</v>
      </c>
      <c r="J145" s="3">
        <f t="shared" si="43"/>
        <v>-1.3531799729372211E-4</v>
      </c>
      <c r="K145" s="3">
        <f t="shared" si="43"/>
        <v>5.8647654093835194E-3</v>
      </c>
      <c r="L145" s="15" t="str">
        <f t="shared" si="45"/>
        <v/>
      </c>
      <c r="M145" s="12">
        <v>0.22142898319205515</v>
      </c>
      <c r="N145" s="15" t="str">
        <f t="shared" si="46"/>
        <v/>
      </c>
      <c r="O145" s="15" t="str">
        <f t="shared" si="47"/>
        <v>Exit Trade</v>
      </c>
      <c r="P145" s="15" t="str">
        <f t="shared" si="48"/>
        <v/>
      </c>
      <c r="Q145" s="15">
        <f t="shared" si="49"/>
        <v>990.3</v>
      </c>
      <c r="R145" s="15" t="str">
        <f t="shared" si="50"/>
        <v/>
      </c>
      <c r="S145" s="15">
        <f t="shared" si="51"/>
        <v>1226.0999999999999</v>
      </c>
      <c r="T145" s="18" t="str">
        <f t="shared" si="52"/>
        <v/>
      </c>
      <c r="U145" s="18">
        <f t="shared" si="53"/>
        <v>8.4521384928716442E-3</v>
      </c>
      <c r="V145" s="18" t="str">
        <f t="shared" si="54"/>
        <v/>
      </c>
      <c r="W145" s="18">
        <f t="shared" si="55"/>
        <v>3.4378031804952129E-2</v>
      </c>
      <c r="X145" s="18" t="str">
        <f t="shared" si="34"/>
        <v/>
      </c>
      <c r="Y145" s="18" t="str">
        <f t="shared" si="35"/>
        <v/>
      </c>
      <c r="Z145" s="18" t="str">
        <f t="shared" si="36"/>
        <v/>
      </c>
      <c r="AA145" s="18" t="str">
        <f t="shared" si="37"/>
        <v/>
      </c>
    </row>
    <row r="146" spans="1:27">
      <c r="A146" s="11">
        <v>42215</v>
      </c>
      <c r="B146" s="12">
        <v>1110.55</v>
      </c>
      <c r="C146" s="12">
        <v>1335.8</v>
      </c>
      <c r="D146" s="9">
        <f t="shared" si="44"/>
        <v>-8.0203322678027614E-2</v>
      </c>
      <c r="E146" s="9">
        <f t="shared" si="38"/>
        <v>-8.2375537156222936E-2</v>
      </c>
      <c r="F146" s="9">
        <f t="shared" si="39"/>
        <v>5.581164764866222E-3</v>
      </c>
      <c r="G146" s="9">
        <f t="shared" si="40"/>
        <v>-6.9817916435273936E-2</v>
      </c>
      <c r="H146" s="9">
        <f t="shared" si="41"/>
        <v>-9.4933157877171936E-2</v>
      </c>
      <c r="I146" s="9">
        <f t="shared" si="42"/>
        <v>0.38920450653411043</v>
      </c>
      <c r="J146" s="3">
        <f t="shared" si="43"/>
        <v>1.9849325574051932E-3</v>
      </c>
      <c r="K146" s="3">
        <f t="shared" si="43"/>
        <v>1.8101444304713998E-2</v>
      </c>
      <c r="L146" s="15" t="str">
        <f t="shared" si="45"/>
        <v>Exit Trade</v>
      </c>
      <c r="M146" s="12">
        <v>0.22142898319205515</v>
      </c>
      <c r="N146" s="15" t="str">
        <f t="shared" si="46"/>
        <v/>
      </c>
      <c r="O146" s="15" t="str">
        <f t="shared" si="47"/>
        <v>Exit Trade</v>
      </c>
      <c r="P146" s="15" t="str">
        <f t="shared" si="48"/>
        <v/>
      </c>
      <c r="Q146" s="15">
        <f t="shared" si="49"/>
        <v>990.3</v>
      </c>
      <c r="R146" s="15" t="str">
        <f t="shared" si="50"/>
        <v/>
      </c>
      <c r="S146" s="15">
        <f t="shared" si="51"/>
        <v>1226.0999999999999</v>
      </c>
      <c r="T146" s="18" t="str">
        <f t="shared" si="52"/>
        <v/>
      </c>
      <c r="U146" s="18">
        <f t="shared" si="53"/>
        <v>8.4521384928716442E-3</v>
      </c>
      <c r="V146" s="18" t="str">
        <f t="shared" si="54"/>
        <v/>
      </c>
      <c r="W146" s="18">
        <f t="shared" si="55"/>
        <v>3.4378031804952129E-2</v>
      </c>
      <c r="X146" s="18" t="str">
        <f t="shared" si="34"/>
        <v/>
      </c>
      <c r="Y146" s="18" t="str">
        <f t="shared" si="35"/>
        <v/>
      </c>
      <c r="Z146" s="18" t="str">
        <f t="shared" si="36"/>
        <v/>
      </c>
      <c r="AA146" s="18" t="str">
        <f t="shared" si="37"/>
        <v/>
      </c>
    </row>
    <row r="147" spans="1:27">
      <c r="A147" s="11">
        <v>42216</v>
      </c>
      <c r="B147" s="12">
        <v>1111.6500000000001</v>
      </c>
      <c r="C147" s="12">
        <v>1340.4</v>
      </c>
      <c r="D147" s="9">
        <f t="shared" si="44"/>
        <v>-8.1266346840786055E-2</v>
      </c>
      <c r="E147" s="9">
        <f t="shared" si="38"/>
        <v>-8.244211414134027E-2</v>
      </c>
      <c r="F147" s="9">
        <f t="shared" si="39"/>
        <v>5.5546798868520257E-3</v>
      </c>
      <c r="G147" s="9">
        <f t="shared" si="40"/>
        <v>-6.9944084395923214E-2</v>
      </c>
      <c r="H147" s="9">
        <f t="shared" si="41"/>
        <v>-9.4940143886757325E-2</v>
      </c>
      <c r="I147" s="9">
        <f t="shared" si="42"/>
        <v>0.21167147783570134</v>
      </c>
      <c r="J147" s="3">
        <f t="shared" si="43"/>
        <v>9.9050020260243706E-4</v>
      </c>
      <c r="K147" s="3">
        <f t="shared" si="43"/>
        <v>3.4436292858213329E-3</v>
      </c>
      <c r="L147" s="15" t="str">
        <f t="shared" si="45"/>
        <v>Exit Trade</v>
      </c>
      <c r="M147" s="12">
        <v>0.22142898319205515</v>
      </c>
      <c r="N147" s="15" t="str">
        <f t="shared" si="46"/>
        <v/>
      </c>
      <c r="O147" s="15" t="str">
        <f t="shared" si="47"/>
        <v>Exit Trade</v>
      </c>
      <c r="P147" s="15" t="str">
        <f t="shared" si="48"/>
        <v/>
      </c>
      <c r="Q147" s="15">
        <f t="shared" si="49"/>
        <v>990.3</v>
      </c>
      <c r="R147" s="15" t="str">
        <f t="shared" si="50"/>
        <v/>
      </c>
      <c r="S147" s="15">
        <f t="shared" si="51"/>
        <v>1226.0999999999999</v>
      </c>
      <c r="T147" s="18" t="str">
        <f t="shared" si="52"/>
        <v/>
      </c>
      <c r="U147" s="18">
        <f t="shared" si="53"/>
        <v>8.4521384928716442E-3</v>
      </c>
      <c r="V147" s="18" t="str">
        <f t="shared" si="54"/>
        <v/>
      </c>
      <c r="W147" s="18">
        <f t="shared" si="55"/>
        <v>3.4378031804952129E-2</v>
      </c>
      <c r="X147" s="18" t="str">
        <f t="shared" si="34"/>
        <v/>
      </c>
      <c r="Y147" s="18" t="str">
        <f t="shared" si="35"/>
        <v/>
      </c>
      <c r="Z147" s="18" t="str">
        <f t="shared" si="36"/>
        <v/>
      </c>
      <c r="AA147" s="18" t="str">
        <f t="shared" si="37"/>
        <v/>
      </c>
    </row>
    <row r="148" spans="1:27">
      <c r="A148" s="11">
        <v>42219</v>
      </c>
      <c r="B148" s="12">
        <v>1095.4000000000001</v>
      </c>
      <c r="C148" s="12">
        <v>1324.35</v>
      </c>
      <c r="D148" s="9">
        <f t="shared" si="44"/>
        <v>-8.2430039282188172E-2</v>
      </c>
      <c r="E148" s="9">
        <f t="shared" si="38"/>
        <v>-8.2378963945715977E-2</v>
      </c>
      <c r="F148" s="9">
        <f t="shared" si="39"/>
        <v>5.5432983819754629E-3</v>
      </c>
      <c r="G148" s="9">
        <f t="shared" si="40"/>
        <v>-6.9906542586271186E-2</v>
      </c>
      <c r="H148" s="9">
        <f t="shared" si="41"/>
        <v>-9.4851385305160768E-2</v>
      </c>
      <c r="I148" s="9">
        <f t="shared" si="42"/>
        <v>-9.2138890878165711E-3</v>
      </c>
      <c r="J148" s="3">
        <f t="shared" si="43"/>
        <v>-1.4617910313497953E-2</v>
      </c>
      <c r="K148" s="3">
        <f t="shared" si="43"/>
        <v>-1.1974037600716339E-2</v>
      </c>
      <c r="L148" s="15" t="str">
        <f t="shared" si="45"/>
        <v>Exit Trade</v>
      </c>
      <c r="M148" s="12">
        <v>0.22142898319205515</v>
      </c>
      <c r="N148" s="15" t="str">
        <f t="shared" si="46"/>
        <v/>
      </c>
      <c r="O148" s="15" t="str">
        <f t="shared" si="47"/>
        <v>Exit Trade</v>
      </c>
      <c r="P148" s="15" t="str">
        <f t="shared" si="48"/>
        <v/>
      </c>
      <c r="Q148" s="15">
        <f t="shared" si="49"/>
        <v>990.3</v>
      </c>
      <c r="R148" s="15" t="str">
        <f t="shared" si="50"/>
        <v/>
      </c>
      <c r="S148" s="15">
        <f t="shared" si="51"/>
        <v>1226.0999999999999</v>
      </c>
      <c r="T148" s="18" t="str">
        <f t="shared" si="52"/>
        <v/>
      </c>
      <c r="U148" s="18">
        <f t="shared" si="53"/>
        <v>8.4521384928716442E-3</v>
      </c>
      <c r="V148" s="18" t="str">
        <f t="shared" si="54"/>
        <v/>
      </c>
      <c r="W148" s="18">
        <f t="shared" si="55"/>
        <v>3.4378031804952129E-2</v>
      </c>
      <c r="X148" s="18" t="str">
        <f t="shared" si="34"/>
        <v/>
      </c>
      <c r="Y148" s="18" t="str">
        <f t="shared" si="35"/>
        <v/>
      </c>
      <c r="Z148" s="18" t="str">
        <f t="shared" si="36"/>
        <v/>
      </c>
      <c r="AA148" s="18" t="str">
        <f t="shared" si="37"/>
        <v/>
      </c>
    </row>
    <row r="149" spans="1:27">
      <c r="A149" s="11">
        <v>42220</v>
      </c>
      <c r="B149" s="12">
        <v>1086.45</v>
      </c>
      <c r="C149" s="12">
        <v>1302.45</v>
      </c>
      <c r="D149" s="9">
        <f t="shared" si="44"/>
        <v>-7.8751315821963416E-2</v>
      </c>
      <c r="E149" s="9">
        <f t="shared" si="38"/>
        <v>-8.2106884597170901E-2</v>
      </c>
      <c r="F149" s="9">
        <f t="shared" si="39"/>
        <v>5.5132810495892616E-3</v>
      </c>
      <c r="G149" s="9">
        <f t="shared" si="40"/>
        <v>-6.9702002235595056E-2</v>
      </c>
      <c r="H149" s="9">
        <f t="shared" si="41"/>
        <v>-9.4511766958746746E-2</v>
      </c>
      <c r="I149" s="9">
        <f t="shared" si="42"/>
        <v>0.60863372373470315</v>
      </c>
      <c r="J149" s="3">
        <f t="shared" si="43"/>
        <v>-8.1705313127625016E-3</v>
      </c>
      <c r="K149" s="3">
        <f t="shared" si="43"/>
        <v>-1.6536414089930809E-2</v>
      </c>
      <c r="L149" s="15" t="str">
        <f t="shared" si="45"/>
        <v/>
      </c>
      <c r="M149" s="12">
        <v>0.22142898319205515</v>
      </c>
      <c r="N149" s="15" t="str">
        <f t="shared" si="46"/>
        <v/>
      </c>
      <c r="O149" s="15" t="str">
        <f t="shared" si="47"/>
        <v>Exit Trade</v>
      </c>
      <c r="P149" s="15" t="str">
        <f t="shared" si="48"/>
        <v/>
      </c>
      <c r="Q149" s="15">
        <f t="shared" si="49"/>
        <v>990.3</v>
      </c>
      <c r="R149" s="15" t="str">
        <f t="shared" si="50"/>
        <v/>
      </c>
      <c r="S149" s="15">
        <f t="shared" si="51"/>
        <v>1226.0999999999999</v>
      </c>
      <c r="T149" s="18" t="str">
        <f t="shared" si="52"/>
        <v/>
      </c>
      <c r="U149" s="18">
        <f t="shared" si="53"/>
        <v>8.4521384928716442E-3</v>
      </c>
      <c r="V149" s="18" t="str">
        <f t="shared" si="54"/>
        <v/>
      </c>
      <c r="W149" s="18">
        <f t="shared" si="55"/>
        <v>3.4378031804952129E-2</v>
      </c>
      <c r="X149" s="18" t="str">
        <f t="shared" si="34"/>
        <v/>
      </c>
      <c r="Y149" s="18" t="str">
        <f t="shared" si="35"/>
        <v/>
      </c>
      <c r="Z149" s="18" t="str">
        <f t="shared" si="36"/>
        <v/>
      </c>
      <c r="AA149" s="18" t="str">
        <f t="shared" si="37"/>
        <v/>
      </c>
    </row>
    <row r="150" spans="1:27">
      <c r="A150" s="11">
        <v>42221</v>
      </c>
      <c r="B150" s="12">
        <v>1092.2</v>
      </c>
      <c r="C150" s="12">
        <v>1302.45</v>
      </c>
      <c r="D150" s="9">
        <f t="shared" si="44"/>
        <v>-7.6458887878835813E-2</v>
      </c>
      <c r="E150" s="9">
        <f t="shared" si="38"/>
        <v>-8.1686095480991025E-2</v>
      </c>
      <c r="F150" s="9">
        <f t="shared" si="39"/>
        <v>5.4438185957006438E-3</v>
      </c>
      <c r="G150" s="9">
        <f t="shared" si="40"/>
        <v>-6.9437503640664575E-2</v>
      </c>
      <c r="H150" s="9">
        <f t="shared" si="41"/>
        <v>-9.3934687321317475E-2</v>
      </c>
      <c r="I150" s="9">
        <f t="shared" si="42"/>
        <v>0.96020973334480619</v>
      </c>
      <c r="J150" s="3">
        <f t="shared" si="43"/>
        <v>5.2924662892908092E-3</v>
      </c>
      <c r="K150" s="3">
        <f t="shared" si="43"/>
        <v>0</v>
      </c>
      <c r="L150" s="15" t="str">
        <f t="shared" si="45"/>
        <v/>
      </c>
      <c r="M150" s="12">
        <v>0.22142898319205515</v>
      </c>
      <c r="N150" s="15" t="str">
        <f t="shared" si="46"/>
        <v/>
      </c>
      <c r="O150" s="15" t="str">
        <f t="shared" si="47"/>
        <v>Exit Trade</v>
      </c>
      <c r="P150" s="15" t="str">
        <f t="shared" si="48"/>
        <v/>
      </c>
      <c r="Q150" s="15">
        <f t="shared" si="49"/>
        <v>990.3</v>
      </c>
      <c r="R150" s="15" t="str">
        <f t="shared" si="50"/>
        <v/>
      </c>
      <c r="S150" s="15">
        <f t="shared" si="51"/>
        <v>1226.0999999999999</v>
      </c>
      <c r="T150" s="18" t="str">
        <f t="shared" si="52"/>
        <v/>
      </c>
      <c r="U150" s="18">
        <f t="shared" si="53"/>
        <v>8.4521384928716442E-3</v>
      </c>
      <c r="V150" s="18" t="str">
        <f t="shared" si="54"/>
        <v/>
      </c>
      <c r="W150" s="18">
        <f t="shared" si="55"/>
        <v>3.4378031804952129E-2</v>
      </c>
      <c r="X150" s="18" t="str">
        <f t="shared" si="34"/>
        <v/>
      </c>
      <c r="Y150" s="18" t="str">
        <f t="shared" si="35"/>
        <v/>
      </c>
      <c r="Z150" s="18" t="str">
        <f t="shared" si="36"/>
        <v/>
      </c>
      <c r="AA150" s="18" t="str">
        <f t="shared" si="37"/>
        <v/>
      </c>
    </row>
    <row r="151" spans="1:27">
      <c r="A151" s="11">
        <v>42222</v>
      </c>
      <c r="B151" s="12">
        <v>1095.95</v>
      </c>
      <c r="C151" s="12">
        <v>1303.8499999999999</v>
      </c>
      <c r="D151" s="9">
        <f t="shared" si="44"/>
        <v>-7.5436890343102914E-2</v>
      </c>
      <c r="E151" s="9">
        <f t="shared" si="38"/>
        <v>-8.1215982840461026E-2</v>
      </c>
      <c r="F151" s="9">
        <f t="shared" si="39"/>
        <v>5.3503271048829116E-3</v>
      </c>
      <c r="G151" s="9">
        <f t="shared" si="40"/>
        <v>-6.9177746854474476E-2</v>
      </c>
      <c r="H151" s="9">
        <f t="shared" si="41"/>
        <v>-9.3254218826447577E-2</v>
      </c>
      <c r="I151" s="9">
        <f t="shared" si="42"/>
        <v>1.0801381642785717</v>
      </c>
      <c r="J151" s="3">
        <f t="shared" si="43"/>
        <v>3.4334370994323384E-3</v>
      </c>
      <c r="K151" s="3">
        <f t="shared" si="43"/>
        <v>1.0748973089177039E-3</v>
      </c>
      <c r="L151" s="15" t="str">
        <f t="shared" si="45"/>
        <v/>
      </c>
      <c r="M151" s="12">
        <v>0.22142898319205515</v>
      </c>
      <c r="N151" s="15" t="str">
        <f t="shared" si="46"/>
        <v/>
      </c>
      <c r="O151" s="15" t="str">
        <f t="shared" si="47"/>
        <v>Exit Trade</v>
      </c>
      <c r="P151" s="15" t="str">
        <f t="shared" si="48"/>
        <v/>
      </c>
      <c r="Q151" s="15">
        <f t="shared" si="49"/>
        <v>990.3</v>
      </c>
      <c r="R151" s="15" t="str">
        <f t="shared" si="50"/>
        <v/>
      </c>
      <c r="S151" s="15">
        <f t="shared" si="51"/>
        <v>1226.0999999999999</v>
      </c>
      <c r="T151" s="18" t="str">
        <f t="shared" si="52"/>
        <v/>
      </c>
      <c r="U151" s="18">
        <f t="shared" si="53"/>
        <v>8.4521384928716442E-3</v>
      </c>
      <c r="V151" s="18" t="str">
        <f t="shared" si="54"/>
        <v/>
      </c>
      <c r="W151" s="18">
        <f t="shared" si="55"/>
        <v>3.4378031804952129E-2</v>
      </c>
      <c r="X151" s="18" t="str">
        <f t="shared" si="34"/>
        <v/>
      </c>
      <c r="Y151" s="18" t="str">
        <f t="shared" si="35"/>
        <v/>
      </c>
      <c r="Z151" s="18" t="str">
        <f t="shared" si="36"/>
        <v/>
      </c>
      <c r="AA151" s="18" t="str">
        <f t="shared" si="37"/>
        <v/>
      </c>
    </row>
    <row r="152" spans="1:27">
      <c r="A152" s="11">
        <v>42223</v>
      </c>
      <c r="B152" s="12">
        <v>1092.6500000000001</v>
      </c>
      <c r="C152" s="12">
        <v>1298.45</v>
      </c>
      <c r="D152" s="9">
        <f t="shared" si="44"/>
        <v>-7.4944160631413015E-2</v>
      </c>
      <c r="E152" s="9">
        <f t="shared" si="38"/>
        <v>-8.0934344680547679E-2</v>
      </c>
      <c r="F152" s="9">
        <f t="shared" si="39"/>
        <v>5.4531529074303715E-3</v>
      </c>
      <c r="G152" s="9">
        <f t="shared" si="40"/>
        <v>-6.8664750638829347E-2</v>
      </c>
      <c r="H152" s="9">
        <f t="shared" si="41"/>
        <v>-9.3203938722266011E-2</v>
      </c>
      <c r="I152" s="9">
        <f t="shared" si="42"/>
        <v>1.0984808515038234</v>
      </c>
      <c r="J152" s="3">
        <f t="shared" si="43"/>
        <v>-3.0110862721839083E-3</v>
      </c>
      <c r="K152" s="3">
        <f t="shared" si="43"/>
        <v>-4.1415807033016562E-3</v>
      </c>
      <c r="L152" s="15" t="str">
        <f t="shared" si="45"/>
        <v/>
      </c>
      <c r="M152" s="12">
        <v>0.22142898319205515</v>
      </c>
      <c r="N152" s="15" t="str">
        <f t="shared" si="46"/>
        <v/>
      </c>
      <c r="O152" s="15" t="str">
        <f t="shared" si="47"/>
        <v>Exit Trade</v>
      </c>
      <c r="P152" s="15" t="str">
        <f t="shared" si="48"/>
        <v/>
      </c>
      <c r="Q152" s="15">
        <f t="shared" si="49"/>
        <v>990.3</v>
      </c>
      <c r="R152" s="15" t="str">
        <f t="shared" si="50"/>
        <v/>
      </c>
      <c r="S152" s="15">
        <f t="shared" si="51"/>
        <v>1226.0999999999999</v>
      </c>
      <c r="T152" s="18" t="str">
        <f t="shared" si="52"/>
        <v/>
      </c>
      <c r="U152" s="18">
        <f t="shared" si="53"/>
        <v>8.4521384928716442E-3</v>
      </c>
      <c r="V152" s="18" t="str">
        <f t="shared" si="54"/>
        <v/>
      </c>
      <c r="W152" s="18">
        <f t="shared" si="55"/>
        <v>3.4378031804952129E-2</v>
      </c>
      <c r="X152" s="18" t="str">
        <f t="shared" si="34"/>
        <v/>
      </c>
      <c r="Y152" s="18" t="str">
        <f t="shared" si="35"/>
        <v/>
      </c>
      <c r="Z152" s="18" t="str">
        <f t="shared" si="36"/>
        <v/>
      </c>
      <c r="AA152" s="18" t="str">
        <f t="shared" si="37"/>
        <v/>
      </c>
    </row>
    <row r="153" spans="1:27">
      <c r="A153" s="11">
        <v>42226</v>
      </c>
      <c r="B153" s="12">
        <v>1094.6500000000001</v>
      </c>
      <c r="C153" s="12">
        <v>1305.5</v>
      </c>
      <c r="D153" s="9">
        <f t="shared" si="44"/>
        <v>-7.6501594760517197E-2</v>
      </c>
      <c r="E153" s="9">
        <f t="shared" si="38"/>
        <v>-8.0646367052381374E-2</v>
      </c>
      <c r="F153" s="9">
        <f t="shared" si="39"/>
        <v>5.4514643856571838E-3</v>
      </c>
      <c r="G153" s="9">
        <f t="shared" si="40"/>
        <v>-6.838057218465271E-2</v>
      </c>
      <c r="H153" s="9">
        <f t="shared" si="41"/>
        <v>-9.2912161920110037E-2</v>
      </c>
      <c r="I153" s="9">
        <f t="shared" si="42"/>
        <v>0.76030438771077413</v>
      </c>
      <c r="J153" s="3">
        <f t="shared" si="43"/>
        <v>1.8304123003706583E-3</v>
      </c>
      <c r="K153" s="3">
        <f t="shared" si="43"/>
        <v>5.4295506180445565E-3</v>
      </c>
      <c r="L153" s="15" t="str">
        <f t="shared" si="45"/>
        <v/>
      </c>
      <c r="M153" s="12">
        <v>0.22142898319205515</v>
      </c>
      <c r="N153" s="15" t="str">
        <f t="shared" si="46"/>
        <v/>
      </c>
      <c r="O153" s="15" t="str">
        <f t="shared" si="47"/>
        <v>Exit Trade</v>
      </c>
      <c r="P153" s="15" t="str">
        <f t="shared" si="48"/>
        <v/>
      </c>
      <c r="Q153" s="15">
        <f t="shared" si="49"/>
        <v>990.3</v>
      </c>
      <c r="R153" s="15" t="str">
        <f t="shared" si="50"/>
        <v/>
      </c>
      <c r="S153" s="15">
        <f t="shared" si="51"/>
        <v>1226.0999999999999</v>
      </c>
      <c r="T153" s="18" t="str">
        <f t="shared" si="52"/>
        <v/>
      </c>
      <c r="U153" s="18">
        <f t="shared" si="53"/>
        <v>8.4521384928716442E-3</v>
      </c>
      <c r="V153" s="18" t="str">
        <f t="shared" si="54"/>
        <v/>
      </c>
      <c r="W153" s="18">
        <f t="shared" si="55"/>
        <v>3.4378031804952129E-2</v>
      </c>
      <c r="X153" s="18" t="str">
        <f t="shared" ref="X153:X216" si="56">IF(AND(O152="Enter Trade",O153="Exit Trade",U152&gt;W152),1-Q153/Q152,IF(AND(O152="Enter Trade",O153="Exit Trade",U152&lt;W152),Q153/Q152-1,""))</f>
        <v/>
      </c>
      <c r="Y153" s="18" t="str">
        <f t="shared" ref="Y153:Y216" si="57">IF(AND(O152="Enter Trade",O153="Exit Trade",U152&gt;W152),S153/S152-1,IF(AND(O152="Enter Trade",O153="Exit Trade",U152&lt;W152),1-S153/S152,""))</f>
        <v/>
      </c>
      <c r="Z153" s="18" t="str">
        <f t="shared" ref="Z153:Z216" si="58">IF(AND(X153&lt;&gt;"",Y153&lt;&gt;""),(X153+Y153),"")</f>
        <v/>
      </c>
      <c r="AA153" s="18" t="str">
        <f t="shared" ref="AA153:AA216" si="59">IF(AND(X153&lt;&gt;"",Y153&lt;&gt;""),(X153+Y153)/2,"")</f>
        <v/>
      </c>
    </row>
    <row r="154" spans="1:27">
      <c r="A154" s="11">
        <v>42227</v>
      </c>
      <c r="B154" s="12">
        <v>1094.7</v>
      </c>
      <c r="C154" s="12">
        <v>1290.6500000000001</v>
      </c>
      <c r="D154" s="9">
        <f t="shared" si="44"/>
        <v>-7.1513367654619506E-2</v>
      </c>
      <c r="E154" s="9">
        <f t="shared" si="38"/>
        <v>-8.0212469196198705E-2</v>
      </c>
      <c r="F154" s="9">
        <f t="shared" si="39"/>
        <v>5.6462198245864305E-3</v>
      </c>
      <c r="G154" s="9">
        <f t="shared" si="40"/>
        <v>-6.7508474590879233E-2</v>
      </c>
      <c r="H154" s="9">
        <f t="shared" si="41"/>
        <v>-9.2916463801518176E-2</v>
      </c>
      <c r="I154" s="9">
        <f t="shared" si="42"/>
        <v>1.5406948032202028</v>
      </c>
      <c r="J154" s="3">
        <f t="shared" si="43"/>
        <v>4.5676700315127687E-5</v>
      </c>
      <c r="K154" s="3">
        <f t="shared" si="43"/>
        <v>-1.1374952125622298E-2</v>
      </c>
      <c r="L154" s="15" t="str">
        <f t="shared" si="45"/>
        <v/>
      </c>
      <c r="M154" s="12">
        <v>0.22142898319205515</v>
      </c>
      <c r="N154" s="15" t="str">
        <f t="shared" si="46"/>
        <v/>
      </c>
      <c r="O154" s="15" t="str">
        <f t="shared" si="47"/>
        <v>Exit Trade</v>
      </c>
      <c r="P154" s="15" t="str">
        <f t="shared" si="48"/>
        <v/>
      </c>
      <c r="Q154" s="15">
        <f t="shared" si="49"/>
        <v>990.3</v>
      </c>
      <c r="R154" s="15" t="str">
        <f t="shared" si="50"/>
        <v/>
      </c>
      <c r="S154" s="15">
        <f t="shared" si="51"/>
        <v>1226.0999999999999</v>
      </c>
      <c r="T154" s="18" t="str">
        <f t="shared" si="52"/>
        <v/>
      </c>
      <c r="U154" s="18">
        <f t="shared" si="53"/>
        <v>8.4521384928716442E-3</v>
      </c>
      <c r="V154" s="18" t="str">
        <f t="shared" si="54"/>
        <v/>
      </c>
      <c r="W154" s="18">
        <f t="shared" si="55"/>
        <v>3.4378031804952129E-2</v>
      </c>
      <c r="X154" s="18" t="str">
        <f t="shared" si="56"/>
        <v/>
      </c>
      <c r="Y154" s="18" t="str">
        <f t="shared" si="57"/>
        <v/>
      </c>
      <c r="Z154" s="18" t="str">
        <f t="shared" si="58"/>
        <v/>
      </c>
      <c r="AA154" s="18" t="str">
        <f t="shared" si="59"/>
        <v/>
      </c>
    </row>
    <row r="155" spans="1:27">
      <c r="A155" s="11">
        <v>42228</v>
      </c>
      <c r="B155" s="12">
        <v>1070.45</v>
      </c>
      <c r="C155" s="12">
        <v>1261.95</v>
      </c>
      <c r="D155" s="9">
        <f t="shared" si="44"/>
        <v>-7.1475761470425919E-2</v>
      </c>
      <c r="E155" s="9">
        <f t="shared" si="38"/>
        <v>-7.9889621489005219E-2</v>
      </c>
      <c r="F155" s="9">
        <f t="shared" si="39"/>
        <v>5.8628497757074339E-3</v>
      </c>
      <c r="G155" s="9">
        <f t="shared" si="40"/>
        <v>-6.6698209493663493E-2</v>
      </c>
      <c r="H155" s="9">
        <f t="shared" si="41"/>
        <v>-9.3081033484346945E-2</v>
      </c>
      <c r="I155" s="9">
        <f t="shared" si="42"/>
        <v>1.4351143796045929</v>
      </c>
      <c r="J155" s="3">
        <f t="shared" si="43"/>
        <v>-2.2152187814012972E-2</v>
      </c>
      <c r="K155" s="3">
        <f t="shared" si="43"/>
        <v>-2.2236857397435434E-2</v>
      </c>
      <c r="L155" s="15" t="str">
        <f t="shared" si="45"/>
        <v/>
      </c>
      <c r="M155" s="12">
        <v>0.22142898319205515</v>
      </c>
      <c r="N155" s="15" t="str">
        <f t="shared" si="46"/>
        <v/>
      </c>
      <c r="O155" s="15" t="str">
        <f t="shared" si="47"/>
        <v>Exit Trade</v>
      </c>
      <c r="P155" s="15" t="str">
        <f t="shared" si="48"/>
        <v/>
      </c>
      <c r="Q155" s="15">
        <f t="shared" si="49"/>
        <v>990.3</v>
      </c>
      <c r="R155" s="15" t="str">
        <f t="shared" si="50"/>
        <v/>
      </c>
      <c r="S155" s="15">
        <f t="shared" si="51"/>
        <v>1226.0999999999999</v>
      </c>
      <c r="T155" s="18" t="str">
        <f t="shared" si="52"/>
        <v/>
      </c>
      <c r="U155" s="18">
        <f t="shared" si="53"/>
        <v>8.4521384928716442E-3</v>
      </c>
      <c r="V155" s="18" t="str">
        <f t="shared" si="54"/>
        <v/>
      </c>
      <c r="W155" s="18">
        <f t="shared" si="55"/>
        <v>3.4378031804952129E-2</v>
      </c>
      <c r="X155" s="18" t="str">
        <f t="shared" si="56"/>
        <v/>
      </c>
      <c r="Y155" s="18" t="str">
        <f t="shared" si="57"/>
        <v/>
      </c>
      <c r="Z155" s="18" t="str">
        <f t="shared" si="58"/>
        <v/>
      </c>
      <c r="AA155" s="18" t="str">
        <f t="shared" si="59"/>
        <v/>
      </c>
    </row>
    <row r="156" spans="1:27">
      <c r="A156" s="11">
        <v>42229</v>
      </c>
      <c r="B156" s="12">
        <v>1077.55</v>
      </c>
      <c r="C156" s="12">
        <v>1256.95</v>
      </c>
      <c r="D156" s="9">
        <f t="shared" si="44"/>
        <v>-6.6880571061924549E-2</v>
      </c>
      <c r="E156" s="9">
        <f t="shared" si="38"/>
        <v>-7.9305541868287963E-2</v>
      </c>
      <c r="F156" s="9">
        <f t="shared" si="39"/>
        <v>6.2572658966492259E-3</v>
      </c>
      <c r="G156" s="9">
        <f t="shared" si="40"/>
        <v>-6.522669360082721E-2</v>
      </c>
      <c r="H156" s="9">
        <f t="shared" si="41"/>
        <v>-9.3384390135748716E-2</v>
      </c>
      <c r="I156" s="9">
        <f t="shared" si="42"/>
        <v>1.9856868817125068</v>
      </c>
      <c r="J156" s="3">
        <f t="shared" si="43"/>
        <v>6.632724555093567E-3</v>
      </c>
      <c r="K156" s="3">
        <f t="shared" si="43"/>
        <v>-3.9621221126035101E-3</v>
      </c>
      <c r="L156" s="15" t="str">
        <f t="shared" si="45"/>
        <v/>
      </c>
      <c r="M156" s="12">
        <v>0.22142898319205515</v>
      </c>
      <c r="N156" s="15" t="str">
        <f t="shared" si="46"/>
        <v/>
      </c>
      <c r="O156" s="15" t="str">
        <f t="shared" si="47"/>
        <v>Exit Trade</v>
      </c>
      <c r="P156" s="15" t="str">
        <f t="shared" si="48"/>
        <v/>
      </c>
      <c r="Q156" s="15">
        <f t="shared" si="49"/>
        <v>990.3</v>
      </c>
      <c r="R156" s="15" t="str">
        <f t="shared" si="50"/>
        <v/>
      </c>
      <c r="S156" s="15">
        <f t="shared" si="51"/>
        <v>1226.0999999999999</v>
      </c>
      <c r="T156" s="18" t="str">
        <f t="shared" si="52"/>
        <v/>
      </c>
      <c r="U156" s="18">
        <f t="shared" si="53"/>
        <v>8.4521384928716442E-3</v>
      </c>
      <c r="V156" s="18" t="str">
        <f t="shared" si="54"/>
        <v/>
      </c>
      <c r="W156" s="18">
        <f t="shared" si="55"/>
        <v>3.4378031804952129E-2</v>
      </c>
      <c r="X156" s="18" t="str">
        <f t="shared" si="56"/>
        <v/>
      </c>
      <c r="Y156" s="18" t="str">
        <f t="shared" si="57"/>
        <v/>
      </c>
      <c r="Z156" s="18" t="str">
        <f t="shared" si="58"/>
        <v/>
      </c>
      <c r="AA156" s="18" t="str">
        <f t="shared" si="59"/>
        <v/>
      </c>
    </row>
    <row r="157" spans="1:27">
      <c r="A157" s="11">
        <v>42230</v>
      </c>
      <c r="B157" s="12">
        <v>1101.8</v>
      </c>
      <c r="C157" s="12">
        <v>1299.95</v>
      </c>
      <c r="D157" s="9">
        <f t="shared" si="44"/>
        <v>-7.1823880314382915E-2</v>
      </c>
      <c r="E157" s="9">
        <f t="shared" si="38"/>
        <v>-7.8760770306808461E-2</v>
      </c>
      <c r="F157" s="9">
        <f t="shared" si="39"/>
        <v>6.169988473044616E-3</v>
      </c>
      <c r="G157" s="9">
        <f t="shared" si="40"/>
        <v>-6.4878296242458069E-2</v>
      </c>
      <c r="H157" s="9">
        <f t="shared" si="41"/>
        <v>-9.2643244371158853E-2</v>
      </c>
      <c r="I157" s="9">
        <f t="shared" si="42"/>
        <v>1.1242954541538224</v>
      </c>
      <c r="J157" s="3">
        <f t="shared" si="43"/>
        <v>2.2504756159806971E-2</v>
      </c>
      <c r="K157" s="3">
        <f t="shared" si="43"/>
        <v>3.4209793547873818E-2</v>
      </c>
      <c r="L157" s="15" t="str">
        <f t="shared" si="45"/>
        <v/>
      </c>
      <c r="M157" s="12">
        <v>0.22142898319205515</v>
      </c>
      <c r="N157" s="15" t="str">
        <f t="shared" si="46"/>
        <v/>
      </c>
      <c r="O157" s="15" t="str">
        <f t="shared" si="47"/>
        <v>Exit Trade</v>
      </c>
      <c r="P157" s="15" t="str">
        <f t="shared" si="48"/>
        <v/>
      </c>
      <c r="Q157" s="15">
        <f t="shared" si="49"/>
        <v>990.3</v>
      </c>
      <c r="R157" s="15" t="str">
        <f t="shared" si="50"/>
        <v/>
      </c>
      <c r="S157" s="15">
        <f t="shared" si="51"/>
        <v>1226.0999999999999</v>
      </c>
      <c r="T157" s="18" t="str">
        <f t="shared" si="52"/>
        <v/>
      </c>
      <c r="U157" s="18">
        <f t="shared" si="53"/>
        <v>8.4521384928716442E-3</v>
      </c>
      <c r="V157" s="18" t="str">
        <f t="shared" si="54"/>
        <v/>
      </c>
      <c r="W157" s="18">
        <f t="shared" si="55"/>
        <v>3.4378031804952129E-2</v>
      </c>
      <c r="X157" s="18" t="str">
        <f t="shared" si="56"/>
        <v/>
      </c>
      <c r="Y157" s="18" t="str">
        <f t="shared" si="57"/>
        <v/>
      </c>
      <c r="Z157" s="18" t="str">
        <f t="shared" si="58"/>
        <v/>
      </c>
      <c r="AA157" s="18" t="str">
        <f t="shared" si="59"/>
        <v/>
      </c>
    </row>
    <row r="158" spans="1:27">
      <c r="A158" s="11">
        <v>42233</v>
      </c>
      <c r="B158" s="12">
        <v>1091.5</v>
      </c>
      <c r="C158" s="12">
        <v>1279.5999999999999</v>
      </c>
      <c r="D158" s="9">
        <f t="shared" si="44"/>
        <v>-6.905049136691141E-2</v>
      </c>
      <c r="E158" s="9">
        <f t="shared" si="38"/>
        <v>-7.8230631002176795E-2</v>
      </c>
      <c r="F158" s="9">
        <f t="shared" si="39"/>
        <v>6.3013070945991505E-3</v>
      </c>
      <c r="G158" s="9">
        <f t="shared" si="40"/>
        <v>-6.4052690039328702E-2</v>
      </c>
      <c r="H158" s="9">
        <f t="shared" si="41"/>
        <v>-9.2408571965024888E-2</v>
      </c>
      <c r="I158" s="9">
        <f t="shared" si="42"/>
        <v>1.4568627583844758</v>
      </c>
      <c r="J158" s="3">
        <f t="shared" si="43"/>
        <v>-9.3483390815029543E-3</v>
      </c>
      <c r="K158" s="3">
        <f t="shared" si="43"/>
        <v>-1.5654448248009642E-2</v>
      </c>
      <c r="L158" s="15" t="str">
        <f t="shared" si="45"/>
        <v/>
      </c>
      <c r="M158" s="12">
        <v>0.22142898319205515</v>
      </c>
      <c r="N158" s="15" t="str">
        <f t="shared" si="46"/>
        <v/>
      </c>
      <c r="O158" s="15" t="str">
        <f t="shared" si="47"/>
        <v>Exit Trade</v>
      </c>
      <c r="P158" s="15" t="str">
        <f t="shared" si="48"/>
        <v/>
      </c>
      <c r="Q158" s="15">
        <f t="shared" si="49"/>
        <v>990.3</v>
      </c>
      <c r="R158" s="15" t="str">
        <f t="shared" si="50"/>
        <v/>
      </c>
      <c r="S158" s="15">
        <f t="shared" si="51"/>
        <v>1226.0999999999999</v>
      </c>
      <c r="T158" s="18" t="str">
        <f t="shared" si="52"/>
        <v/>
      </c>
      <c r="U158" s="18">
        <f t="shared" si="53"/>
        <v>8.4521384928716442E-3</v>
      </c>
      <c r="V158" s="18" t="str">
        <f t="shared" si="54"/>
        <v/>
      </c>
      <c r="W158" s="18">
        <f t="shared" si="55"/>
        <v>3.4378031804952129E-2</v>
      </c>
      <c r="X158" s="18" t="str">
        <f t="shared" si="56"/>
        <v/>
      </c>
      <c r="Y158" s="18" t="str">
        <f t="shared" si="57"/>
        <v/>
      </c>
      <c r="Z158" s="18" t="str">
        <f t="shared" si="58"/>
        <v/>
      </c>
      <c r="AA158" s="18" t="str">
        <f t="shared" si="59"/>
        <v/>
      </c>
    </row>
    <row r="159" spans="1:27">
      <c r="A159" s="11">
        <v>42234</v>
      </c>
      <c r="B159" s="12">
        <v>1086.3499999999999</v>
      </c>
      <c r="C159" s="12">
        <v>1266.0999999999999</v>
      </c>
      <c r="D159" s="9">
        <f t="shared" si="44"/>
        <v>-6.649824009146979E-2</v>
      </c>
      <c r="E159" s="9">
        <f t="shared" si="38"/>
        <v>-7.7445264508664999E-2</v>
      </c>
      <c r="F159" s="9">
        <f t="shared" si="39"/>
        <v>6.2442160061826563E-3</v>
      </c>
      <c r="G159" s="9">
        <f t="shared" si="40"/>
        <v>-6.3395778494754029E-2</v>
      </c>
      <c r="H159" s="9">
        <f t="shared" si="41"/>
        <v>-9.1494750522575968E-2</v>
      </c>
      <c r="I159" s="9">
        <f t="shared" si="42"/>
        <v>1.753146336762871</v>
      </c>
      <c r="J159" s="3">
        <f t="shared" si="43"/>
        <v>-4.7182775996336152E-3</v>
      </c>
      <c r="K159" s="3">
        <f t="shared" si="43"/>
        <v>-1.0550171928727729E-2</v>
      </c>
      <c r="L159" s="15" t="str">
        <f t="shared" si="45"/>
        <v/>
      </c>
      <c r="M159" s="12">
        <v>0.22142898319205515</v>
      </c>
      <c r="N159" s="15" t="str">
        <f t="shared" si="46"/>
        <v/>
      </c>
      <c r="O159" s="15" t="str">
        <f t="shared" si="47"/>
        <v>Exit Trade</v>
      </c>
      <c r="P159" s="15" t="str">
        <f t="shared" si="48"/>
        <v/>
      </c>
      <c r="Q159" s="15">
        <f t="shared" si="49"/>
        <v>990.3</v>
      </c>
      <c r="R159" s="15" t="str">
        <f t="shared" si="50"/>
        <v/>
      </c>
      <c r="S159" s="15">
        <f t="shared" si="51"/>
        <v>1226.0999999999999</v>
      </c>
      <c r="T159" s="18" t="str">
        <f t="shared" si="52"/>
        <v/>
      </c>
      <c r="U159" s="18">
        <f t="shared" si="53"/>
        <v>8.4521384928716442E-3</v>
      </c>
      <c r="V159" s="18" t="str">
        <f t="shared" si="54"/>
        <v/>
      </c>
      <c r="W159" s="18">
        <f t="shared" si="55"/>
        <v>3.4378031804952129E-2</v>
      </c>
      <c r="X159" s="18" t="str">
        <f t="shared" si="56"/>
        <v/>
      </c>
      <c r="Y159" s="18" t="str">
        <f t="shared" si="57"/>
        <v/>
      </c>
      <c r="Z159" s="18" t="str">
        <f t="shared" si="58"/>
        <v/>
      </c>
      <c r="AA159" s="18" t="str">
        <f t="shared" si="59"/>
        <v/>
      </c>
    </row>
    <row r="160" spans="1:27">
      <c r="A160" s="11">
        <v>42235</v>
      </c>
      <c r="B160" s="12">
        <v>1081.8499999999999</v>
      </c>
      <c r="C160" s="12">
        <v>1256.3</v>
      </c>
      <c r="D160" s="9">
        <f t="shared" si="44"/>
        <v>-6.4926310359519124E-2</v>
      </c>
      <c r="E160" s="9">
        <f t="shared" ref="E160:E223" si="60">AVERAGE(D131:D160)</f>
        <v>-7.6886482136774612E-2</v>
      </c>
      <c r="F160" s="9">
        <f t="shared" ref="F160:F223" si="61">STDEV(D131:D160)</f>
        <v>6.5916821373894676E-3</v>
      </c>
      <c r="G160" s="9">
        <f t="shared" ref="G160:G223" si="62">E160+2.25*F160</f>
        <v>-6.2055197327648311E-2</v>
      </c>
      <c r="H160" s="9">
        <f t="shared" ref="H160:H223" si="63">E160-2.25*F160</f>
        <v>-9.1717766945900919E-2</v>
      </c>
      <c r="I160" s="9">
        <f t="shared" ref="I160:I223" si="64">(D160-E160)/F160</f>
        <v>1.8144339377978753</v>
      </c>
      <c r="J160" s="3">
        <f t="shared" ref="J160:K223" si="65">(B160-B159)/B159</f>
        <v>-4.1423114097666504E-3</v>
      </c>
      <c r="K160" s="3">
        <f t="shared" si="65"/>
        <v>-7.7403048732327265E-3</v>
      </c>
      <c r="L160" s="15" t="str">
        <f t="shared" si="45"/>
        <v/>
      </c>
      <c r="M160" s="12">
        <v>0.22142898319205515</v>
      </c>
      <c r="N160" s="15" t="str">
        <f t="shared" si="46"/>
        <v/>
      </c>
      <c r="O160" s="15" t="str">
        <f t="shared" si="47"/>
        <v>Exit Trade</v>
      </c>
      <c r="P160" s="15" t="str">
        <f t="shared" si="48"/>
        <v/>
      </c>
      <c r="Q160" s="15">
        <f t="shared" si="49"/>
        <v>990.3</v>
      </c>
      <c r="R160" s="15" t="str">
        <f t="shared" si="50"/>
        <v/>
      </c>
      <c r="S160" s="15">
        <f t="shared" si="51"/>
        <v>1226.0999999999999</v>
      </c>
      <c r="T160" s="18" t="str">
        <f t="shared" si="52"/>
        <v/>
      </c>
      <c r="U160" s="18">
        <f t="shared" si="53"/>
        <v>8.4521384928716442E-3</v>
      </c>
      <c r="V160" s="18" t="str">
        <f t="shared" si="54"/>
        <v/>
      </c>
      <c r="W160" s="18">
        <f t="shared" si="55"/>
        <v>3.4378031804952129E-2</v>
      </c>
      <c r="X160" s="18" t="str">
        <f t="shared" si="56"/>
        <v/>
      </c>
      <c r="Y160" s="18" t="str">
        <f t="shared" si="57"/>
        <v/>
      </c>
      <c r="Z160" s="18" t="str">
        <f t="shared" si="58"/>
        <v/>
      </c>
      <c r="AA160" s="18" t="str">
        <f t="shared" si="59"/>
        <v/>
      </c>
    </row>
    <row r="161" spans="1:27">
      <c r="A161" s="11">
        <v>42236</v>
      </c>
      <c r="B161" s="12">
        <v>1074.7</v>
      </c>
      <c r="C161" s="12">
        <v>1249.9000000000001</v>
      </c>
      <c r="D161" s="9">
        <f t="shared" si="44"/>
        <v>-6.5588019182689611E-2</v>
      </c>
      <c r="E161" s="9">
        <f t="shared" si="60"/>
        <v>-7.6473415839625233E-2</v>
      </c>
      <c r="F161" s="9">
        <f t="shared" si="61"/>
        <v>6.9017705917533518E-3</v>
      </c>
      <c r="G161" s="9">
        <f t="shared" si="62"/>
        <v>-6.0944432008180192E-2</v>
      </c>
      <c r="H161" s="9">
        <f t="shared" si="63"/>
        <v>-9.2002399671070267E-2</v>
      </c>
      <c r="I161" s="9">
        <f t="shared" si="64"/>
        <v>1.5771889998694169</v>
      </c>
      <c r="J161" s="3">
        <f t="shared" si="65"/>
        <v>-6.6090493136755227E-3</v>
      </c>
      <c r="K161" s="3">
        <f t="shared" si="65"/>
        <v>-5.0943246039957526E-3</v>
      </c>
      <c r="L161" s="15" t="str">
        <f t="shared" si="45"/>
        <v/>
      </c>
      <c r="M161" s="12">
        <v>0.22142898319205515</v>
      </c>
      <c r="N161" s="15" t="str">
        <f t="shared" si="46"/>
        <v/>
      </c>
      <c r="O161" s="15" t="str">
        <f t="shared" si="47"/>
        <v>Exit Trade</v>
      </c>
      <c r="P161" s="15" t="str">
        <f t="shared" si="48"/>
        <v/>
      </c>
      <c r="Q161" s="15">
        <f t="shared" si="49"/>
        <v>990.3</v>
      </c>
      <c r="R161" s="15" t="str">
        <f t="shared" si="50"/>
        <v/>
      </c>
      <c r="S161" s="15">
        <f t="shared" si="51"/>
        <v>1226.0999999999999</v>
      </c>
      <c r="T161" s="18" t="str">
        <f t="shared" si="52"/>
        <v/>
      </c>
      <c r="U161" s="18">
        <f t="shared" si="53"/>
        <v>8.4521384928716442E-3</v>
      </c>
      <c r="V161" s="18" t="str">
        <f t="shared" si="54"/>
        <v/>
      </c>
      <c r="W161" s="18">
        <f t="shared" si="55"/>
        <v>3.4378031804952129E-2</v>
      </c>
      <c r="X161" s="18" t="str">
        <f t="shared" si="56"/>
        <v/>
      </c>
      <c r="Y161" s="18" t="str">
        <f t="shared" si="57"/>
        <v/>
      </c>
      <c r="Z161" s="18" t="str">
        <f t="shared" si="58"/>
        <v/>
      </c>
      <c r="AA161" s="18" t="str">
        <f t="shared" si="59"/>
        <v/>
      </c>
    </row>
    <row r="162" spans="1:27">
      <c r="A162" s="11">
        <v>42237</v>
      </c>
      <c r="B162" s="12">
        <v>1061.3</v>
      </c>
      <c r="C162" s="12">
        <v>1228.3499999999999</v>
      </c>
      <c r="D162" s="9">
        <f t="shared" si="44"/>
        <v>-6.3483965939541531E-2</v>
      </c>
      <c r="E162" s="9">
        <f t="shared" si="60"/>
        <v>-7.623555159489552E-2</v>
      </c>
      <c r="F162" s="9">
        <f t="shared" si="61"/>
        <v>7.2258238574178565E-3</v>
      </c>
      <c r="G162" s="9">
        <f t="shared" si="62"/>
        <v>-5.9977447915705348E-2</v>
      </c>
      <c r="H162" s="9">
        <f t="shared" si="63"/>
        <v>-9.2493655274085693E-2</v>
      </c>
      <c r="I162" s="9">
        <f t="shared" si="64"/>
        <v>1.7647241210098858</v>
      </c>
      <c r="J162" s="3">
        <f t="shared" si="65"/>
        <v>-1.2468595887224427E-2</v>
      </c>
      <c r="K162" s="3">
        <f t="shared" si="65"/>
        <v>-1.7241379310344973E-2</v>
      </c>
      <c r="L162" s="15" t="str">
        <f t="shared" si="45"/>
        <v/>
      </c>
      <c r="M162" s="12">
        <v>0.22142898319205515</v>
      </c>
      <c r="N162" s="15" t="str">
        <f t="shared" si="46"/>
        <v/>
      </c>
      <c r="O162" s="15" t="str">
        <f t="shared" si="47"/>
        <v>Exit Trade</v>
      </c>
      <c r="P162" s="15" t="str">
        <f t="shared" si="48"/>
        <v/>
      </c>
      <c r="Q162" s="15">
        <f t="shared" si="49"/>
        <v>990.3</v>
      </c>
      <c r="R162" s="15" t="str">
        <f t="shared" si="50"/>
        <v/>
      </c>
      <c r="S162" s="15">
        <f t="shared" si="51"/>
        <v>1226.0999999999999</v>
      </c>
      <c r="T162" s="18" t="str">
        <f t="shared" si="52"/>
        <v/>
      </c>
      <c r="U162" s="18">
        <f t="shared" si="53"/>
        <v>8.4521384928716442E-3</v>
      </c>
      <c r="V162" s="18" t="str">
        <f t="shared" si="54"/>
        <v/>
      </c>
      <c r="W162" s="18">
        <f t="shared" si="55"/>
        <v>3.4378031804952129E-2</v>
      </c>
      <c r="X162" s="18" t="str">
        <f t="shared" si="56"/>
        <v/>
      </c>
      <c r="Y162" s="18" t="str">
        <f t="shared" si="57"/>
        <v/>
      </c>
      <c r="Z162" s="18" t="str">
        <f t="shared" si="58"/>
        <v/>
      </c>
      <c r="AA162" s="18" t="str">
        <f t="shared" si="59"/>
        <v/>
      </c>
    </row>
    <row r="163" spans="1:27">
      <c r="A163" s="11">
        <v>42240</v>
      </c>
      <c r="B163" s="12">
        <v>1019.05</v>
      </c>
      <c r="C163" s="12">
        <v>1167.75</v>
      </c>
      <c r="D163" s="9">
        <f t="shared" si="44"/>
        <v>-5.9154382639000753E-2</v>
      </c>
      <c r="E163" s="9">
        <f t="shared" si="60"/>
        <v>-7.5476164852168542E-2</v>
      </c>
      <c r="F163" s="9">
        <f t="shared" si="61"/>
        <v>7.7817973461950163E-3</v>
      </c>
      <c r="G163" s="9">
        <f t="shared" si="62"/>
        <v>-5.7967120823229759E-2</v>
      </c>
      <c r="H163" s="9">
        <f t="shared" si="63"/>
        <v>-9.2985208881107326E-2</v>
      </c>
      <c r="I163" s="9">
        <f t="shared" si="64"/>
        <v>2.0974309002210756</v>
      </c>
      <c r="J163" s="3">
        <f t="shared" si="65"/>
        <v>-3.9809667389051166E-2</v>
      </c>
      <c r="K163" s="3">
        <f t="shared" si="65"/>
        <v>-4.9334473073635296E-2</v>
      </c>
      <c r="L163" s="15" t="str">
        <f t="shared" si="45"/>
        <v/>
      </c>
      <c r="M163" s="12">
        <v>0.22142898319205515</v>
      </c>
      <c r="N163" s="15" t="str">
        <f t="shared" si="46"/>
        <v/>
      </c>
      <c r="O163" s="15" t="str">
        <f t="shared" si="47"/>
        <v>Exit Trade</v>
      </c>
      <c r="P163" s="15" t="str">
        <f t="shared" si="48"/>
        <v/>
      </c>
      <c r="Q163" s="15">
        <f t="shared" si="49"/>
        <v>990.3</v>
      </c>
      <c r="R163" s="15" t="str">
        <f t="shared" si="50"/>
        <v/>
      </c>
      <c r="S163" s="15">
        <f t="shared" si="51"/>
        <v>1226.0999999999999</v>
      </c>
      <c r="T163" s="18" t="str">
        <f t="shared" si="52"/>
        <v/>
      </c>
      <c r="U163" s="18">
        <f t="shared" si="53"/>
        <v>8.4521384928716442E-3</v>
      </c>
      <c r="V163" s="18" t="str">
        <f t="shared" si="54"/>
        <v/>
      </c>
      <c r="W163" s="18">
        <f t="shared" si="55"/>
        <v>3.4378031804952129E-2</v>
      </c>
      <c r="X163" s="18" t="str">
        <f t="shared" si="56"/>
        <v/>
      </c>
      <c r="Y163" s="18" t="str">
        <f t="shared" si="57"/>
        <v/>
      </c>
      <c r="Z163" s="18" t="str">
        <f t="shared" si="58"/>
        <v/>
      </c>
      <c r="AA163" s="18" t="str">
        <f t="shared" si="59"/>
        <v/>
      </c>
    </row>
    <row r="164" spans="1:27">
      <c r="A164" s="11">
        <v>42241</v>
      </c>
      <c r="B164" s="12">
        <v>1018.45</v>
      </c>
      <c r="C164" s="12">
        <v>1145.55</v>
      </c>
      <c r="D164" s="9">
        <f t="shared" si="44"/>
        <v>-5.107433714401164E-2</v>
      </c>
      <c r="E164" s="9">
        <f t="shared" si="60"/>
        <v>-7.4449168893056777E-2</v>
      </c>
      <c r="F164" s="9">
        <f t="shared" si="61"/>
        <v>8.8646511964822605E-3</v>
      </c>
      <c r="G164" s="9">
        <f t="shared" si="62"/>
        <v>-5.4503703700971691E-2</v>
      </c>
      <c r="H164" s="9">
        <f t="shared" si="63"/>
        <v>-9.4394634085141871E-2</v>
      </c>
      <c r="I164" s="9">
        <f t="shared" si="64"/>
        <v>2.6368586006317902</v>
      </c>
      <c r="J164" s="3">
        <f t="shared" si="65"/>
        <v>-5.8878367106609988E-4</v>
      </c>
      <c r="K164" s="3">
        <f t="shared" si="65"/>
        <v>-1.9010918432883789E-2</v>
      </c>
      <c r="L164" s="15" t="str">
        <f t="shared" si="45"/>
        <v>Enter Trade</v>
      </c>
      <c r="M164" s="12">
        <v>2.6368586006317902</v>
      </c>
      <c r="N164" s="15" t="str">
        <f t="shared" si="46"/>
        <v>Enter Trade</v>
      </c>
      <c r="O164" s="15" t="str">
        <f t="shared" si="47"/>
        <v>Enter Trade</v>
      </c>
      <c r="P164" s="15">
        <f t="shared" si="48"/>
        <v>1018.45</v>
      </c>
      <c r="Q164" s="15">
        <f t="shared" si="49"/>
        <v>1018.45</v>
      </c>
      <c r="R164" s="15">
        <f t="shared" si="50"/>
        <v>1145.55</v>
      </c>
      <c r="S164" s="15">
        <f t="shared" si="51"/>
        <v>1145.55</v>
      </c>
      <c r="T164" s="18">
        <f t="shared" si="52"/>
        <v>-5.8878367106609988E-4</v>
      </c>
      <c r="U164" s="18">
        <f t="shared" si="53"/>
        <v>-5.8878367106609988E-4</v>
      </c>
      <c r="V164" s="18">
        <f t="shared" si="54"/>
        <v>-1.9010918432883789E-2</v>
      </c>
      <c r="W164" s="18">
        <f t="shared" si="55"/>
        <v>-1.9010918432883789E-2</v>
      </c>
      <c r="X164" s="18" t="str">
        <f t="shared" si="56"/>
        <v/>
      </c>
      <c r="Y164" s="18" t="str">
        <f t="shared" si="57"/>
        <v/>
      </c>
      <c r="Z164" s="18" t="str">
        <f t="shared" si="58"/>
        <v/>
      </c>
      <c r="AA164" s="18" t="str">
        <f t="shared" si="59"/>
        <v/>
      </c>
    </row>
    <row r="165" spans="1:27">
      <c r="A165" s="11">
        <v>42242</v>
      </c>
      <c r="B165" s="12">
        <v>1013.5</v>
      </c>
      <c r="C165" s="12">
        <v>1102.3499999999999</v>
      </c>
      <c r="D165" s="9">
        <f t="shared" si="44"/>
        <v>-3.6495753406300888E-2</v>
      </c>
      <c r="E165" s="9">
        <f t="shared" si="60"/>
        <v>-7.2763508432330717E-2</v>
      </c>
      <c r="F165" s="9">
        <f t="shared" si="61"/>
        <v>1.0946458864857065E-2</v>
      </c>
      <c r="G165" s="9">
        <f t="shared" si="62"/>
        <v>-4.8133975986402316E-2</v>
      </c>
      <c r="H165" s="9">
        <f t="shared" si="63"/>
        <v>-9.7393040878259118E-2</v>
      </c>
      <c r="I165" s="9">
        <f t="shared" si="64"/>
        <v>3.3131952052974167</v>
      </c>
      <c r="J165" s="3">
        <f t="shared" si="65"/>
        <v>-4.8603269674505822E-3</v>
      </c>
      <c r="K165" s="3">
        <f t="shared" si="65"/>
        <v>-3.7711143119025833E-2</v>
      </c>
      <c r="L165" s="15" t="str">
        <f t="shared" si="45"/>
        <v>Enter Trade</v>
      </c>
      <c r="M165" s="12">
        <v>2.6368586006317902</v>
      </c>
      <c r="N165" s="15" t="str">
        <f t="shared" si="46"/>
        <v/>
      </c>
      <c r="O165" s="15" t="str">
        <f t="shared" si="47"/>
        <v>Enter Trade</v>
      </c>
      <c r="P165" s="15" t="str">
        <f t="shared" si="48"/>
        <v/>
      </c>
      <c r="Q165" s="15">
        <f t="shared" si="49"/>
        <v>1018.45</v>
      </c>
      <c r="R165" s="15" t="str">
        <f t="shared" si="50"/>
        <v/>
      </c>
      <c r="S165" s="15">
        <f t="shared" si="51"/>
        <v>1145.55</v>
      </c>
      <c r="T165" s="18" t="str">
        <f t="shared" si="52"/>
        <v/>
      </c>
      <c r="U165" s="18">
        <f t="shared" si="53"/>
        <v>-5.8878367106609988E-4</v>
      </c>
      <c r="V165" s="18" t="str">
        <f t="shared" si="54"/>
        <v/>
      </c>
      <c r="W165" s="18">
        <f t="shared" si="55"/>
        <v>-1.9010918432883789E-2</v>
      </c>
      <c r="X165" s="18" t="str">
        <f t="shared" si="56"/>
        <v/>
      </c>
      <c r="Y165" s="18" t="str">
        <f t="shared" si="57"/>
        <v/>
      </c>
      <c r="Z165" s="18" t="str">
        <f t="shared" si="58"/>
        <v/>
      </c>
      <c r="AA165" s="18" t="str">
        <f t="shared" si="59"/>
        <v/>
      </c>
    </row>
    <row r="166" spans="1:27">
      <c r="A166" s="11">
        <v>42243</v>
      </c>
      <c r="B166" s="12">
        <v>1022.1</v>
      </c>
      <c r="C166" s="12">
        <v>1193.9000000000001</v>
      </c>
      <c r="D166" s="9">
        <f t="shared" si="44"/>
        <v>-6.7474563910378704E-2</v>
      </c>
      <c r="E166" s="9">
        <f t="shared" si="60"/>
        <v>-7.2136490681983689E-2</v>
      </c>
      <c r="F166" s="9">
        <f t="shared" si="61"/>
        <v>1.068074152044377E-2</v>
      </c>
      <c r="G166" s="9">
        <f t="shared" si="62"/>
        <v>-4.8104822260985211E-2</v>
      </c>
      <c r="H166" s="9">
        <f t="shared" si="63"/>
        <v>-9.6168159102982168E-2</v>
      </c>
      <c r="I166" s="9">
        <f t="shared" si="64"/>
        <v>0.43647969222751948</v>
      </c>
      <c r="J166" s="3">
        <f t="shared" si="65"/>
        <v>8.4854464726196576E-3</v>
      </c>
      <c r="K166" s="3">
        <f t="shared" si="65"/>
        <v>8.3049848051889322E-2</v>
      </c>
      <c r="L166" s="15" t="str">
        <f t="shared" si="45"/>
        <v>Exit Trade</v>
      </c>
      <c r="M166" s="12">
        <v>0.43647969222751948</v>
      </c>
      <c r="N166" s="15" t="str">
        <f t="shared" si="46"/>
        <v>Exit Trade</v>
      </c>
      <c r="O166" s="15" t="str">
        <f t="shared" si="47"/>
        <v>Exit Trade</v>
      </c>
      <c r="P166" s="15">
        <f t="shared" si="48"/>
        <v>1022.1</v>
      </c>
      <c r="Q166" s="15">
        <f t="shared" si="49"/>
        <v>1022.1</v>
      </c>
      <c r="R166" s="15">
        <f t="shared" si="50"/>
        <v>1193.9000000000001</v>
      </c>
      <c r="S166" s="15">
        <f t="shared" si="51"/>
        <v>1193.9000000000001</v>
      </c>
      <c r="T166" s="18">
        <f t="shared" si="52"/>
        <v>8.4854464726196576E-3</v>
      </c>
      <c r="U166" s="18">
        <f t="shared" si="53"/>
        <v>8.4854464726196576E-3</v>
      </c>
      <c r="V166" s="18">
        <f t="shared" si="54"/>
        <v>8.3049848051889322E-2</v>
      </c>
      <c r="W166" s="18">
        <f t="shared" si="55"/>
        <v>8.3049848051889322E-2</v>
      </c>
      <c r="X166" s="18">
        <f t="shared" si="56"/>
        <v>-3.5838774608474289E-3</v>
      </c>
      <c r="Y166" s="18">
        <f t="shared" si="57"/>
        <v>4.2206800226965324E-2</v>
      </c>
      <c r="Z166" s="18">
        <f t="shared" si="58"/>
        <v>3.8622922766117895E-2</v>
      </c>
      <c r="AA166" s="18">
        <f t="shared" si="59"/>
        <v>1.9311461383058948E-2</v>
      </c>
    </row>
    <row r="167" spans="1:27">
      <c r="A167" s="11">
        <v>42244</v>
      </c>
      <c r="B167" s="12">
        <v>1027.95</v>
      </c>
      <c r="C167" s="12">
        <v>1201.9000000000001</v>
      </c>
      <c r="D167" s="9">
        <f t="shared" si="44"/>
        <v>-6.7896344302097428E-2</v>
      </c>
      <c r="E167" s="9">
        <f t="shared" si="60"/>
        <v>-7.1825760661778995E-2</v>
      </c>
      <c r="F167" s="9">
        <f t="shared" si="61"/>
        <v>1.0663387189613061E-2</v>
      </c>
      <c r="G167" s="9">
        <f t="shared" si="62"/>
        <v>-4.7833139485149612E-2</v>
      </c>
      <c r="H167" s="9">
        <f t="shared" si="63"/>
        <v>-9.5818381838408379E-2</v>
      </c>
      <c r="I167" s="9">
        <f t="shared" si="64"/>
        <v>0.36849607819822144</v>
      </c>
      <c r="J167" s="3">
        <f t="shared" si="65"/>
        <v>5.7235104197241194E-3</v>
      </c>
      <c r="K167" s="3">
        <f t="shared" si="65"/>
        <v>6.7007287042465859E-3</v>
      </c>
      <c r="L167" s="15" t="str">
        <f t="shared" si="45"/>
        <v>Exit Trade</v>
      </c>
      <c r="M167" s="12">
        <v>0.43647969222751948</v>
      </c>
      <c r="N167" s="15" t="str">
        <f t="shared" si="46"/>
        <v/>
      </c>
      <c r="O167" s="15" t="str">
        <f t="shared" si="47"/>
        <v>Exit Trade</v>
      </c>
      <c r="P167" s="15" t="str">
        <f t="shared" si="48"/>
        <v/>
      </c>
      <c r="Q167" s="15">
        <f t="shared" si="49"/>
        <v>1022.1</v>
      </c>
      <c r="R167" s="15" t="str">
        <f t="shared" si="50"/>
        <v/>
      </c>
      <c r="S167" s="15">
        <f t="shared" si="51"/>
        <v>1193.9000000000001</v>
      </c>
      <c r="T167" s="18" t="str">
        <f t="shared" si="52"/>
        <v/>
      </c>
      <c r="U167" s="18">
        <f t="shared" si="53"/>
        <v>8.4854464726196576E-3</v>
      </c>
      <c r="V167" s="18" t="str">
        <f t="shared" si="54"/>
        <v/>
      </c>
      <c r="W167" s="18">
        <f t="shared" si="55"/>
        <v>8.3049848051889322E-2</v>
      </c>
      <c r="X167" s="18" t="str">
        <f t="shared" si="56"/>
        <v/>
      </c>
      <c r="Y167" s="18" t="str">
        <f t="shared" si="57"/>
        <v/>
      </c>
      <c r="Z167" s="18" t="str">
        <f t="shared" si="58"/>
        <v/>
      </c>
      <c r="AA167" s="18" t="str">
        <f t="shared" si="59"/>
        <v/>
      </c>
    </row>
    <row r="168" spans="1:27">
      <c r="A168" s="11">
        <v>42247</v>
      </c>
      <c r="B168" s="12">
        <v>1027.45</v>
      </c>
      <c r="C168" s="12">
        <v>1186.1500000000001</v>
      </c>
      <c r="D168" s="9">
        <f t="shared" si="44"/>
        <v>-6.2378916705192904E-2</v>
      </c>
      <c r="E168" s="9">
        <f t="shared" si="60"/>
        <v>-7.151608797798123E-2</v>
      </c>
      <c r="F168" s="9">
        <f t="shared" si="61"/>
        <v>1.0802088505734083E-2</v>
      </c>
      <c r="G168" s="9">
        <f t="shared" si="62"/>
        <v>-4.7211388840079541E-2</v>
      </c>
      <c r="H168" s="9">
        <f t="shared" si="63"/>
        <v>-9.5820787115882919E-2</v>
      </c>
      <c r="I168" s="9">
        <f t="shared" si="64"/>
        <v>0.84587080247843116</v>
      </c>
      <c r="J168" s="3">
        <f t="shared" si="65"/>
        <v>-4.8640498078700322E-4</v>
      </c>
      <c r="K168" s="3">
        <f t="shared" si="65"/>
        <v>-1.3104251601630749E-2</v>
      </c>
      <c r="L168" s="15" t="str">
        <f t="shared" si="45"/>
        <v/>
      </c>
      <c r="M168" s="12">
        <v>0.43647969222751948</v>
      </c>
      <c r="N168" s="15" t="str">
        <f t="shared" si="46"/>
        <v/>
      </c>
      <c r="O168" s="15" t="str">
        <f t="shared" si="47"/>
        <v>Exit Trade</v>
      </c>
      <c r="P168" s="15" t="str">
        <f t="shared" si="48"/>
        <v/>
      </c>
      <c r="Q168" s="15">
        <f t="shared" si="49"/>
        <v>1022.1</v>
      </c>
      <c r="R168" s="15" t="str">
        <f t="shared" si="50"/>
        <v/>
      </c>
      <c r="S168" s="15">
        <f t="shared" si="51"/>
        <v>1193.9000000000001</v>
      </c>
      <c r="T168" s="18" t="str">
        <f t="shared" si="52"/>
        <v/>
      </c>
      <c r="U168" s="18">
        <f t="shared" si="53"/>
        <v>8.4854464726196576E-3</v>
      </c>
      <c r="V168" s="18" t="str">
        <f t="shared" si="54"/>
        <v/>
      </c>
      <c r="W168" s="18">
        <f t="shared" si="55"/>
        <v>8.3049848051889322E-2</v>
      </c>
      <c r="X168" s="18" t="str">
        <f t="shared" si="56"/>
        <v/>
      </c>
      <c r="Y168" s="18" t="str">
        <f t="shared" si="57"/>
        <v/>
      </c>
      <c r="Z168" s="18" t="str">
        <f t="shared" si="58"/>
        <v/>
      </c>
      <c r="AA168" s="18" t="str">
        <f t="shared" si="59"/>
        <v/>
      </c>
    </row>
    <row r="169" spans="1:27">
      <c r="A169" s="11">
        <v>42248</v>
      </c>
      <c r="B169" s="12">
        <v>1000.1</v>
      </c>
      <c r="C169" s="12">
        <v>1157.4000000000001</v>
      </c>
      <c r="D169" s="9">
        <f t="shared" si="44"/>
        <v>-6.3440050750665486E-2</v>
      </c>
      <c r="E169" s="9">
        <f t="shared" si="60"/>
        <v>-7.1058113279077531E-2</v>
      </c>
      <c r="F169" s="9">
        <f t="shared" si="61"/>
        <v>1.0844872684009891E-2</v>
      </c>
      <c r="G169" s="9">
        <f t="shared" si="62"/>
        <v>-4.6657149740055276E-2</v>
      </c>
      <c r="H169" s="9">
        <f t="shared" si="63"/>
        <v>-9.5459076818099786E-2</v>
      </c>
      <c r="I169" s="9">
        <f t="shared" si="64"/>
        <v>0.70245753457709259</v>
      </c>
      <c r="J169" s="3">
        <f t="shared" si="65"/>
        <v>-2.6619300209255944E-2</v>
      </c>
      <c r="K169" s="3">
        <f t="shared" si="65"/>
        <v>-2.4238081187033678E-2</v>
      </c>
      <c r="L169" s="15" t="str">
        <f t="shared" si="45"/>
        <v/>
      </c>
      <c r="M169" s="12">
        <v>0.43647969222751948</v>
      </c>
      <c r="N169" s="15" t="str">
        <f t="shared" si="46"/>
        <v/>
      </c>
      <c r="O169" s="15" t="str">
        <f t="shared" si="47"/>
        <v>Exit Trade</v>
      </c>
      <c r="P169" s="15" t="str">
        <f t="shared" si="48"/>
        <v/>
      </c>
      <c r="Q169" s="15">
        <f t="shared" si="49"/>
        <v>1022.1</v>
      </c>
      <c r="R169" s="15" t="str">
        <f t="shared" si="50"/>
        <v/>
      </c>
      <c r="S169" s="15">
        <f t="shared" si="51"/>
        <v>1193.9000000000001</v>
      </c>
      <c r="T169" s="18" t="str">
        <f t="shared" si="52"/>
        <v/>
      </c>
      <c r="U169" s="18">
        <f t="shared" si="53"/>
        <v>8.4854464726196576E-3</v>
      </c>
      <c r="V169" s="18" t="str">
        <f t="shared" si="54"/>
        <v/>
      </c>
      <c r="W169" s="18">
        <f t="shared" si="55"/>
        <v>8.3049848051889322E-2</v>
      </c>
      <c r="X169" s="18" t="str">
        <f t="shared" si="56"/>
        <v/>
      </c>
      <c r="Y169" s="18" t="str">
        <f t="shared" si="57"/>
        <v/>
      </c>
      <c r="Z169" s="18" t="str">
        <f t="shared" si="58"/>
        <v/>
      </c>
      <c r="AA169" s="18" t="str">
        <f t="shared" si="59"/>
        <v/>
      </c>
    </row>
    <row r="170" spans="1:27">
      <c r="A170" s="11">
        <v>42249</v>
      </c>
      <c r="B170" s="12">
        <v>995.15</v>
      </c>
      <c r="C170" s="12">
        <v>1123.1500000000001</v>
      </c>
      <c r="D170" s="9">
        <f t="shared" si="44"/>
        <v>-5.2549214104663115E-2</v>
      </c>
      <c r="E170" s="9">
        <f t="shared" si="60"/>
        <v>-7.0078977580172383E-2</v>
      </c>
      <c r="F170" s="9">
        <f t="shared" si="61"/>
        <v>1.115176316892165E-2</v>
      </c>
      <c r="G170" s="9">
        <f t="shared" si="62"/>
        <v>-4.4987510450098675E-2</v>
      </c>
      <c r="H170" s="9">
        <f t="shared" si="63"/>
        <v>-9.5170444710246091E-2</v>
      </c>
      <c r="I170" s="9">
        <f t="shared" si="64"/>
        <v>1.5719275248206652</v>
      </c>
      <c r="J170" s="3">
        <f t="shared" si="65"/>
        <v>-4.9495050494950963E-3</v>
      </c>
      <c r="K170" s="3">
        <f t="shared" si="65"/>
        <v>-2.9592189390012093E-2</v>
      </c>
      <c r="L170" s="15" t="str">
        <f t="shared" si="45"/>
        <v/>
      </c>
      <c r="M170" s="12">
        <v>0.43647969222751948</v>
      </c>
      <c r="N170" s="15" t="str">
        <f t="shared" si="46"/>
        <v/>
      </c>
      <c r="O170" s="15" t="str">
        <f t="shared" si="47"/>
        <v>Exit Trade</v>
      </c>
      <c r="P170" s="15" t="str">
        <f t="shared" si="48"/>
        <v/>
      </c>
      <c r="Q170" s="15">
        <f t="shared" si="49"/>
        <v>1022.1</v>
      </c>
      <c r="R170" s="15" t="str">
        <f t="shared" si="50"/>
        <v/>
      </c>
      <c r="S170" s="15">
        <f t="shared" si="51"/>
        <v>1193.9000000000001</v>
      </c>
      <c r="T170" s="18" t="str">
        <f t="shared" si="52"/>
        <v/>
      </c>
      <c r="U170" s="18">
        <f t="shared" si="53"/>
        <v>8.4854464726196576E-3</v>
      </c>
      <c r="V170" s="18" t="str">
        <f t="shared" si="54"/>
        <v/>
      </c>
      <c r="W170" s="18">
        <f t="shared" si="55"/>
        <v>8.3049848051889322E-2</v>
      </c>
      <c r="X170" s="18" t="str">
        <f t="shared" si="56"/>
        <v/>
      </c>
      <c r="Y170" s="18" t="str">
        <f t="shared" si="57"/>
        <v/>
      </c>
      <c r="Z170" s="18" t="str">
        <f t="shared" si="58"/>
        <v/>
      </c>
      <c r="AA170" s="18" t="str">
        <f t="shared" si="59"/>
        <v/>
      </c>
    </row>
    <row r="171" spans="1:27">
      <c r="A171" s="11">
        <v>42250</v>
      </c>
      <c r="B171" s="12">
        <v>1010.3</v>
      </c>
      <c r="C171" s="12">
        <v>1172.05</v>
      </c>
      <c r="D171" s="9">
        <f t="shared" si="44"/>
        <v>-6.449578621922146E-2</v>
      </c>
      <c r="E171" s="9">
        <f t="shared" si="60"/>
        <v>-6.9361833624786304E-2</v>
      </c>
      <c r="F171" s="9">
        <f t="shared" si="61"/>
        <v>1.0777427203407462E-2</v>
      </c>
      <c r="G171" s="9">
        <f t="shared" si="62"/>
        <v>-4.5112622417119511E-2</v>
      </c>
      <c r="H171" s="9">
        <f t="shared" si="63"/>
        <v>-9.3611044832453097E-2</v>
      </c>
      <c r="I171" s="9">
        <f t="shared" si="64"/>
        <v>0.45150362082950213</v>
      </c>
      <c r="J171" s="3">
        <f t="shared" si="65"/>
        <v>1.5223835602672941E-2</v>
      </c>
      <c r="K171" s="3">
        <f t="shared" si="65"/>
        <v>4.3538262921248148E-2</v>
      </c>
      <c r="L171" s="15" t="str">
        <f t="shared" si="45"/>
        <v>Exit Trade</v>
      </c>
      <c r="M171" s="12">
        <v>0.43647969222751948</v>
      </c>
      <c r="N171" s="15" t="str">
        <f t="shared" si="46"/>
        <v/>
      </c>
      <c r="O171" s="15" t="str">
        <f t="shared" si="47"/>
        <v>Exit Trade</v>
      </c>
      <c r="P171" s="15" t="str">
        <f t="shared" si="48"/>
        <v/>
      </c>
      <c r="Q171" s="15">
        <f t="shared" si="49"/>
        <v>1022.1</v>
      </c>
      <c r="R171" s="15" t="str">
        <f t="shared" si="50"/>
        <v/>
      </c>
      <c r="S171" s="15">
        <f t="shared" si="51"/>
        <v>1193.9000000000001</v>
      </c>
      <c r="T171" s="18" t="str">
        <f t="shared" si="52"/>
        <v/>
      </c>
      <c r="U171" s="18">
        <f t="shared" si="53"/>
        <v>8.4854464726196576E-3</v>
      </c>
      <c r="V171" s="18" t="str">
        <f t="shared" si="54"/>
        <v/>
      </c>
      <c r="W171" s="18">
        <f t="shared" si="55"/>
        <v>8.3049848051889322E-2</v>
      </c>
      <c r="X171" s="18" t="str">
        <f t="shared" si="56"/>
        <v/>
      </c>
      <c r="Y171" s="18" t="str">
        <f t="shared" si="57"/>
        <v/>
      </c>
      <c r="Z171" s="18" t="str">
        <f t="shared" si="58"/>
        <v/>
      </c>
      <c r="AA171" s="18" t="str">
        <f t="shared" si="59"/>
        <v/>
      </c>
    </row>
    <row r="172" spans="1:27">
      <c r="A172" s="11">
        <v>42251</v>
      </c>
      <c r="B172" s="12">
        <v>996.05</v>
      </c>
      <c r="C172" s="12">
        <v>1141.5999999999999</v>
      </c>
      <c r="D172" s="9">
        <f t="shared" si="44"/>
        <v>-5.9232820298288268E-2</v>
      </c>
      <c r="E172" s="9">
        <f t="shared" si="60"/>
        <v>-6.83809744660165E-2</v>
      </c>
      <c r="F172" s="9">
        <f t="shared" si="61"/>
        <v>1.0288601903889532E-2</v>
      </c>
      <c r="G172" s="9">
        <f t="shared" si="62"/>
        <v>-4.523162018226505E-2</v>
      </c>
      <c r="H172" s="9">
        <f t="shared" si="63"/>
        <v>-9.153032874976795E-2</v>
      </c>
      <c r="I172" s="9">
        <f t="shared" si="64"/>
        <v>0.88915425566906603</v>
      </c>
      <c r="J172" s="3">
        <f t="shared" si="65"/>
        <v>-1.4104721369890133E-2</v>
      </c>
      <c r="K172" s="3">
        <f t="shared" si="65"/>
        <v>-2.5980120302034938E-2</v>
      </c>
      <c r="L172" s="15" t="str">
        <f t="shared" si="45"/>
        <v/>
      </c>
      <c r="M172" s="12">
        <v>0.43647969222751948</v>
      </c>
      <c r="N172" s="15" t="str">
        <f t="shared" si="46"/>
        <v/>
      </c>
      <c r="O172" s="15" t="str">
        <f t="shared" si="47"/>
        <v>Exit Trade</v>
      </c>
      <c r="P172" s="15" t="str">
        <f t="shared" si="48"/>
        <v/>
      </c>
      <c r="Q172" s="15">
        <f t="shared" si="49"/>
        <v>1022.1</v>
      </c>
      <c r="R172" s="15" t="str">
        <f t="shared" si="50"/>
        <v/>
      </c>
      <c r="S172" s="15">
        <f t="shared" si="51"/>
        <v>1193.9000000000001</v>
      </c>
      <c r="T172" s="18" t="str">
        <f t="shared" si="52"/>
        <v/>
      </c>
      <c r="U172" s="18">
        <f t="shared" si="53"/>
        <v>8.4854464726196576E-3</v>
      </c>
      <c r="V172" s="18" t="str">
        <f t="shared" si="54"/>
        <v/>
      </c>
      <c r="W172" s="18">
        <f t="shared" si="55"/>
        <v>8.3049848051889322E-2</v>
      </c>
      <c r="X172" s="18" t="str">
        <f t="shared" si="56"/>
        <v/>
      </c>
      <c r="Y172" s="18" t="str">
        <f t="shared" si="57"/>
        <v/>
      </c>
      <c r="Z172" s="18" t="str">
        <f t="shared" si="58"/>
        <v/>
      </c>
      <c r="AA172" s="18" t="str">
        <f t="shared" si="59"/>
        <v/>
      </c>
    </row>
    <row r="173" spans="1:27">
      <c r="A173" s="11">
        <v>42254</v>
      </c>
      <c r="B173" s="12">
        <v>984.45</v>
      </c>
      <c r="C173" s="12">
        <v>1155.05</v>
      </c>
      <c r="D173" s="9">
        <f t="shared" si="44"/>
        <v>-6.9407121135552655E-2</v>
      </c>
      <c r="E173" s="9">
        <f t="shared" si="60"/>
        <v>-6.7826033631457061E-2</v>
      </c>
      <c r="F173" s="9">
        <f t="shared" si="61"/>
        <v>9.736591712042211E-3</v>
      </c>
      <c r="G173" s="9">
        <f t="shared" si="62"/>
        <v>-4.5918702279362088E-2</v>
      </c>
      <c r="H173" s="9">
        <f t="shared" si="63"/>
        <v>-8.9733364983552028E-2</v>
      </c>
      <c r="I173" s="9">
        <f t="shared" si="64"/>
        <v>-0.16238613581178571</v>
      </c>
      <c r="J173" s="3">
        <f t="shared" si="65"/>
        <v>-1.1646001706741538E-2</v>
      </c>
      <c r="K173" s="3">
        <f t="shared" si="65"/>
        <v>1.1781709880868997E-2</v>
      </c>
      <c r="L173" s="15" t="str">
        <f t="shared" si="45"/>
        <v>Exit Trade</v>
      </c>
      <c r="M173" s="12">
        <v>0.43647969222751948</v>
      </c>
      <c r="N173" s="15" t="str">
        <f t="shared" si="46"/>
        <v/>
      </c>
      <c r="O173" s="15" t="str">
        <f t="shared" si="47"/>
        <v>Exit Trade</v>
      </c>
      <c r="P173" s="15" t="str">
        <f t="shared" si="48"/>
        <v/>
      </c>
      <c r="Q173" s="15">
        <f t="shared" si="49"/>
        <v>1022.1</v>
      </c>
      <c r="R173" s="15" t="str">
        <f t="shared" si="50"/>
        <v/>
      </c>
      <c r="S173" s="15">
        <f t="shared" si="51"/>
        <v>1193.9000000000001</v>
      </c>
      <c r="T173" s="18" t="str">
        <f t="shared" si="52"/>
        <v/>
      </c>
      <c r="U173" s="18">
        <f t="shared" si="53"/>
        <v>8.4854464726196576E-3</v>
      </c>
      <c r="V173" s="18" t="str">
        <f t="shared" si="54"/>
        <v/>
      </c>
      <c r="W173" s="18">
        <f t="shared" si="55"/>
        <v>8.3049848051889322E-2</v>
      </c>
      <c r="X173" s="18" t="str">
        <f t="shared" si="56"/>
        <v/>
      </c>
      <c r="Y173" s="18" t="str">
        <f t="shared" si="57"/>
        <v/>
      </c>
      <c r="Z173" s="18" t="str">
        <f t="shared" si="58"/>
        <v/>
      </c>
      <c r="AA173" s="18" t="str">
        <f t="shared" si="59"/>
        <v/>
      </c>
    </row>
    <row r="174" spans="1:27">
      <c r="A174" s="11">
        <v>42255</v>
      </c>
      <c r="B174" s="12">
        <v>1004.05</v>
      </c>
      <c r="C174" s="12">
        <v>1171.05</v>
      </c>
      <c r="D174" s="9">
        <f t="shared" si="44"/>
        <v>-6.6820097938651388E-2</v>
      </c>
      <c r="E174" s="9">
        <f t="shared" si="60"/>
        <v>-6.7697533806631696E-2</v>
      </c>
      <c r="F174" s="9">
        <f t="shared" si="61"/>
        <v>9.7231233981082358E-3</v>
      </c>
      <c r="G174" s="9">
        <f t="shared" si="62"/>
        <v>-4.5820506160888161E-2</v>
      </c>
      <c r="H174" s="9">
        <f t="shared" si="63"/>
        <v>-8.9574561452375231E-2</v>
      </c>
      <c r="I174" s="9">
        <f t="shared" si="64"/>
        <v>9.0242181658521936E-2</v>
      </c>
      <c r="J174" s="3">
        <f t="shared" si="65"/>
        <v>1.9909594189648949E-2</v>
      </c>
      <c r="K174" s="3">
        <f t="shared" si="65"/>
        <v>1.3852214189861911E-2</v>
      </c>
      <c r="L174" s="15" t="str">
        <f t="shared" si="45"/>
        <v>Exit Trade</v>
      </c>
      <c r="M174" s="12">
        <v>0.43647969222751948</v>
      </c>
      <c r="N174" s="15" t="str">
        <f t="shared" si="46"/>
        <v/>
      </c>
      <c r="O174" s="15" t="str">
        <f t="shared" si="47"/>
        <v>Exit Trade</v>
      </c>
      <c r="P174" s="15" t="str">
        <f t="shared" si="48"/>
        <v/>
      </c>
      <c r="Q174" s="15">
        <f t="shared" si="49"/>
        <v>1022.1</v>
      </c>
      <c r="R174" s="15" t="str">
        <f t="shared" si="50"/>
        <v/>
      </c>
      <c r="S174" s="15">
        <f t="shared" si="51"/>
        <v>1193.9000000000001</v>
      </c>
      <c r="T174" s="18" t="str">
        <f t="shared" si="52"/>
        <v/>
      </c>
      <c r="U174" s="18">
        <f t="shared" si="53"/>
        <v>8.4854464726196576E-3</v>
      </c>
      <c r="V174" s="18" t="str">
        <f t="shared" si="54"/>
        <v/>
      </c>
      <c r="W174" s="18">
        <f t="shared" si="55"/>
        <v>8.3049848051889322E-2</v>
      </c>
      <c r="X174" s="18" t="str">
        <f t="shared" si="56"/>
        <v/>
      </c>
      <c r="Y174" s="18" t="str">
        <f t="shared" si="57"/>
        <v/>
      </c>
      <c r="Z174" s="18" t="str">
        <f t="shared" si="58"/>
        <v/>
      </c>
      <c r="AA174" s="18" t="str">
        <f t="shared" si="59"/>
        <v/>
      </c>
    </row>
    <row r="175" spans="1:27">
      <c r="A175" s="11">
        <v>42256</v>
      </c>
      <c r="B175" s="12">
        <v>1016.3</v>
      </c>
      <c r="C175" s="12">
        <v>1186.6500000000001</v>
      </c>
      <c r="D175" s="9">
        <f t="shared" si="44"/>
        <v>-6.7300717990097361E-2</v>
      </c>
      <c r="E175" s="9">
        <f t="shared" si="60"/>
        <v>-6.7498442407414691E-2</v>
      </c>
      <c r="F175" s="9">
        <f t="shared" si="61"/>
        <v>9.6659946390886039E-3</v>
      </c>
      <c r="G175" s="9">
        <f t="shared" si="62"/>
        <v>-4.5749954469465337E-2</v>
      </c>
      <c r="H175" s="9">
        <f t="shared" si="63"/>
        <v>-8.9246930345364045E-2</v>
      </c>
      <c r="I175" s="9">
        <f t="shared" si="64"/>
        <v>2.045567214756629E-2</v>
      </c>
      <c r="J175" s="3">
        <f t="shared" si="65"/>
        <v>1.2200587620138439E-2</v>
      </c>
      <c r="K175" s="3">
        <f t="shared" si="65"/>
        <v>1.332137825028832E-2</v>
      </c>
      <c r="L175" s="15" t="str">
        <f t="shared" si="45"/>
        <v>Exit Trade</v>
      </c>
      <c r="M175" s="12">
        <v>0.43647969222751948</v>
      </c>
      <c r="N175" s="15" t="str">
        <f t="shared" si="46"/>
        <v/>
      </c>
      <c r="O175" s="15" t="str">
        <f t="shared" si="47"/>
        <v>Exit Trade</v>
      </c>
      <c r="P175" s="15" t="str">
        <f t="shared" si="48"/>
        <v/>
      </c>
      <c r="Q175" s="15">
        <f t="shared" si="49"/>
        <v>1022.1</v>
      </c>
      <c r="R175" s="15" t="str">
        <f t="shared" si="50"/>
        <v/>
      </c>
      <c r="S175" s="15">
        <f t="shared" si="51"/>
        <v>1193.9000000000001</v>
      </c>
      <c r="T175" s="18" t="str">
        <f t="shared" si="52"/>
        <v/>
      </c>
      <c r="U175" s="18">
        <f t="shared" si="53"/>
        <v>8.4854464726196576E-3</v>
      </c>
      <c r="V175" s="18" t="str">
        <f t="shared" si="54"/>
        <v/>
      </c>
      <c r="W175" s="18">
        <f t="shared" si="55"/>
        <v>8.3049848051889322E-2</v>
      </c>
      <c r="X175" s="18" t="str">
        <f t="shared" si="56"/>
        <v/>
      </c>
      <c r="Y175" s="18" t="str">
        <f t="shared" si="57"/>
        <v/>
      </c>
      <c r="Z175" s="18" t="str">
        <f t="shared" si="58"/>
        <v/>
      </c>
      <c r="AA175" s="18" t="str">
        <f t="shared" si="59"/>
        <v/>
      </c>
    </row>
    <row r="176" spans="1:27">
      <c r="A176" s="11">
        <v>42257</v>
      </c>
      <c r="B176" s="12">
        <v>1011</v>
      </c>
      <c r="C176" s="12">
        <v>1162.75</v>
      </c>
      <c r="D176" s="9">
        <f t="shared" si="44"/>
        <v>-6.0735192592553021E-2</v>
      </c>
      <c r="E176" s="9">
        <f t="shared" si="60"/>
        <v>-6.6849504737898871E-2</v>
      </c>
      <c r="F176" s="9">
        <f t="shared" si="61"/>
        <v>9.434357754439647E-3</v>
      </c>
      <c r="G176" s="9">
        <f t="shared" si="62"/>
        <v>-4.5622199790409664E-2</v>
      </c>
      <c r="H176" s="9">
        <f t="shared" si="63"/>
        <v>-8.8076809685388086E-2</v>
      </c>
      <c r="I176" s="9">
        <f t="shared" si="64"/>
        <v>0.64808991820016149</v>
      </c>
      <c r="J176" s="3">
        <f t="shared" si="65"/>
        <v>-5.2149955721735265E-3</v>
      </c>
      <c r="K176" s="3">
        <f t="shared" si="65"/>
        <v>-2.0140732313656165E-2</v>
      </c>
      <c r="L176" s="15" t="str">
        <f t="shared" si="45"/>
        <v/>
      </c>
      <c r="M176" s="12">
        <v>0.43647969222751948</v>
      </c>
      <c r="N176" s="15" t="str">
        <f t="shared" si="46"/>
        <v/>
      </c>
      <c r="O176" s="15" t="str">
        <f t="shared" si="47"/>
        <v>Exit Trade</v>
      </c>
      <c r="P176" s="15" t="str">
        <f t="shared" si="48"/>
        <v/>
      </c>
      <c r="Q176" s="15">
        <f t="shared" si="49"/>
        <v>1022.1</v>
      </c>
      <c r="R176" s="15" t="str">
        <f t="shared" si="50"/>
        <v/>
      </c>
      <c r="S176" s="15">
        <f t="shared" si="51"/>
        <v>1193.9000000000001</v>
      </c>
      <c r="T176" s="18" t="str">
        <f t="shared" si="52"/>
        <v/>
      </c>
      <c r="U176" s="18">
        <f t="shared" si="53"/>
        <v>8.4854464726196576E-3</v>
      </c>
      <c r="V176" s="18" t="str">
        <f t="shared" si="54"/>
        <v/>
      </c>
      <c r="W176" s="18">
        <f t="shared" si="55"/>
        <v>8.3049848051889322E-2</v>
      </c>
      <c r="X176" s="18" t="str">
        <f t="shared" si="56"/>
        <v/>
      </c>
      <c r="Y176" s="18" t="str">
        <f t="shared" si="57"/>
        <v/>
      </c>
      <c r="Z176" s="18" t="str">
        <f t="shared" si="58"/>
        <v/>
      </c>
      <c r="AA176" s="18" t="str">
        <f t="shared" si="59"/>
        <v/>
      </c>
    </row>
    <row r="177" spans="1:27">
      <c r="A177" s="11">
        <v>42258</v>
      </c>
      <c r="B177" s="12">
        <v>1010.5</v>
      </c>
      <c r="C177" s="12">
        <v>1176.3499999999999</v>
      </c>
      <c r="D177" s="9">
        <f t="shared" si="44"/>
        <v>-6.6000238968430228E-2</v>
      </c>
      <c r="E177" s="9">
        <f t="shared" si="60"/>
        <v>-6.6340634475487006E-2</v>
      </c>
      <c r="F177" s="9">
        <f t="shared" si="61"/>
        <v>9.0331067873770047E-3</v>
      </c>
      <c r="G177" s="9">
        <f t="shared" si="62"/>
        <v>-4.6016144203888748E-2</v>
      </c>
      <c r="H177" s="9">
        <f t="shared" si="63"/>
        <v>-8.6665124747085265E-2</v>
      </c>
      <c r="I177" s="9">
        <f t="shared" si="64"/>
        <v>3.7683104503143085E-2</v>
      </c>
      <c r="J177" s="3">
        <f t="shared" si="65"/>
        <v>-4.9455984174085062E-4</v>
      </c>
      <c r="K177" s="3">
        <f t="shared" si="65"/>
        <v>1.1696409374328023E-2</v>
      </c>
      <c r="L177" s="15" t="str">
        <f t="shared" si="45"/>
        <v>Exit Trade</v>
      </c>
      <c r="M177" s="12">
        <v>0.43647969222751948</v>
      </c>
      <c r="N177" s="15" t="str">
        <f t="shared" si="46"/>
        <v/>
      </c>
      <c r="O177" s="15" t="str">
        <f t="shared" si="47"/>
        <v>Exit Trade</v>
      </c>
      <c r="P177" s="15" t="str">
        <f t="shared" si="48"/>
        <v/>
      </c>
      <c r="Q177" s="15">
        <f t="shared" si="49"/>
        <v>1022.1</v>
      </c>
      <c r="R177" s="15" t="str">
        <f t="shared" si="50"/>
        <v/>
      </c>
      <c r="S177" s="15">
        <f t="shared" si="51"/>
        <v>1193.9000000000001</v>
      </c>
      <c r="T177" s="18" t="str">
        <f t="shared" si="52"/>
        <v/>
      </c>
      <c r="U177" s="18">
        <f t="shared" si="53"/>
        <v>8.4854464726196576E-3</v>
      </c>
      <c r="V177" s="18" t="str">
        <f t="shared" si="54"/>
        <v/>
      </c>
      <c r="W177" s="18">
        <f t="shared" si="55"/>
        <v>8.3049848051889322E-2</v>
      </c>
      <c r="X177" s="18" t="str">
        <f t="shared" si="56"/>
        <v/>
      </c>
      <c r="Y177" s="18" t="str">
        <f t="shared" si="57"/>
        <v/>
      </c>
      <c r="Z177" s="18" t="str">
        <f t="shared" si="58"/>
        <v/>
      </c>
      <c r="AA177" s="18" t="str">
        <f t="shared" si="59"/>
        <v/>
      </c>
    </row>
    <row r="178" spans="1:27">
      <c r="A178" s="11">
        <v>42261</v>
      </c>
      <c r="B178" s="12">
        <v>1019.7</v>
      </c>
      <c r="C178" s="12">
        <v>1184.7</v>
      </c>
      <c r="D178" s="9">
        <f t="shared" si="44"/>
        <v>-6.5135969153484505E-2</v>
      </c>
      <c r="E178" s="9">
        <f t="shared" si="60"/>
        <v>-6.5764165471196873E-2</v>
      </c>
      <c r="F178" s="9">
        <f t="shared" si="61"/>
        <v>8.5074537396767382E-3</v>
      </c>
      <c r="G178" s="9">
        <f t="shared" si="62"/>
        <v>-4.6622394556924213E-2</v>
      </c>
      <c r="H178" s="9">
        <f t="shared" si="63"/>
        <v>-8.4905936385469533E-2</v>
      </c>
      <c r="I178" s="9">
        <f t="shared" si="64"/>
        <v>7.3840697455997889E-2</v>
      </c>
      <c r="J178" s="3">
        <f t="shared" si="65"/>
        <v>9.1044037605146413E-3</v>
      </c>
      <c r="K178" s="3">
        <f t="shared" si="65"/>
        <v>7.0982275683258702E-3</v>
      </c>
      <c r="L178" s="15" t="str">
        <f t="shared" si="45"/>
        <v>Exit Trade</v>
      </c>
      <c r="M178" s="12">
        <v>0.43647969222751948</v>
      </c>
      <c r="N178" s="15" t="str">
        <f t="shared" si="46"/>
        <v/>
      </c>
      <c r="O178" s="15" t="str">
        <f t="shared" si="47"/>
        <v>Exit Trade</v>
      </c>
      <c r="P178" s="15" t="str">
        <f t="shared" si="48"/>
        <v/>
      </c>
      <c r="Q178" s="15">
        <f t="shared" si="49"/>
        <v>1022.1</v>
      </c>
      <c r="R178" s="15" t="str">
        <f t="shared" si="50"/>
        <v/>
      </c>
      <c r="S178" s="15">
        <f t="shared" si="51"/>
        <v>1193.9000000000001</v>
      </c>
      <c r="T178" s="18" t="str">
        <f t="shared" si="52"/>
        <v/>
      </c>
      <c r="U178" s="18">
        <f t="shared" si="53"/>
        <v>8.4854464726196576E-3</v>
      </c>
      <c r="V178" s="18" t="str">
        <f t="shared" si="54"/>
        <v/>
      </c>
      <c r="W178" s="18">
        <f t="shared" si="55"/>
        <v>8.3049848051889322E-2</v>
      </c>
      <c r="X178" s="18" t="str">
        <f t="shared" si="56"/>
        <v/>
      </c>
      <c r="Y178" s="18" t="str">
        <f t="shared" si="57"/>
        <v/>
      </c>
      <c r="Z178" s="18" t="str">
        <f t="shared" si="58"/>
        <v/>
      </c>
      <c r="AA178" s="18" t="str">
        <f t="shared" si="59"/>
        <v/>
      </c>
    </row>
    <row r="179" spans="1:27">
      <c r="A179" s="11">
        <v>42262</v>
      </c>
      <c r="B179" s="12">
        <v>1013.15</v>
      </c>
      <c r="C179" s="12">
        <v>1179.8499999999999</v>
      </c>
      <c r="D179" s="9">
        <f t="shared" si="44"/>
        <v>-6.6153048105587933E-2</v>
      </c>
      <c r="E179" s="9">
        <f t="shared" si="60"/>
        <v>-6.5344223213984351E-2</v>
      </c>
      <c r="F179" s="9">
        <f t="shared" si="61"/>
        <v>8.1476057734299473E-3</v>
      </c>
      <c r="G179" s="9">
        <f t="shared" si="62"/>
        <v>-4.7012110223766973E-2</v>
      </c>
      <c r="H179" s="9">
        <f t="shared" si="63"/>
        <v>-8.3676336204201729E-2</v>
      </c>
      <c r="I179" s="9">
        <f t="shared" si="64"/>
        <v>-9.9271480984172156E-2</v>
      </c>
      <c r="J179" s="3">
        <f t="shared" si="65"/>
        <v>-6.4234578797686256E-3</v>
      </c>
      <c r="K179" s="3">
        <f t="shared" si="65"/>
        <v>-4.0938634253398637E-3</v>
      </c>
      <c r="L179" s="15" t="str">
        <f t="shared" si="45"/>
        <v>Exit Trade</v>
      </c>
      <c r="M179" s="12">
        <v>0.43647969222751948</v>
      </c>
      <c r="N179" s="15" t="str">
        <f t="shared" si="46"/>
        <v/>
      </c>
      <c r="O179" s="15" t="str">
        <f t="shared" si="47"/>
        <v>Exit Trade</v>
      </c>
      <c r="P179" s="15" t="str">
        <f t="shared" si="48"/>
        <v/>
      </c>
      <c r="Q179" s="15">
        <f t="shared" si="49"/>
        <v>1022.1</v>
      </c>
      <c r="R179" s="15" t="str">
        <f t="shared" si="50"/>
        <v/>
      </c>
      <c r="S179" s="15">
        <f t="shared" si="51"/>
        <v>1193.9000000000001</v>
      </c>
      <c r="T179" s="18" t="str">
        <f t="shared" si="52"/>
        <v/>
      </c>
      <c r="U179" s="18">
        <f t="shared" si="53"/>
        <v>8.4854464726196576E-3</v>
      </c>
      <c r="V179" s="18" t="str">
        <f t="shared" si="54"/>
        <v/>
      </c>
      <c r="W179" s="18">
        <f t="shared" si="55"/>
        <v>8.3049848051889322E-2</v>
      </c>
      <c r="X179" s="18" t="str">
        <f t="shared" si="56"/>
        <v/>
      </c>
      <c r="Y179" s="18" t="str">
        <f t="shared" si="57"/>
        <v/>
      </c>
      <c r="Z179" s="18" t="str">
        <f t="shared" si="58"/>
        <v/>
      </c>
      <c r="AA179" s="18" t="str">
        <f t="shared" si="59"/>
        <v/>
      </c>
    </row>
    <row r="180" spans="1:27">
      <c r="A180" s="11">
        <v>42263</v>
      </c>
      <c r="B180" s="12">
        <v>1023.35</v>
      </c>
      <c r="C180" s="12">
        <v>1196.3499999999999</v>
      </c>
      <c r="D180" s="9">
        <f t="shared" si="44"/>
        <v>-6.783406002647635E-2</v>
      </c>
      <c r="E180" s="9">
        <f t="shared" si="60"/>
        <v>-6.5056728952239046E-2</v>
      </c>
      <c r="F180" s="9">
        <f t="shared" si="61"/>
        <v>7.8899867653448915E-3</v>
      </c>
      <c r="G180" s="9">
        <f t="shared" si="62"/>
        <v>-4.7304258730213045E-2</v>
      </c>
      <c r="H180" s="9">
        <f t="shared" si="63"/>
        <v>-8.2809199174265047E-2</v>
      </c>
      <c r="I180" s="9">
        <f t="shared" si="64"/>
        <v>-0.35200706374263485</v>
      </c>
      <c r="J180" s="3">
        <f t="shared" si="65"/>
        <v>1.0067610916448744E-2</v>
      </c>
      <c r="K180" s="3">
        <f t="shared" si="65"/>
        <v>1.3984828579904227E-2</v>
      </c>
      <c r="L180" s="15" t="str">
        <f t="shared" si="45"/>
        <v>Exit Trade</v>
      </c>
      <c r="M180" s="12">
        <v>0.43647969222751948</v>
      </c>
      <c r="N180" s="15" t="str">
        <f t="shared" si="46"/>
        <v/>
      </c>
      <c r="O180" s="15" t="str">
        <f t="shared" si="47"/>
        <v>Exit Trade</v>
      </c>
      <c r="P180" s="15" t="str">
        <f t="shared" si="48"/>
        <v/>
      </c>
      <c r="Q180" s="15">
        <f t="shared" si="49"/>
        <v>1022.1</v>
      </c>
      <c r="R180" s="15" t="str">
        <f t="shared" si="50"/>
        <v/>
      </c>
      <c r="S180" s="15">
        <f t="shared" si="51"/>
        <v>1193.9000000000001</v>
      </c>
      <c r="T180" s="18" t="str">
        <f t="shared" si="52"/>
        <v/>
      </c>
      <c r="U180" s="18">
        <f t="shared" si="53"/>
        <v>8.4854464726196576E-3</v>
      </c>
      <c r="V180" s="18" t="str">
        <f t="shared" si="54"/>
        <v/>
      </c>
      <c r="W180" s="18">
        <f t="shared" si="55"/>
        <v>8.3049848051889322E-2</v>
      </c>
      <c r="X180" s="18" t="str">
        <f t="shared" si="56"/>
        <v/>
      </c>
      <c r="Y180" s="18" t="str">
        <f t="shared" si="57"/>
        <v/>
      </c>
      <c r="Z180" s="18" t="str">
        <f t="shared" si="58"/>
        <v/>
      </c>
      <c r="AA180" s="18" t="str">
        <f t="shared" si="59"/>
        <v/>
      </c>
    </row>
    <row r="181" spans="1:27">
      <c r="A181" s="11">
        <v>42265</v>
      </c>
      <c r="B181" s="12">
        <v>1049.75</v>
      </c>
      <c r="C181" s="12">
        <v>1207.05</v>
      </c>
      <c r="D181" s="9">
        <f t="shared" si="44"/>
        <v>-6.0639377072658707E-2</v>
      </c>
      <c r="E181" s="9">
        <f t="shared" si="60"/>
        <v>-6.4563478509890915E-2</v>
      </c>
      <c r="F181" s="9">
        <f t="shared" si="61"/>
        <v>7.6783870673459067E-3</v>
      </c>
      <c r="G181" s="9">
        <f t="shared" si="62"/>
        <v>-4.7287107608362626E-2</v>
      </c>
      <c r="H181" s="9">
        <f t="shared" si="63"/>
        <v>-8.1839849411419197E-2</v>
      </c>
      <c r="I181" s="9">
        <f t="shared" si="64"/>
        <v>0.51105803898846736</v>
      </c>
      <c r="J181" s="3">
        <f t="shared" si="65"/>
        <v>2.579762544583962E-2</v>
      </c>
      <c r="K181" s="3">
        <f t="shared" si="65"/>
        <v>8.9438709407782396E-3</v>
      </c>
      <c r="L181" s="15" t="str">
        <f t="shared" si="45"/>
        <v/>
      </c>
      <c r="M181" s="12">
        <v>0.43647969222751948</v>
      </c>
      <c r="N181" s="15" t="str">
        <f t="shared" si="46"/>
        <v/>
      </c>
      <c r="O181" s="15" t="str">
        <f t="shared" si="47"/>
        <v>Exit Trade</v>
      </c>
      <c r="P181" s="15" t="str">
        <f t="shared" si="48"/>
        <v/>
      </c>
      <c r="Q181" s="15">
        <f t="shared" si="49"/>
        <v>1022.1</v>
      </c>
      <c r="R181" s="15" t="str">
        <f t="shared" si="50"/>
        <v/>
      </c>
      <c r="S181" s="15">
        <f t="shared" si="51"/>
        <v>1193.9000000000001</v>
      </c>
      <c r="T181" s="18" t="str">
        <f t="shared" si="52"/>
        <v/>
      </c>
      <c r="U181" s="18">
        <f t="shared" si="53"/>
        <v>8.4854464726196576E-3</v>
      </c>
      <c r="V181" s="18" t="str">
        <f t="shared" si="54"/>
        <v/>
      </c>
      <c r="W181" s="18">
        <f t="shared" si="55"/>
        <v>8.3049848051889322E-2</v>
      </c>
      <c r="X181" s="18" t="str">
        <f t="shared" si="56"/>
        <v/>
      </c>
      <c r="Y181" s="18" t="str">
        <f t="shared" si="57"/>
        <v/>
      </c>
      <c r="Z181" s="18" t="str">
        <f t="shared" si="58"/>
        <v/>
      </c>
      <c r="AA181" s="18" t="str">
        <f t="shared" si="59"/>
        <v/>
      </c>
    </row>
    <row r="182" spans="1:27">
      <c r="A182" s="11">
        <v>42268</v>
      </c>
      <c r="B182" s="12">
        <v>1052.95</v>
      </c>
      <c r="C182" s="12">
        <v>1207.3</v>
      </c>
      <c r="D182" s="9">
        <f t="shared" si="44"/>
        <v>-5.9407451706675295E-2</v>
      </c>
      <c r="E182" s="9">
        <f t="shared" si="60"/>
        <v>-6.4045588212399654E-2</v>
      </c>
      <c r="F182" s="9">
        <f t="shared" si="61"/>
        <v>7.4753640229754696E-3</v>
      </c>
      <c r="G182" s="9">
        <f t="shared" si="62"/>
        <v>-4.7226019160704846E-2</v>
      </c>
      <c r="H182" s="9">
        <f t="shared" si="63"/>
        <v>-8.0865157264094462E-2</v>
      </c>
      <c r="I182" s="9">
        <f t="shared" si="64"/>
        <v>0.62045627363016509</v>
      </c>
      <c r="J182" s="3">
        <f t="shared" si="65"/>
        <v>3.0483448440105222E-3</v>
      </c>
      <c r="K182" s="3">
        <f t="shared" si="65"/>
        <v>2.0711652375626527E-4</v>
      </c>
      <c r="L182" s="15" t="str">
        <f t="shared" si="45"/>
        <v/>
      </c>
      <c r="M182" s="12">
        <v>0.43647969222751948</v>
      </c>
      <c r="N182" s="15" t="str">
        <f t="shared" si="46"/>
        <v/>
      </c>
      <c r="O182" s="15" t="str">
        <f t="shared" si="47"/>
        <v>Exit Trade</v>
      </c>
      <c r="P182" s="15" t="str">
        <f t="shared" si="48"/>
        <v/>
      </c>
      <c r="Q182" s="15">
        <f t="shared" si="49"/>
        <v>1022.1</v>
      </c>
      <c r="R182" s="15" t="str">
        <f t="shared" si="50"/>
        <v/>
      </c>
      <c r="S182" s="15">
        <f t="shared" si="51"/>
        <v>1193.9000000000001</v>
      </c>
      <c r="T182" s="18" t="str">
        <f t="shared" si="52"/>
        <v/>
      </c>
      <c r="U182" s="18">
        <f t="shared" si="53"/>
        <v>8.4854464726196576E-3</v>
      </c>
      <c r="V182" s="18" t="str">
        <f t="shared" si="54"/>
        <v/>
      </c>
      <c r="W182" s="18">
        <f t="shared" si="55"/>
        <v>8.3049848051889322E-2</v>
      </c>
      <c r="X182" s="18" t="str">
        <f t="shared" si="56"/>
        <v/>
      </c>
      <c r="Y182" s="18" t="str">
        <f t="shared" si="57"/>
        <v/>
      </c>
      <c r="Z182" s="18" t="str">
        <f t="shared" si="58"/>
        <v/>
      </c>
      <c r="AA182" s="18" t="str">
        <f t="shared" si="59"/>
        <v/>
      </c>
    </row>
    <row r="183" spans="1:27">
      <c r="A183" s="11">
        <v>42269</v>
      </c>
      <c r="B183" s="12">
        <v>1030.6500000000001</v>
      </c>
      <c r="C183" s="12">
        <v>1168.5999999999999</v>
      </c>
      <c r="D183" s="9">
        <f t="shared" si="44"/>
        <v>-5.455467437765902E-2</v>
      </c>
      <c r="E183" s="9">
        <f t="shared" si="60"/>
        <v>-6.3314024199637706E-2</v>
      </c>
      <c r="F183" s="9">
        <f t="shared" si="61"/>
        <v>7.2858405903992209E-3</v>
      </c>
      <c r="G183" s="9">
        <f t="shared" si="62"/>
        <v>-4.692088287123946E-2</v>
      </c>
      <c r="H183" s="9">
        <f t="shared" si="63"/>
        <v>-7.9707165528035945E-2</v>
      </c>
      <c r="I183" s="9">
        <f t="shared" si="64"/>
        <v>1.2022428590492571</v>
      </c>
      <c r="J183" s="3">
        <f t="shared" si="65"/>
        <v>-2.1178593475473625E-2</v>
      </c>
      <c r="K183" s="3">
        <f t="shared" si="65"/>
        <v>-3.2054998757558226E-2</v>
      </c>
      <c r="L183" s="15" t="str">
        <f t="shared" si="45"/>
        <v/>
      </c>
      <c r="M183" s="12">
        <v>0.43647969222751948</v>
      </c>
      <c r="N183" s="15" t="str">
        <f t="shared" si="46"/>
        <v/>
      </c>
      <c r="O183" s="15" t="str">
        <f t="shared" si="47"/>
        <v>Exit Trade</v>
      </c>
      <c r="P183" s="15" t="str">
        <f t="shared" si="48"/>
        <v/>
      </c>
      <c r="Q183" s="15">
        <f t="shared" si="49"/>
        <v>1022.1</v>
      </c>
      <c r="R183" s="15" t="str">
        <f t="shared" si="50"/>
        <v/>
      </c>
      <c r="S183" s="15">
        <f t="shared" si="51"/>
        <v>1193.9000000000001</v>
      </c>
      <c r="T183" s="18" t="str">
        <f t="shared" si="52"/>
        <v/>
      </c>
      <c r="U183" s="18">
        <f t="shared" si="53"/>
        <v>8.4854464726196576E-3</v>
      </c>
      <c r="V183" s="18" t="str">
        <f t="shared" si="54"/>
        <v/>
      </c>
      <c r="W183" s="18">
        <f t="shared" si="55"/>
        <v>8.3049848051889322E-2</v>
      </c>
      <c r="X183" s="18" t="str">
        <f t="shared" si="56"/>
        <v/>
      </c>
      <c r="Y183" s="18" t="str">
        <f t="shared" si="57"/>
        <v/>
      </c>
      <c r="Z183" s="18" t="str">
        <f t="shared" si="58"/>
        <v/>
      </c>
      <c r="AA183" s="18" t="str">
        <f t="shared" si="59"/>
        <v/>
      </c>
    </row>
    <row r="184" spans="1:27">
      <c r="A184" s="11">
        <v>42270</v>
      </c>
      <c r="B184" s="12">
        <v>1049.2</v>
      </c>
      <c r="C184" s="12">
        <v>1165.95</v>
      </c>
      <c r="D184" s="9">
        <f t="shared" si="44"/>
        <v>-4.5821644842852539E-2</v>
      </c>
      <c r="E184" s="9">
        <f t="shared" si="60"/>
        <v>-6.2457633439245493E-2</v>
      </c>
      <c r="F184" s="9">
        <f t="shared" si="61"/>
        <v>7.7818814066481145E-3</v>
      </c>
      <c r="G184" s="9">
        <f t="shared" si="62"/>
        <v>-4.4948400274287231E-2</v>
      </c>
      <c r="H184" s="9">
        <f t="shared" si="63"/>
        <v>-7.9966866604203754E-2</v>
      </c>
      <c r="I184" s="9">
        <f t="shared" si="64"/>
        <v>2.137784904069691</v>
      </c>
      <c r="J184" s="3">
        <f t="shared" si="65"/>
        <v>1.7998350555474656E-2</v>
      </c>
      <c r="K184" s="3">
        <f t="shared" si="65"/>
        <v>-2.2676707170972651E-3</v>
      </c>
      <c r="L184" s="15" t="str">
        <f t="shared" si="45"/>
        <v/>
      </c>
      <c r="M184" s="12">
        <v>0.43647969222751948</v>
      </c>
      <c r="N184" s="15" t="str">
        <f t="shared" si="46"/>
        <v/>
      </c>
      <c r="O184" s="15" t="str">
        <f t="shared" si="47"/>
        <v>Exit Trade</v>
      </c>
      <c r="P184" s="15" t="str">
        <f t="shared" si="48"/>
        <v/>
      </c>
      <c r="Q184" s="15">
        <f t="shared" si="49"/>
        <v>1022.1</v>
      </c>
      <c r="R184" s="15" t="str">
        <f t="shared" si="50"/>
        <v/>
      </c>
      <c r="S184" s="15">
        <f t="shared" si="51"/>
        <v>1193.9000000000001</v>
      </c>
      <c r="T184" s="18" t="str">
        <f t="shared" si="52"/>
        <v/>
      </c>
      <c r="U184" s="18">
        <f t="shared" si="53"/>
        <v>8.4854464726196576E-3</v>
      </c>
      <c r="V184" s="18" t="str">
        <f t="shared" si="54"/>
        <v/>
      </c>
      <c r="W184" s="18">
        <f t="shared" si="55"/>
        <v>8.3049848051889322E-2</v>
      </c>
      <c r="X184" s="18" t="str">
        <f t="shared" si="56"/>
        <v/>
      </c>
      <c r="Y184" s="18" t="str">
        <f t="shared" si="57"/>
        <v/>
      </c>
      <c r="Z184" s="18" t="str">
        <f t="shared" si="58"/>
        <v/>
      </c>
      <c r="AA184" s="18" t="str">
        <f t="shared" si="59"/>
        <v/>
      </c>
    </row>
    <row r="185" spans="1:27">
      <c r="A185" s="11">
        <v>42271</v>
      </c>
      <c r="B185" s="12">
        <v>1051.4000000000001</v>
      </c>
      <c r="C185" s="12">
        <v>1181.8499999999999</v>
      </c>
      <c r="D185" s="9">
        <f t="shared" si="44"/>
        <v>-5.0794386852552012E-2</v>
      </c>
      <c r="E185" s="9">
        <f t="shared" si="60"/>
        <v>-6.1768254285316355E-2</v>
      </c>
      <c r="F185" s="9">
        <f t="shared" si="61"/>
        <v>7.8709856715399647E-3</v>
      </c>
      <c r="G185" s="9">
        <f t="shared" si="62"/>
        <v>-4.4058536524351433E-2</v>
      </c>
      <c r="H185" s="9">
        <f t="shared" si="63"/>
        <v>-7.9477972046281278E-2</v>
      </c>
      <c r="I185" s="9">
        <f t="shared" si="64"/>
        <v>1.3942176864130027</v>
      </c>
      <c r="J185" s="3">
        <f t="shared" si="65"/>
        <v>2.0968356843309621E-3</v>
      </c>
      <c r="K185" s="3">
        <f t="shared" si="65"/>
        <v>1.3636948411166742E-2</v>
      </c>
      <c r="L185" s="15" t="str">
        <f t="shared" si="45"/>
        <v/>
      </c>
      <c r="M185" s="12">
        <v>0.43647969222751948</v>
      </c>
      <c r="N185" s="15" t="str">
        <f t="shared" si="46"/>
        <v/>
      </c>
      <c r="O185" s="15" t="str">
        <f t="shared" si="47"/>
        <v>Exit Trade</v>
      </c>
      <c r="P185" s="15" t="str">
        <f t="shared" si="48"/>
        <v/>
      </c>
      <c r="Q185" s="15">
        <f t="shared" si="49"/>
        <v>1022.1</v>
      </c>
      <c r="R185" s="15" t="str">
        <f t="shared" si="50"/>
        <v/>
      </c>
      <c r="S185" s="15">
        <f t="shared" si="51"/>
        <v>1193.9000000000001</v>
      </c>
      <c r="T185" s="18" t="str">
        <f t="shared" si="52"/>
        <v/>
      </c>
      <c r="U185" s="18">
        <f t="shared" si="53"/>
        <v>8.4854464726196576E-3</v>
      </c>
      <c r="V185" s="18" t="str">
        <f t="shared" si="54"/>
        <v/>
      </c>
      <c r="W185" s="18">
        <f t="shared" si="55"/>
        <v>8.3049848051889322E-2</v>
      </c>
      <c r="X185" s="18" t="str">
        <f t="shared" si="56"/>
        <v/>
      </c>
      <c r="Y185" s="18" t="str">
        <f t="shared" si="57"/>
        <v/>
      </c>
      <c r="Z185" s="18" t="str">
        <f t="shared" si="58"/>
        <v/>
      </c>
      <c r="AA185" s="18" t="str">
        <f t="shared" si="59"/>
        <v/>
      </c>
    </row>
    <row r="186" spans="1:27">
      <c r="A186" s="11">
        <v>42275</v>
      </c>
      <c r="B186" s="12">
        <v>1046.4000000000001</v>
      </c>
      <c r="C186" s="12">
        <v>1172.1500000000001</v>
      </c>
      <c r="D186" s="9">
        <f t="shared" si="44"/>
        <v>-4.9285460909950438E-2</v>
      </c>
      <c r="E186" s="9">
        <f t="shared" si="60"/>
        <v>-6.1181750613583885E-2</v>
      </c>
      <c r="F186" s="9">
        <f t="shared" si="61"/>
        <v>8.1282495861867907E-3</v>
      </c>
      <c r="G186" s="9">
        <f t="shared" si="62"/>
        <v>-4.2893189044663604E-2</v>
      </c>
      <c r="H186" s="9">
        <f t="shared" si="63"/>
        <v>-7.9470312182504166E-2</v>
      </c>
      <c r="I186" s="9">
        <f t="shared" si="64"/>
        <v>1.4635733779447537</v>
      </c>
      <c r="J186" s="3">
        <f t="shared" si="65"/>
        <v>-4.7555640098915731E-3</v>
      </c>
      <c r="K186" s="3">
        <f t="shared" si="65"/>
        <v>-8.2074713373099968E-3</v>
      </c>
      <c r="L186" s="15" t="str">
        <f t="shared" si="45"/>
        <v/>
      </c>
      <c r="M186" s="12">
        <v>0.43647969222751948</v>
      </c>
      <c r="N186" s="15" t="str">
        <f t="shared" si="46"/>
        <v/>
      </c>
      <c r="O186" s="15" t="str">
        <f t="shared" si="47"/>
        <v>Exit Trade</v>
      </c>
      <c r="P186" s="15" t="str">
        <f t="shared" si="48"/>
        <v/>
      </c>
      <c r="Q186" s="15">
        <f t="shared" si="49"/>
        <v>1022.1</v>
      </c>
      <c r="R186" s="15" t="str">
        <f t="shared" si="50"/>
        <v/>
      </c>
      <c r="S186" s="15">
        <f t="shared" si="51"/>
        <v>1193.9000000000001</v>
      </c>
      <c r="T186" s="18" t="str">
        <f t="shared" si="52"/>
        <v/>
      </c>
      <c r="U186" s="18">
        <f t="shared" si="53"/>
        <v>8.4854464726196576E-3</v>
      </c>
      <c r="V186" s="18" t="str">
        <f t="shared" si="54"/>
        <v/>
      </c>
      <c r="W186" s="18">
        <f t="shared" si="55"/>
        <v>8.3049848051889322E-2</v>
      </c>
      <c r="X186" s="18" t="str">
        <f t="shared" si="56"/>
        <v/>
      </c>
      <c r="Y186" s="18" t="str">
        <f t="shared" si="57"/>
        <v/>
      </c>
      <c r="Z186" s="18" t="str">
        <f t="shared" si="58"/>
        <v/>
      </c>
      <c r="AA186" s="18" t="str">
        <f t="shared" si="59"/>
        <v/>
      </c>
    </row>
    <row r="187" spans="1:27">
      <c r="A187" s="11">
        <v>42276</v>
      </c>
      <c r="B187" s="12">
        <v>1064.8</v>
      </c>
      <c r="C187" s="12">
        <v>1216.8</v>
      </c>
      <c r="D187" s="9">
        <f t="shared" si="44"/>
        <v>-5.7951158578323295E-2</v>
      </c>
      <c r="E187" s="9">
        <f t="shared" si="60"/>
        <v>-6.0719326555715228E-2</v>
      </c>
      <c r="F187" s="9">
        <f t="shared" si="61"/>
        <v>7.8931474399956993E-3</v>
      </c>
      <c r="G187" s="9">
        <f t="shared" si="62"/>
        <v>-4.2959744815724905E-2</v>
      </c>
      <c r="H187" s="9">
        <f t="shared" si="63"/>
        <v>-7.8478908295705557E-2</v>
      </c>
      <c r="I187" s="9">
        <f t="shared" si="64"/>
        <v>0.35070521594025128</v>
      </c>
      <c r="J187" s="3">
        <f t="shared" si="65"/>
        <v>1.7584097859327085E-2</v>
      </c>
      <c r="K187" s="3">
        <f t="shared" si="65"/>
        <v>3.8092394318133223E-2</v>
      </c>
      <c r="L187" s="15" t="str">
        <f t="shared" si="45"/>
        <v>Exit Trade</v>
      </c>
      <c r="M187" s="12">
        <v>0.43647969222751948</v>
      </c>
      <c r="N187" s="15" t="str">
        <f t="shared" si="46"/>
        <v/>
      </c>
      <c r="O187" s="15" t="str">
        <f t="shared" si="47"/>
        <v>Exit Trade</v>
      </c>
      <c r="P187" s="15" t="str">
        <f t="shared" si="48"/>
        <v/>
      </c>
      <c r="Q187" s="15">
        <f t="shared" si="49"/>
        <v>1022.1</v>
      </c>
      <c r="R187" s="15" t="str">
        <f t="shared" si="50"/>
        <v/>
      </c>
      <c r="S187" s="15">
        <f t="shared" si="51"/>
        <v>1193.9000000000001</v>
      </c>
      <c r="T187" s="18" t="str">
        <f t="shared" si="52"/>
        <v/>
      </c>
      <c r="U187" s="18">
        <f t="shared" si="53"/>
        <v>8.4854464726196576E-3</v>
      </c>
      <c r="V187" s="18" t="str">
        <f t="shared" si="54"/>
        <v/>
      </c>
      <c r="W187" s="18">
        <f t="shared" si="55"/>
        <v>8.3049848051889322E-2</v>
      </c>
      <c r="X187" s="18" t="str">
        <f t="shared" si="56"/>
        <v/>
      </c>
      <c r="Y187" s="18" t="str">
        <f t="shared" si="57"/>
        <v/>
      </c>
      <c r="Z187" s="18" t="str">
        <f t="shared" si="58"/>
        <v/>
      </c>
      <c r="AA187" s="18" t="str">
        <f t="shared" si="59"/>
        <v/>
      </c>
    </row>
    <row r="188" spans="1:27">
      <c r="A188" s="11">
        <v>42277</v>
      </c>
      <c r="B188" s="12">
        <v>1068.8</v>
      </c>
      <c r="C188" s="12">
        <v>1212.75</v>
      </c>
      <c r="D188" s="9">
        <f t="shared" si="44"/>
        <v>-5.487483816663076E-2</v>
      </c>
      <c r="E188" s="9">
        <f t="shared" si="60"/>
        <v>-6.024680478237255E-2</v>
      </c>
      <c r="F188" s="9">
        <f t="shared" si="61"/>
        <v>7.8009790530688058E-3</v>
      </c>
      <c r="G188" s="9">
        <f t="shared" si="62"/>
        <v>-4.2694601912967735E-2</v>
      </c>
      <c r="H188" s="9">
        <f t="shared" si="63"/>
        <v>-7.7799007651777358E-2</v>
      </c>
      <c r="I188" s="9">
        <f t="shared" si="64"/>
        <v>0.6886272324534094</v>
      </c>
      <c r="J188" s="3">
        <f t="shared" si="65"/>
        <v>3.7565740045078888E-3</v>
      </c>
      <c r="K188" s="3">
        <f t="shared" si="65"/>
        <v>-3.3284023668638681E-3</v>
      </c>
      <c r="L188" s="15" t="str">
        <f t="shared" si="45"/>
        <v/>
      </c>
      <c r="M188" s="12">
        <v>0.43647969222751948</v>
      </c>
      <c r="N188" s="15" t="str">
        <f t="shared" si="46"/>
        <v/>
      </c>
      <c r="O188" s="15" t="str">
        <f t="shared" si="47"/>
        <v>Exit Trade</v>
      </c>
      <c r="P188" s="15" t="str">
        <f t="shared" si="48"/>
        <v/>
      </c>
      <c r="Q188" s="15">
        <f t="shared" si="49"/>
        <v>1022.1</v>
      </c>
      <c r="R188" s="15" t="str">
        <f t="shared" si="50"/>
        <v/>
      </c>
      <c r="S188" s="15">
        <f t="shared" si="51"/>
        <v>1193.9000000000001</v>
      </c>
      <c r="T188" s="18" t="str">
        <f t="shared" si="52"/>
        <v/>
      </c>
      <c r="U188" s="18">
        <f t="shared" si="53"/>
        <v>8.4854464726196576E-3</v>
      </c>
      <c r="V188" s="18" t="str">
        <f t="shared" si="54"/>
        <v/>
      </c>
      <c r="W188" s="18">
        <f t="shared" si="55"/>
        <v>8.3049848051889322E-2</v>
      </c>
      <c r="X188" s="18" t="str">
        <f t="shared" si="56"/>
        <v/>
      </c>
      <c r="Y188" s="18" t="str">
        <f t="shared" si="57"/>
        <v/>
      </c>
      <c r="Z188" s="18" t="str">
        <f t="shared" si="58"/>
        <v/>
      </c>
      <c r="AA188" s="18" t="str">
        <f t="shared" si="59"/>
        <v/>
      </c>
    </row>
    <row r="189" spans="1:27">
      <c r="A189" s="11">
        <v>42278</v>
      </c>
      <c r="B189" s="12">
        <v>1067.6500000000001</v>
      </c>
      <c r="C189" s="12">
        <v>1196.5999999999999</v>
      </c>
      <c r="D189" s="9">
        <f t="shared" si="44"/>
        <v>-4.9520094110286711E-2</v>
      </c>
      <c r="E189" s="9">
        <f t="shared" si="60"/>
        <v>-5.9680866582999779E-2</v>
      </c>
      <c r="F189" s="9">
        <f t="shared" si="61"/>
        <v>7.9463204420394777E-3</v>
      </c>
      <c r="G189" s="9">
        <f t="shared" si="62"/>
        <v>-4.1801645588410957E-2</v>
      </c>
      <c r="H189" s="9">
        <f t="shared" si="63"/>
        <v>-7.7560087577588602E-2</v>
      </c>
      <c r="I189" s="9">
        <f t="shared" si="64"/>
        <v>1.2786764071277796</v>
      </c>
      <c r="J189" s="3">
        <f t="shared" si="65"/>
        <v>-1.0759730538920879E-3</v>
      </c>
      <c r="K189" s="3">
        <f t="shared" si="65"/>
        <v>-1.3316841888270535E-2</v>
      </c>
      <c r="L189" s="15" t="str">
        <f t="shared" si="45"/>
        <v/>
      </c>
      <c r="M189" s="12">
        <v>0.43647969222751948</v>
      </c>
      <c r="N189" s="15" t="str">
        <f t="shared" si="46"/>
        <v/>
      </c>
      <c r="O189" s="15" t="str">
        <f t="shared" si="47"/>
        <v>Exit Trade</v>
      </c>
      <c r="P189" s="15" t="str">
        <f t="shared" si="48"/>
        <v/>
      </c>
      <c r="Q189" s="15">
        <f t="shared" si="49"/>
        <v>1022.1</v>
      </c>
      <c r="R189" s="15" t="str">
        <f t="shared" si="50"/>
        <v/>
      </c>
      <c r="S189" s="15">
        <f t="shared" si="51"/>
        <v>1193.9000000000001</v>
      </c>
      <c r="T189" s="18" t="str">
        <f t="shared" si="52"/>
        <v/>
      </c>
      <c r="U189" s="18">
        <f t="shared" si="53"/>
        <v>8.4854464726196576E-3</v>
      </c>
      <c r="V189" s="18" t="str">
        <f t="shared" si="54"/>
        <v/>
      </c>
      <c r="W189" s="18">
        <f t="shared" si="55"/>
        <v>8.3049848051889322E-2</v>
      </c>
      <c r="X189" s="18" t="str">
        <f t="shared" si="56"/>
        <v/>
      </c>
      <c r="Y189" s="18" t="str">
        <f t="shared" si="57"/>
        <v/>
      </c>
      <c r="Z189" s="18" t="str">
        <f t="shared" si="58"/>
        <v/>
      </c>
      <c r="AA189" s="18" t="str">
        <f t="shared" si="59"/>
        <v/>
      </c>
    </row>
    <row r="190" spans="1:27">
      <c r="A190" s="11">
        <v>42282</v>
      </c>
      <c r="B190" s="12">
        <v>1098.3499999999999</v>
      </c>
      <c r="C190" s="12">
        <v>1256.95</v>
      </c>
      <c r="D190" s="9">
        <f t="shared" si="44"/>
        <v>-5.8577247938368104E-2</v>
      </c>
      <c r="E190" s="9">
        <f t="shared" si="60"/>
        <v>-5.9469231168961412E-2</v>
      </c>
      <c r="F190" s="9">
        <f t="shared" si="61"/>
        <v>7.8861201852402779E-3</v>
      </c>
      <c r="G190" s="9">
        <f t="shared" si="62"/>
        <v>-4.172546075217079E-2</v>
      </c>
      <c r="H190" s="9">
        <f t="shared" si="63"/>
        <v>-7.7213001585752034E-2</v>
      </c>
      <c r="I190" s="9">
        <f t="shared" si="64"/>
        <v>0.11310799349250977</v>
      </c>
      <c r="J190" s="3">
        <f t="shared" si="65"/>
        <v>2.8754741722474421E-2</v>
      </c>
      <c r="K190" s="3">
        <f t="shared" si="65"/>
        <v>5.0434564599699264E-2</v>
      </c>
      <c r="L190" s="15" t="str">
        <f t="shared" si="45"/>
        <v>Exit Trade</v>
      </c>
      <c r="M190" s="12">
        <v>0.43647969222751948</v>
      </c>
      <c r="N190" s="15" t="str">
        <f t="shared" si="46"/>
        <v/>
      </c>
      <c r="O190" s="15" t="str">
        <f t="shared" si="47"/>
        <v>Exit Trade</v>
      </c>
      <c r="P190" s="15" t="str">
        <f t="shared" si="48"/>
        <v/>
      </c>
      <c r="Q190" s="15">
        <f t="shared" si="49"/>
        <v>1022.1</v>
      </c>
      <c r="R190" s="15" t="str">
        <f t="shared" si="50"/>
        <v/>
      </c>
      <c r="S190" s="15">
        <f t="shared" si="51"/>
        <v>1193.9000000000001</v>
      </c>
      <c r="T190" s="18" t="str">
        <f t="shared" si="52"/>
        <v/>
      </c>
      <c r="U190" s="18">
        <f t="shared" si="53"/>
        <v>8.4854464726196576E-3</v>
      </c>
      <c r="V190" s="18" t="str">
        <f t="shared" si="54"/>
        <v/>
      </c>
      <c r="W190" s="18">
        <f t="shared" si="55"/>
        <v>8.3049848051889322E-2</v>
      </c>
      <c r="X190" s="18" t="str">
        <f t="shared" si="56"/>
        <v/>
      </c>
      <c r="Y190" s="18" t="str">
        <f t="shared" si="57"/>
        <v/>
      </c>
      <c r="Z190" s="18" t="str">
        <f t="shared" si="58"/>
        <v/>
      </c>
      <c r="AA190" s="18" t="str">
        <f t="shared" si="59"/>
        <v/>
      </c>
    </row>
    <row r="191" spans="1:27">
      <c r="A191" s="11">
        <v>42283</v>
      </c>
      <c r="B191" s="12">
        <v>1085.95</v>
      </c>
      <c r="C191" s="12">
        <v>1265.2</v>
      </c>
      <c r="D191" s="9">
        <f t="shared" si="44"/>
        <v>-6.6349353593056951E-2</v>
      </c>
      <c r="E191" s="9">
        <f t="shared" si="60"/>
        <v>-5.9494608982640328E-2</v>
      </c>
      <c r="F191" s="9">
        <f t="shared" si="61"/>
        <v>7.9076851587255876E-3</v>
      </c>
      <c r="G191" s="9">
        <f t="shared" si="62"/>
        <v>-4.1702317375507753E-2</v>
      </c>
      <c r="H191" s="9">
        <f t="shared" si="63"/>
        <v>-7.7286900589772903E-2</v>
      </c>
      <c r="I191" s="9">
        <f t="shared" si="64"/>
        <v>-0.86684591923249288</v>
      </c>
      <c r="J191" s="3">
        <f t="shared" si="65"/>
        <v>-1.1289661765375212E-2</v>
      </c>
      <c r="K191" s="3">
        <f t="shared" si="65"/>
        <v>6.5635069016269539E-3</v>
      </c>
      <c r="L191" s="15" t="str">
        <f t="shared" si="45"/>
        <v/>
      </c>
      <c r="M191" s="12">
        <v>0.43647969222751948</v>
      </c>
      <c r="N191" s="15" t="str">
        <f t="shared" si="46"/>
        <v/>
      </c>
      <c r="O191" s="15" t="str">
        <f t="shared" si="47"/>
        <v>Exit Trade</v>
      </c>
      <c r="P191" s="15" t="str">
        <f t="shared" si="48"/>
        <v/>
      </c>
      <c r="Q191" s="15">
        <f t="shared" si="49"/>
        <v>1022.1</v>
      </c>
      <c r="R191" s="15" t="str">
        <f t="shared" si="50"/>
        <v/>
      </c>
      <c r="S191" s="15">
        <f t="shared" si="51"/>
        <v>1193.9000000000001</v>
      </c>
      <c r="T191" s="18" t="str">
        <f t="shared" si="52"/>
        <v/>
      </c>
      <c r="U191" s="18">
        <f t="shared" si="53"/>
        <v>8.4854464726196576E-3</v>
      </c>
      <c r="V191" s="18" t="str">
        <f t="shared" si="54"/>
        <v/>
      </c>
      <c r="W191" s="18">
        <f t="shared" si="55"/>
        <v>8.3049848051889322E-2</v>
      </c>
      <c r="X191" s="18" t="str">
        <f t="shared" si="56"/>
        <v/>
      </c>
      <c r="Y191" s="18" t="str">
        <f t="shared" si="57"/>
        <v/>
      </c>
      <c r="Z191" s="18" t="str">
        <f t="shared" si="58"/>
        <v/>
      </c>
      <c r="AA191" s="18" t="str">
        <f t="shared" si="59"/>
        <v/>
      </c>
    </row>
    <row r="192" spans="1:27">
      <c r="A192" s="11">
        <v>42284</v>
      </c>
      <c r="B192" s="12">
        <v>1087.75</v>
      </c>
      <c r="C192" s="12">
        <v>1277.45</v>
      </c>
      <c r="D192" s="9">
        <f t="shared" si="44"/>
        <v>-6.9814818682268256E-2</v>
      </c>
      <c r="E192" s="9">
        <f t="shared" si="60"/>
        <v>-5.9705637407397885E-2</v>
      </c>
      <c r="F192" s="9">
        <f t="shared" si="61"/>
        <v>8.0999549210098651E-3</v>
      </c>
      <c r="G192" s="9">
        <f t="shared" si="62"/>
        <v>-4.1480738835125687E-2</v>
      </c>
      <c r="H192" s="9">
        <f t="shared" si="63"/>
        <v>-7.793053597967009E-2</v>
      </c>
      <c r="I192" s="9">
        <f t="shared" si="64"/>
        <v>-1.248054016775936</v>
      </c>
      <c r="J192" s="3">
        <f t="shared" si="65"/>
        <v>1.6575348772963345E-3</v>
      </c>
      <c r="K192" s="3">
        <f t="shared" si="65"/>
        <v>9.6822636737274731E-3</v>
      </c>
      <c r="L192" s="15" t="str">
        <f t="shared" si="45"/>
        <v/>
      </c>
      <c r="M192" s="12">
        <v>0.43647969222751948</v>
      </c>
      <c r="N192" s="15" t="str">
        <f t="shared" si="46"/>
        <v/>
      </c>
      <c r="O192" s="15" t="str">
        <f t="shared" si="47"/>
        <v>Exit Trade</v>
      </c>
      <c r="P192" s="15" t="str">
        <f t="shared" si="48"/>
        <v/>
      </c>
      <c r="Q192" s="15">
        <f t="shared" si="49"/>
        <v>1022.1</v>
      </c>
      <c r="R192" s="15" t="str">
        <f t="shared" si="50"/>
        <v/>
      </c>
      <c r="S192" s="15">
        <f t="shared" si="51"/>
        <v>1193.9000000000001</v>
      </c>
      <c r="T192" s="18" t="str">
        <f t="shared" si="52"/>
        <v/>
      </c>
      <c r="U192" s="18">
        <f t="shared" si="53"/>
        <v>8.4854464726196576E-3</v>
      </c>
      <c r="V192" s="18" t="str">
        <f t="shared" si="54"/>
        <v/>
      </c>
      <c r="W192" s="18">
        <f t="shared" si="55"/>
        <v>8.3049848051889322E-2</v>
      </c>
      <c r="X192" s="18" t="str">
        <f t="shared" si="56"/>
        <v/>
      </c>
      <c r="Y192" s="18" t="str">
        <f t="shared" si="57"/>
        <v/>
      </c>
      <c r="Z192" s="18" t="str">
        <f t="shared" si="58"/>
        <v/>
      </c>
      <c r="AA192" s="18" t="str">
        <f t="shared" si="59"/>
        <v/>
      </c>
    </row>
    <row r="193" spans="1:27">
      <c r="A193" s="11">
        <v>42285</v>
      </c>
      <c r="B193" s="12">
        <v>1083.0999999999999</v>
      </c>
      <c r="C193" s="12">
        <v>1278.0999999999999</v>
      </c>
      <c r="D193" s="9">
        <f t="shared" si="44"/>
        <v>-7.1896279012523504E-2</v>
      </c>
      <c r="E193" s="9">
        <f t="shared" si="60"/>
        <v>-6.0130367286515315E-2</v>
      </c>
      <c r="F193" s="9">
        <f t="shared" si="61"/>
        <v>8.3986140456950627E-3</v>
      </c>
      <c r="G193" s="9">
        <f t="shared" si="62"/>
        <v>-4.1233485683701429E-2</v>
      </c>
      <c r="H193" s="9">
        <f t="shared" si="63"/>
        <v>-7.9027248889329202E-2</v>
      </c>
      <c r="I193" s="9">
        <f t="shared" si="64"/>
        <v>-1.4009349235471922</v>
      </c>
      <c r="J193" s="3">
        <f t="shared" si="65"/>
        <v>-4.2748793380832832E-3</v>
      </c>
      <c r="K193" s="3">
        <f t="shared" si="65"/>
        <v>5.0882617714968379E-4</v>
      </c>
      <c r="L193" s="15" t="str">
        <f t="shared" si="45"/>
        <v/>
      </c>
      <c r="M193" s="12">
        <v>0.43647969222751948</v>
      </c>
      <c r="N193" s="15" t="str">
        <f t="shared" si="46"/>
        <v/>
      </c>
      <c r="O193" s="15" t="str">
        <f t="shared" si="47"/>
        <v>Exit Trade</v>
      </c>
      <c r="P193" s="15" t="str">
        <f t="shared" si="48"/>
        <v/>
      </c>
      <c r="Q193" s="15">
        <f t="shared" si="49"/>
        <v>1022.1</v>
      </c>
      <c r="R193" s="15" t="str">
        <f t="shared" si="50"/>
        <v/>
      </c>
      <c r="S193" s="15">
        <f t="shared" si="51"/>
        <v>1193.9000000000001</v>
      </c>
      <c r="T193" s="18" t="str">
        <f t="shared" si="52"/>
        <v/>
      </c>
      <c r="U193" s="18">
        <f t="shared" si="53"/>
        <v>8.4854464726196576E-3</v>
      </c>
      <c r="V193" s="18" t="str">
        <f t="shared" si="54"/>
        <v/>
      </c>
      <c r="W193" s="18">
        <f t="shared" si="55"/>
        <v>8.3049848051889322E-2</v>
      </c>
      <c r="X193" s="18" t="str">
        <f t="shared" si="56"/>
        <v/>
      </c>
      <c r="Y193" s="18" t="str">
        <f t="shared" si="57"/>
        <v/>
      </c>
      <c r="Z193" s="18" t="str">
        <f t="shared" si="58"/>
        <v/>
      </c>
      <c r="AA193" s="18" t="str">
        <f t="shared" si="59"/>
        <v/>
      </c>
    </row>
    <row r="194" spans="1:27">
      <c r="A194" s="11">
        <v>42286</v>
      </c>
      <c r="B194" s="12">
        <v>1086.1500000000001</v>
      </c>
      <c r="C194" s="12">
        <v>1291.7</v>
      </c>
      <c r="D194" s="9">
        <f t="shared" si="44"/>
        <v>-7.5271853041340986E-2</v>
      </c>
      <c r="E194" s="9">
        <f t="shared" si="60"/>
        <v>-6.0936951149759624E-2</v>
      </c>
      <c r="F194" s="9">
        <f t="shared" si="61"/>
        <v>8.6568697094713664E-3</v>
      </c>
      <c r="G194" s="9">
        <f t="shared" si="62"/>
        <v>-4.145899430344905E-2</v>
      </c>
      <c r="H194" s="9">
        <f t="shared" si="63"/>
        <v>-8.0414907996070206E-2</v>
      </c>
      <c r="I194" s="9">
        <f t="shared" si="64"/>
        <v>-1.6558989996000211</v>
      </c>
      <c r="J194" s="3">
        <f t="shared" si="65"/>
        <v>2.8159911365526562E-3</v>
      </c>
      <c r="K194" s="3">
        <f t="shared" si="65"/>
        <v>1.0640794929974287E-2</v>
      </c>
      <c r="L194" s="15" t="str">
        <f t="shared" si="45"/>
        <v/>
      </c>
      <c r="M194" s="12">
        <v>0.43647969222751948</v>
      </c>
      <c r="N194" s="15" t="str">
        <f t="shared" si="46"/>
        <v/>
      </c>
      <c r="O194" s="15" t="str">
        <f t="shared" si="47"/>
        <v>Exit Trade</v>
      </c>
      <c r="P194" s="15" t="str">
        <f t="shared" si="48"/>
        <v/>
      </c>
      <c r="Q194" s="15">
        <f t="shared" si="49"/>
        <v>1022.1</v>
      </c>
      <c r="R194" s="15" t="str">
        <f t="shared" si="50"/>
        <v/>
      </c>
      <c r="S194" s="15">
        <f t="shared" si="51"/>
        <v>1193.9000000000001</v>
      </c>
      <c r="T194" s="18" t="str">
        <f t="shared" si="52"/>
        <v/>
      </c>
      <c r="U194" s="18">
        <f t="shared" si="53"/>
        <v>8.4854464726196576E-3</v>
      </c>
      <c r="V194" s="18" t="str">
        <f t="shared" si="54"/>
        <v/>
      </c>
      <c r="W194" s="18">
        <f t="shared" si="55"/>
        <v>8.3049848051889322E-2</v>
      </c>
      <c r="X194" s="18" t="str">
        <f t="shared" si="56"/>
        <v/>
      </c>
      <c r="Y194" s="18" t="str">
        <f t="shared" si="57"/>
        <v/>
      </c>
      <c r="Z194" s="18" t="str">
        <f t="shared" si="58"/>
        <v/>
      </c>
      <c r="AA194" s="18" t="str">
        <f t="shared" si="59"/>
        <v/>
      </c>
    </row>
    <row r="195" spans="1:27">
      <c r="A195" s="11">
        <v>42289</v>
      </c>
      <c r="B195" s="12">
        <v>1080.55</v>
      </c>
      <c r="C195" s="12">
        <v>1270.25</v>
      </c>
      <c r="D195" s="9">
        <f t="shared" ref="D195:D258" si="66">LOG(B195/C195)</f>
        <v>-7.0244335906166508E-2</v>
      </c>
      <c r="E195" s="9">
        <f t="shared" si="60"/>
        <v>-6.206190389975514E-2</v>
      </c>
      <c r="F195" s="9">
        <f t="shared" si="61"/>
        <v>7.4846742379839253E-3</v>
      </c>
      <c r="G195" s="9">
        <f t="shared" si="62"/>
        <v>-4.5221386864291307E-2</v>
      </c>
      <c r="H195" s="9">
        <f t="shared" si="63"/>
        <v>-7.8902420935218973E-2</v>
      </c>
      <c r="I195" s="9">
        <f t="shared" si="64"/>
        <v>-1.0932248680759407</v>
      </c>
      <c r="J195" s="3">
        <f t="shared" si="65"/>
        <v>-5.1558256226121035E-3</v>
      </c>
      <c r="K195" s="3">
        <f t="shared" si="65"/>
        <v>-1.6606023070372414E-2</v>
      </c>
      <c r="L195" s="15" t="str">
        <f t="shared" si="45"/>
        <v/>
      </c>
      <c r="M195" s="12">
        <v>0.43647969222751948</v>
      </c>
      <c r="N195" s="15" t="str">
        <f t="shared" si="46"/>
        <v/>
      </c>
      <c r="O195" s="15" t="str">
        <f t="shared" si="47"/>
        <v>Exit Trade</v>
      </c>
      <c r="P195" s="15" t="str">
        <f t="shared" si="48"/>
        <v/>
      </c>
      <c r="Q195" s="15">
        <f t="shared" si="49"/>
        <v>1022.1</v>
      </c>
      <c r="R195" s="15" t="str">
        <f t="shared" si="50"/>
        <v/>
      </c>
      <c r="S195" s="15">
        <f t="shared" si="51"/>
        <v>1193.9000000000001</v>
      </c>
      <c r="T195" s="18" t="str">
        <f t="shared" si="52"/>
        <v/>
      </c>
      <c r="U195" s="18">
        <f t="shared" si="53"/>
        <v>8.4854464726196576E-3</v>
      </c>
      <c r="V195" s="18" t="str">
        <f t="shared" si="54"/>
        <v/>
      </c>
      <c r="W195" s="18">
        <f t="shared" si="55"/>
        <v>8.3049848051889322E-2</v>
      </c>
      <c r="X195" s="18" t="str">
        <f t="shared" si="56"/>
        <v/>
      </c>
      <c r="Y195" s="18" t="str">
        <f t="shared" si="57"/>
        <v/>
      </c>
      <c r="Z195" s="18" t="str">
        <f t="shared" si="58"/>
        <v/>
      </c>
      <c r="AA195" s="18" t="str">
        <f t="shared" si="59"/>
        <v/>
      </c>
    </row>
    <row r="196" spans="1:27">
      <c r="A196" s="11">
        <v>42290</v>
      </c>
      <c r="B196" s="12">
        <v>1076.3499999999999</v>
      </c>
      <c r="C196" s="12">
        <v>1278.7</v>
      </c>
      <c r="D196" s="9">
        <f t="shared" si="66"/>
        <v>-7.481515002456085E-2</v>
      </c>
      <c r="E196" s="9">
        <f t="shared" si="60"/>
        <v>-6.230659010356121E-2</v>
      </c>
      <c r="F196" s="9">
        <f t="shared" si="61"/>
        <v>7.7818142623390174E-3</v>
      </c>
      <c r="G196" s="9">
        <f t="shared" si="62"/>
        <v>-4.4797508013298418E-2</v>
      </c>
      <c r="H196" s="9">
        <f t="shared" si="63"/>
        <v>-7.9815672193824003E-2</v>
      </c>
      <c r="I196" s="9">
        <f t="shared" si="64"/>
        <v>-1.6074092106690661</v>
      </c>
      <c r="J196" s="3">
        <f t="shared" si="65"/>
        <v>-3.8869094442645371E-3</v>
      </c>
      <c r="K196" s="3">
        <f t="shared" si="65"/>
        <v>6.6522338122417205E-3</v>
      </c>
      <c r="L196" s="15" t="str">
        <f t="shared" si="45"/>
        <v/>
      </c>
      <c r="M196" s="12">
        <v>0.43647969222751948</v>
      </c>
      <c r="N196" s="15" t="str">
        <f t="shared" si="46"/>
        <v/>
      </c>
      <c r="O196" s="15" t="str">
        <f t="shared" si="47"/>
        <v>Exit Trade</v>
      </c>
      <c r="P196" s="15" t="str">
        <f t="shared" si="48"/>
        <v/>
      </c>
      <c r="Q196" s="15">
        <f t="shared" si="49"/>
        <v>1022.1</v>
      </c>
      <c r="R196" s="15" t="str">
        <f t="shared" si="50"/>
        <v/>
      </c>
      <c r="S196" s="15">
        <f t="shared" si="51"/>
        <v>1193.9000000000001</v>
      </c>
      <c r="T196" s="18" t="str">
        <f t="shared" si="52"/>
        <v/>
      </c>
      <c r="U196" s="18">
        <f t="shared" si="53"/>
        <v>8.4854464726196576E-3</v>
      </c>
      <c r="V196" s="18" t="str">
        <f t="shared" si="54"/>
        <v/>
      </c>
      <c r="W196" s="18">
        <f t="shared" si="55"/>
        <v>8.3049848051889322E-2</v>
      </c>
      <c r="X196" s="18" t="str">
        <f t="shared" si="56"/>
        <v/>
      </c>
      <c r="Y196" s="18" t="str">
        <f t="shared" si="57"/>
        <v/>
      </c>
      <c r="Z196" s="18" t="str">
        <f t="shared" si="58"/>
        <v/>
      </c>
      <c r="AA196" s="18" t="str">
        <f t="shared" si="59"/>
        <v/>
      </c>
    </row>
    <row r="197" spans="1:27">
      <c r="A197" s="11">
        <v>42291</v>
      </c>
      <c r="B197" s="12">
        <v>1084.75</v>
      </c>
      <c r="C197" s="12">
        <v>1294.1500000000001</v>
      </c>
      <c r="D197" s="9">
        <f t="shared" si="66"/>
        <v>-7.6654957869015647E-2</v>
      </c>
      <c r="E197" s="9">
        <f t="shared" si="60"/>
        <v>-6.2598543889125141E-2</v>
      </c>
      <c r="F197" s="9">
        <f t="shared" si="61"/>
        <v>8.1541518054814924E-3</v>
      </c>
      <c r="G197" s="9">
        <f t="shared" si="62"/>
        <v>-4.4251702326791785E-2</v>
      </c>
      <c r="H197" s="9">
        <f t="shared" si="63"/>
        <v>-8.094538545145849E-2</v>
      </c>
      <c r="I197" s="9">
        <f t="shared" si="64"/>
        <v>-1.723835208763383</v>
      </c>
      <c r="J197" s="3">
        <f t="shared" si="65"/>
        <v>7.8041529242347668E-3</v>
      </c>
      <c r="K197" s="3">
        <f t="shared" si="65"/>
        <v>1.2082583874247318E-2</v>
      </c>
      <c r="L197" s="15" t="str">
        <f t="shared" si="45"/>
        <v/>
      </c>
      <c r="M197" s="12">
        <v>0.43647969222751948</v>
      </c>
      <c r="N197" s="15" t="str">
        <f t="shared" si="46"/>
        <v/>
      </c>
      <c r="O197" s="15" t="str">
        <f t="shared" si="47"/>
        <v>Exit Trade</v>
      </c>
      <c r="P197" s="15" t="str">
        <f t="shared" si="48"/>
        <v/>
      </c>
      <c r="Q197" s="15">
        <f t="shared" si="49"/>
        <v>1022.1</v>
      </c>
      <c r="R197" s="15" t="str">
        <f t="shared" si="50"/>
        <v/>
      </c>
      <c r="S197" s="15">
        <f t="shared" si="51"/>
        <v>1193.9000000000001</v>
      </c>
      <c r="T197" s="18" t="str">
        <f t="shared" si="52"/>
        <v/>
      </c>
      <c r="U197" s="18">
        <f t="shared" si="53"/>
        <v>8.4854464726196576E-3</v>
      </c>
      <c r="V197" s="18" t="str">
        <f t="shared" si="54"/>
        <v/>
      </c>
      <c r="W197" s="18">
        <f t="shared" si="55"/>
        <v>8.3049848051889322E-2</v>
      </c>
      <c r="X197" s="18" t="str">
        <f t="shared" si="56"/>
        <v/>
      </c>
      <c r="Y197" s="18" t="str">
        <f t="shared" si="57"/>
        <v/>
      </c>
      <c r="Z197" s="18" t="str">
        <f t="shared" si="58"/>
        <v/>
      </c>
      <c r="AA197" s="18" t="str">
        <f t="shared" si="59"/>
        <v/>
      </c>
    </row>
    <row r="198" spans="1:27">
      <c r="A198" s="11">
        <v>42292</v>
      </c>
      <c r="B198" s="12">
        <v>1084.1500000000001</v>
      </c>
      <c r="C198" s="12">
        <v>1294.7</v>
      </c>
      <c r="D198" s="9">
        <f t="shared" si="66"/>
        <v>-7.7079773856954178E-2</v>
      </c>
      <c r="E198" s="9">
        <f t="shared" si="60"/>
        <v>-6.308857246085052E-2</v>
      </c>
      <c r="F198" s="9">
        <f t="shared" si="61"/>
        <v>8.5715437461771782E-3</v>
      </c>
      <c r="G198" s="9">
        <f t="shared" si="62"/>
        <v>-4.3802599031951869E-2</v>
      </c>
      <c r="H198" s="9">
        <f t="shared" si="63"/>
        <v>-8.2374545889749171E-2</v>
      </c>
      <c r="I198" s="9">
        <f t="shared" si="64"/>
        <v>-1.6322848964451231</v>
      </c>
      <c r="J198" s="3">
        <f t="shared" si="65"/>
        <v>-5.5312283936382494E-4</v>
      </c>
      <c r="K198" s="3">
        <f t="shared" si="65"/>
        <v>4.2498937526558317E-4</v>
      </c>
      <c r="L198" s="15" t="str">
        <f t="shared" si="45"/>
        <v/>
      </c>
      <c r="M198" s="12">
        <v>0.43647969222751948</v>
      </c>
      <c r="N198" s="15" t="str">
        <f t="shared" si="46"/>
        <v/>
      </c>
      <c r="O198" s="15" t="str">
        <f t="shared" si="47"/>
        <v>Exit Trade</v>
      </c>
      <c r="P198" s="15" t="str">
        <f t="shared" si="48"/>
        <v/>
      </c>
      <c r="Q198" s="15">
        <f t="shared" si="49"/>
        <v>1022.1</v>
      </c>
      <c r="R198" s="15" t="str">
        <f t="shared" si="50"/>
        <v/>
      </c>
      <c r="S198" s="15">
        <f t="shared" si="51"/>
        <v>1193.9000000000001</v>
      </c>
      <c r="T198" s="18" t="str">
        <f t="shared" si="52"/>
        <v/>
      </c>
      <c r="U198" s="18">
        <f t="shared" si="53"/>
        <v>8.4854464726196576E-3</v>
      </c>
      <c r="V198" s="18" t="str">
        <f t="shared" si="54"/>
        <v/>
      </c>
      <c r="W198" s="18">
        <f t="shared" si="55"/>
        <v>8.3049848051889322E-2</v>
      </c>
      <c r="X198" s="18" t="str">
        <f t="shared" si="56"/>
        <v/>
      </c>
      <c r="Y198" s="18" t="str">
        <f t="shared" si="57"/>
        <v/>
      </c>
      <c r="Z198" s="18" t="str">
        <f t="shared" si="58"/>
        <v/>
      </c>
      <c r="AA198" s="18" t="str">
        <f t="shared" si="59"/>
        <v/>
      </c>
    </row>
    <row r="199" spans="1:27">
      <c r="A199" s="11">
        <v>42293</v>
      </c>
      <c r="B199" s="12">
        <v>1100.05</v>
      </c>
      <c r="C199" s="12">
        <v>1311.6</v>
      </c>
      <c r="D199" s="9">
        <f t="shared" si="66"/>
        <v>-7.6388982629471969E-2</v>
      </c>
      <c r="E199" s="9">
        <f t="shared" si="60"/>
        <v>-6.3520203523477398E-2</v>
      </c>
      <c r="F199" s="9">
        <f t="shared" si="61"/>
        <v>8.9092313922615393E-3</v>
      </c>
      <c r="G199" s="9">
        <f t="shared" si="62"/>
        <v>-4.3474432890888932E-2</v>
      </c>
      <c r="H199" s="9">
        <f t="shared" si="63"/>
        <v>-8.356597415606587E-2</v>
      </c>
      <c r="I199" s="9">
        <f t="shared" si="64"/>
        <v>-1.4444320210576471</v>
      </c>
      <c r="J199" s="3">
        <f t="shared" si="65"/>
        <v>1.4665867269289179E-2</v>
      </c>
      <c r="K199" s="3">
        <f t="shared" si="65"/>
        <v>1.3053216961458147E-2</v>
      </c>
      <c r="L199" s="15" t="str">
        <f t="shared" si="45"/>
        <v/>
      </c>
      <c r="M199" s="12">
        <v>0.43647969222751948</v>
      </c>
      <c r="N199" s="15" t="str">
        <f t="shared" si="46"/>
        <v/>
      </c>
      <c r="O199" s="15" t="str">
        <f t="shared" si="47"/>
        <v>Exit Trade</v>
      </c>
      <c r="P199" s="15" t="str">
        <f t="shared" si="48"/>
        <v/>
      </c>
      <c r="Q199" s="15">
        <f t="shared" si="49"/>
        <v>1022.1</v>
      </c>
      <c r="R199" s="15" t="str">
        <f t="shared" si="50"/>
        <v/>
      </c>
      <c r="S199" s="15">
        <f t="shared" si="51"/>
        <v>1193.9000000000001</v>
      </c>
      <c r="T199" s="18" t="str">
        <f t="shared" si="52"/>
        <v/>
      </c>
      <c r="U199" s="18">
        <f t="shared" si="53"/>
        <v>8.4854464726196576E-3</v>
      </c>
      <c r="V199" s="18" t="str">
        <f t="shared" si="54"/>
        <v/>
      </c>
      <c r="W199" s="18">
        <f t="shared" si="55"/>
        <v>8.3049848051889322E-2</v>
      </c>
      <c r="X199" s="18" t="str">
        <f t="shared" si="56"/>
        <v/>
      </c>
      <c r="Y199" s="18" t="str">
        <f t="shared" si="57"/>
        <v/>
      </c>
      <c r="Z199" s="18" t="str">
        <f t="shared" si="58"/>
        <v/>
      </c>
      <c r="AA199" s="18" t="str">
        <f t="shared" si="59"/>
        <v/>
      </c>
    </row>
    <row r="200" spans="1:27">
      <c r="A200" s="11">
        <v>42296</v>
      </c>
      <c r="B200" s="12">
        <v>1097.8</v>
      </c>
      <c r="C200" s="12">
        <v>1315.35</v>
      </c>
      <c r="D200" s="9">
        <f t="shared" si="66"/>
        <v>-7.8518102687183913E-2</v>
      </c>
      <c r="E200" s="9">
        <f t="shared" si="60"/>
        <v>-6.4385833142894769E-2</v>
      </c>
      <c r="F200" s="9">
        <f t="shared" si="61"/>
        <v>9.0667118462433253E-3</v>
      </c>
      <c r="G200" s="9">
        <f t="shared" si="62"/>
        <v>-4.3985731488847282E-2</v>
      </c>
      <c r="H200" s="9">
        <f t="shared" si="63"/>
        <v>-8.4785934796942256E-2</v>
      </c>
      <c r="I200" s="9">
        <f t="shared" si="64"/>
        <v>-1.5586984326787299</v>
      </c>
      <c r="J200" s="3">
        <f t="shared" si="65"/>
        <v>-2.0453615744738876E-3</v>
      </c>
      <c r="K200" s="3">
        <f t="shared" si="65"/>
        <v>2.8591033851784083E-3</v>
      </c>
      <c r="L200" s="15" t="str">
        <f t="shared" si="45"/>
        <v/>
      </c>
      <c r="M200" s="12">
        <v>0.43647969222751948</v>
      </c>
      <c r="N200" s="15" t="str">
        <f t="shared" si="46"/>
        <v/>
      </c>
      <c r="O200" s="15" t="str">
        <f t="shared" si="47"/>
        <v>Exit Trade</v>
      </c>
      <c r="P200" s="15" t="str">
        <f t="shared" si="48"/>
        <v/>
      </c>
      <c r="Q200" s="15">
        <f t="shared" si="49"/>
        <v>1022.1</v>
      </c>
      <c r="R200" s="15" t="str">
        <f t="shared" si="50"/>
        <v/>
      </c>
      <c r="S200" s="15">
        <f t="shared" si="51"/>
        <v>1193.9000000000001</v>
      </c>
      <c r="T200" s="18" t="str">
        <f t="shared" si="52"/>
        <v/>
      </c>
      <c r="U200" s="18">
        <f t="shared" si="53"/>
        <v>8.4854464726196576E-3</v>
      </c>
      <c r="V200" s="18" t="str">
        <f t="shared" si="54"/>
        <v/>
      </c>
      <c r="W200" s="18">
        <f t="shared" si="55"/>
        <v>8.3049848051889322E-2</v>
      </c>
      <c r="X200" s="18" t="str">
        <f t="shared" si="56"/>
        <v/>
      </c>
      <c r="Y200" s="18" t="str">
        <f t="shared" si="57"/>
        <v/>
      </c>
      <c r="Z200" s="18" t="str">
        <f t="shared" si="58"/>
        <v/>
      </c>
      <c r="AA200" s="18" t="str">
        <f t="shared" si="59"/>
        <v/>
      </c>
    </row>
    <row r="201" spans="1:27">
      <c r="A201" s="11">
        <v>42297</v>
      </c>
      <c r="B201" s="12">
        <v>1094.9000000000001</v>
      </c>
      <c r="C201" s="12">
        <v>1312.5</v>
      </c>
      <c r="D201" s="9">
        <f t="shared" si="66"/>
        <v>-7.8724856309520239E-2</v>
      </c>
      <c r="E201" s="9">
        <f t="shared" si="60"/>
        <v>-6.4860135479238051E-2</v>
      </c>
      <c r="F201" s="9">
        <f t="shared" si="61"/>
        <v>9.4372688588049165E-3</v>
      </c>
      <c r="G201" s="9">
        <f t="shared" si="62"/>
        <v>-4.3626280546926993E-2</v>
      </c>
      <c r="H201" s="9">
        <f t="shared" si="63"/>
        <v>-8.6093990411549109E-2</v>
      </c>
      <c r="I201" s="9">
        <f t="shared" si="64"/>
        <v>-1.4691454739414873</v>
      </c>
      <c r="J201" s="3">
        <f t="shared" si="65"/>
        <v>-2.6416469302239605E-3</v>
      </c>
      <c r="K201" s="3">
        <f t="shared" si="65"/>
        <v>-2.1667236857109587E-3</v>
      </c>
      <c r="L201" s="15" t="str">
        <f t="shared" si="45"/>
        <v/>
      </c>
      <c r="M201" s="12">
        <v>0.43647969222751948</v>
      </c>
      <c r="N201" s="15" t="str">
        <f t="shared" si="46"/>
        <v/>
      </c>
      <c r="O201" s="15" t="str">
        <f t="shared" si="47"/>
        <v>Exit Trade</v>
      </c>
      <c r="P201" s="15" t="str">
        <f t="shared" si="48"/>
        <v/>
      </c>
      <c r="Q201" s="15">
        <f t="shared" si="49"/>
        <v>1022.1</v>
      </c>
      <c r="R201" s="15" t="str">
        <f t="shared" si="50"/>
        <v/>
      </c>
      <c r="S201" s="15">
        <f t="shared" si="51"/>
        <v>1193.9000000000001</v>
      </c>
      <c r="T201" s="18" t="str">
        <f t="shared" si="52"/>
        <v/>
      </c>
      <c r="U201" s="18">
        <f t="shared" si="53"/>
        <v>8.4854464726196576E-3</v>
      </c>
      <c r="V201" s="18" t="str">
        <f t="shared" si="54"/>
        <v/>
      </c>
      <c r="W201" s="18">
        <f t="shared" si="55"/>
        <v>8.3049848051889322E-2</v>
      </c>
      <c r="X201" s="18" t="str">
        <f t="shared" si="56"/>
        <v/>
      </c>
      <c r="Y201" s="18" t="str">
        <f t="shared" si="57"/>
        <v/>
      </c>
      <c r="Z201" s="18" t="str">
        <f t="shared" si="58"/>
        <v/>
      </c>
      <c r="AA201" s="18" t="str">
        <f t="shared" si="59"/>
        <v/>
      </c>
    </row>
    <row r="202" spans="1:27">
      <c r="A202" s="11">
        <v>42298</v>
      </c>
      <c r="B202" s="12">
        <v>1095</v>
      </c>
      <c r="C202" s="12">
        <v>1315.75</v>
      </c>
      <c r="D202" s="9">
        <f t="shared" si="66"/>
        <v>-7.9759259513177971E-2</v>
      </c>
      <c r="E202" s="9">
        <f t="shared" si="60"/>
        <v>-6.5544350119734376E-2</v>
      </c>
      <c r="F202" s="9">
        <f t="shared" si="61"/>
        <v>9.7539947474985424E-3</v>
      </c>
      <c r="G202" s="9">
        <f t="shared" si="62"/>
        <v>-4.3597861937862657E-2</v>
      </c>
      <c r="H202" s="9">
        <f t="shared" si="63"/>
        <v>-8.7490838301606089E-2</v>
      </c>
      <c r="I202" s="9">
        <f t="shared" si="64"/>
        <v>-1.4573423260340668</v>
      </c>
      <c r="J202" s="3">
        <f t="shared" si="65"/>
        <v>9.1332541784554786E-5</v>
      </c>
      <c r="K202" s="3">
        <f t="shared" si="65"/>
        <v>2.476190476190476E-3</v>
      </c>
      <c r="L202" s="15" t="str">
        <f t="shared" si="45"/>
        <v/>
      </c>
      <c r="M202" s="12">
        <v>0.43647969222751948</v>
      </c>
      <c r="N202" s="15" t="str">
        <f t="shared" si="46"/>
        <v/>
      </c>
      <c r="O202" s="15" t="str">
        <f t="shared" si="47"/>
        <v>Exit Trade</v>
      </c>
      <c r="P202" s="15" t="str">
        <f t="shared" si="48"/>
        <v/>
      </c>
      <c r="Q202" s="15">
        <f t="shared" si="49"/>
        <v>1022.1</v>
      </c>
      <c r="R202" s="15" t="str">
        <f t="shared" si="50"/>
        <v/>
      </c>
      <c r="S202" s="15">
        <f t="shared" si="51"/>
        <v>1193.9000000000001</v>
      </c>
      <c r="T202" s="18" t="str">
        <f t="shared" si="52"/>
        <v/>
      </c>
      <c r="U202" s="18">
        <f t="shared" si="53"/>
        <v>8.4854464726196576E-3</v>
      </c>
      <c r="V202" s="18" t="str">
        <f t="shared" si="54"/>
        <v/>
      </c>
      <c r="W202" s="18">
        <f t="shared" si="55"/>
        <v>8.3049848051889322E-2</v>
      </c>
      <c r="X202" s="18" t="str">
        <f t="shared" si="56"/>
        <v/>
      </c>
      <c r="Y202" s="18" t="str">
        <f t="shared" si="57"/>
        <v/>
      </c>
      <c r="Z202" s="18" t="str">
        <f t="shared" si="58"/>
        <v/>
      </c>
      <c r="AA202" s="18" t="str">
        <f t="shared" si="59"/>
        <v/>
      </c>
    </row>
    <row r="203" spans="1:27">
      <c r="A203" s="11">
        <v>42300</v>
      </c>
      <c r="B203" s="12">
        <v>1108.5</v>
      </c>
      <c r="C203" s="12">
        <v>1337.9</v>
      </c>
      <c r="D203" s="9">
        <f t="shared" si="66"/>
        <v>-8.1687956286831565E-2</v>
      </c>
      <c r="E203" s="9">
        <f t="shared" si="60"/>
        <v>-6.5953711291443673E-2</v>
      </c>
      <c r="F203" s="9">
        <f t="shared" si="61"/>
        <v>1.0170511321332468E-2</v>
      </c>
      <c r="G203" s="9">
        <f t="shared" si="62"/>
        <v>-4.3070060818445624E-2</v>
      </c>
      <c r="H203" s="9">
        <f t="shared" si="63"/>
        <v>-8.8837361764441722E-2</v>
      </c>
      <c r="I203" s="9">
        <f t="shared" si="64"/>
        <v>-1.5470456202517164</v>
      </c>
      <c r="J203" s="3">
        <f t="shared" si="65"/>
        <v>1.2328767123287671E-2</v>
      </c>
      <c r="K203" s="3">
        <f t="shared" si="65"/>
        <v>1.6834505035151125E-2</v>
      </c>
      <c r="L203" s="15" t="str">
        <f t="shared" si="45"/>
        <v/>
      </c>
      <c r="M203" s="12">
        <v>0.43647969222751948</v>
      </c>
      <c r="N203" s="15" t="str">
        <f t="shared" si="46"/>
        <v/>
      </c>
      <c r="O203" s="15" t="str">
        <f t="shared" si="47"/>
        <v>Exit Trade</v>
      </c>
      <c r="P203" s="15" t="str">
        <f t="shared" si="48"/>
        <v/>
      </c>
      <c r="Q203" s="15">
        <f t="shared" si="49"/>
        <v>1022.1</v>
      </c>
      <c r="R203" s="15" t="str">
        <f t="shared" si="50"/>
        <v/>
      </c>
      <c r="S203" s="15">
        <f t="shared" si="51"/>
        <v>1193.9000000000001</v>
      </c>
      <c r="T203" s="18" t="str">
        <f t="shared" si="52"/>
        <v/>
      </c>
      <c r="U203" s="18">
        <f t="shared" si="53"/>
        <v>8.4854464726196576E-3</v>
      </c>
      <c r="V203" s="18" t="str">
        <f t="shared" si="54"/>
        <v/>
      </c>
      <c r="W203" s="18">
        <f t="shared" si="55"/>
        <v>8.3049848051889322E-2</v>
      </c>
      <c r="X203" s="18" t="str">
        <f t="shared" si="56"/>
        <v/>
      </c>
      <c r="Y203" s="18" t="str">
        <f t="shared" si="57"/>
        <v/>
      </c>
      <c r="Z203" s="18" t="str">
        <f t="shared" si="58"/>
        <v/>
      </c>
      <c r="AA203" s="18" t="str">
        <f t="shared" si="59"/>
        <v/>
      </c>
    </row>
    <row r="204" spans="1:27">
      <c r="A204" s="11">
        <v>42303</v>
      </c>
      <c r="B204" s="12">
        <v>1101.5</v>
      </c>
      <c r="C204" s="12">
        <v>1312.7</v>
      </c>
      <c r="D204" s="9">
        <f t="shared" si="66"/>
        <v>-7.6180983756337334E-2</v>
      </c>
      <c r="E204" s="9">
        <f t="shared" si="60"/>
        <v>-6.6265740818699875E-2</v>
      </c>
      <c r="F204" s="9">
        <f t="shared" si="61"/>
        <v>1.0340188284578512E-2</v>
      </c>
      <c r="G204" s="9">
        <f t="shared" si="62"/>
        <v>-4.3000317178398223E-2</v>
      </c>
      <c r="H204" s="9">
        <f t="shared" si="63"/>
        <v>-8.9531164459001528E-2</v>
      </c>
      <c r="I204" s="9">
        <f t="shared" si="64"/>
        <v>-0.95890351942867202</v>
      </c>
      <c r="J204" s="3">
        <f t="shared" si="65"/>
        <v>-6.3148398737032027E-3</v>
      </c>
      <c r="K204" s="3">
        <f t="shared" si="65"/>
        <v>-1.8835488452051755E-2</v>
      </c>
      <c r="L204" s="15" t="str">
        <f t="shared" si="45"/>
        <v/>
      </c>
      <c r="M204" s="12">
        <v>0.43647969222751948</v>
      </c>
      <c r="N204" s="15" t="str">
        <f t="shared" si="46"/>
        <v/>
      </c>
      <c r="O204" s="15" t="str">
        <f t="shared" si="47"/>
        <v>Exit Trade</v>
      </c>
      <c r="P204" s="15" t="str">
        <f t="shared" si="48"/>
        <v/>
      </c>
      <c r="Q204" s="15">
        <f t="shared" si="49"/>
        <v>1022.1</v>
      </c>
      <c r="R204" s="15" t="str">
        <f t="shared" si="50"/>
        <v/>
      </c>
      <c r="S204" s="15">
        <f t="shared" si="51"/>
        <v>1193.9000000000001</v>
      </c>
      <c r="T204" s="18" t="str">
        <f t="shared" si="52"/>
        <v/>
      </c>
      <c r="U204" s="18">
        <f t="shared" si="53"/>
        <v>8.4854464726196576E-3</v>
      </c>
      <c r="V204" s="18" t="str">
        <f t="shared" si="54"/>
        <v/>
      </c>
      <c r="W204" s="18">
        <f t="shared" si="55"/>
        <v>8.3049848051889322E-2</v>
      </c>
      <c r="X204" s="18" t="str">
        <f t="shared" si="56"/>
        <v/>
      </c>
      <c r="Y204" s="18" t="str">
        <f t="shared" si="57"/>
        <v/>
      </c>
      <c r="Z204" s="18" t="str">
        <f t="shared" si="58"/>
        <v/>
      </c>
      <c r="AA204" s="18" t="str">
        <f t="shared" si="59"/>
        <v/>
      </c>
    </row>
    <row r="205" spans="1:27">
      <c r="A205" s="11">
        <v>42304</v>
      </c>
      <c r="B205" s="12">
        <v>1110.9000000000001</v>
      </c>
      <c r="C205" s="12">
        <v>1275.0999999999999</v>
      </c>
      <c r="D205" s="9">
        <f t="shared" si="66"/>
        <v>-5.9869278977467903E-2</v>
      </c>
      <c r="E205" s="9">
        <f t="shared" si="60"/>
        <v>-6.6018026184945552E-2</v>
      </c>
      <c r="F205" s="9">
        <f t="shared" si="61"/>
        <v>1.0403361507809931E-2</v>
      </c>
      <c r="G205" s="9">
        <f t="shared" si="62"/>
        <v>-4.261046279237321E-2</v>
      </c>
      <c r="H205" s="9">
        <f t="shared" si="63"/>
        <v>-8.9425589577517894E-2</v>
      </c>
      <c r="I205" s="9">
        <f t="shared" si="64"/>
        <v>0.59103465767883867</v>
      </c>
      <c r="J205" s="3">
        <f t="shared" si="65"/>
        <v>8.5338175215615899E-3</v>
      </c>
      <c r="K205" s="3">
        <f t="shared" si="65"/>
        <v>-2.8643254361240295E-2</v>
      </c>
      <c r="L205" s="15" t="str">
        <f t="shared" si="45"/>
        <v/>
      </c>
      <c r="M205" s="12">
        <v>0.43647969222751948</v>
      </c>
      <c r="N205" s="15" t="str">
        <f t="shared" si="46"/>
        <v/>
      </c>
      <c r="O205" s="15" t="str">
        <f t="shared" si="47"/>
        <v>Exit Trade</v>
      </c>
      <c r="P205" s="15" t="str">
        <f t="shared" si="48"/>
        <v/>
      </c>
      <c r="Q205" s="15">
        <f t="shared" si="49"/>
        <v>1022.1</v>
      </c>
      <c r="R205" s="15" t="str">
        <f t="shared" si="50"/>
        <v/>
      </c>
      <c r="S205" s="15">
        <f t="shared" si="51"/>
        <v>1193.9000000000001</v>
      </c>
      <c r="T205" s="18" t="str">
        <f t="shared" si="52"/>
        <v/>
      </c>
      <c r="U205" s="18">
        <f t="shared" si="53"/>
        <v>8.4854464726196576E-3</v>
      </c>
      <c r="V205" s="18" t="str">
        <f t="shared" si="54"/>
        <v/>
      </c>
      <c r="W205" s="18">
        <f t="shared" si="55"/>
        <v>8.3049848051889322E-2</v>
      </c>
      <c r="X205" s="18" t="str">
        <f t="shared" si="56"/>
        <v/>
      </c>
      <c r="Y205" s="18" t="str">
        <f t="shared" si="57"/>
        <v/>
      </c>
      <c r="Z205" s="18" t="str">
        <f t="shared" si="58"/>
        <v/>
      </c>
      <c r="AA205" s="18" t="str">
        <f t="shared" si="59"/>
        <v/>
      </c>
    </row>
    <row r="206" spans="1:27">
      <c r="A206" s="11">
        <v>42305</v>
      </c>
      <c r="B206" s="12">
        <v>1111.5</v>
      </c>
      <c r="C206" s="12">
        <v>1266.5999999999999</v>
      </c>
      <c r="D206" s="9">
        <f t="shared" si="66"/>
        <v>-5.6730016656290558E-2</v>
      </c>
      <c r="E206" s="9">
        <f t="shared" si="60"/>
        <v>-6.588452032040347E-2</v>
      </c>
      <c r="F206" s="9">
        <f t="shared" si="61"/>
        <v>1.0498755369528158E-2</v>
      </c>
      <c r="G206" s="9">
        <f t="shared" si="62"/>
        <v>-4.2262320738965117E-2</v>
      </c>
      <c r="H206" s="9">
        <f t="shared" si="63"/>
        <v>-8.9506719901841822E-2</v>
      </c>
      <c r="I206" s="9">
        <f t="shared" si="64"/>
        <v>0.8719608507769564</v>
      </c>
      <c r="J206" s="3">
        <f t="shared" si="65"/>
        <v>5.4010261949762267E-4</v>
      </c>
      <c r="K206" s="3">
        <f t="shared" si="65"/>
        <v>-6.6661438318563254E-3</v>
      </c>
      <c r="L206" s="15" t="str">
        <f t="shared" si="45"/>
        <v/>
      </c>
      <c r="M206" s="12">
        <v>0.43647969222751948</v>
      </c>
      <c r="N206" s="15" t="str">
        <f t="shared" si="46"/>
        <v/>
      </c>
      <c r="O206" s="15" t="str">
        <f t="shared" si="47"/>
        <v>Exit Trade</v>
      </c>
      <c r="P206" s="15" t="str">
        <f t="shared" si="48"/>
        <v/>
      </c>
      <c r="Q206" s="15">
        <f t="shared" si="49"/>
        <v>1022.1</v>
      </c>
      <c r="R206" s="15" t="str">
        <f t="shared" si="50"/>
        <v/>
      </c>
      <c r="S206" s="15">
        <f t="shared" si="51"/>
        <v>1193.9000000000001</v>
      </c>
      <c r="T206" s="18" t="str">
        <f t="shared" si="52"/>
        <v/>
      </c>
      <c r="U206" s="18">
        <f t="shared" si="53"/>
        <v>8.4854464726196576E-3</v>
      </c>
      <c r="V206" s="18" t="str">
        <f t="shared" si="54"/>
        <v/>
      </c>
      <c r="W206" s="18">
        <f t="shared" si="55"/>
        <v>8.3049848051889322E-2</v>
      </c>
      <c r="X206" s="18" t="str">
        <f t="shared" si="56"/>
        <v/>
      </c>
      <c r="Y206" s="18" t="str">
        <f t="shared" si="57"/>
        <v/>
      </c>
      <c r="Z206" s="18" t="str">
        <f t="shared" si="58"/>
        <v/>
      </c>
      <c r="AA206" s="18" t="str">
        <f t="shared" si="59"/>
        <v/>
      </c>
    </row>
    <row r="207" spans="1:27">
      <c r="A207" s="11">
        <v>42306</v>
      </c>
      <c r="B207" s="12">
        <v>1103.55</v>
      </c>
      <c r="C207" s="12">
        <v>1264.6500000000001</v>
      </c>
      <c r="D207" s="9">
        <f t="shared" si="66"/>
        <v>-5.9178333259001833E-2</v>
      </c>
      <c r="E207" s="9">
        <f t="shared" si="60"/>
        <v>-6.5657123463422534E-2</v>
      </c>
      <c r="F207" s="9">
        <f t="shared" si="61"/>
        <v>1.0569801386491997E-2</v>
      </c>
      <c r="G207" s="9">
        <f t="shared" si="62"/>
        <v>-4.1875070343815546E-2</v>
      </c>
      <c r="H207" s="9">
        <f t="shared" si="63"/>
        <v>-8.9439176583029523E-2</v>
      </c>
      <c r="I207" s="9">
        <f t="shared" si="64"/>
        <v>0.61295288033514705</v>
      </c>
      <c r="J207" s="3">
        <f t="shared" si="65"/>
        <v>-7.1524966261808775E-3</v>
      </c>
      <c r="K207" s="3">
        <f t="shared" si="65"/>
        <v>-1.5395547134058251E-3</v>
      </c>
      <c r="L207" s="15" t="str">
        <f t="shared" si="45"/>
        <v/>
      </c>
      <c r="M207" s="12">
        <v>0.43647969222751948</v>
      </c>
      <c r="N207" s="15" t="str">
        <f t="shared" si="46"/>
        <v/>
      </c>
      <c r="O207" s="15" t="str">
        <f t="shared" si="47"/>
        <v>Exit Trade</v>
      </c>
      <c r="P207" s="15" t="str">
        <f t="shared" si="48"/>
        <v/>
      </c>
      <c r="Q207" s="15">
        <f t="shared" si="49"/>
        <v>1022.1</v>
      </c>
      <c r="R207" s="15" t="str">
        <f t="shared" si="50"/>
        <v/>
      </c>
      <c r="S207" s="15">
        <f t="shared" si="51"/>
        <v>1193.9000000000001</v>
      </c>
      <c r="T207" s="18" t="str">
        <f t="shared" si="52"/>
        <v/>
      </c>
      <c r="U207" s="18">
        <f t="shared" si="53"/>
        <v>8.4854464726196576E-3</v>
      </c>
      <c r="V207" s="18" t="str">
        <f t="shared" si="54"/>
        <v/>
      </c>
      <c r="W207" s="18">
        <f t="shared" si="55"/>
        <v>8.3049848051889322E-2</v>
      </c>
      <c r="X207" s="18" t="str">
        <f t="shared" si="56"/>
        <v/>
      </c>
      <c r="Y207" s="18" t="str">
        <f t="shared" si="57"/>
        <v/>
      </c>
      <c r="Z207" s="18" t="str">
        <f t="shared" si="58"/>
        <v/>
      </c>
      <c r="AA207" s="18" t="str">
        <f t="shared" si="59"/>
        <v/>
      </c>
    </row>
    <row r="208" spans="1:27">
      <c r="A208" s="11">
        <v>42307</v>
      </c>
      <c r="B208" s="12">
        <v>1099.5999999999999</v>
      </c>
      <c r="C208" s="12">
        <v>1256.8499999999999</v>
      </c>
      <c r="D208" s="9">
        <f t="shared" si="66"/>
        <v>-5.8048718304917889E-2</v>
      </c>
      <c r="E208" s="9">
        <f t="shared" si="60"/>
        <v>-6.5420881768470315E-2</v>
      </c>
      <c r="F208" s="9">
        <f t="shared" si="61"/>
        <v>1.0660662886543007E-2</v>
      </c>
      <c r="G208" s="9">
        <f t="shared" si="62"/>
        <v>-4.1434390273748553E-2</v>
      </c>
      <c r="H208" s="9">
        <f t="shared" si="63"/>
        <v>-8.9407373263192078E-2</v>
      </c>
      <c r="I208" s="9">
        <f t="shared" si="64"/>
        <v>0.69152955515161585</v>
      </c>
      <c r="J208" s="3">
        <f t="shared" si="65"/>
        <v>-3.5793575279779309E-3</v>
      </c>
      <c r="K208" s="3">
        <f t="shared" si="65"/>
        <v>-6.1677143873800511E-3</v>
      </c>
      <c r="L208" s="15" t="str">
        <f t="shared" ref="L208:L271" si="67">IF(ABS(I208)&gt;2.25,"Enter Trade",IF(ABS(I208)&lt;0.5,"Exit Trade",""))</f>
        <v/>
      </c>
      <c r="M208" s="12">
        <v>0.43647969222751948</v>
      </c>
      <c r="N208" s="15" t="str">
        <f t="shared" ref="N208:N271" si="68">IF(M208&lt;&gt;M207,L208,"")</f>
        <v/>
      </c>
      <c r="O208" s="15" t="str">
        <f t="shared" ref="O208:O271" si="69">IF(M208&lt;&gt;M207,N208,O207)</f>
        <v>Exit Trade</v>
      </c>
      <c r="P208" s="15" t="str">
        <f t="shared" ref="P208:P271" si="70">IF(OR(N208="Enter Trade",N208="Exit Trade"),B208,"")</f>
        <v/>
      </c>
      <c r="Q208" s="15">
        <f t="shared" ref="Q208:Q271" si="71">IF(M208&lt;&gt;M207,P208,Q207)</f>
        <v>1022.1</v>
      </c>
      <c r="R208" s="15" t="str">
        <f t="shared" ref="R208:R271" si="72">IF(OR(N208="Enter Trade",N208="Exit Trade"),C208,"")</f>
        <v/>
      </c>
      <c r="S208" s="15">
        <f t="shared" ref="S208:S271" si="73">IF(M208&lt;&gt;M207,R208,S207)</f>
        <v>1193.9000000000001</v>
      </c>
      <c r="T208" s="18" t="str">
        <f t="shared" ref="T208:T271" si="74">IF(OR(N208="Enter Trade",N208="Exit Trade"),J208,"")</f>
        <v/>
      </c>
      <c r="U208" s="18">
        <f t="shared" ref="U208:U271" si="75">IF(M208&lt;&gt;M207,T208,U207)</f>
        <v>8.4854464726196576E-3</v>
      </c>
      <c r="V208" s="18" t="str">
        <f t="shared" ref="V208:V271" si="76">IF(OR(N208="Enter Trade",N208="Exit Trade"),K208,"")</f>
        <v/>
      </c>
      <c r="W208" s="18">
        <f t="shared" ref="W208:W271" si="77">IF(M208&lt;&gt;M207,V208,W207)</f>
        <v>8.3049848051889322E-2</v>
      </c>
      <c r="X208" s="18" t="str">
        <f t="shared" si="56"/>
        <v/>
      </c>
      <c r="Y208" s="18" t="str">
        <f t="shared" si="57"/>
        <v/>
      </c>
      <c r="Z208" s="18" t="str">
        <f t="shared" si="58"/>
        <v/>
      </c>
      <c r="AA208" s="18" t="str">
        <f t="shared" si="59"/>
        <v/>
      </c>
    </row>
    <row r="209" spans="1:27">
      <c r="A209" s="11">
        <v>42310</v>
      </c>
      <c r="B209" s="12">
        <v>1083.0999999999999</v>
      </c>
      <c r="C209" s="12">
        <v>1221.05</v>
      </c>
      <c r="D209" s="9">
        <f t="shared" si="66"/>
        <v>-5.2064892123334573E-2</v>
      </c>
      <c r="E209" s="9">
        <f t="shared" si="60"/>
        <v>-6.4951276569061869E-2</v>
      </c>
      <c r="F209" s="9">
        <f t="shared" si="61"/>
        <v>1.0934085873513055E-2</v>
      </c>
      <c r="G209" s="9">
        <f t="shared" si="62"/>
        <v>-4.03495833536575E-2</v>
      </c>
      <c r="H209" s="9">
        <f t="shared" si="63"/>
        <v>-8.9552969784466238E-2</v>
      </c>
      <c r="I209" s="9">
        <f t="shared" si="64"/>
        <v>1.1785516041120117</v>
      </c>
      <c r="J209" s="3">
        <f t="shared" si="65"/>
        <v>-1.5005456529647146E-2</v>
      </c>
      <c r="K209" s="3">
        <f t="shared" si="65"/>
        <v>-2.848390818315627E-2</v>
      </c>
      <c r="L209" s="15" t="str">
        <f t="shared" si="67"/>
        <v/>
      </c>
      <c r="M209" s="12">
        <v>0.43647969222751948</v>
      </c>
      <c r="N209" s="15" t="str">
        <f t="shared" si="68"/>
        <v/>
      </c>
      <c r="O209" s="15" t="str">
        <f t="shared" si="69"/>
        <v>Exit Trade</v>
      </c>
      <c r="P209" s="15" t="str">
        <f t="shared" si="70"/>
        <v/>
      </c>
      <c r="Q209" s="15">
        <f t="shared" si="71"/>
        <v>1022.1</v>
      </c>
      <c r="R209" s="15" t="str">
        <f t="shared" si="72"/>
        <v/>
      </c>
      <c r="S209" s="15">
        <f t="shared" si="73"/>
        <v>1193.9000000000001</v>
      </c>
      <c r="T209" s="18" t="str">
        <f t="shared" si="74"/>
        <v/>
      </c>
      <c r="U209" s="18">
        <f t="shared" si="75"/>
        <v>8.4854464726196576E-3</v>
      </c>
      <c r="V209" s="18" t="str">
        <f t="shared" si="76"/>
        <v/>
      </c>
      <c r="W209" s="18">
        <f t="shared" si="77"/>
        <v>8.3049848051889322E-2</v>
      </c>
      <c r="X209" s="18" t="str">
        <f t="shared" si="56"/>
        <v/>
      </c>
      <c r="Y209" s="18" t="str">
        <f t="shared" si="57"/>
        <v/>
      </c>
      <c r="Z209" s="18" t="str">
        <f t="shared" si="58"/>
        <v/>
      </c>
      <c r="AA209" s="18" t="str">
        <f t="shared" si="59"/>
        <v/>
      </c>
    </row>
    <row r="210" spans="1:27">
      <c r="A210" s="11">
        <v>42311</v>
      </c>
      <c r="B210" s="12">
        <v>1084.9000000000001</v>
      </c>
      <c r="C210" s="12">
        <v>1221.4000000000001</v>
      </c>
      <c r="D210" s="9">
        <f t="shared" si="66"/>
        <v>-5.1468206461169813E-2</v>
      </c>
      <c r="E210" s="9">
        <f t="shared" si="60"/>
        <v>-6.4405748116884987E-2</v>
      </c>
      <c r="F210" s="9">
        <f t="shared" si="61"/>
        <v>1.1190555567083194E-2</v>
      </c>
      <c r="G210" s="9">
        <f t="shared" si="62"/>
        <v>-3.9226998090947804E-2</v>
      </c>
      <c r="H210" s="9">
        <f t="shared" si="63"/>
        <v>-8.9584498142822169E-2</v>
      </c>
      <c r="I210" s="9">
        <f t="shared" si="64"/>
        <v>1.1561125431315229</v>
      </c>
      <c r="J210" s="3">
        <f t="shared" si="65"/>
        <v>1.6618964084573742E-3</v>
      </c>
      <c r="K210" s="3">
        <f t="shared" si="65"/>
        <v>2.8663854879008757E-4</v>
      </c>
      <c r="L210" s="15" t="str">
        <f t="shared" si="67"/>
        <v/>
      </c>
      <c r="M210" s="12">
        <v>0.43647969222751948</v>
      </c>
      <c r="N210" s="15" t="str">
        <f t="shared" si="68"/>
        <v/>
      </c>
      <c r="O210" s="15" t="str">
        <f t="shared" si="69"/>
        <v>Exit Trade</v>
      </c>
      <c r="P210" s="15" t="str">
        <f t="shared" si="70"/>
        <v/>
      </c>
      <c r="Q210" s="15">
        <f t="shared" si="71"/>
        <v>1022.1</v>
      </c>
      <c r="R210" s="15" t="str">
        <f t="shared" si="72"/>
        <v/>
      </c>
      <c r="S210" s="15">
        <f t="shared" si="73"/>
        <v>1193.9000000000001</v>
      </c>
      <c r="T210" s="18" t="str">
        <f t="shared" si="74"/>
        <v/>
      </c>
      <c r="U210" s="18">
        <f t="shared" si="75"/>
        <v>8.4854464726196576E-3</v>
      </c>
      <c r="V210" s="18" t="str">
        <f t="shared" si="76"/>
        <v/>
      </c>
      <c r="W210" s="18">
        <f t="shared" si="77"/>
        <v>8.3049848051889322E-2</v>
      </c>
      <c r="X210" s="18" t="str">
        <f t="shared" si="56"/>
        <v/>
      </c>
      <c r="Y210" s="18" t="str">
        <f t="shared" si="57"/>
        <v/>
      </c>
      <c r="Z210" s="18" t="str">
        <f t="shared" si="58"/>
        <v/>
      </c>
      <c r="AA210" s="18" t="str">
        <f t="shared" si="59"/>
        <v/>
      </c>
    </row>
    <row r="211" spans="1:27">
      <c r="A211" s="11">
        <v>42312</v>
      </c>
      <c r="B211" s="12">
        <v>1081.7</v>
      </c>
      <c r="C211" s="12">
        <v>1220.1500000000001</v>
      </c>
      <c r="D211" s="9">
        <f t="shared" si="66"/>
        <v>-5.2306394547308642E-2</v>
      </c>
      <c r="E211" s="9">
        <f t="shared" si="60"/>
        <v>-6.4127982032706643E-2</v>
      </c>
      <c r="F211" s="9">
        <f t="shared" si="61"/>
        <v>1.1388926365693658E-2</v>
      </c>
      <c r="G211" s="9">
        <f t="shared" si="62"/>
        <v>-3.8502897709895914E-2</v>
      </c>
      <c r="H211" s="9">
        <f t="shared" si="63"/>
        <v>-8.9753066355517372E-2</v>
      </c>
      <c r="I211" s="9">
        <f t="shared" si="64"/>
        <v>1.0379896318416482</v>
      </c>
      <c r="J211" s="3">
        <f t="shared" si="65"/>
        <v>-2.9495806065075541E-3</v>
      </c>
      <c r="K211" s="3">
        <f t="shared" si="65"/>
        <v>-1.0234157524152611E-3</v>
      </c>
      <c r="L211" s="15" t="str">
        <f t="shared" si="67"/>
        <v/>
      </c>
      <c r="M211" s="12">
        <v>0.43647969222751948</v>
      </c>
      <c r="N211" s="15" t="str">
        <f t="shared" si="68"/>
        <v/>
      </c>
      <c r="O211" s="15" t="str">
        <f t="shared" si="69"/>
        <v>Exit Trade</v>
      </c>
      <c r="P211" s="15" t="str">
        <f t="shared" si="70"/>
        <v/>
      </c>
      <c r="Q211" s="15">
        <f t="shared" si="71"/>
        <v>1022.1</v>
      </c>
      <c r="R211" s="15" t="str">
        <f t="shared" si="72"/>
        <v/>
      </c>
      <c r="S211" s="15">
        <f t="shared" si="73"/>
        <v>1193.9000000000001</v>
      </c>
      <c r="T211" s="18" t="str">
        <f t="shared" si="74"/>
        <v/>
      </c>
      <c r="U211" s="18">
        <f t="shared" si="75"/>
        <v>8.4854464726196576E-3</v>
      </c>
      <c r="V211" s="18" t="str">
        <f t="shared" si="76"/>
        <v/>
      </c>
      <c r="W211" s="18">
        <f t="shared" si="77"/>
        <v>8.3049848051889322E-2</v>
      </c>
      <c r="X211" s="18" t="str">
        <f t="shared" si="56"/>
        <v/>
      </c>
      <c r="Y211" s="18" t="str">
        <f t="shared" si="57"/>
        <v/>
      </c>
      <c r="Z211" s="18" t="str">
        <f t="shared" si="58"/>
        <v/>
      </c>
      <c r="AA211" s="18" t="str">
        <f t="shared" si="59"/>
        <v/>
      </c>
    </row>
    <row r="212" spans="1:27">
      <c r="A212" s="11">
        <v>42313</v>
      </c>
      <c r="B212" s="12">
        <v>1079.8499999999999</v>
      </c>
      <c r="C212" s="12">
        <v>1205.8499999999999</v>
      </c>
      <c r="D212" s="9">
        <f t="shared" si="66"/>
        <v>-4.7929855098277289E-2</v>
      </c>
      <c r="E212" s="9">
        <f t="shared" si="60"/>
        <v>-6.3745395479093372E-2</v>
      </c>
      <c r="F212" s="9">
        <f t="shared" si="61"/>
        <v>1.1740331905998684E-2</v>
      </c>
      <c r="G212" s="9">
        <f t="shared" si="62"/>
        <v>-3.7329648690596337E-2</v>
      </c>
      <c r="H212" s="9">
        <f t="shared" si="63"/>
        <v>-9.0161142267590408E-2</v>
      </c>
      <c r="I212" s="9">
        <f t="shared" si="64"/>
        <v>1.3471118625475302</v>
      </c>
      <c r="J212" s="3">
        <f t="shared" si="65"/>
        <v>-1.7102708699270929E-3</v>
      </c>
      <c r="K212" s="3">
        <f t="shared" si="65"/>
        <v>-1.1719870507724609E-2</v>
      </c>
      <c r="L212" s="15" t="str">
        <f t="shared" si="67"/>
        <v/>
      </c>
      <c r="M212" s="12">
        <v>0.43647969222751948</v>
      </c>
      <c r="N212" s="15" t="str">
        <f t="shared" si="68"/>
        <v/>
      </c>
      <c r="O212" s="15" t="str">
        <f t="shared" si="69"/>
        <v>Exit Trade</v>
      </c>
      <c r="P212" s="15" t="str">
        <f t="shared" si="70"/>
        <v/>
      </c>
      <c r="Q212" s="15">
        <f t="shared" si="71"/>
        <v>1022.1</v>
      </c>
      <c r="R212" s="15" t="str">
        <f t="shared" si="72"/>
        <v/>
      </c>
      <c r="S212" s="15">
        <f t="shared" si="73"/>
        <v>1193.9000000000001</v>
      </c>
      <c r="T212" s="18" t="str">
        <f t="shared" si="74"/>
        <v/>
      </c>
      <c r="U212" s="18">
        <f t="shared" si="75"/>
        <v>8.4854464726196576E-3</v>
      </c>
      <c r="V212" s="18" t="str">
        <f t="shared" si="76"/>
        <v/>
      </c>
      <c r="W212" s="18">
        <f t="shared" si="77"/>
        <v>8.3049848051889322E-2</v>
      </c>
      <c r="X212" s="18" t="str">
        <f t="shared" si="56"/>
        <v/>
      </c>
      <c r="Y212" s="18" t="str">
        <f t="shared" si="57"/>
        <v/>
      </c>
      <c r="Z212" s="18" t="str">
        <f t="shared" si="58"/>
        <v/>
      </c>
      <c r="AA212" s="18" t="str">
        <f t="shared" si="59"/>
        <v/>
      </c>
    </row>
    <row r="213" spans="1:27">
      <c r="A213" s="11">
        <v>42314</v>
      </c>
      <c r="B213" s="12">
        <v>1080.9000000000001</v>
      </c>
      <c r="C213" s="12">
        <v>1205.4000000000001</v>
      </c>
      <c r="D213" s="9">
        <f t="shared" si="66"/>
        <v>-4.7345670289661843E-2</v>
      </c>
      <c r="E213" s="9">
        <f t="shared" si="60"/>
        <v>-6.3505095342826806E-2</v>
      </c>
      <c r="F213" s="9">
        <f t="shared" si="61"/>
        <v>1.2005710870804379E-2</v>
      </c>
      <c r="G213" s="9">
        <f t="shared" si="62"/>
        <v>-3.6492245883516954E-2</v>
      </c>
      <c r="H213" s="9">
        <f t="shared" si="63"/>
        <v>-9.0517944802136652E-2</v>
      </c>
      <c r="I213" s="9">
        <f t="shared" si="64"/>
        <v>1.3459781954654291</v>
      </c>
      <c r="J213" s="3">
        <f t="shared" si="65"/>
        <v>9.723572718434801E-4</v>
      </c>
      <c r="K213" s="3">
        <f t="shared" si="65"/>
        <v>-3.731807438734653E-4</v>
      </c>
      <c r="L213" s="15" t="str">
        <f t="shared" si="67"/>
        <v/>
      </c>
      <c r="M213" s="12">
        <v>0.43647969222751948</v>
      </c>
      <c r="N213" s="15" t="str">
        <f t="shared" si="68"/>
        <v/>
      </c>
      <c r="O213" s="15" t="str">
        <f t="shared" si="69"/>
        <v>Exit Trade</v>
      </c>
      <c r="P213" s="15" t="str">
        <f t="shared" si="70"/>
        <v/>
      </c>
      <c r="Q213" s="15">
        <f t="shared" si="71"/>
        <v>1022.1</v>
      </c>
      <c r="R213" s="15" t="str">
        <f t="shared" si="72"/>
        <v/>
      </c>
      <c r="S213" s="15">
        <f t="shared" si="73"/>
        <v>1193.9000000000001</v>
      </c>
      <c r="T213" s="18" t="str">
        <f t="shared" si="74"/>
        <v/>
      </c>
      <c r="U213" s="18">
        <f t="shared" si="75"/>
        <v>8.4854464726196576E-3</v>
      </c>
      <c r="V213" s="18" t="str">
        <f t="shared" si="76"/>
        <v/>
      </c>
      <c r="W213" s="18">
        <f t="shared" si="77"/>
        <v>8.3049848051889322E-2</v>
      </c>
      <c r="X213" s="18" t="str">
        <f t="shared" si="56"/>
        <v/>
      </c>
      <c r="Y213" s="18" t="str">
        <f t="shared" si="57"/>
        <v/>
      </c>
      <c r="Z213" s="18" t="str">
        <f t="shared" si="58"/>
        <v/>
      </c>
      <c r="AA213" s="18" t="str">
        <f t="shared" si="59"/>
        <v/>
      </c>
    </row>
    <row r="214" spans="1:27">
      <c r="A214" s="11">
        <v>42317</v>
      </c>
      <c r="B214" s="12">
        <v>1064.8</v>
      </c>
      <c r="C214" s="12">
        <v>1190.75</v>
      </c>
      <c r="D214" s="9">
        <f t="shared" si="66"/>
        <v>-4.8552547717009419E-2</v>
      </c>
      <c r="E214" s="9">
        <f t="shared" si="60"/>
        <v>-6.3596125438632037E-2</v>
      </c>
      <c r="F214" s="9">
        <f t="shared" si="61"/>
        <v>1.1876667035735681E-2</v>
      </c>
      <c r="G214" s="9">
        <f t="shared" si="62"/>
        <v>-3.6873624608226754E-2</v>
      </c>
      <c r="H214" s="9">
        <f t="shared" si="63"/>
        <v>-9.0318626269037319E-2</v>
      </c>
      <c r="I214" s="9">
        <f t="shared" si="64"/>
        <v>1.2666497828353718</v>
      </c>
      <c r="J214" s="3">
        <f t="shared" si="65"/>
        <v>-1.4894994911647827E-2</v>
      </c>
      <c r="K214" s="3">
        <f t="shared" si="65"/>
        <v>-1.2153641944582785E-2</v>
      </c>
      <c r="L214" s="15" t="str">
        <f t="shared" si="67"/>
        <v/>
      </c>
      <c r="M214" s="12">
        <v>0.43647969222751948</v>
      </c>
      <c r="N214" s="15" t="str">
        <f t="shared" si="68"/>
        <v/>
      </c>
      <c r="O214" s="15" t="str">
        <f t="shared" si="69"/>
        <v>Exit Trade</v>
      </c>
      <c r="P214" s="15" t="str">
        <f t="shared" si="70"/>
        <v/>
      </c>
      <c r="Q214" s="15">
        <f t="shared" si="71"/>
        <v>1022.1</v>
      </c>
      <c r="R214" s="15" t="str">
        <f t="shared" si="72"/>
        <v/>
      </c>
      <c r="S214" s="15">
        <f t="shared" si="73"/>
        <v>1193.9000000000001</v>
      </c>
      <c r="T214" s="18" t="str">
        <f t="shared" si="74"/>
        <v/>
      </c>
      <c r="U214" s="18">
        <f t="shared" si="75"/>
        <v>8.4854464726196576E-3</v>
      </c>
      <c r="V214" s="18" t="str">
        <f t="shared" si="76"/>
        <v/>
      </c>
      <c r="W214" s="18">
        <f t="shared" si="77"/>
        <v>8.3049848051889322E-2</v>
      </c>
      <c r="X214" s="18" t="str">
        <f t="shared" si="56"/>
        <v/>
      </c>
      <c r="Y214" s="18" t="str">
        <f t="shared" si="57"/>
        <v/>
      </c>
      <c r="Z214" s="18" t="str">
        <f t="shared" si="58"/>
        <v/>
      </c>
      <c r="AA214" s="18" t="str">
        <f t="shared" si="59"/>
        <v/>
      </c>
    </row>
    <row r="215" spans="1:27">
      <c r="A215" s="11">
        <v>42318</v>
      </c>
      <c r="B215" s="12">
        <v>1054.5999999999999</v>
      </c>
      <c r="C215" s="12">
        <v>1171.3499999999999</v>
      </c>
      <c r="D215" s="9">
        <f t="shared" si="66"/>
        <v>-4.559891488913409E-2</v>
      </c>
      <c r="E215" s="9">
        <f t="shared" si="60"/>
        <v>-6.3422943039851437E-2</v>
      </c>
      <c r="F215" s="9">
        <f t="shared" si="61"/>
        <v>1.2105451449220208E-2</v>
      </c>
      <c r="G215" s="9">
        <f t="shared" si="62"/>
        <v>-3.6185677279105974E-2</v>
      </c>
      <c r="H215" s="9">
        <f t="shared" si="63"/>
        <v>-9.06602088005969E-2</v>
      </c>
      <c r="I215" s="9">
        <f t="shared" si="64"/>
        <v>1.4723968144009625</v>
      </c>
      <c r="J215" s="3">
        <f t="shared" si="65"/>
        <v>-9.579263711495159E-3</v>
      </c>
      <c r="K215" s="3">
        <f t="shared" si="65"/>
        <v>-1.6292252781860247E-2</v>
      </c>
      <c r="L215" s="15" t="str">
        <f t="shared" si="67"/>
        <v/>
      </c>
      <c r="M215" s="12">
        <v>0.43647969222751948</v>
      </c>
      <c r="N215" s="15" t="str">
        <f t="shared" si="68"/>
        <v/>
      </c>
      <c r="O215" s="15" t="str">
        <f t="shared" si="69"/>
        <v>Exit Trade</v>
      </c>
      <c r="P215" s="15" t="str">
        <f t="shared" si="70"/>
        <v/>
      </c>
      <c r="Q215" s="15">
        <f t="shared" si="71"/>
        <v>1022.1</v>
      </c>
      <c r="R215" s="15" t="str">
        <f t="shared" si="72"/>
        <v/>
      </c>
      <c r="S215" s="15">
        <f t="shared" si="73"/>
        <v>1193.9000000000001</v>
      </c>
      <c r="T215" s="18" t="str">
        <f t="shared" si="74"/>
        <v/>
      </c>
      <c r="U215" s="18">
        <f t="shared" si="75"/>
        <v>8.4854464726196576E-3</v>
      </c>
      <c r="V215" s="18" t="str">
        <f t="shared" si="76"/>
        <v/>
      </c>
      <c r="W215" s="18">
        <f t="shared" si="77"/>
        <v>8.3049848051889322E-2</v>
      </c>
      <c r="X215" s="18" t="str">
        <f t="shared" si="56"/>
        <v/>
      </c>
      <c r="Y215" s="18" t="str">
        <f t="shared" si="57"/>
        <v/>
      </c>
      <c r="Z215" s="18" t="str">
        <f t="shared" si="58"/>
        <v/>
      </c>
      <c r="AA215" s="18" t="str">
        <f t="shared" si="59"/>
        <v/>
      </c>
    </row>
    <row r="216" spans="1:27">
      <c r="A216" s="11">
        <v>42319</v>
      </c>
      <c r="B216" s="12">
        <v>1054.4000000000001</v>
      </c>
      <c r="C216" s="12">
        <v>1177.4000000000001</v>
      </c>
      <c r="D216" s="9">
        <f t="shared" si="66"/>
        <v>-4.7918634226215548E-2</v>
      </c>
      <c r="E216" s="9">
        <f t="shared" si="60"/>
        <v>-6.3377382150393596E-2</v>
      </c>
      <c r="F216" s="9">
        <f t="shared" si="61"/>
        <v>1.2162930689640972E-2</v>
      </c>
      <c r="G216" s="9">
        <f t="shared" si="62"/>
        <v>-3.601078809870141E-2</v>
      </c>
      <c r="H216" s="9">
        <f t="shared" si="63"/>
        <v>-9.0743976202085783E-2</v>
      </c>
      <c r="I216" s="9">
        <f t="shared" si="64"/>
        <v>1.2709722943125941</v>
      </c>
      <c r="J216" s="3">
        <f t="shared" si="65"/>
        <v>-1.89645363170698E-4</v>
      </c>
      <c r="K216" s="3">
        <f t="shared" si="65"/>
        <v>5.1649805779657512E-3</v>
      </c>
      <c r="L216" s="15" t="str">
        <f t="shared" si="67"/>
        <v/>
      </c>
      <c r="M216" s="12">
        <v>0.43647969222751948</v>
      </c>
      <c r="N216" s="15" t="str">
        <f t="shared" si="68"/>
        <v/>
      </c>
      <c r="O216" s="15" t="str">
        <f t="shared" si="69"/>
        <v>Exit Trade</v>
      </c>
      <c r="P216" s="15" t="str">
        <f t="shared" si="70"/>
        <v/>
      </c>
      <c r="Q216" s="15">
        <f t="shared" si="71"/>
        <v>1022.1</v>
      </c>
      <c r="R216" s="15" t="str">
        <f t="shared" si="72"/>
        <v/>
      </c>
      <c r="S216" s="15">
        <f t="shared" si="73"/>
        <v>1193.9000000000001</v>
      </c>
      <c r="T216" s="18" t="str">
        <f t="shared" si="74"/>
        <v/>
      </c>
      <c r="U216" s="18">
        <f t="shared" si="75"/>
        <v>8.4854464726196576E-3</v>
      </c>
      <c r="V216" s="18" t="str">
        <f t="shared" si="76"/>
        <v/>
      </c>
      <c r="W216" s="18">
        <f t="shared" si="77"/>
        <v>8.3049848051889322E-2</v>
      </c>
      <c r="X216" s="18" t="str">
        <f t="shared" si="56"/>
        <v/>
      </c>
      <c r="Y216" s="18" t="str">
        <f t="shared" si="57"/>
        <v/>
      </c>
      <c r="Z216" s="18" t="str">
        <f t="shared" si="58"/>
        <v/>
      </c>
      <c r="AA216" s="18" t="str">
        <f t="shared" si="59"/>
        <v/>
      </c>
    </row>
    <row r="217" spans="1:27">
      <c r="A217" s="11">
        <v>42321</v>
      </c>
      <c r="B217" s="12">
        <v>1052.05</v>
      </c>
      <c r="C217" s="12">
        <v>1178.75</v>
      </c>
      <c r="D217" s="9">
        <f t="shared" si="66"/>
        <v>-4.9385325045461864E-2</v>
      </c>
      <c r="E217" s="9">
        <f t="shared" si="60"/>
        <v>-6.3091854365964886E-2</v>
      </c>
      <c r="F217" s="9">
        <f t="shared" si="61"/>
        <v>1.2393070341473258E-2</v>
      </c>
      <c r="G217" s="9">
        <f t="shared" si="62"/>
        <v>-3.5207446097650058E-2</v>
      </c>
      <c r="H217" s="9">
        <f t="shared" si="63"/>
        <v>-9.0976262634279714E-2</v>
      </c>
      <c r="I217" s="9">
        <f t="shared" si="64"/>
        <v>1.1059833393048928</v>
      </c>
      <c r="J217" s="3">
        <f t="shared" si="65"/>
        <v>-2.2287556904401901E-3</v>
      </c>
      <c r="K217" s="3">
        <f t="shared" si="65"/>
        <v>1.1465941905893569E-3</v>
      </c>
      <c r="L217" s="15" t="str">
        <f t="shared" si="67"/>
        <v/>
      </c>
      <c r="M217" s="12">
        <v>0.43647969222751948</v>
      </c>
      <c r="N217" s="15" t="str">
        <f t="shared" si="68"/>
        <v/>
      </c>
      <c r="O217" s="15" t="str">
        <f t="shared" si="69"/>
        <v>Exit Trade</v>
      </c>
      <c r="P217" s="15" t="str">
        <f t="shared" si="70"/>
        <v/>
      </c>
      <c r="Q217" s="15">
        <f t="shared" si="71"/>
        <v>1022.1</v>
      </c>
      <c r="R217" s="15" t="str">
        <f t="shared" si="72"/>
        <v/>
      </c>
      <c r="S217" s="15">
        <f t="shared" si="73"/>
        <v>1193.9000000000001</v>
      </c>
      <c r="T217" s="18" t="str">
        <f t="shared" si="74"/>
        <v/>
      </c>
      <c r="U217" s="18">
        <f t="shared" si="75"/>
        <v>8.4854464726196576E-3</v>
      </c>
      <c r="V217" s="18" t="str">
        <f t="shared" si="76"/>
        <v/>
      </c>
      <c r="W217" s="18">
        <f t="shared" si="77"/>
        <v>8.3049848051889322E-2</v>
      </c>
      <c r="X217" s="18" t="str">
        <f t="shared" ref="X217:X280" si="78">IF(AND(O216="Enter Trade",O217="Exit Trade",U216&gt;W216),1-Q217/Q216,IF(AND(O216="Enter Trade",O217="Exit Trade",U216&lt;W216),Q217/Q216-1,""))</f>
        <v/>
      </c>
      <c r="Y217" s="18" t="str">
        <f t="shared" ref="Y217:Y280" si="79">IF(AND(O216="Enter Trade",O217="Exit Trade",U216&gt;W216),S217/S216-1,IF(AND(O216="Enter Trade",O217="Exit Trade",U216&lt;W216),1-S217/S216,""))</f>
        <v/>
      </c>
      <c r="Z217" s="18" t="str">
        <f t="shared" ref="Z217:Z280" si="80">IF(AND(X217&lt;&gt;"",Y217&lt;&gt;""),(X217+Y217),"")</f>
        <v/>
      </c>
      <c r="AA217" s="18" t="str">
        <f t="shared" ref="AA217:AA280" si="81">IF(AND(X217&lt;&gt;"",Y217&lt;&gt;""),(X217+Y217)/2,"")</f>
        <v/>
      </c>
    </row>
    <row r="218" spans="1:27">
      <c r="A218" s="11">
        <v>42324</v>
      </c>
      <c r="B218" s="12">
        <v>1060.95</v>
      </c>
      <c r="C218" s="12">
        <v>1178.4000000000001</v>
      </c>
      <c r="D218" s="9">
        <f t="shared" si="66"/>
        <v>-4.5597816696446143E-2</v>
      </c>
      <c r="E218" s="9">
        <f t="shared" si="60"/>
        <v>-6.2782620316958734E-2</v>
      </c>
      <c r="F218" s="9">
        <f t="shared" si="61"/>
        <v>1.2716688478643308E-2</v>
      </c>
      <c r="G218" s="9">
        <f t="shared" si="62"/>
        <v>-3.4170071240011292E-2</v>
      </c>
      <c r="H218" s="9">
        <f t="shared" si="63"/>
        <v>-9.1395169393906184E-2</v>
      </c>
      <c r="I218" s="9">
        <f t="shared" si="64"/>
        <v>1.3513583862161236</v>
      </c>
      <c r="J218" s="3">
        <f t="shared" si="65"/>
        <v>8.4596739698684399E-3</v>
      </c>
      <c r="K218" s="3">
        <f t="shared" si="65"/>
        <v>-2.969247083774414E-4</v>
      </c>
      <c r="L218" s="15" t="str">
        <f t="shared" si="67"/>
        <v/>
      </c>
      <c r="M218" s="12">
        <v>0.43647969222751948</v>
      </c>
      <c r="N218" s="15" t="str">
        <f t="shared" si="68"/>
        <v/>
      </c>
      <c r="O218" s="15" t="str">
        <f t="shared" si="69"/>
        <v>Exit Trade</v>
      </c>
      <c r="P218" s="15" t="str">
        <f t="shared" si="70"/>
        <v/>
      </c>
      <c r="Q218" s="15">
        <f t="shared" si="71"/>
        <v>1022.1</v>
      </c>
      <c r="R218" s="15" t="str">
        <f t="shared" si="72"/>
        <v/>
      </c>
      <c r="S218" s="15">
        <f t="shared" si="73"/>
        <v>1193.9000000000001</v>
      </c>
      <c r="T218" s="18" t="str">
        <f t="shared" si="74"/>
        <v/>
      </c>
      <c r="U218" s="18">
        <f t="shared" si="75"/>
        <v>8.4854464726196576E-3</v>
      </c>
      <c r="V218" s="18" t="str">
        <f t="shared" si="76"/>
        <v/>
      </c>
      <c r="W218" s="18">
        <f t="shared" si="77"/>
        <v>8.3049848051889322E-2</v>
      </c>
      <c r="X218" s="18" t="str">
        <f t="shared" si="78"/>
        <v/>
      </c>
      <c r="Y218" s="18" t="str">
        <f t="shared" si="79"/>
        <v/>
      </c>
      <c r="Z218" s="18" t="str">
        <f t="shared" si="80"/>
        <v/>
      </c>
      <c r="AA218" s="18" t="str">
        <f t="shared" si="81"/>
        <v/>
      </c>
    </row>
    <row r="219" spans="1:27">
      <c r="A219" s="11">
        <v>42325</v>
      </c>
      <c r="B219" s="12">
        <v>1060.8</v>
      </c>
      <c r="C219" s="12">
        <v>1200.75</v>
      </c>
      <c r="D219" s="9">
        <f t="shared" si="66"/>
        <v>-5.3819084250301907E-2</v>
      </c>
      <c r="E219" s="9">
        <f t="shared" si="60"/>
        <v>-6.292591998829257E-2</v>
      </c>
      <c r="F219" s="9">
        <f t="shared" si="61"/>
        <v>1.2585631029052975E-2</v>
      </c>
      <c r="G219" s="9">
        <f t="shared" si="62"/>
        <v>-3.4608250172923377E-2</v>
      </c>
      <c r="H219" s="9">
        <f t="shared" si="63"/>
        <v>-9.1243589803661762E-2</v>
      </c>
      <c r="I219" s="9">
        <f t="shared" si="64"/>
        <v>0.72358991908854009</v>
      </c>
      <c r="J219" s="3">
        <f t="shared" si="65"/>
        <v>-1.413827230313313E-4</v>
      </c>
      <c r="K219" s="3">
        <f t="shared" si="65"/>
        <v>1.8966395112016216E-2</v>
      </c>
      <c r="L219" s="15" t="str">
        <f t="shared" si="67"/>
        <v/>
      </c>
      <c r="M219" s="12">
        <v>0.43647969222751948</v>
      </c>
      <c r="N219" s="15" t="str">
        <f t="shared" si="68"/>
        <v/>
      </c>
      <c r="O219" s="15" t="str">
        <f t="shared" si="69"/>
        <v>Exit Trade</v>
      </c>
      <c r="P219" s="15" t="str">
        <f t="shared" si="70"/>
        <v/>
      </c>
      <c r="Q219" s="15">
        <f t="shared" si="71"/>
        <v>1022.1</v>
      </c>
      <c r="R219" s="15" t="str">
        <f t="shared" si="72"/>
        <v/>
      </c>
      <c r="S219" s="15">
        <f t="shared" si="73"/>
        <v>1193.9000000000001</v>
      </c>
      <c r="T219" s="18" t="str">
        <f t="shared" si="74"/>
        <v/>
      </c>
      <c r="U219" s="18">
        <f t="shared" si="75"/>
        <v>8.4854464726196576E-3</v>
      </c>
      <c r="V219" s="18" t="str">
        <f t="shared" si="76"/>
        <v/>
      </c>
      <c r="W219" s="18">
        <f t="shared" si="77"/>
        <v>8.3049848051889322E-2</v>
      </c>
      <c r="X219" s="18" t="str">
        <f t="shared" si="78"/>
        <v/>
      </c>
      <c r="Y219" s="18" t="str">
        <f t="shared" si="79"/>
        <v/>
      </c>
      <c r="Z219" s="18" t="str">
        <f t="shared" si="80"/>
        <v/>
      </c>
      <c r="AA219" s="18" t="str">
        <f t="shared" si="81"/>
        <v/>
      </c>
    </row>
    <row r="220" spans="1:27">
      <c r="A220" s="11">
        <v>42326</v>
      </c>
      <c r="B220" s="12">
        <v>1048.5999999999999</v>
      </c>
      <c r="C220" s="12">
        <v>1178.7</v>
      </c>
      <c r="D220" s="9">
        <f t="shared" si="66"/>
        <v>-5.0793430153764113E-2</v>
      </c>
      <c r="E220" s="9">
        <f t="shared" si="60"/>
        <v>-6.2666459395472426E-2</v>
      </c>
      <c r="F220" s="9">
        <f t="shared" si="61"/>
        <v>1.2757434493192337E-2</v>
      </c>
      <c r="G220" s="9">
        <f t="shared" si="62"/>
        <v>-3.3962231785789665E-2</v>
      </c>
      <c r="H220" s="9">
        <f t="shared" si="63"/>
        <v>-9.1370687005155188E-2</v>
      </c>
      <c r="I220" s="9">
        <f t="shared" si="64"/>
        <v>0.93067530529308518</v>
      </c>
      <c r="J220" s="3">
        <f t="shared" si="65"/>
        <v>-1.1500754147813015E-2</v>
      </c>
      <c r="K220" s="3">
        <f t="shared" si="65"/>
        <v>-1.8363522798251056E-2</v>
      </c>
      <c r="L220" s="15" t="str">
        <f t="shared" si="67"/>
        <v/>
      </c>
      <c r="M220" s="12">
        <v>0.43647969222751948</v>
      </c>
      <c r="N220" s="15" t="str">
        <f t="shared" si="68"/>
        <v/>
      </c>
      <c r="O220" s="15" t="str">
        <f t="shared" si="69"/>
        <v>Exit Trade</v>
      </c>
      <c r="P220" s="15" t="str">
        <f t="shared" si="70"/>
        <v/>
      </c>
      <c r="Q220" s="15">
        <f t="shared" si="71"/>
        <v>1022.1</v>
      </c>
      <c r="R220" s="15" t="str">
        <f t="shared" si="72"/>
        <v/>
      </c>
      <c r="S220" s="15">
        <f t="shared" si="73"/>
        <v>1193.9000000000001</v>
      </c>
      <c r="T220" s="18" t="str">
        <f t="shared" si="74"/>
        <v/>
      </c>
      <c r="U220" s="18">
        <f t="shared" si="75"/>
        <v>8.4854464726196576E-3</v>
      </c>
      <c r="V220" s="18" t="str">
        <f t="shared" si="76"/>
        <v/>
      </c>
      <c r="W220" s="18">
        <f t="shared" si="77"/>
        <v>8.3049848051889322E-2</v>
      </c>
      <c r="X220" s="18" t="str">
        <f t="shared" si="78"/>
        <v/>
      </c>
      <c r="Y220" s="18" t="str">
        <f t="shared" si="79"/>
        <v/>
      </c>
      <c r="Z220" s="18" t="str">
        <f t="shared" si="80"/>
        <v/>
      </c>
      <c r="AA220" s="18" t="str">
        <f t="shared" si="81"/>
        <v/>
      </c>
    </row>
    <row r="221" spans="1:27">
      <c r="A221" s="11">
        <v>42327</v>
      </c>
      <c r="B221" s="12">
        <v>1068.9000000000001</v>
      </c>
      <c r="C221" s="12">
        <v>1214.2</v>
      </c>
      <c r="D221" s="9">
        <f t="shared" si="66"/>
        <v>-5.5353151466252089E-2</v>
      </c>
      <c r="E221" s="9">
        <f t="shared" si="60"/>
        <v>-6.2299919324578935E-2</v>
      </c>
      <c r="F221" s="9">
        <f t="shared" si="61"/>
        <v>1.2805847431981744E-2</v>
      </c>
      <c r="G221" s="9">
        <f t="shared" si="62"/>
        <v>-3.3486762602620013E-2</v>
      </c>
      <c r="H221" s="9">
        <f t="shared" si="63"/>
        <v>-9.1113076046537858E-2</v>
      </c>
      <c r="I221" s="9">
        <f t="shared" si="64"/>
        <v>0.54246842274395368</v>
      </c>
      <c r="J221" s="3">
        <f t="shared" si="65"/>
        <v>1.9359145527370003E-2</v>
      </c>
      <c r="K221" s="3">
        <f t="shared" si="65"/>
        <v>3.0117926529227113E-2</v>
      </c>
      <c r="L221" s="15" t="str">
        <f t="shared" si="67"/>
        <v/>
      </c>
      <c r="M221" s="12">
        <v>0.43647969222751948</v>
      </c>
      <c r="N221" s="15" t="str">
        <f t="shared" si="68"/>
        <v/>
      </c>
      <c r="O221" s="15" t="str">
        <f t="shared" si="69"/>
        <v>Exit Trade</v>
      </c>
      <c r="P221" s="15" t="str">
        <f t="shared" si="70"/>
        <v/>
      </c>
      <c r="Q221" s="15">
        <f t="shared" si="71"/>
        <v>1022.1</v>
      </c>
      <c r="R221" s="15" t="str">
        <f t="shared" si="72"/>
        <v/>
      </c>
      <c r="S221" s="15">
        <f t="shared" si="73"/>
        <v>1193.9000000000001</v>
      </c>
      <c r="T221" s="18" t="str">
        <f t="shared" si="74"/>
        <v/>
      </c>
      <c r="U221" s="18">
        <f t="shared" si="75"/>
        <v>8.4854464726196576E-3</v>
      </c>
      <c r="V221" s="18" t="str">
        <f t="shared" si="76"/>
        <v/>
      </c>
      <c r="W221" s="18">
        <f t="shared" si="77"/>
        <v>8.3049848051889322E-2</v>
      </c>
      <c r="X221" s="18" t="str">
        <f t="shared" si="78"/>
        <v/>
      </c>
      <c r="Y221" s="18" t="str">
        <f t="shared" si="79"/>
        <v/>
      </c>
      <c r="Z221" s="18" t="str">
        <f t="shared" si="80"/>
        <v/>
      </c>
      <c r="AA221" s="18" t="str">
        <f t="shared" si="81"/>
        <v/>
      </c>
    </row>
    <row r="222" spans="1:27">
      <c r="A222" s="11">
        <v>42328</v>
      </c>
      <c r="B222" s="12">
        <v>1070.8499999999999</v>
      </c>
      <c r="C222" s="12">
        <v>1205.75</v>
      </c>
      <c r="D222" s="9">
        <f t="shared" si="66"/>
        <v>-5.1528629579644769E-2</v>
      </c>
      <c r="E222" s="9">
        <f t="shared" si="60"/>
        <v>-6.1690379687824821E-2</v>
      </c>
      <c r="F222" s="9">
        <f t="shared" si="61"/>
        <v>1.2870847758208598E-2</v>
      </c>
      <c r="G222" s="9">
        <f t="shared" si="62"/>
        <v>-3.2730972231855476E-2</v>
      </c>
      <c r="H222" s="9">
        <f t="shared" si="63"/>
        <v>-9.0649787143794167E-2</v>
      </c>
      <c r="I222" s="9">
        <f t="shared" si="64"/>
        <v>0.78951676681120142</v>
      </c>
      <c r="J222" s="3">
        <f t="shared" si="65"/>
        <v>1.8243053606509664E-3</v>
      </c>
      <c r="K222" s="3">
        <f t="shared" si="65"/>
        <v>-6.9593147751606365E-3</v>
      </c>
      <c r="L222" s="15" t="str">
        <f t="shared" si="67"/>
        <v/>
      </c>
      <c r="M222" s="12">
        <v>0.43647969222751948</v>
      </c>
      <c r="N222" s="15" t="str">
        <f t="shared" si="68"/>
        <v/>
      </c>
      <c r="O222" s="15" t="str">
        <f t="shared" si="69"/>
        <v>Exit Trade</v>
      </c>
      <c r="P222" s="15" t="str">
        <f t="shared" si="70"/>
        <v/>
      </c>
      <c r="Q222" s="15">
        <f t="shared" si="71"/>
        <v>1022.1</v>
      </c>
      <c r="R222" s="15" t="str">
        <f t="shared" si="72"/>
        <v/>
      </c>
      <c r="S222" s="15">
        <f t="shared" si="73"/>
        <v>1193.9000000000001</v>
      </c>
      <c r="T222" s="18" t="str">
        <f t="shared" si="74"/>
        <v/>
      </c>
      <c r="U222" s="18">
        <f t="shared" si="75"/>
        <v>8.4854464726196576E-3</v>
      </c>
      <c r="V222" s="18" t="str">
        <f t="shared" si="76"/>
        <v/>
      </c>
      <c r="W222" s="18">
        <f t="shared" si="77"/>
        <v>8.3049848051889322E-2</v>
      </c>
      <c r="X222" s="18" t="str">
        <f t="shared" si="78"/>
        <v/>
      </c>
      <c r="Y222" s="18" t="str">
        <f t="shared" si="79"/>
        <v/>
      </c>
      <c r="Z222" s="18" t="str">
        <f t="shared" si="80"/>
        <v/>
      </c>
      <c r="AA222" s="18" t="str">
        <f t="shared" si="81"/>
        <v/>
      </c>
    </row>
    <row r="223" spans="1:27">
      <c r="A223" s="11">
        <v>42331</v>
      </c>
      <c r="B223" s="12">
        <v>1066.05</v>
      </c>
      <c r="C223" s="12">
        <v>1191.1500000000001</v>
      </c>
      <c r="D223" s="9">
        <f t="shared" si="66"/>
        <v>-4.8188880578583206E-2</v>
      </c>
      <c r="E223" s="9">
        <f t="shared" si="60"/>
        <v>-6.0900133073360146E-2</v>
      </c>
      <c r="F223" s="9">
        <f t="shared" si="61"/>
        <v>1.2950167545521498E-2</v>
      </c>
      <c r="G223" s="9">
        <f t="shared" si="62"/>
        <v>-3.1762256095936775E-2</v>
      </c>
      <c r="H223" s="9">
        <f t="shared" si="63"/>
        <v>-9.0038010050783518E-2</v>
      </c>
      <c r="I223" s="9">
        <f t="shared" si="64"/>
        <v>0.98155120002079199</v>
      </c>
      <c r="J223" s="3">
        <f t="shared" si="65"/>
        <v>-4.4824205070737779E-3</v>
      </c>
      <c r="K223" s="3">
        <f t="shared" si="65"/>
        <v>-1.2108646070910146E-2</v>
      </c>
      <c r="L223" s="15" t="str">
        <f t="shared" si="67"/>
        <v/>
      </c>
      <c r="M223" s="12">
        <v>0.43647969222751948</v>
      </c>
      <c r="N223" s="15" t="str">
        <f t="shared" si="68"/>
        <v/>
      </c>
      <c r="O223" s="15" t="str">
        <f t="shared" si="69"/>
        <v>Exit Trade</v>
      </c>
      <c r="P223" s="15" t="str">
        <f t="shared" si="70"/>
        <v/>
      </c>
      <c r="Q223" s="15">
        <f t="shared" si="71"/>
        <v>1022.1</v>
      </c>
      <c r="R223" s="15" t="str">
        <f t="shared" si="72"/>
        <v/>
      </c>
      <c r="S223" s="15">
        <f t="shared" si="73"/>
        <v>1193.9000000000001</v>
      </c>
      <c r="T223" s="18" t="str">
        <f t="shared" si="74"/>
        <v/>
      </c>
      <c r="U223" s="18">
        <f t="shared" si="75"/>
        <v>8.4854464726196576E-3</v>
      </c>
      <c r="V223" s="18" t="str">
        <f t="shared" si="76"/>
        <v/>
      </c>
      <c r="W223" s="18">
        <f t="shared" si="77"/>
        <v>8.3049848051889322E-2</v>
      </c>
      <c r="X223" s="18" t="str">
        <f t="shared" si="78"/>
        <v/>
      </c>
      <c r="Y223" s="18" t="str">
        <f t="shared" si="79"/>
        <v/>
      </c>
      <c r="Z223" s="18" t="str">
        <f t="shared" si="80"/>
        <v/>
      </c>
      <c r="AA223" s="18" t="str">
        <f t="shared" si="81"/>
        <v/>
      </c>
    </row>
    <row r="224" spans="1:27">
      <c r="A224" s="11">
        <v>42332</v>
      </c>
      <c r="B224" s="12">
        <v>1064.3499999999999</v>
      </c>
      <c r="C224" s="12">
        <v>1218.95</v>
      </c>
      <c r="D224" s="9">
        <f t="shared" si="66"/>
        <v>-5.8901427203181519E-2</v>
      </c>
      <c r="E224" s="9">
        <f t="shared" ref="E224:E287" si="82">AVERAGE(D195:D224)</f>
        <v>-6.0354452212088162E-2</v>
      </c>
      <c r="F224" s="9">
        <f t="shared" ref="F224:F287" si="83">STDEV(D195:D224)</f>
        <v>1.2665475482180772E-2</v>
      </c>
      <c r="G224" s="9">
        <f t="shared" ref="G224:G287" si="84">E224+2.25*F224</f>
        <v>-3.1857132377181421E-2</v>
      </c>
      <c r="H224" s="9">
        <f t="shared" ref="H224:H287" si="85">E224-2.25*F224</f>
        <v>-8.8851772046994903E-2</v>
      </c>
      <c r="I224" s="9">
        <f t="shared" ref="I224:I287" si="86">(D224-E224)/F224</f>
        <v>0.11472328938229942</v>
      </c>
      <c r="J224" s="3">
        <f t="shared" ref="J224:K287" si="87">(B224-B223)/B223</f>
        <v>-1.5946719197036214E-3</v>
      </c>
      <c r="K224" s="3">
        <f t="shared" si="87"/>
        <v>2.3338790244721446E-2</v>
      </c>
      <c r="L224" s="15" t="str">
        <f t="shared" si="67"/>
        <v>Exit Trade</v>
      </c>
      <c r="M224" s="12">
        <v>0.43647969222751948</v>
      </c>
      <c r="N224" s="15" t="str">
        <f t="shared" si="68"/>
        <v/>
      </c>
      <c r="O224" s="15" t="str">
        <f t="shared" si="69"/>
        <v>Exit Trade</v>
      </c>
      <c r="P224" s="15" t="str">
        <f t="shared" si="70"/>
        <v/>
      </c>
      <c r="Q224" s="15">
        <f t="shared" si="71"/>
        <v>1022.1</v>
      </c>
      <c r="R224" s="15" t="str">
        <f t="shared" si="72"/>
        <v/>
      </c>
      <c r="S224" s="15">
        <f t="shared" si="73"/>
        <v>1193.9000000000001</v>
      </c>
      <c r="T224" s="18" t="str">
        <f t="shared" si="74"/>
        <v/>
      </c>
      <c r="U224" s="18">
        <f t="shared" si="75"/>
        <v>8.4854464726196576E-3</v>
      </c>
      <c r="V224" s="18" t="str">
        <f t="shared" si="76"/>
        <v/>
      </c>
      <c r="W224" s="18">
        <f t="shared" si="77"/>
        <v>8.3049848051889322E-2</v>
      </c>
      <c r="X224" s="18" t="str">
        <f t="shared" si="78"/>
        <v/>
      </c>
      <c r="Y224" s="18" t="str">
        <f t="shared" si="79"/>
        <v/>
      </c>
      <c r="Z224" s="18" t="str">
        <f t="shared" si="80"/>
        <v/>
      </c>
      <c r="AA224" s="18" t="str">
        <f t="shared" si="81"/>
        <v/>
      </c>
    </row>
    <row r="225" spans="1:27">
      <c r="A225" s="11">
        <v>42334</v>
      </c>
      <c r="B225" s="12">
        <v>1063.95</v>
      </c>
      <c r="C225" s="12">
        <v>1222.6500000000001</v>
      </c>
      <c r="D225" s="9">
        <f t="shared" si="66"/>
        <v>-6.0380933289022318E-2</v>
      </c>
      <c r="E225" s="9">
        <f t="shared" si="82"/>
        <v>-6.0025672124850021E-2</v>
      </c>
      <c r="F225" s="9">
        <f t="shared" si="83"/>
        <v>1.2527159209430346E-2</v>
      </c>
      <c r="G225" s="9">
        <f t="shared" si="84"/>
        <v>-3.183956390363174E-2</v>
      </c>
      <c r="H225" s="9">
        <f t="shared" si="85"/>
        <v>-8.8211780346068303E-2</v>
      </c>
      <c r="I225" s="9">
        <f t="shared" si="86"/>
        <v>-2.8359275892722635E-2</v>
      </c>
      <c r="J225" s="3">
        <f t="shared" si="87"/>
        <v>-3.7581622586542359E-4</v>
      </c>
      <c r="K225" s="3">
        <f t="shared" si="87"/>
        <v>3.0353993190861358E-3</v>
      </c>
      <c r="L225" s="15" t="str">
        <f t="shared" si="67"/>
        <v>Exit Trade</v>
      </c>
      <c r="M225" s="12">
        <v>0.43647969222751948</v>
      </c>
      <c r="N225" s="15" t="str">
        <f t="shared" si="68"/>
        <v/>
      </c>
      <c r="O225" s="15" t="str">
        <f t="shared" si="69"/>
        <v>Exit Trade</v>
      </c>
      <c r="P225" s="15" t="str">
        <f t="shared" si="70"/>
        <v/>
      </c>
      <c r="Q225" s="15">
        <f t="shared" si="71"/>
        <v>1022.1</v>
      </c>
      <c r="R225" s="15" t="str">
        <f t="shared" si="72"/>
        <v/>
      </c>
      <c r="S225" s="15">
        <f t="shared" si="73"/>
        <v>1193.9000000000001</v>
      </c>
      <c r="T225" s="18" t="str">
        <f t="shared" si="74"/>
        <v/>
      </c>
      <c r="U225" s="18">
        <f t="shared" si="75"/>
        <v>8.4854464726196576E-3</v>
      </c>
      <c r="V225" s="18" t="str">
        <f t="shared" si="76"/>
        <v/>
      </c>
      <c r="W225" s="18">
        <f t="shared" si="77"/>
        <v>8.3049848051889322E-2</v>
      </c>
      <c r="X225" s="18" t="str">
        <f t="shared" si="78"/>
        <v/>
      </c>
      <c r="Y225" s="18" t="str">
        <f t="shared" si="79"/>
        <v/>
      </c>
      <c r="Z225" s="18" t="str">
        <f t="shared" si="80"/>
        <v/>
      </c>
      <c r="AA225" s="18" t="str">
        <f t="shared" si="81"/>
        <v/>
      </c>
    </row>
    <row r="226" spans="1:27">
      <c r="A226" s="11">
        <v>42335</v>
      </c>
      <c r="B226" s="12">
        <v>1079.4000000000001</v>
      </c>
      <c r="C226" s="12">
        <v>1230.5999999999999</v>
      </c>
      <c r="D226" s="9">
        <f t="shared" si="66"/>
        <v>-5.6934497022814834E-2</v>
      </c>
      <c r="E226" s="9">
        <f t="shared" si="82"/>
        <v>-5.9429650358125162E-2</v>
      </c>
      <c r="F226" s="9">
        <f t="shared" si="83"/>
        <v>1.2220857335559923E-2</v>
      </c>
      <c r="G226" s="9">
        <f t="shared" si="84"/>
        <v>-3.1932721353115333E-2</v>
      </c>
      <c r="H226" s="9">
        <f t="shared" si="85"/>
        <v>-8.6926579363134998E-2</v>
      </c>
      <c r="I226" s="9">
        <f t="shared" si="86"/>
        <v>0.20417170962711412</v>
      </c>
      <c r="J226" s="3">
        <f t="shared" si="87"/>
        <v>1.4521359086423276E-2</v>
      </c>
      <c r="K226" s="3">
        <f t="shared" si="87"/>
        <v>6.5022696601642477E-3</v>
      </c>
      <c r="L226" s="15" t="str">
        <f t="shared" si="67"/>
        <v>Exit Trade</v>
      </c>
      <c r="M226" s="12">
        <v>0.43647969222751948</v>
      </c>
      <c r="N226" s="15" t="str">
        <f t="shared" si="68"/>
        <v/>
      </c>
      <c r="O226" s="15" t="str">
        <f t="shared" si="69"/>
        <v>Exit Trade</v>
      </c>
      <c r="P226" s="15" t="str">
        <f t="shared" si="70"/>
        <v/>
      </c>
      <c r="Q226" s="15">
        <f t="shared" si="71"/>
        <v>1022.1</v>
      </c>
      <c r="R226" s="15" t="str">
        <f t="shared" si="72"/>
        <v/>
      </c>
      <c r="S226" s="15">
        <f t="shared" si="73"/>
        <v>1193.9000000000001</v>
      </c>
      <c r="T226" s="18" t="str">
        <f t="shared" si="74"/>
        <v/>
      </c>
      <c r="U226" s="18">
        <f t="shared" si="75"/>
        <v>8.4854464726196576E-3</v>
      </c>
      <c r="V226" s="18" t="str">
        <f t="shared" si="76"/>
        <v/>
      </c>
      <c r="W226" s="18">
        <f t="shared" si="77"/>
        <v>8.3049848051889322E-2</v>
      </c>
      <c r="X226" s="18" t="str">
        <f t="shared" si="78"/>
        <v/>
      </c>
      <c r="Y226" s="18" t="str">
        <f t="shared" si="79"/>
        <v/>
      </c>
      <c r="Z226" s="18" t="str">
        <f t="shared" si="80"/>
        <v/>
      </c>
      <c r="AA226" s="18" t="str">
        <f t="shared" si="81"/>
        <v/>
      </c>
    </row>
    <row r="227" spans="1:27">
      <c r="A227" s="11">
        <v>42338</v>
      </c>
      <c r="B227" s="12">
        <v>1077.75</v>
      </c>
      <c r="C227" s="12">
        <v>1211.2</v>
      </c>
      <c r="D227" s="9">
        <f t="shared" si="66"/>
        <v>-5.0697830630071869E-2</v>
      </c>
      <c r="E227" s="9">
        <f t="shared" si="82"/>
        <v>-5.8564412783493711E-2</v>
      </c>
      <c r="F227" s="9">
        <f t="shared" si="83"/>
        <v>1.1873188633638595E-2</v>
      </c>
      <c r="G227" s="9">
        <f t="shared" si="84"/>
        <v>-3.184973835780687E-2</v>
      </c>
      <c r="H227" s="9">
        <f t="shared" si="85"/>
        <v>-8.5279087209180551E-2</v>
      </c>
      <c r="I227" s="9">
        <f t="shared" si="86"/>
        <v>0.66255008626196576</v>
      </c>
      <c r="J227" s="3">
        <f t="shared" si="87"/>
        <v>-1.5286270150084221E-3</v>
      </c>
      <c r="K227" s="3">
        <f t="shared" si="87"/>
        <v>-1.5764667641800637E-2</v>
      </c>
      <c r="L227" s="15" t="str">
        <f t="shared" si="67"/>
        <v/>
      </c>
      <c r="M227" s="12">
        <v>0.43647969222751948</v>
      </c>
      <c r="N227" s="15" t="str">
        <f t="shared" si="68"/>
        <v/>
      </c>
      <c r="O227" s="15" t="str">
        <f t="shared" si="69"/>
        <v>Exit Trade</v>
      </c>
      <c r="P227" s="15" t="str">
        <f t="shared" si="70"/>
        <v/>
      </c>
      <c r="Q227" s="15">
        <f t="shared" si="71"/>
        <v>1022.1</v>
      </c>
      <c r="R227" s="15" t="str">
        <f t="shared" si="72"/>
        <v/>
      </c>
      <c r="S227" s="15">
        <f t="shared" si="73"/>
        <v>1193.9000000000001</v>
      </c>
      <c r="T227" s="18" t="str">
        <f t="shared" si="74"/>
        <v/>
      </c>
      <c r="U227" s="18">
        <f t="shared" si="75"/>
        <v>8.4854464726196576E-3</v>
      </c>
      <c r="V227" s="18" t="str">
        <f t="shared" si="76"/>
        <v/>
      </c>
      <c r="W227" s="18">
        <f t="shared" si="77"/>
        <v>8.3049848051889322E-2</v>
      </c>
      <c r="X227" s="18" t="str">
        <f t="shared" si="78"/>
        <v/>
      </c>
      <c r="Y227" s="18" t="str">
        <f t="shared" si="79"/>
        <v/>
      </c>
      <c r="Z227" s="18" t="str">
        <f t="shared" si="80"/>
        <v/>
      </c>
      <c r="AA227" s="18" t="str">
        <f t="shared" si="81"/>
        <v/>
      </c>
    </row>
    <row r="228" spans="1:27">
      <c r="A228" s="11">
        <v>42339</v>
      </c>
      <c r="B228" s="12">
        <v>1083</v>
      </c>
      <c r="C228" s="12">
        <v>1224.7</v>
      </c>
      <c r="D228" s="9">
        <f t="shared" si="66"/>
        <v>-5.3401261217393393E-2</v>
      </c>
      <c r="E228" s="9">
        <f t="shared" si="82"/>
        <v>-5.7775129028841674E-2</v>
      </c>
      <c r="F228" s="9">
        <f t="shared" si="83"/>
        <v>1.1376558043538779E-2</v>
      </c>
      <c r="G228" s="9">
        <f t="shared" si="84"/>
        <v>-3.2177873430879425E-2</v>
      </c>
      <c r="H228" s="9">
        <f t="shared" si="85"/>
        <v>-8.3372384626803922E-2</v>
      </c>
      <c r="I228" s="9">
        <f t="shared" si="86"/>
        <v>0.38446319130172962</v>
      </c>
      <c r="J228" s="3">
        <f t="shared" si="87"/>
        <v>4.8712595685455815E-3</v>
      </c>
      <c r="K228" s="3">
        <f t="shared" si="87"/>
        <v>1.1145970937912813E-2</v>
      </c>
      <c r="L228" s="15" t="str">
        <f t="shared" si="67"/>
        <v>Exit Trade</v>
      </c>
      <c r="M228" s="12">
        <v>0.43647969222751948</v>
      </c>
      <c r="N228" s="15" t="str">
        <f t="shared" si="68"/>
        <v/>
      </c>
      <c r="O228" s="15" t="str">
        <f t="shared" si="69"/>
        <v>Exit Trade</v>
      </c>
      <c r="P228" s="15" t="str">
        <f t="shared" si="70"/>
        <v/>
      </c>
      <c r="Q228" s="15">
        <f t="shared" si="71"/>
        <v>1022.1</v>
      </c>
      <c r="R228" s="15" t="str">
        <f t="shared" si="72"/>
        <v/>
      </c>
      <c r="S228" s="15">
        <f t="shared" si="73"/>
        <v>1193.9000000000001</v>
      </c>
      <c r="T228" s="18" t="str">
        <f t="shared" si="74"/>
        <v/>
      </c>
      <c r="U228" s="18">
        <f t="shared" si="75"/>
        <v>8.4854464726196576E-3</v>
      </c>
      <c r="V228" s="18" t="str">
        <f t="shared" si="76"/>
        <v/>
      </c>
      <c r="W228" s="18">
        <f t="shared" si="77"/>
        <v>8.3049848051889322E-2</v>
      </c>
      <c r="X228" s="18" t="str">
        <f t="shared" si="78"/>
        <v/>
      </c>
      <c r="Y228" s="18" t="str">
        <f t="shared" si="79"/>
        <v/>
      </c>
      <c r="Z228" s="18" t="str">
        <f t="shared" si="80"/>
        <v/>
      </c>
      <c r="AA228" s="18" t="str">
        <f t="shared" si="81"/>
        <v/>
      </c>
    </row>
    <row r="229" spans="1:27">
      <c r="A229" s="11">
        <v>42340</v>
      </c>
      <c r="B229" s="12">
        <v>1077.8</v>
      </c>
      <c r="C229" s="12">
        <v>1211.75</v>
      </c>
      <c r="D229" s="9">
        <f t="shared" si="66"/>
        <v>-5.0874849134790255E-2</v>
      </c>
      <c r="E229" s="9">
        <f t="shared" si="82"/>
        <v>-5.6924657912352301E-2</v>
      </c>
      <c r="F229" s="9">
        <f t="shared" si="83"/>
        <v>1.087990142858049E-2</v>
      </c>
      <c r="G229" s="9">
        <f t="shared" si="84"/>
        <v>-3.24448796980462E-2</v>
      </c>
      <c r="H229" s="9">
        <f t="shared" si="85"/>
        <v>-8.1404436126658403E-2</v>
      </c>
      <c r="I229" s="9">
        <f t="shared" si="86"/>
        <v>0.55605363865427682</v>
      </c>
      <c r="J229" s="3">
        <f t="shared" si="87"/>
        <v>-4.8014773776547046E-3</v>
      </c>
      <c r="K229" s="3">
        <f t="shared" si="87"/>
        <v>-1.0574018126888254E-2</v>
      </c>
      <c r="L229" s="15" t="str">
        <f t="shared" si="67"/>
        <v/>
      </c>
      <c r="M229" s="12">
        <v>0.43647969222751948</v>
      </c>
      <c r="N229" s="15" t="str">
        <f t="shared" si="68"/>
        <v/>
      </c>
      <c r="O229" s="15" t="str">
        <f t="shared" si="69"/>
        <v>Exit Trade</v>
      </c>
      <c r="P229" s="15" t="str">
        <f t="shared" si="70"/>
        <v/>
      </c>
      <c r="Q229" s="15">
        <f t="shared" si="71"/>
        <v>1022.1</v>
      </c>
      <c r="R229" s="15" t="str">
        <f t="shared" si="72"/>
        <v/>
      </c>
      <c r="S229" s="15">
        <f t="shared" si="73"/>
        <v>1193.9000000000001</v>
      </c>
      <c r="T229" s="18" t="str">
        <f t="shared" si="74"/>
        <v/>
      </c>
      <c r="U229" s="18">
        <f t="shared" si="75"/>
        <v>8.4854464726196576E-3</v>
      </c>
      <c r="V229" s="18" t="str">
        <f t="shared" si="76"/>
        <v/>
      </c>
      <c r="W229" s="18">
        <f t="shared" si="77"/>
        <v>8.3049848051889322E-2</v>
      </c>
      <c r="X229" s="18" t="str">
        <f t="shared" si="78"/>
        <v/>
      </c>
      <c r="Y229" s="18" t="str">
        <f t="shared" si="79"/>
        <v/>
      </c>
      <c r="Z229" s="18" t="str">
        <f t="shared" si="80"/>
        <v/>
      </c>
      <c r="AA229" s="18" t="str">
        <f t="shared" si="81"/>
        <v/>
      </c>
    </row>
    <row r="230" spans="1:27">
      <c r="A230" s="11">
        <v>42341</v>
      </c>
      <c r="B230" s="12">
        <v>1076.75</v>
      </c>
      <c r="C230" s="12">
        <v>1200.2</v>
      </c>
      <c r="D230" s="9">
        <f t="shared" si="66"/>
        <v>-4.7138741995440027E-2</v>
      </c>
      <c r="E230" s="9">
        <f t="shared" si="82"/>
        <v>-5.5878679222627521E-2</v>
      </c>
      <c r="F230" s="9">
        <f t="shared" si="83"/>
        <v>1.0220770853379701E-2</v>
      </c>
      <c r="G230" s="9">
        <f t="shared" si="84"/>
        <v>-3.2881944802523197E-2</v>
      </c>
      <c r="H230" s="9">
        <f t="shared" si="85"/>
        <v>-7.8875413642731845E-2</v>
      </c>
      <c r="I230" s="9">
        <f t="shared" si="86"/>
        <v>0.85511526993068832</v>
      </c>
      <c r="J230" s="3">
        <f t="shared" si="87"/>
        <v>-9.7420671738722821E-4</v>
      </c>
      <c r="K230" s="3">
        <f t="shared" si="87"/>
        <v>-9.5316690736537684E-3</v>
      </c>
      <c r="L230" s="15" t="str">
        <f t="shared" si="67"/>
        <v/>
      </c>
      <c r="M230" s="12">
        <v>0.43647969222751948</v>
      </c>
      <c r="N230" s="15" t="str">
        <f t="shared" si="68"/>
        <v/>
      </c>
      <c r="O230" s="15" t="str">
        <f t="shared" si="69"/>
        <v>Exit Trade</v>
      </c>
      <c r="P230" s="15" t="str">
        <f t="shared" si="70"/>
        <v/>
      </c>
      <c r="Q230" s="15">
        <f t="shared" si="71"/>
        <v>1022.1</v>
      </c>
      <c r="R230" s="15" t="str">
        <f t="shared" si="72"/>
        <v/>
      </c>
      <c r="S230" s="15">
        <f t="shared" si="73"/>
        <v>1193.9000000000001</v>
      </c>
      <c r="T230" s="18" t="str">
        <f t="shared" si="74"/>
        <v/>
      </c>
      <c r="U230" s="18">
        <f t="shared" si="75"/>
        <v>8.4854464726196576E-3</v>
      </c>
      <c r="V230" s="18" t="str">
        <f t="shared" si="76"/>
        <v/>
      </c>
      <c r="W230" s="18">
        <f t="shared" si="77"/>
        <v>8.3049848051889322E-2</v>
      </c>
      <c r="X230" s="18" t="str">
        <f t="shared" si="78"/>
        <v/>
      </c>
      <c r="Y230" s="18" t="str">
        <f t="shared" si="79"/>
        <v/>
      </c>
      <c r="Z230" s="18" t="str">
        <f t="shared" si="80"/>
        <v/>
      </c>
      <c r="AA230" s="18" t="str">
        <f t="shared" si="81"/>
        <v/>
      </c>
    </row>
    <row r="231" spans="1:27">
      <c r="A231" s="11">
        <v>42342</v>
      </c>
      <c r="B231" s="12">
        <v>1058.9000000000001</v>
      </c>
      <c r="C231" s="12">
        <v>1171.5999999999999</v>
      </c>
      <c r="D231" s="9">
        <f t="shared" si="66"/>
        <v>-4.3924414704543127E-2</v>
      </c>
      <c r="E231" s="9">
        <f t="shared" si="82"/>
        <v>-5.4718664502461614E-2</v>
      </c>
      <c r="F231" s="9">
        <f t="shared" si="83"/>
        <v>9.4869204996509849E-3</v>
      </c>
      <c r="G231" s="9">
        <f t="shared" si="84"/>
        <v>-3.3373093378246899E-2</v>
      </c>
      <c r="H231" s="9">
        <f t="shared" si="85"/>
        <v>-7.606423562667633E-2</v>
      </c>
      <c r="I231" s="9">
        <f t="shared" si="86"/>
        <v>1.1378033365321865</v>
      </c>
      <c r="J231" s="3">
        <f t="shared" si="87"/>
        <v>-1.6577664267471474E-2</v>
      </c>
      <c r="K231" s="3">
        <f t="shared" si="87"/>
        <v>-2.382936177303794E-2</v>
      </c>
      <c r="L231" s="15" t="str">
        <f t="shared" si="67"/>
        <v/>
      </c>
      <c r="M231" s="12">
        <v>0.43647969222751948</v>
      </c>
      <c r="N231" s="15" t="str">
        <f t="shared" si="68"/>
        <v/>
      </c>
      <c r="O231" s="15" t="str">
        <f t="shared" si="69"/>
        <v>Exit Trade</v>
      </c>
      <c r="P231" s="15" t="str">
        <f t="shared" si="70"/>
        <v/>
      </c>
      <c r="Q231" s="15">
        <f t="shared" si="71"/>
        <v>1022.1</v>
      </c>
      <c r="R231" s="15" t="str">
        <f t="shared" si="72"/>
        <v/>
      </c>
      <c r="S231" s="15">
        <f t="shared" si="73"/>
        <v>1193.9000000000001</v>
      </c>
      <c r="T231" s="18" t="str">
        <f t="shared" si="74"/>
        <v/>
      </c>
      <c r="U231" s="18">
        <f t="shared" si="75"/>
        <v>8.4854464726196576E-3</v>
      </c>
      <c r="V231" s="18" t="str">
        <f t="shared" si="76"/>
        <v/>
      </c>
      <c r="W231" s="18">
        <f t="shared" si="77"/>
        <v>8.3049848051889322E-2</v>
      </c>
      <c r="X231" s="18" t="str">
        <f t="shared" si="78"/>
        <v/>
      </c>
      <c r="Y231" s="18" t="str">
        <f t="shared" si="79"/>
        <v/>
      </c>
      <c r="Z231" s="18" t="str">
        <f t="shared" si="80"/>
        <v/>
      </c>
      <c r="AA231" s="18" t="str">
        <f t="shared" si="81"/>
        <v/>
      </c>
    </row>
    <row r="232" spans="1:27">
      <c r="A232" s="11">
        <v>42345</v>
      </c>
      <c r="B232" s="12">
        <v>1061.95</v>
      </c>
      <c r="C232" s="12">
        <v>1184.5999999999999</v>
      </c>
      <c r="D232" s="9">
        <f t="shared" si="66"/>
        <v>-4.7467659050327925E-2</v>
      </c>
      <c r="E232" s="9">
        <f t="shared" si="82"/>
        <v>-5.3642277820366617E-2</v>
      </c>
      <c r="F232" s="9">
        <f t="shared" si="83"/>
        <v>8.3062826021334368E-3</v>
      </c>
      <c r="G232" s="9">
        <f t="shared" si="84"/>
        <v>-3.4953141965566384E-2</v>
      </c>
      <c r="H232" s="9">
        <f t="shared" si="85"/>
        <v>-7.233141367516685E-2</v>
      </c>
      <c r="I232" s="9">
        <f t="shared" si="86"/>
        <v>0.74336728784700457</v>
      </c>
      <c r="J232" s="3">
        <f t="shared" si="87"/>
        <v>2.8803475304560906E-3</v>
      </c>
      <c r="K232" s="3">
        <f t="shared" si="87"/>
        <v>1.1095937179924889E-2</v>
      </c>
      <c r="L232" s="15" t="str">
        <f t="shared" si="67"/>
        <v/>
      </c>
      <c r="M232" s="12">
        <v>0.43647969222751948</v>
      </c>
      <c r="N232" s="15" t="str">
        <f t="shared" si="68"/>
        <v/>
      </c>
      <c r="O232" s="15" t="str">
        <f t="shared" si="69"/>
        <v>Exit Trade</v>
      </c>
      <c r="P232" s="15" t="str">
        <f t="shared" si="70"/>
        <v/>
      </c>
      <c r="Q232" s="15">
        <f t="shared" si="71"/>
        <v>1022.1</v>
      </c>
      <c r="R232" s="15" t="str">
        <f t="shared" si="72"/>
        <v/>
      </c>
      <c r="S232" s="15">
        <f t="shared" si="73"/>
        <v>1193.9000000000001</v>
      </c>
      <c r="T232" s="18" t="str">
        <f t="shared" si="74"/>
        <v/>
      </c>
      <c r="U232" s="18">
        <f t="shared" si="75"/>
        <v>8.4854464726196576E-3</v>
      </c>
      <c r="V232" s="18" t="str">
        <f t="shared" si="76"/>
        <v/>
      </c>
      <c r="W232" s="18">
        <f t="shared" si="77"/>
        <v>8.3049848051889322E-2</v>
      </c>
      <c r="X232" s="18" t="str">
        <f t="shared" si="78"/>
        <v/>
      </c>
      <c r="Y232" s="18" t="str">
        <f t="shared" si="79"/>
        <v/>
      </c>
      <c r="Z232" s="18" t="str">
        <f t="shared" si="80"/>
        <v/>
      </c>
      <c r="AA232" s="18" t="str">
        <f t="shared" si="81"/>
        <v/>
      </c>
    </row>
    <row r="233" spans="1:27">
      <c r="A233" s="11">
        <v>42346</v>
      </c>
      <c r="B233" s="12">
        <v>1049.25</v>
      </c>
      <c r="C233" s="12">
        <v>1171.55</v>
      </c>
      <c r="D233" s="9">
        <f t="shared" si="66"/>
        <v>-4.7881850483267457E-2</v>
      </c>
      <c r="E233" s="9">
        <f t="shared" si="82"/>
        <v>-5.2515407626914465E-2</v>
      </c>
      <c r="F233" s="9">
        <f t="shared" si="83"/>
        <v>6.4577217579866314E-3</v>
      </c>
      <c r="G233" s="9">
        <f t="shared" si="84"/>
        <v>-3.7985533671444541E-2</v>
      </c>
      <c r="H233" s="9">
        <f t="shared" si="85"/>
        <v>-6.7045281582384389E-2</v>
      </c>
      <c r="I233" s="9">
        <f t="shared" si="86"/>
        <v>0.71752195546617104</v>
      </c>
      <c r="J233" s="3">
        <f t="shared" si="87"/>
        <v>-1.1959131785865667E-2</v>
      </c>
      <c r="K233" s="3">
        <f t="shared" si="87"/>
        <v>-1.1016376836062769E-2</v>
      </c>
      <c r="L233" s="15" t="str">
        <f t="shared" si="67"/>
        <v/>
      </c>
      <c r="M233" s="12">
        <v>0.43647969222751948</v>
      </c>
      <c r="N233" s="15" t="str">
        <f t="shared" si="68"/>
        <v/>
      </c>
      <c r="O233" s="15" t="str">
        <f t="shared" si="69"/>
        <v>Exit Trade</v>
      </c>
      <c r="P233" s="15" t="str">
        <f t="shared" si="70"/>
        <v/>
      </c>
      <c r="Q233" s="15">
        <f t="shared" si="71"/>
        <v>1022.1</v>
      </c>
      <c r="R233" s="15" t="str">
        <f t="shared" si="72"/>
        <v/>
      </c>
      <c r="S233" s="15">
        <f t="shared" si="73"/>
        <v>1193.9000000000001</v>
      </c>
      <c r="T233" s="18" t="str">
        <f t="shared" si="74"/>
        <v/>
      </c>
      <c r="U233" s="18">
        <f t="shared" si="75"/>
        <v>8.4854464726196576E-3</v>
      </c>
      <c r="V233" s="18" t="str">
        <f t="shared" si="76"/>
        <v/>
      </c>
      <c r="W233" s="18">
        <f t="shared" si="77"/>
        <v>8.3049848051889322E-2</v>
      </c>
      <c r="X233" s="18" t="str">
        <f t="shared" si="78"/>
        <v/>
      </c>
      <c r="Y233" s="18" t="str">
        <f t="shared" si="79"/>
        <v/>
      </c>
      <c r="Z233" s="18" t="str">
        <f t="shared" si="80"/>
        <v/>
      </c>
      <c r="AA233" s="18" t="str">
        <f t="shared" si="81"/>
        <v/>
      </c>
    </row>
    <row r="234" spans="1:27">
      <c r="A234" s="11">
        <v>42347</v>
      </c>
      <c r="B234" s="12">
        <v>1047.45</v>
      </c>
      <c r="C234" s="12">
        <v>1153.25</v>
      </c>
      <c r="D234" s="9">
        <f t="shared" si="66"/>
        <v>-4.1790162183606511E-2</v>
      </c>
      <c r="E234" s="9">
        <f t="shared" si="82"/>
        <v>-5.1369046907823429E-2</v>
      </c>
      <c r="F234" s="9">
        <f t="shared" si="83"/>
        <v>4.9996898115406748E-3</v>
      </c>
      <c r="G234" s="9">
        <f t="shared" si="84"/>
        <v>-4.0119744831856909E-2</v>
      </c>
      <c r="H234" s="9">
        <f t="shared" si="85"/>
        <v>-6.2618348983789943E-2</v>
      </c>
      <c r="I234" s="9">
        <f t="shared" si="86"/>
        <v>1.9158958025968307</v>
      </c>
      <c r="J234" s="3">
        <f t="shared" si="87"/>
        <v>-1.7155110793423442E-3</v>
      </c>
      <c r="K234" s="3">
        <f t="shared" si="87"/>
        <v>-1.5620332038752042E-2</v>
      </c>
      <c r="L234" s="15" t="str">
        <f t="shared" si="67"/>
        <v/>
      </c>
      <c r="M234" s="12">
        <v>0.43647969222751948</v>
      </c>
      <c r="N234" s="15" t="str">
        <f t="shared" si="68"/>
        <v/>
      </c>
      <c r="O234" s="15" t="str">
        <f t="shared" si="69"/>
        <v>Exit Trade</v>
      </c>
      <c r="P234" s="15" t="str">
        <f t="shared" si="70"/>
        <v/>
      </c>
      <c r="Q234" s="15">
        <f t="shared" si="71"/>
        <v>1022.1</v>
      </c>
      <c r="R234" s="15" t="str">
        <f t="shared" si="72"/>
        <v/>
      </c>
      <c r="S234" s="15">
        <f t="shared" si="73"/>
        <v>1193.9000000000001</v>
      </c>
      <c r="T234" s="18" t="str">
        <f t="shared" si="74"/>
        <v/>
      </c>
      <c r="U234" s="18">
        <f t="shared" si="75"/>
        <v>8.4854464726196576E-3</v>
      </c>
      <c r="V234" s="18" t="str">
        <f t="shared" si="76"/>
        <v/>
      </c>
      <c r="W234" s="18">
        <f t="shared" si="77"/>
        <v>8.3049848051889322E-2</v>
      </c>
      <c r="X234" s="18" t="str">
        <f t="shared" si="78"/>
        <v/>
      </c>
      <c r="Y234" s="18" t="str">
        <f t="shared" si="79"/>
        <v/>
      </c>
      <c r="Z234" s="18" t="str">
        <f t="shared" si="80"/>
        <v/>
      </c>
      <c r="AA234" s="18" t="str">
        <f t="shared" si="81"/>
        <v/>
      </c>
    </row>
    <row r="235" spans="1:27">
      <c r="A235" s="11">
        <v>42348</v>
      </c>
      <c r="B235" s="12">
        <v>1060.5999999999999</v>
      </c>
      <c r="C235" s="12">
        <v>1182.3</v>
      </c>
      <c r="D235" s="9">
        <f t="shared" si="66"/>
        <v>-4.7176066802721635E-2</v>
      </c>
      <c r="E235" s="9">
        <f t="shared" si="82"/>
        <v>-5.0945939835331897E-2</v>
      </c>
      <c r="F235" s="9">
        <f t="shared" si="83"/>
        <v>4.7881556351901094E-3</v>
      </c>
      <c r="G235" s="9">
        <f t="shared" si="84"/>
        <v>-4.0172589656154153E-2</v>
      </c>
      <c r="H235" s="9">
        <f t="shared" si="85"/>
        <v>-6.171929001450964E-2</v>
      </c>
      <c r="I235" s="9">
        <f t="shared" si="86"/>
        <v>0.78733301919092324</v>
      </c>
      <c r="J235" s="3">
        <f t="shared" si="87"/>
        <v>1.2554298534536124E-2</v>
      </c>
      <c r="K235" s="3">
        <f t="shared" si="87"/>
        <v>2.518968133535656E-2</v>
      </c>
      <c r="L235" s="15" t="str">
        <f t="shared" si="67"/>
        <v/>
      </c>
      <c r="M235" s="12">
        <v>0.43647969222751948</v>
      </c>
      <c r="N235" s="15" t="str">
        <f t="shared" si="68"/>
        <v/>
      </c>
      <c r="O235" s="15" t="str">
        <f t="shared" si="69"/>
        <v>Exit Trade</v>
      </c>
      <c r="P235" s="15" t="str">
        <f t="shared" si="70"/>
        <v/>
      </c>
      <c r="Q235" s="15">
        <f t="shared" si="71"/>
        <v>1022.1</v>
      </c>
      <c r="R235" s="15" t="str">
        <f t="shared" si="72"/>
        <v/>
      </c>
      <c r="S235" s="15">
        <f t="shared" si="73"/>
        <v>1193.9000000000001</v>
      </c>
      <c r="T235" s="18" t="str">
        <f t="shared" si="74"/>
        <v/>
      </c>
      <c r="U235" s="18">
        <f t="shared" si="75"/>
        <v>8.4854464726196576E-3</v>
      </c>
      <c r="V235" s="18" t="str">
        <f t="shared" si="76"/>
        <v/>
      </c>
      <c r="W235" s="18">
        <f t="shared" si="77"/>
        <v>8.3049848051889322E-2</v>
      </c>
      <c r="X235" s="18" t="str">
        <f t="shared" si="78"/>
        <v/>
      </c>
      <c r="Y235" s="18" t="str">
        <f t="shared" si="79"/>
        <v/>
      </c>
      <c r="Z235" s="18" t="str">
        <f t="shared" si="80"/>
        <v/>
      </c>
      <c r="AA235" s="18" t="str">
        <f t="shared" si="81"/>
        <v/>
      </c>
    </row>
    <row r="236" spans="1:27">
      <c r="A236" s="11">
        <v>42349</v>
      </c>
      <c r="B236" s="12">
        <v>1046.3499999999999</v>
      </c>
      <c r="C236" s="12">
        <v>1174.75</v>
      </c>
      <c r="D236" s="9">
        <f t="shared" si="66"/>
        <v>-5.0268475049380465E-2</v>
      </c>
      <c r="E236" s="9">
        <f t="shared" si="82"/>
        <v>-5.0730555115101543E-2</v>
      </c>
      <c r="F236" s="9">
        <f t="shared" si="83"/>
        <v>4.6626849367093536E-3</v>
      </c>
      <c r="G236" s="9">
        <f t="shared" si="84"/>
        <v>-4.02395140075055E-2</v>
      </c>
      <c r="H236" s="9">
        <f t="shared" si="85"/>
        <v>-6.1221596222697586E-2</v>
      </c>
      <c r="I236" s="9">
        <f t="shared" si="86"/>
        <v>9.9101713281787102E-2</v>
      </c>
      <c r="J236" s="3">
        <f t="shared" si="87"/>
        <v>-1.343579106166321E-2</v>
      </c>
      <c r="K236" s="3">
        <f t="shared" si="87"/>
        <v>-6.3858580732470225E-3</v>
      </c>
      <c r="L236" s="15" t="str">
        <f t="shared" si="67"/>
        <v>Exit Trade</v>
      </c>
      <c r="M236" s="12">
        <v>0.43647969222751948</v>
      </c>
      <c r="N236" s="15" t="str">
        <f t="shared" si="68"/>
        <v/>
      </c>
      <c r="O236" s="15" t="str">
        <f t="shared" si="69"/>
        <v>Exit Trade</v>
      </c>
      <c r="P236" s="15" t="str">
        <f t="shared" si="70"/>
        <v/>
      </c>
      <c r="Q236" s="15">
        <f t="shared" si="71"/>
        <v>1022.1</v>
      </c>
      <c r="R236" s="15" t="str">
        <f t="shared" si="72"/>
        <v/>
      </c>
      <c r="S236" s="15">
        <f t="shared" si="73"/>
        <v>1193.9000000000001</v>
      </c>
      <c r="T236" s="18" t="str">
        <f t="shared" si="74"/>
        <v/>
      </c>
      <c r="U236" s="18">
        <f t="shared" si="75"/>
        <v>8.4854464726196576E-3</v>
      </c>
      <c r="V236" s="18" t="str">
        <f t="shared" si="76"/>
        <v/>
      </c>
      <c r="W236" s="18">
        <f t="shared" si="77"/>
        <v>8.3049848051889322E-2</v>
      </c>
      <c r="X236" s="18" t="str">
        <f t="shared" si="78"/>
        <v/>
      </c>
      <c r="Y236" s="18" t="str">
        <f t="shared" si="79"/>
        <v/>
      </c>
      <c r="Z236" s="18" t="str">
        <f t="shared" si="80"/>
        <v/>
      </c>
      <c r="AA236" s="18" t="str">
        <f t="shared" si="81"/>
        <v/>
      </c>
    </row>
    <row r="237" spans="1:27">
      <c r="A237" s="11">
        <v>42352</v>
      </c>
      <c r="B237" s="12">
        <v>1055.05</v>
      </c>
      <c r="C237" s="12">
        <v>1188.05</v>
      </c>
      <c r="D237" s="9">
        <f t="shared" si="66"/>
        <v>-5.1561676824971661E-2</v>
      </c>
      <c r="E237" s="9">
        <f t="shared" si="82"/>
        <v>-5.0476666567300543E-2</v>
      </c>
      <c r="F237" s="9">
        <f t="shared" si="83"/>
        <v>4.3859899194751677E-3</v>
      </c>
      <c r="G237" s="9">
        <f t="shared" si="84"/>
        <v>-4.0608189248481419E-2</v>
      </c>
      <c r="H237" s="9">
        <f t="shared" si="85"/>
        <v>-6.0345143886119668E-2</v>
      </c>
      <c r="I237" s="9">
        <f t="shared" si="86"/>
        <v>-0.24738092827193534</v>
      </c>
      <c r="J237" s="3">
        <f t="shared" si="87"/>
        <v>8.3146174798108142E-3</v>
      </c>
      <c r="K237" s="3">
        <f t="shared" si="87"/>
        <v>1.1321557778250653E-2</v>
      </c>
      <c r="L237" s="15" t="str">
        <f t="shared" si="67"/>
        <v>Exit Trade</v>
      </c>
      <c r="M237" s="12">
        <v>0.43647969222751948</v>
      </c>
      <c r="N237" s="15" t="str">
        <f t="shared" si="68"/>
        <v/>
      </c>
      <c r="O237" s="15" t="str">
        <f t="shared" si="69"/>
        <v>Exit Trade</v>
      </c>
      <c r="P237" s="15" t="str">
        <f t="shared" si="70"/>
        <v/>
      </c>
      <c r="Q237" s="15">
        <f t="shared" si="71"/>
        <v>1022.1</v>
      </c>
      <c r="R237" s="15" t="str">
        <f t="shared" si="72"/>
        <v/>
      </c>
      <c r="S237" s="15">
        <f t="shared" si="73"/>
        <v>1193.9000000000001</v>
      </c>
      <c r="T237" s="18" t="str">
        <f t="shared" si="74"/>
        <v/>
      </c>
      <c r="U237" s="18">
        <f t="shared" si="75"/>
        <v>8.4854464726196576E-3</v>
      </c>
      <c r="V237" s="18" t="str">
        <f t="shared" si="76"/>
        <v/>
      </c>
      <c r="W237" s="18">
        <f t="shared" si="77"/>
        <v>8.3049848051889322E-2</v>
      </c>
      <c r="X237" s="18" t="str">
        <f t="shared" si="78"/>
        <v/>
      </c>
      <c r="Y237" s="18" t="str">
        <f t="shared" si="79"/>
        <v/>
      </c>
      <c r="Z237" s="18" t="str">
        <f t="shared" si="80"/>
        <v/>
      </c>
      <c r="AA237" s="18" t="str">
        <f t="shared" si="81"/>
        <v/>
      </c>
    </row>
    <row r="238" spans="1:27">
      <c r="A238" s="11">
        <v>42353</v>
      </c>
      <c r="B238" s="12">
        <v>1059.45</v>
      </c>
      <c r="C238" s="12">
        <v>1206.55</v>
      </c>
      <c r="D238" s="9">
        <f t="shared" si="66"/>
        <v>-5.6464858678656193E-2</v>
      </c>
      <c r="E238" s="9">
        <f t="shared" si="82"/>
        <v>-5.0423871246425153E-2</v>
      </c>
      <c r="F238" s="9">
        <f t="shared" si="83"/>
        <v>4.3003976420252516E-3</v>
      </c>
      <c r="G238" s="9">
        <f t="shared" si="84"/>
        <v>-4.0747976551868334E-2</v>
      </c>
      <c r="H238" s="9">
        <f t="shared" si="85"/>
        <v>-6.0099765940981972E-2</v>
      </c>
      <c r="I238" s="9">
        <f t="shared" si="86"/>
        <v>-1.4047508940094355</v>
      </c>
      <c r="J238" s="3">
        <f t="shared" si="87"/>
        <v>4.1704184635800116E-3</v>
      </c>
      <c r="K238" s="3">
        <f t="shared" si="87"/>
        <v>1.5571735196330122E-2</v>
      </c>
      <c r="L238" s="15" t="str">
        <f t="shared" si="67"/>
        <v/>
      </c>
      <c r="M238" s="12">
        <v>0.43647969222751948</v>
      </c>
      <c r="N238" s="15" t="str">
        <f t="shared" si="68"/>
        <v/>
      </c>
      <c r="O238" s="15" t="str">
        <f t="shared" si="69"/>
        <v>Exit Trade</v>
      </c>
      <c r="P238" s="15" t="str">
        <f t="shared" si="70"/>
        <v/>
      </c>
      <c r="Q238" s="15">
        <f t="shared" si="71"/>
        <v>1022.1</v>
      </c>
      <c r="R238" s="15" t="str">
        <f t="shared" si="72"/>
        <v/>
      </c>
      <c r="S238" s="15">
        <f t="shared" si="73"/>
        <v>1193.9000000000001</v>
      </c>
      <c r="T238" s="18" t="str">
        <f t="shared" si="74"/>
        <v/>
      </c>
      <c r="U238" s="18">
        <f t="shared" si="75"/>
        <v>8.4854464726196576E-3</v>
      </c>
      <c r="V238" s="18" t="str">
        <f t="shared" si="76"/>
        <v/>
      </c>
      <c r="W238" s="18">
        <f t="shared" si="77"/>
        <v>8.3049848051889322E-2</v>
      </c>
      <c r="X238" s="18" t="str">
        <f t="shared" si="78"/>
        <v/>
      </c>
      <c r="Y238" s="18" t="str">
        <f t="shared" si="79"/>
        <v/>
      </c>
      <c r="Z238" s="18" t="str">
        <f t="shared" si="80"/>
        <v/>
      </c>
      <c r="AA238" s="18" t="str">
        <f t="shared" si="81"/>
        <v/>
      </c>
    </row>
    <row r="239" spans="1:27">
      <c r="A239" s="11">
        <v>42354</v>
      </c>
      <c r="B239" s="12">
        <v>1067.3</v>
      </c>
      <c r="C239" s="12">
        <v>1219.3</v>
      </c>
      <c r="D239" s="9">
        <f t="shared" si="66"/>
        <v>-5.7824064375042034E-2</v>
      </c>
      <c r="E239" s="9">
        <f t="shared" si="82"/>
        <v>-5.0615843654815411E-2</v>
      </c>
      <c r="F239" s="9">
        <f t="shared" si="83"/>
        <v>4.5000899728991446E-3</v>
      </c>
      <c r="G239" s="9">
        <f t="shared" si="84"/>
        <v>-4.0490641215792336E-2</v>
      </c>
      <c r="H239" s="9">
        <f t="shared" si="85"/>
        <v>-6.0741046093838486E-2</v>
      </c>
      <c r="I239" s="9">
        <f t="shared" si="86"/>
        <v>-1.6017948004676867</v>
      </c>
      <c r="J239" s="3">
        <f t="shared" si="87"/>
        <v>7.409504931804152E-3</v>
      </c>
      <c r="K239" s="3">
        <f t="shared" si="87"/>
        <v>1.0567320044755709E-2</v>
      </c>
      <c r="L239" s="15" t="str">
        <f t="shared" si="67"/>
        <v/>
      </c>
      <c r="M239" s="12">
        <v>0.43647969222751948</v>
      </c>
      <c r="N239" s="15" t="str">
        <f t="shared" si="68"/>
        <v/>
      </c>
      <c r="O239" s="15" t="str">
        <f t="shared" si="69"/>
        <v>Exit Trade</v>
      </c>
      <c r="P239" s="15" t="str">
        <f t="shared" si="70"/>
        <v/>
      </c>
      <c r="Q239" s="15">
        <f t="shared" si="71"/>
        <v>1022.1</v>
      </c>
      <c r="R239" s="15" t="str">
        <f t="shared" si="72"/>
        <v/>
      </c>
      <c r="S239" s="15">
        <f t="shared" si="73"/>
        <v>1193.9000000000001</v>
      </c>
      <c r="T239" s="18" t="str">
        <f t="shared" si="74"/>
        <v/>
      </c>
      <c r="U239" s="18">
        <f t="shared" si="75"/>
        <v>8.4854464726196576E-3</v>
      </c>
      <c r="V239" s="18" t="str">
        <f t="shared" si="76"/>
        <v/>
      </c>
      <c r="W239" s="18">
        <f t="shared" si="77"/>
        <v>8.3049848051889322E-2</v>
      </c>
      <c r="X239" s="18" t="str">
        <f t="shared" si="78"/>
        <v/>
      </c>
      <c r="Y239" s="18" t="str">
        <f t="shared" si="79"/>
        <v/>
      </c>
      <c r="Z239" s="18" t="str">
        <f t="shared" si="80"/>
        <v/>
      </c>
      <c r="AA239" s="18" t="str">
        <f t="shared" si="81"/>
        <v/>
      </c>
    </row>
    <row r="240" spans="1:27">
      <c r="A240" s="11">
        <v>42355</v>
      </c>
      <c r="B240" s="12">
        <v>1080.25</v>
      </c>
      <c r="C240" s="12">
        <v>1240.95</v>
      </c>
      <c r="D240" s="9">
        <f t="shared" si="66"/>
        <v>-6.023000839978844E-2</v>
      </c>
      <c r="E240" s="9">
        <f t="shared" si="82"/>
        <v>-5.0907903719436022E-2</v>
      </c>
      <c r="F240" s="9">
        <f t="shared" si="83"/>
        <v>4.8295789497025E-3</v>
      </c>
      <c r="G240" s="9">
        <f t="shared" si="84"/>
        <v>-4.0041351082605398E-2</v>
      </c>
      <c r="H240" s="9">
        <f t="shared" si="85"/>
        <v>-6.1774456356266647E-2</v>
      </c>
      <c r="I240" s="9">
        <f t="shared" si="86"/>
        <v>-1.930210641018024</v>
      </c>
      <c r="J240" s="3">
        <f t="shared" si="87"/>
        <v>1.2133420781411081E-2</v>
      </c>
      <c r="K240" s="3">
        <f t="shared" si="87"/>
        <v>1.7756089559583441E-2</v>
      </c>
      <c r="L240" s="15" t="str">
        <f t="shared" si="67"/>
        <v/>
      </c>
      <c r="M240" s="12">
        <v>0.43647969222751948</v>
      </c>
      <c r="N240" s="15" t="str">
        <f t="shared" si="68"/>
        <v/>
      </c>
      <c r="O240" s="15" t="str">
        <f t="shared" si="69"/>
        <v>Exit Trade</v>
      </c>
      <c r="P240" s="15" t="str">
        <f t="shared" si="70"/>
        <v/>
      </c>
      <c r="Q240" s="15">
        <f t="shared" si="71"/>
        <v>1022.1</v>
      </c>
      <c r="R240" s="15" t="str">
        <f t="shared" si="72"/>
        <v/>
      </c>
      <c r="S240" s="15">
        <f t="shared" si="73"/>
        <v>1193.9000000000001</v>
      </c>
      <c r="T240" s="18" t="str">
        <f t="shared" si="74"/>
        <v/>
      </c>
      <c r="U240" s="18">
        <f t="shared" si="75"/>
        <v>8.4854464726196576E-3</v>
      </c>
      <c r="V240" s="18" t="str">
        <f t="shared" si="76"/>
        <v/>
      </c>
      <c r="W240" s="18">
        <f t="shared" si="77"/>
        <v>8.3049848051889322E-2</v>
      </c>
      <c r="X240" s="18" t="str">
        <f t="shared" si="78"/>
        <v/>
      </c>
      <c r="Y240" s="18" t="str">
        <f t="shared" si="79"/>
        <v/>
      </c>
      <c r="Z240" s="18" t="str">
        <f t="shared" si="80"/>
        <v/>
      </c>
      <c r="AA240" s="18" t="str">
        <f t="shared" si="81"/>
        <v/>
      </c>
    </row>
    <row r="241" spans="1:27">
      <c r="A241" s="11">
        <v>42356</v>
      </c>
      <c r="B241" s="12">
        <v>1073</v>
      </c>
      <c r="C241" s="12">
        <v>1224.8499999999999</v>
      </c>
      <c r="D241" s="9">
        <f t="shared" si="66"/>
        <v>-5.7483184562330918E-2</v>
      </c>
      <c r="E241" s="9">
        <f t="shared" si="82"/>
        <v>-5.1080463386603429E-2</v>
      </c>
      <c r="F241" s="9">
        <f t="shared" si="83"/>
        <v>4.9716624171612126E-3</v>
      </c>
      <c r="G241" s="9">
        <f t="shared" si="84"/>
        <v>-3.98942229479907E-2</v>
      </c>
      <c r="H241" s="9">
        <f t="shared" si="85"/>
        <v>-6.2266703825216159E-2</v>
      </c>
      <c r="I241" s="9">
        <f t="shared" si="86"/>
        <v>-1.2878431072927516</v>
      </c>
      <c r="J241" s="3">
        <f t="shared" si="87"/>
        <v>-6.7114093959731542E-3</v>
      </c>
      <c r="K241" s="3">
        <f t="shared" si="87"/>
        <v>-1.2973931262339446E-2</v>
      </c>
      <c r="L241" s="15" t="str">
        <f t="shared" si="67"/>
        <v/>
      </c>
      <c r="M241" s="12">
        <v>0.43647969222751948</v>
      </c>
      <c r="N241" s="15" t="str">
        <f t="shared" si="68"/>
        <v/>
      </c>
      <c r="O241" s="15" t="str">
        <f t="shared" si="69"/>
        <v>Exit Trade</v>
      </c>
      <c r="P241" s="15" t="str">
        <f t="shared" si="70"/>
        <v/>
      </c>
      <c r="Q241" s="15">
        <f t="shared" si="71"/>
        <v>1022.1</v>
      </c>
      <c r="R241" s="15" t="str">
        <f t="shared" si="72"/>
        <v/>
      </c>
      <c r="S241" s="15">
        <f t="shared" si="73"/>
        <v>1193.9000000000001</v>
      </c>
      <c r="T241" s="18" t="str">
        <f t="shared" si="74"/>
        <v/>
      </c>
      <c r="U241" s="18">
        <f t="shared" si="75"/>
        <v>8.4854464726196576E-3</v>
      </c>
      <c r="V241" s="18" t="str">
        <f t="shared" si="76"/>
        <v/>
      </c>
      <c r="W241" s="18">
        <f t="shared" si="77"/>
        <v>8.3049848051889322E-2</v>
      </c>
      <c r="X241" s="18" t="str">
        <f t="shared" si="78"/>
        <v/>
      </c>
      <c r="Y241" s="18" t="str">
        <f t="shared" si="79"/>
        <v/>
      </c>
      <c r="Z241" s="18" t="str">
        <f t="shared" si="80"/>
        <v/>
      </c>
      <c r="AA241" s="18" t="str">
        <f t="shared" si="81"/>
        <v/>
      </c>
    </row>
    <row r="242" spans="1:27">
      <c r="A242" s="11">
        <v>42359</v>
      </c>
      <c r="B242" s="12">
        <v>1075.4000000000001</v>
      </c>
      <c r="C242" s="12">
        <v>1232.3499999999999</v>
      </c>
      <c r="D242" s="9">
        <f t="shared" si="66"/>
        <v>-5.916403727935942E-2</v>
      </c>
      <c r="E242" s="9">
        <f t="shared" si="82"/>
        <v>-5.1454936125972829E-2</v>
      </c>
      <c r="F242" s="9">
        <f t="shared" si="83"/>
        <v>5.146194870914709E-3</v>
      </c>
      <c r="G242" s="9">
        <f t="shared" si="84"/>
        <v>-3.9875997666414732E-2</v>
      </c>
      <c r="H242" s="9">
        <f t="shared" si="85"/>
        <v>-6.3033874585530919E-2</v>
      </c>
      <c r="I242" s="9">
        <f t="shared" si="86"/>
        <v>-1.4980196721575643</v>
      </c>
      <c r="J242" s="3">
        <f t="shared" si="87"/>
        <v>2.2367194780988733E-3</v>
      </c>
      <c r="K242" s="3">
        <f t="shared" si="87"/>
        <v>6.1231987590317184E-3</v>
      </c>
      <c r="L242" s="15" t="str">
        <f t="shared" si="67"/>
        <v/>
      </c>
      <c r="M242" s="12">
        <v>0.43647969222751948</v>
      </c>
      <c r="N242" s="15" t="str">
        <f t="shared" si="68"/>
        <v/>
      </c>
      <c r="O242" s="15" t="str">
        <f t="shared" si="69"/>
        <v>Exit Trade</v>
      </c>
      <c r="P242" s="15" t="str">
        <f t="shared" si="70"/>
        <v/>
      </c>
      <c r="Q242" s="15">
        <f t="shared" si="71"/>
        <v>1022.1</v>
      </c>
      <c r="R242" s="15" t="str">
        <f t="shared" si="72"/>
        <v/>
      </c>
      <c r="S242" s="15">
        <f t="shared" si="73"/>
        <v>1193.9000000000001</v>
      </c>
      <c r="T242" s="18" t="str">
        <f t="shared" si="74"/>
        <v/>
      </c>
      <c r="U242" s="18">
        <f t="shared" si="75"/>
        <v>8.4854464726196576E-3</v>
      </c>
      <c r="V242" s="18" t="str">
        <f t="shared" si="76"/>
        <v/>
      </c>
      <c r="W242" s="18">
        <f t="shared" si="77"/>
        <v>8.3049848051889322E-2</v>
      </c>
      <c r="X242" s="18" t="str">
        <f t="shared" si="78"/>
        <v/>
      </c>
      <c r="Y242" s="18" t="str">
        <f t="shared" si="79"/>
        <v/>
      </c>
      <c r="Z242" s="18" t="str">
        <f t="shared" si="80"/>
        <v/>
      </c>
      <c r="AA242" s="18" t="str">
        <f t="shared" si="81"/>
        <v/>
      </c>
    </row>
    <row r="243" spans="1:27">
      <c r="A243" s="11">
        <v>42360</v>
      </c>
      <c r="B243" s="12">
        <v>1066.45</v>
      </c>
      <c r="C243" s="12">
        <v>1228.25</v>
      </c>
      <c r="D243" s="9">
        <f t="shared" si="66"/>
        <v>-6.1346274233910147E-2</v>
      </c>
      <c r="E243" s="9">
        <f t="shared" si="82"/>
        <v>-5.1921622924114438E-2</v>
      </c>
      <c r="F243" s="9">
        <f t="shared" si="83"/>
        <v>5.3897569987405424E-3</v>
      </c>
      <c r="G243" s="9">
        <f t="shared" si="84"/>
        <v>-3.9794669676948217E-2</v>
      </c>
      <c r="H243" s="9">
        <f t="shared" si="85"/>
        <v>-6.4048576171280652E-2</v>
      </c>
      <c r="I243" s="9">
        <f t="shared" si="86"/>
        <v>-1.7486226766806046</v>
      </c>
      <c r="J243" s="3">
        <f t="shared" si="87"/>
        <v>-8.3224846568719039E-3</v>
      </c>
      <c r="K243" s="3">
        <f t="shared" si="87"/>
        <v>-3.3269769140259744E-3</v>
      </c>
      <c r="L243" s="15" t="str">
        <f t="shared" si="67"/>
        <v/>
      </c>
      <c r="M243" s="12">
        <v>0.43647969222751948</v>
      </c>
      <c r="N243" s="15" t="str">
        <f t="shared" si="68"/>
        <v/>
      </c>
      <c r="O243" s="15" t="str">
        <f t="shared" si="69"/>
        <v>Exit Trade</v>
      </c>
      <c r="P243" s="15" t="str">
        <f t="shared" si="70"/>
        <v/>
      </c>
      <c r="Q243" s="15">
        <f t="shared" si="71"/>
        <v>1022.1</v>
      </c>
      <c r="R243" s="15" t="str">
        <f t="shared" si="72"/>
        <v/>
      </c>
      <c r="S243" s="15">
        <f t="shared" si="73"/>
        <v>1193.9000000000001</v>
      </c>
      <c r="T243" s="18" t="str">
        <f t="shared" si="74"/>
        <v/>
      </c>
      <c r="U243" s="18">
        <f t="shared" si="75"/>
        <v>8.4854464726196576E-3</v>
      </c>
      <c r="V243" s="18" t="str">
        <f t="shared" si="76"/>
        <v/>
      </c>
      <c r="W243" s="18">
        <f t="shared" si="77"/>
        <v>8.3049848051889322E-2</v>
      </c>
      <c r="X243" s="18" t="str">
        <f t="shared" si="78"/>
        <v/>
      </c>
      <c r="Y243" s="18" t="str">
        <f t="shared" si="79"/>
        <v/>
      </c>
      <c r="Z243" s="18" t="str">
        <f t="shared" si="80"/>
        <v/>
      </c>
      <c r="AA243" s="18" t="str">
        <f t="shared" si="81"/>
        <v/>
      </c>
    </row>
    <row r="244" spans="1:27">
      <c r="A244" s="11">
        <v>42361</v>
      </c>
      <c r="B244" s="12">
        <v>1074.0999999999999</v>
      </c>
      <c r="C244" s="12">
        <v>1239.2</v>
      </c>
      <c r="D244" s="9">
        <f t="shared" si="66"/>
        <v>-6.2096688167444583E-2</v>
      </c>
      <c r="E244" s="9">
        <f t="shared" si="82"/>
        <v>-5.2373094272462277E-2</v>
      </c>
      <c r="F244" s="9">
        <f t="shared" si="83"/>
        <v>5.6583823332938647E-3</v>
      </c>
      <c r="G244" s="9">
        <f t="shared" si="84"/>
        <v>-3.9641734022551084E-2</v>
      </c>
      <c r="H244" s="9">
        <f t="shared" si="85"/>
        <v>-6.510445452237347E-2</v>
      </c>
      <c r="I244" s="9">
        <f t="shared" si="86"/>
        <v>-1.7184405934835434</v>
      </c>
      <c r="J244" s="3">
        <f t="shared" si="87"/>
        <v>7.1733320830792476E-3</v>
      </c>
      <c r="K244" s="3">
        <f t="shared" si="87"/>
        <v>8.9151231426827151E-3</v>
      </c>
      <c r="L244" s="15" t="str">
        <f t="shared" si="67"/>
        <v/>
      </c>
      <c r="M244" s="12">
        <v>0.43647969222751948</v>
      </c>
      <c r="N244" s="15" t="str">
        <f t="shared" si="68"/>
        <v/>
      </c>
      <c r="O244" s="15" t="str">
        <f t="shared" si="69"/>
        <v>Exit Trade</v>
      </c>
      <c r="P244" s="15" t="str">
        <f t="shared" si="70"/>
        <v/>
      </c>
      <c r="Q244" s="15">
        <f t="shared" si="71"/>
        <v>1022.1</v>
      </c>
      <c r="R244" s="15" t="str">
        <f t="shared" si="72"/>
        <v/>
      </c>
      <c r="S244" s="15">
        <f t="shared" si="73"/>
        <v>1193.9000000000001</v>
      </c>
      <c r="T244" s="18" t="str">
        <f t="shared" si="74"/>
        <v/>
      </c>
      <c r="U244" s="18">
        <f t="shared" si="75"/>
        <v>8.4854464726196576E-3</v>
      </c>
      <c r="V244" s="18" t="str">
        <f t="shared" si="76"/>
        <v/>
      </c>
      <c r="W244" s="18">
        <f t="shared" si="77"/>
        <v>8.3049848051889322E-2</v>
      </c>
      <c r="X244" s="18" t="str">
        <f t="shared" si="78"/>
        <v/>
      </c>
      <c r="Y244" s="18" t="str">
        <f t="shared" si="79"/>
        <v/>
      </c>
      <c r="Z244" s="18" t="str">
        <f t="shared" si="80"/>
        <v/>
      </c>
      <c r="AA244" s="18" t="str">
        <f t="shared" si="81"/>
        <v/>
      </c>
    </row>
    <row r="245" spans="1:27">
      <c r="A245" s="11">
        <v>42362</v>
      </c>
      <c r="B245" s="12">
        <v>1074</v>
      </c>
      <c r="C245" s="12">
        <v>1229.55</v>
      </c>
      <c r="D245" s="9">
        <f t="shared" si="66"/>
        <v>-5.8741912778764394E-2</v>
      </c>
      <c r="E245" s="9">
        <f t="shared" si="82"/>
        <v>-5.2811194202116628E-2</v>
      </c>
      <c r="F245" s="9">
        <f t="shared" si="83"/>
        <v>5.6245025056935729E-3</v>
      </c>
      <c r="G245" s="9">
        <f t="shared" si="84"/>
        <v>-4.0156063564306087E-2</v>
      </c>
      <c r="H245" s="9">
        <f t="shared" si="85"/>
        <v>-6.5466324839927162E-2</v>
      </c>
      <c r="I245" s="9">
        <f t="shared" si="86"/>
        <v>-1.0544432277600049</v>
      </c>
      <c r="J245" s="3">
        <f t="shared" si="87"/>
        <v>-9.3101201005408297E-5</v>
      </c>
      <c r="K245" s="3">
        <f t="shared" si="87"/>
        <v>-7.787282117495231E-3</v>
      </c>
      <c r="L245" s="15" t="str">
        <f t="shared" si="67"/>
        <v/>
      </c>
      <c r="M245" s="12">
        <v>0.43647969222751948</v>
      </c>
      <c r="N245" s="15" t="str">
        <f t="shared" si="68"/>
        <v/>
      </c>
      <c r="O245" s="15" t="str">
        <f t="shared" si="69"/>
        <v>Exit Trade</v>
      </c>
      <c r="P245" s="15" t="str">
        <f t="shared" si="70"/>
        <v/>
      </c>
      <c r="Q245" s="15">
        <f t="shared" si="71"/>
        <v>1022.1</v>
      </c>
      <c r="R245" s="15" t="str">
        <f t="shared" si="72"/>
        <v/>
      </c>
      <c r="S245" s="15">
        <f t="shared" si="73"/>
        <v>1193.9000000000001</v>
      </c>
      <c r="T245" s="18" t="str">
        <f t="shared" si="74"/>
        <v/>
      </c>
      <c r="U245" s="18">
        <f t="shared" si="75"/>
        <v>8.4854464726196576E-3</v>
      </c>
      <c r="V245" s="18" t="str">
        <f t="shared" si="76"/>
        <v/>
      </c>
      <c r="W245" s="18">
        <f t="shared" si="77"/>
        <v>8.3049848051889322E-2</v>
      </c>
      <c r="X245" s="18" t="str">
        <f t="shared" si="78"/>
        <v/>
      </c>
      <c r="Y245" s="18" t="str">
        <f t="shared" si="79"/>
        <v/>
      </c>
      <c r="Z245" s="18" t="str">
        <f t="shared" si="80"/>
        <v/>
      </c>
      <c r="AA245" s="18" t="str">
        <f t="shared" si="81"/>
        <v/>
      </c>
    </row>
    <row r="246" spans="1:27">
      <c r="A246" s="11">
        <v>42366</v>
      </c>
      <c r="B246" s="12">
        <v>1077.25</v>
      </c>
      <c r="C246" s="12">
        <v>1227.6500000000001</v>
      </c>
      <c r="D246" s="9">
        <f t="shared" si="66"/>
        <v>-5.6758065401048059E-2</v>
      </c>
      <c r="E246" s="9">
        <f t="shared" si="82"/>
        <v>-5.3105841907944366E-2</v>
      </c>
      <c r="F246" s="9">
        <f t="shared" si="83"/>
        <v>5.5907927871812028E-3</v>
      </c>
      <c r="G246" s="9">
        <f t="shared" si="84"/>
        <v>-4.0526558136786656E-2</v>
      </c>
      <c r="H246" s="9">
        <f t="shared" si="85"/>
        <v>-6.5685125679102077E-2</v>
      </c>
      <c r="I246" s="9">
        <f t="shared" si="86"/>
        <v>-0.65325681564833871</v>
      </c>
      <c r="J246" s="3">
        <f t="shared" si="87"/>
        <v>3.0260707635009309E-3</v>
      </c>
      <c r="K246" s="3">
        <f t="shared" si="87"/>
        <v>-1.5452807937862338E-3</v>
      </c>
      <c r="L246" s="15" t="str">
        <f t="shared" si="67"/>
        <v/>
      </c>
      <c r="M246" s="12">
        <v>0.43647969222751948</v>
      </c>
      <c r="N246" s="15" t="str">
        <f t="shared" si="68"/>
        <v/>
      </c>
      <c r="O246" s="15" t="str">
        <f t="shared" si="69"/>
        <v>Exit Trade</v>
      </c>
      <c r="P246" s="15" t="str">
        <f t="shared" si="70"/>
        <v/>
      </c>
      <c r="Q246" s="15">
        <f t="shared" si="71"/>
        <v>1022.1</v>
      </c>
      <c r="R246" s="15" t="str">
        <f t="shared" si="72"/>
        <v/>
      </c>
      <c r="S246" s="15">
        <f t="shared" si="73"/>
        <v>1193.9000000000001</v>
      </c>
      <c r="T246" s="18" t="str">
        <f t="shared" si="74"/>
        <v/>
      </c>
      <c r="U246" s="18">
        <f t="shared" si="75"/>
        <v>8.4854464726196576E-3</v>
      </c>
      <c r="V246" s="18" t="str">
        <f t="shared" si="76"/>
        <v/>
      </c>
      <c r="W246" s="18">
        <f t="shared" si="77"/>
        <v>8.3049848051889322E-2</v>
      </c>
      <c r="X246" s="18" t="str">
        <f t="shared" si="78"/>
        <v/>
      </c>
      <c r="Y246" s="18" t="str">
        <f t="shared" si="79"/>
        <v/>
      </c>
      <c r="Z246" s="18" t="str">
        <f t="shared" si="80"/>
        <v/>
      </c>
      <c r="AA246" s="18" t="str">
        <f t="shared" si="81"/>
        <v/>
      </c>
    </row>
    <row r="247" spans="1:27">
      <c r="A247" s="11">
        <v>42367</v>
      </c>
      <c r="B247" s="12">
        <v>1077.95</v>
      </c>
      <c r="C247" s="12">
        <v>1234.3</v>
      </c>
      <c r="D247" s="9">
        <f t="shared" si="66"/>
        <v>-5.8822112137341551E-2</v>
      </c>
      <c r="E247" s="9">
        <f t="shared" si="82"/>
        <v>-5.3420401477673699E-2</v>
      </c>
      <c r="F247" s="9">
        <f t="shared" si="83"/>
        <v>5.6395066536825116E-3</v>
      </c>
      <c r="G247" s="9">
        <f t="shared" si="84"/>
        <v>-4.0731511506888043E-2</v>
      </c>
      <c r="H247" s="9">
        <f t="shared" si="85"/>
        <v>-6.6109291448459354E-2</v>
      </c>
      <c r="I247" s="9">
        <f t="shared" si="86"/>
        <v>-0.95783390132904933</v>
      </c>
      <c r="J247" s="3">
        <f t="shared" si="87"/>
        <v>6.4980273845443995E-4</v>
      </c>
      <c r="K247" s="3">
        <f t="shared" si="87"/>
        <v>5.4168533376775657E-3</v>
      </c>
      <c r="L247" s="15" t="str">
        <f t="shared" si="67"/>
        <v/>
      </c>
      <c r="M247" s="12">
        <v>0.43647969222751948</v>
      </c>
      <c r="N247" s="15" t="str">
        <f t="shared" si="68"/>
        <v/>
      </c>
      <c r="O247" s="15" t="str">
        <f t="shared" si="69"/>
        <v>Exit Trade</v>
      </c>
      <c r="P247" s="15" t="str">
        <f t="shared" si="70"/>
        <v/>
      </c>
      <c r="Q247" s="15">
        <f t="shared" si="71"/>
        <v>1022.1</v>
      </c>
      <c r="R247" s="15" t="str">
        <f t="shared" si="72"/>
        <v/>
      </c>
      <c r="S247" s="15">
        <f t="shared" si="73"/>
        <v>1193.9000000000001</v>
      </c>
      <c r="T247" s="18" t="str">
        <f t="shared" si="74"/>
        <v/>
      </c>
      <c r="U247" s="18">
        <f t="shared" si="75"/>
        <v>8.4854464726196576E-3</v>
      </c>
      <c r="V247" s="18" t="str">
        <f t="shared" si="76"/>
        <v/>
      </c>
      <c r="W247" s="18">
        <f t="shared" si="77"/>
        <v>8.3049848051889322E-2</v>
      </c>
      <c r="X247" s="18" t="str">
        <f t="shared" si="78"/>
        <v/>
      </c>
      <c r="Y247" s="18" t="str">
        <f t="shared" si="79"/>
        <v/>
      </c>
      <c r="Z247" s="18" t="str">
        <f t="shared" si="80"/>
        <v/>
      </c>
      <c r="AA247" s="18" t="str">
        <f t="shared" si="81"/>
        <v/>
      </c>
    </row>
    <row r="248" spans="1:27">
      <c r="A248" s="11">
        <v>42368</v>
      </c>
      <c r="B248" s="12">
        <v>1074.3</v>
      </c>
      <c r="C248" s="12">
        <v>1233.7</v>
      </c>
      <c r="D248" s="9">
        <f t="shared" si="66"/>
        <v>-6.0083989002564113E-2</v>
      </c>
      <c r="E248" s="9">
        <f t="shared" si="82"/>
        <v>-5.3903273887877627E-2</v>
      </c>
      <c r="F248" s="9">
        <f t="shared" si="83"/>
        <v>5.5663168554329996E-3</v>
      </c>
      <c r="G248" s="9">
        <f t="shared" si="84"/>
        <v>-4.1379060963153379E-2</v>
      </c>
      <c r="H248" s="9">
        <f t="shared" si="85"/>
        <v>-6.6427486812601882E-2</v>
      </c>
      <c r="I248" s="9">
        <f t="shared" si="86"/>
        <v>-1.1103778809597953</v>
      </c>
      <c r="J248" s="3">
        <f t="shared" si="87"/>
        <v>-3.3860568672017168E-3</v>
      </c>
      <c r="K248" s="3">
        <f t="shared" si="87"/>
        <v>-4.8610548489014753E-4</v>
      </c>
      <c r="L248" s="15" t="str">
        <f t="shared" si="67"/>
        <v/>
      </c>
      <c r="M248" s="12">
        <v>0.43647969222751948</v>
      </c>
      <c r="N248" s="15" t="str">
        <f t="shared" si="68"/>
        <v/>
      </c>
      <c r="O248" s="15" t="str">
        <f t="shared" si="69"/>
        <v>Exit Trade</v>
      </c>
      <c r="P248" s="15" t="str">
        <f t="shared" si="70"/>
        <v/>
      </c>
      <c r="Q248" s="15">
        <f t="shared" si="71"/>
        <v>1022.1</v>
      </c>
      <c r="R248" s="15" t="str">
        <f t="shared" si="72"/>
        <v/>
      </c>
      <c r="S248" s="15">
        <f t="shared" si="73"/>
        <v>1193.9000000000001</v>
      </c>
      <c r="T248" s="18" t="str">
        <f t="shared" si="74"/>
        <v/>
      </c>
      <c r="U248" s="18">
        <f t="shared" si="75"/>
        <v>8.4854464726196576E-3</v>
      </c>
      <c r="V248" s="18" t="str">
        <f t="shared" si="76"/>
        <v/>
      </c>
      <c r="W248" s="18">
        <f t="shared" si="77"/>
        <v>8.3049848051889322E-2</v>
      </c>
      <c r="X248" s="18" t="str">
        <f t="shared" si="78"/>
        <v/>
      </c>
      <c r="Y248" s="18" t="str">
        <f t="shared" si="79"/>
        <v/>
      </c>
      <c r="Z248" s="18" t="str">
        <f t="shared" si="80"/>
        <v/>
      </c>
      <c r="AA248" s="18" t="str">
        <f t="shared" si="81"/>
        <v/>
      </c>
    </row>
    <row r="249" spans="1:27">
      <c r="A249" s="11">
        <v>42369</v>
      </c>
      <c r="B249" s="12">
        <v>1082.1500000000001</v>
      </c>
      <c r="C249" s="12">
        <v>1263.75</v>
      </c>
      <c r="D249" s="9">
        <f t="shared" si="66"/>
        <v>-6.7373704818188856E-2</v>
      </c>
      <c r="E249" s="9">
        <f t="shared" si="82"/>
        <v>-5.4355094573473865E-2</v>
      </c>
      <c r="F249" s="9">
        <f t="shared" si="83"/>
        <v>6.0851820597604385E-3</v>
      </c>
      <c r="G249" s="9">
        <f t="shared" si="84"/>
        <v>-4.066343493901288E-2</v>
      </c>
      <c r="H249" s="9">
        <f t="shared" si="85"/>
        <v>-6.8046754207934851E-2</v>
      </c>
      <c r="I249" s="9">
        <f t="shared" si="86"/>
        <v>-2.1393953569283197</v>
      </c>
      <c r="J249" s="3">
        <f t="shared" si="87"/>
        <v>7.3070836823979678E-3</v>
      </c>
      <c r="K249" s="3">
        <f t="shared" si="87"/>
        <v>2.4357623409256669E-2</v>
      </c>
      <c r="L249" s="15" t="str">
        <f t="shared" si="67"/>
        <v/>
      </c>
      <c r="M249" s="12">
        <v>0.43647969222751948</v>
      </c>
      <c r="N249" s="15" t="str">
        <f t="shared" si="68"/>
        <v/>
      </c>
      <c r="O249" s="15" t="str">
        <f t="shared" si="69"/>
        <v>Exit Trade</v>
      </c>
      <c r="P249" s="15" t="str">
        <f t="shared" si="70"/>
        <v/>
      </c>
      <c r="Q249" s="15">
        <f t="shared" si="71"/>
        <v>1022.1</v>
      </c>
      <c r="R249" s="15" t="str">
        <f t="shared" si="72"/>
        <v/>
      </c>
      <c r="S249" s="15">
        <f t="shared" si="73"/>
        <v>1193.9000000000001</v>
      </c>
      <c r="T249" s="18" t="str">
        <f t="shared" si="74"/>
        <v/>
      </c>
      <c r="U249" s="18">
        <f t="shared" si="75"/>
        <v>8.4854464726196576E-3</v>
      </c>
      <c r="V249" s="18" t="str">
        <f t="shared" si="76"/>
        <v/>
      </c>
      <c r="W249" s="18">
        <f t="shared" si="77"/>
        <v>8.3049848051889322E-2</v>
      </c>
      <c r="X249" s="18" t="str">
        <f t="shared" si="78"/>
        <v/>
      </c>
      <c r="Y249" s="18" t="str">
        <f t="shared" si="79"/>
        <v/>
      </c>
      <c r="Z249" s="18" t="str">
        <f t="shared" si="80"/>
        <v/>
      </c>
      <c r="AA249" s="18" t="str">
        <f t="shared" si="81"/>
        <v/>
      </c>
    </row>
    <row r="250" spans="1:27">
      <c r="A250" s="11">
        <v>42370</v>
      </c>
      <c r="B250" s="12">
        <v>1088.75</v>
      </c>
      <c r="C250" s="12">
        <v>1258.45</v>
      </c>
      <c r="D250" s="9">
        <f t="shared" si="66"/>
        <v>-6.2907797076871844E-2</v>
      </c>
      <c r="E250" s="9">
        <f t="shared" si="82"/>
        <v>-5.4758906804244119E-2</v>
      </c>
      <c r="F250" s="9">
        <f t="shared" si="83"/>
        <v>6.2406485003809221E-3</v>
      </c>
      <c r="G250" s="9">
        <f t="shared" si="84"/>
        <v>-4.0717447678387045E-2</v>
      </c>
      <c r="H250" s="9">
        <f t="shared" si="85"/>
        <v>-6.8800365930101193E-2</v>
      </c>
      <c r="I250" s="9">
        <f t="shared" si="86"/>
        <v>-1.3057761981195264</v>
      </c>
      <c r="J250" s="3">
        <f t="shared" si="87"/>
        <v>6.0989696437646432E-3</v>
      </c>
      <c r="K250" s="3">
        <f t="shared" si="87"/>
        <v>-4.1938674579623776E-3</v>
      </c>
      <c r="L250" s="15" t="str">
        <f t="shared" si="67"/>
        <v/>
      </c>
      <c r="M250" s="12">
        <v>0.43647969222751948</v>
      </c>
      <c r="N250" s="15" t="str">
        <f t="shared" si="68"/>
        <v/>
      </c>
      <c r="O250" s="15" t="str">
        <f t="shared" si="69"/>
        <v>Exit Trade</v>
      </c>
      <c r="P250" s="15" t="str">
        <f t="shared" si="70"/>
        <v/>
      </c>
      <c r="Q250" s="15">
        <f t="shared" si="71"/>
        <v>1022.1</v>
      </c>
      <c r="R250" s="15" t="str">
        <f t="shared" si="72"/>
        <v/>
      </c>
      <c r="S250" s="15">
        <f t="shared" si="73"/>
        <v>1193.9000000000001</v>
      </c>
      <c r="T250" s="18" t="str">
        <f t="shared" si="74"/>
        <v/>
      </c>
      <c r="U250" s="18">
        <f t="shared" si="75"/>
        <v>8.4854464726196576E-3</v>
      </c>
      <c r="V250" s="18" t="str">
        <f t="shared" si="76"/>
        <v/>
      </c>
      <c r="W250" s="18">
        <f t="shared" si="77"/>
        <v>8.3049848051889322E-2</v>
      </c>
      <c r="X250" s="18" t="str">
        <f t="shared" si="78"/>
        <v/>
      </c>
      <c r="Y250" s="18" t="str">
        <f t="shared" si="79"/>
        <v/>
      </c>
      <c r="Z250" s="18" t="str">
        <f t="shared" si="80"/>
        <v/>
      </c>
      <c r="AA250" s="18" t="str">
        <f t="shared" si="81"/>
        <v/>
      </c>
    </row>
    <row r="251" spans="1:27">
      <c r="A251" s="11">
        <v>42373</v>
      </c>
      <c r="B251" s="12">
        <v>1070.5</v>
      </c>
      <c r="C251" s="12">
        <v>1216.7</v>
      </c>
      <c r="D251" s="9">
        <f t="shared" si="66"/>
        <v>-5.5596836422321515E-2</v>
      </c>
      <c r="E251" s="9">
        <f t="shared" si="82"/>
        <v>-5.4767029636113101E-2</v>
      </c>
      <c r="F251" s="9">
        <f t="shared" si="83"/>
        <v>6.2416071575563253E-3</v>
      </c>
      <c r="G251" s="9">
        <f t="shared" si="84"/>
        <v>-4.0723413531611366E-2</v>
      </c>
      <c r="H251" s="9">
        <f t="shared" si="85"/>
        <v>-6.8810645740614837E-2</v>
      </c>
      <c r="I251" s="9">
        <f t="shared" si="86"/>
        <v>-0.13294761513528094</v>
      </c>
      <c r="J251" s="3">
        <f t="shared" si="87"/>
        <v>-1.6762342135476463E-2</v>
      </c>
      <c r="K251" s="3">
        <f t="shared" si="87"/>
        <v>-3.3175732051332986E-2</v>
      </c>
      <c r="L251" s="15" t="str">
        <f t="shared" si="67"/>
        <v>Exit Trade</v>
      </c>
      <c r="M251" s="12">
        <v>0.43647969222751948</v>
      </c>
      <c r="N251" s="15" t="str">
        <f t="shared" si="68"/>
        <v/>
      </c>
      <c r="O251" s="15" t="str">
        <f t="shared" si="69"/>
        <v>Exit Trade</v>
      </c>
      <c r="P251" s="15" t="str">
        <f t="shared" si="70"/>
        <v/>
      </c>
      <c r="Q251" s="15">
        <f t="shared" si="71"/>
        <v>1022.1</v>
      </c>
      <c r="R251" s="15" t="str">
        <f t="shared" si="72"/>
        <v/>
      </c>
      <c r="S251" s="15">
        <f t="shared" si="73"/>
        <v>1193.9000000000001</v>
      </c>
      <c r="T251" s="18" t="str">
        <f t="shared" si="74"/>
        <v/>
      </c>
      <c r="U251" s="18">
        <f t="shared" si="75"/>
        <v>8.4854464726196576E-3</v>
      </c>
      <c r="V251" s="18" t="str">
        <f t="shared" si="76"/>
        <v/>
      </c>
      <c r="W251" s="18">
        <f t="shared" si="77"/>
        <v>8.3049848051889322E-2</v>
      </c>
      <c r="X251" s="18" t="str">
        <f t="shared" si="78"/>
        <v/>
      </c>
      <c r="Y251" s="18" t="str">
        <f t="shared" si="79"/>
        <v/>
      </c>
      <c r="Z251" s="18" t="str">
        <f t="shared" si="80"/>
        <v/>
      </c>
      <c r="AA251" s="18" t="str">
        <f t="shared" si="81"/>
        <v/>
      </c>
    </row>
    <row r="252" spans="1:27">
      <c r="A252" s="11">
        <v>42374</v>
      </c>
      <c r="B252" s="12">
        <v>1062.4000000000001</v>
      </c>
      <c r="C252" s="12">
        <v>1209.4000000000001</v>
      </c>
      <c r="D252" s="9">
        <f t="shared" si="66"/>
        <v>-5.6281902245980647E-2</v>
      </c>
      <c r="E252" s="9">
        <f t="shared" si="82"/>
        <v>-5.49254720583243E-2</v>
      </c>
      <c r="F252" s="9">
        <f t="shared" si="83"/>
        <v>6.2168475807670934E-3</v>
      </c>
      <c r="G252" s="9">
        <f t="shared" si="84"/>
        <v>-4.0937565001598342E-2</v>
      </c>
      <c r="H252" s="9">
        <f t="shared" si="85"/>
        <v>-6.8913379115050258E-2</v>
      </c>
      <c r="I252" s="9">
        <f t="shared" si="86"/>
        <v>-0.2181861739465355</v>
      </c>
      <c r="J252" s="3">
        <f t="shared" si="87"/>
        <v>-7.5665576833254637E-3</v>
      </c>
      <c r="K252" s="3">
        <f t="shared" si="87"/>
        <v>-5.9998356209418546E-3</v>
      </c>
      <c r="L252" s="15" t="str">
        <f t="shared" si="67"/>
        <v>Exit Trade</v>
      </c>
      <c r="M252" s="12">
        <v>0.43647969222751948</v>
      </c>
      <c r="N252" s="15" t="str">
        <f t="shared" si="68"/>
        <v/>
      </c>
      <c r="O252" s="15" t="str">
        <f t="shared" si="69"/>
        <v>Exit Trade</v>
      </c>
      <c r="P252" s="15" t="str">
        <f t="shared" si="70"/>
        <v/>
      </c>
      <c r="Q252" s="15">
        <f t="shared" si="71"/>
        <v>1022.1</v>
      </c>
      <c r="R252" s="15" t="str">
        <f t="shared" si="72"/>
        <v/>
      </c>
      <c r="S252" s="15">
        <f t="shared" si="73"/>
        <v>1193.9000000000001</v>
      </c>
      <c r="T252" s="18" t="str">
        <f t="shared" si="74"/>
        <v/>
      </c>
      <c r="U252" s="18">
        <f t="shared" si="75"/>
        <v>8.4854464726196576E-3</v>
      </c>
      <c r="V252" s="18" t="str">
        <f t="shared" si="76"/>
        <v/>
      </c>
      <c r="W252" s="18">
        <f t="shared" si="77"/>
        <v>8.3049848051889322E-2</v>
      </c>
      <c r="X252" s="18" t="str">
        <f t="shared" si="78"/>
        <v/>
      </c>
      <c r="Y252" s="18" t="str">
        <f t="shared" si="79"/>
        <v/>
      </c>
      <c r="Z252" s="18" t="str">
        <f t="shared" si="80"/>
        <v/>
      </c>
      <c r="AA252" s="18" t="str">
        <f t="shared" si="81"/>
        <v/>
      </c>
    </row>
    <row r="253" spans="1:27">
      <c r="A253" s="11">
        <v>42375</v>
      </c>
      <c r="B253" s="12">
        <v>1067.0999999999999</v>
      </c>
      <c r="C253" s="12">
        <v>1209.3</v>
      </c>
      <c r="D253" s="9">
        <f t="shared" si="66"/>
        <v>-5.4328932967270878E-2</v>
      </c>
      <c r="E253" s="9">
        <f t="shared" si="82"/>
        <v>-5.5130140471280557E-2</v>
      </c>
      <c r="F253" s="9">
        <f t="shared" si="83"/>
        <v>6.0871377702229612E-3</v>
      </c>
      <c r="G253" s="9">
        <f t="shared" si="84"/>
        <v>-4.1434080488278895E-2</v>
      </c>
      <c r="H253" s="9">
        <f t="shared" si="85"/>
        <v>-6.8826200454282227E-2</v>
      </c>
      <c r="I253" s="9">
        <f t="shared" si="86"/>
        <v>0.13162302780939564</v>
      </c>
      <c r="J253" s="3">
        <f t="shared" si="87"/>
        <v>4.4239457831323587E-3</v>
      </c>
      <c r="K253" s="3">
        <f t="shared" si="87"/>
        <v>-8.2685629237751299E-5</v>
      </c>
      <c r="L253" s="15" t="str">
        <f t="shared" si="67"/>
        <v>Exit Trade</v>
      </c>
      <c r="M253" s="12">
        <v>0.43647969222751948</v>
      </c>
      <c r="N253" s="15" t="str">
        <f t="shared" si="68"/>
        <v/>
      </c>
      <c r="O253" s="15" t="str">
        <f t="shared" si="69"/>
        <v>Exit Trade</v>
      </c>
      <c r="P253" s="15" t="str">
        <f t="shared" si="70"/>
        <v/>
      </c>
      <c r="Q253" s="15">
        <f t="shared" si="71"/>
        <v>1022.1</v>
      </c>
      <c r="R253" s="15" t="str">
        <f t="shared" si="72"/>
        <v/>
      </c>
      <c r="S253" s="15">
        <f t="shared" si="73"/>
        <v>1193.9000000000001</v>
      </c>
      <c r="T253" s="18" t="str">
        <f t="shared" si="74"/>
        <v/>
      </c>
      <c r="U253" s="18">
        <f t="shared" si="75"/>
        <v>8.4854464726196576E-3</v>
      </c>
      <c r="V253" s="18" t="str">
        <f t="shared" si="76"/>
        <v/>
      </c>
      <c r="W253" s="18">
        <f t="shared" si="77"/>
        <v>8.3049848051889322E-2</v>
      </c>
      <c r="X253" s="18" t="str">
        <f t="shared" si="78"/>
        <v/>
      </c>
      <c r="Y253" s="18" t="str">
        <f t="shared" si="79"/>
        <v/>
      </c>
      <c r="Z253" s="18" t="str">
        <f t="shared" si="80"/>
        <v/>
      </c>
      <c r="AA253" s="18" t="str">
        <f t="shared" si="81"/>
        <v/>
      </c>
    </row>
    <row r="254" spans="1:27">
      <c r="A254" s="11">
        <v>42376</v>
      </c>
      <c r="B254" s="12">
        <v>1056.2</v>
      </c>
      <c r="C254" s="12">
        <v>1179.45</v>
      </c>
      <c r="D254" s="9">
        <f t="shared" si="66"/>
        <v>-4.7933371569468128E-2</v>
      </c>
      <c r="E254" s="9">
        <f t="shared" si="82"/>
        <v>-5.4764538616823434E-2</v>
      </c>
      <c r="F254" s="9">
        <f t="shared" si="83"/>
        <v>6.1814658408575734E-3</v>
      </c>
      <c r="G254" s="9">
        <f t="shared" si="84"/>
        <v>-4.085624047489389E-2</v>
      </c>
      <c r="H254" s="9">
        <f t="shared" si="85"/>
        <v>-6.8672836758752978E-2</v>
      </c>
      <c r="I254" s="9">
        <f t="shared" si="86"/>
        <v>1.1051047151637414</v>
      </c>
      <c r="J254" s="3">
        <f t="shared" si="87"/>
        <v>-1.0214600318620433E-2</v>
      </c>
      <c r="K254" s="3">
        <f t="shared" si="87"/>
        <v>-2.4683701314810146E-2</v>
      </c>
      <c r="L254" s="15" t="str">
        <f t="shared" si="67"/>
        <v/>
      </c>
      <c r="M254" s="12">
        <v>0.43647969222751948</v>
      </c>
      <c r="N254" s="15" t="str">
        <f t="shared" si="68"/>
        <v/>
      </c>
      <c r="O254" s="15" t="str">
        <f t="shared" si="69"/>
        <v>Exit Trade</v>
      </c>
      <c r="P254" s="15" t="str">
        <f t="shared" si="70"/>
        <v/>
      </c>
      <c r="Q254" s="15">
        <f t="shared" si="71"/>
        <v>1022.1</v>
      </c>
      <c r="R254" s="15" t="str">
        <f t="shared" si="72"/>
        <v/>
      </c>
      <c r="S254" s="15">
        <f t="shared" si="73"/>
        <v>1193.9000000000001</v>
      </c>
      <c r="T254" s="18" t="str">
        <f t="shared" si="74"/>
        <v/>
      </c>
      <c r="U254" s="18">
        <f t="shared" si="75"/>
        <v>8.4854464726196576E-3</v>
      </c>
      <c r="V254" s="18" t="str">
        <f t="shared" si="76"/>
        <v/>
      </c>
      <c r="W254" s="18">
        <f t="shared" si="77"/>
        <v>8.3049848051889322E-2</v>
      </c>
      <c r="X254" s="18" t="str">
        <f t="shared" si="78"/>
        <v/>
      </c>
      <c r="Y254" s="18" t="str">
        <f t="shared" si="79"/>
        <v/>
      </c>
      <c r="Z254" s="18" t="str">
        <f t="shared" si="80"/>
        <v/>
      </c>
      <c r="AA254" s="18" t="str">
        <f t="shared" si="81"/>
        <v/>
      </c>
    </row>
    <row r="255" spans="1:27">
      <c r="A255" s="11">
        <v>42377</v>
      </c>
      <c r="B255" s="12">
        <v>1062.3499999999999</v>
      </c>
      <c r="C255" s="12">
        <v>1174.4000000000001</v>
      </c>
      <c r="D255" s="9">
        <f t="shared" si="66"/>
        <v>-4.3548420340121997E-2</v>
      </c>
      <c r="E255" s="9">
        <f t="shared" si="82"/>
        <v>-5.4203454851860088E-2</v>
      </c>
      <c r="F255" s="9">
        <f t="shared" si="83"/>
        <v>6.4136654984463491E-3</v>
      </c>
      <c r="G255" s="9">
        <f t="shared" si="84"/>
        <v>-3.9772707480355801E-2</v>
      </c>
      <c r="H255" s="9">
        <f t="shared" si="85"/>
        <v>-6.8634202223364374E-2</v>
      </c>
      <c r="I255" s="9">
        <f t="shared" si="86"/>
        <v>1.6613018739937675</v>
      </c>
      <c r="J255" s="3">
        <f t="shared" si="87"/>
        <v>5.8227608407497283E-3</v>
      </c>
      <c r="K255" s="3">
        <f t="shared" si="87"/>
        <v>-4.2816567043960779E-3</v>
      </c>
      <c r="L255" s="15" t="str">
        <f t="shared" si="67"/>
        <v/>
      </c>
      <c r="M255" s="12">
        <v>0.43647969222751948</v>
      </c>
      <c r="N255" s="15" t="str">
        <f t="shared" si="68"/>
        <v/>
      </c>
      <c r="O255" s="15" t="str">
        <f t="shared" si="69"/>
        <v>Exit Trade</v>
      </c>
      <c r="P255" s="15" t="str">
        <f t="shared" si="70"/>
        <v/>
      </c>
      <c r="Q255" s="15">
        <f t="shared" si="71"/>
        <v>1022.1</v>
      </c>
      <c r="R255" s="15" t="str">
        <f t="shared" si="72"/>
        <v/>
      </c>
      <c r="S255" s="15">
        <f t="shared" si="73"/>
        <v>1193.9000000000001</v>
      </c>
      <c r="T255" s="18" t="str">
        <f t="shared" si="74"/>
        <v/>
      </c>
      <c r="U255" s="18">
        <f t="shared" si="75"/>
        <v>8.4854464726196576E-3</v>
      </c>
      <c r="V255" s="18" t="str">
        <f t="shared" si="76"/>
        <v/>
      </c>
      <c r="W255" s="18">
        <f t="shared" si="77"/>
        <v>8.3049848051889322E-2</v>
      </c>
      <c r="X255" s="18" t="str">
        <f t="shared" si="78"/>
        <v/>
      </c>
      <c r="Y255" s="18" t="str">
        <f t="shared" si="79"/>
        <v/>
      </c>
      <c r="Z255" s="18" t="str">
        <f t="shared" si="80"/>
        <v/>
      </c>
      <c r="AA255" s="18" t="str">
        <f t="shared" si="81"/>
        <v/>
      </c>
    </row>
    <row r="256" spans="1:27">
      <c r="A256" s="11">
        <v>42380</v>
      </c>
      <c r="B256" s="12">
        <v>1058.5999999999999</v>
      </c>
      <c r="C256" s="12">
        <v>1161.55</v>
      </c>
      <c r="D256" s="9">
        <f t="shared" si="66"/>
        <v>-4.0306019493250758E-2</v>
      </c>
      <c r="E256" s="9">
        <f t="shared" si="82"/>
        <v>-5.3649172267541297E-2</v>
      </c>
      <c r="F256" s="9">
        <f t="shared" si="83"/>
        <v>6.8716842571318274E-3</v>
      </c>
      <c r="G256" s="9">
        <f t="shared" si="84"/>
        <v>-3.8187882688994687E-2</v>
      </c>
      <c r="H256" s="9">
        <f t="shared" si="85"/>
        <v>-6.9110461846087906E-2</v>
      </c>
      <c r="I256" s="9">
        <f t="shared" si="86"/>
        <v>1.9417587122752693</v>
      </c>
      <c r="J256" s="3">
        <f t="shared" si="87"/>
        <v>-3.5299101049559942E-3</v>
      </c>
      <c r="K256" s="3">
        <f t="shared" si="87"/>
        <v>-1.0941757493188126E-2</v>
      </c>
      <c r="L256" s="15" t="str">
        <f t="shared" si="67"/>
        <v/>
      </c>
      <c r="M256" s="12">
        <v>0.43647969222751948</v>
      </c>
      <c r="N256" s="15" t="str">
        <f t="shared" si="68"/>
        <v/>
      </c>
      <c r="O256" s="15" t="str">
        <f t="shared" si="69"/>
        <v>Exit Trade</v>
      </c>
      <c r="P256" s="15" t="str">
        <f t="shared" si="70"/>
        <v/>
      </c>
      <c r="Q256" s="15">
        <f t="shared" si="71"/>
        <v>1022.1</v>
      </c>
      <c r="R256" s="15" t="str">
        <f t="shared" si="72"/>
        <v/>
      </c>
      <c r="S256" s="15">
        <f t="shared" si="73"/>
        <v>1193.9000000000001</v>
      </c>
      <c r="T256" s="18" t="str">
        <f t="shared" si="74"/>
        <v/>
      </c>
      <c r="U256" s="18">
        <f t="shared" si="75"/>
        <v>8.4854464726196576E-3</v>
      </c>
      <c r="V256" s="18" t="str">
        <f t="shared" si="76"/>
        <v/>
      </c>
      <c r="W256" s="18">
        <f t="shared" si="77"/>
        <v>8.3049848051889322E-2</v>
      </c>
      <c r="X256" s="18" t="str">
        <f t="shared" si="78"/>
        <v/>
      </c>
      <c r="Y256" s="18" t="str">
        <f t="shared" si="79"/>
        <v/>
      </c>
      <c r="Z256" s="18" t="str">
        <f t="shared" si="80"/>
        <v/>
      </c>
      <c r="AA256" s="18" t="str">
        <f t="shared" si="81"/>
        <v/>
      </c>
    </row>
    <row r="257" spans="1:27">
      <c r="A257" s="11">
        <v>42381</v>
      </c>
      <c r="B257" s="12">
        <v>1046.95</v>
      </c>
      <c r="C257" s="12">
        <v>1151.8499999999999</v>
      </c>
      <c r="D257" s="9">
        <f t="shared" si="66"/>
        <v>-4.1469985407650505E-2</v>
      </c>
      <c r="E257" s="9">
        <f t="shared" si="82"/>
        <v>-5.3341577426793921E-2</v>
      </c>
      <c r="F257" s="9">
        <f t="shared" si="83"/>
        <v>7.2067138928945309E-3</v>
      </c>
      <c r="G257" s="9">
        <f t="shared" si="84"/>
        <v>-3.7126471167781228E-2</v>
      </c>
      <c r="H257" s="9">
        <f t="shared" si="85"/>
        <v>-6.9556683685806614E-2</v>
      </c>
      <c r="I257" s="9">
        <f t="shared" si="86"/>
        <v>1.6472961457299184</v>
      </c>
      <c r="J257" s="3">
        <f t="shared" si="87"/>
        <v>-1.1005101076893883E-2</v>
      </c>
      <c r="K257" s="3">
        <f t="shared" si="87"/>
        <v>-8.3509104214196939E-3</v>
      </c>
      <c r="L257" s="15" t="str">
        <f t="shared" si="67"/>
        <v/>
      </c>
      <c r="M257" s="12">
        <v>0.43647969222751948</v>
      </c>
      <c r="N257" s="15" t="str">
        <f t="shared" si="68"/>
        <v/>
      </c>
      <c r="O257" s="15" t="str">
        <f t="shared" si="69"/>
        <v>Exit Trade</v>
      </c>
      <c r="P257" s="15" t="str">
        <f t="shared" si="70"/>
        <v/>
      </c>
      <c r="Q257" s="15">
        <f t="shared" si="71"/>
        <v>1022.1</v>
      </c>
      <c r="R257" s="15" t="str">
        <f t="shared" si="72"/>
        <v/>
      </c>
      <c r="S257" s="15">
        <f t="shared" si="73"/>
        <v>1193.9000000000001</v>
      </c>
      <c r="T257" s="18" t="str">
        <f t="shared" si="74"/>
        <v/>
      </c>
      <c r="U257" s="18">
        <f t="shared" si="75"/>
        <v>8.4854464726196576E-3</v>
      </c>
      <c r="V257" s="18" t="str">
        <f t="shared" si="76"/>
        <v/>
      </c>
      <c r="W257" s="18">
        <f t="shared" si="77"/>
        <v>8.3049848051889322E-2</v>
      </c>
      <c r="X257" s="18" t="str">
        <f t="shared" si="78"/>
        <v/>
      </c>
      <c r="Y257" s="18" t="str">
        <f t="shared" si="79"/>
        <v/>
      </c>
      <c r="Z257" s="18" t="str">
        <f t="shared" si="80"/>
        <v/>
      </c>
      <c r="AA257" s="18" t="str">
        <f t="shared" si="81"/>
        <v/>
      </c>
    </row>
    <row r="258" spans="1:27">
      <c r="A258" s="11">
        <v>42382</v>
      </c>
      <c r="B258" s="12">
        <v>1060.1500000000001</v>
      </c>
      <c r="C258" s="12">
        <v>1167.6500000000001</v>
      </c>
      <c r="D258" s="9">
        <f t="shared" si="66"/>
        <v>-4.1945365977111286E-2</v>
      </c>
      <c r="E258" s="9">
        <f t="shared" si="82"/>
        <v>-5.2959714252117845E-2</v>
      </c>
      <c r="F258" s="9">
        <f t="shared" si="83"/>
        <v>7.5009436592842604E-3</v>
      </c>
      <c r="G258" s="9">
        <f t="shared" si="84"/>
        <v>-3.6082591018728259E-2</v>
      </c>
      <c r="H258" s="9">
        <f t="shared" si="85"/>
        <v>-6.9836837485507425E-2</v>
      </c>
      <c r="I258" s="9">
        <f t="shared" si="86"/>
        <v>1.4683950147223941</v>
      </c>
      <c r="J258" s="3">
        <f t="shared" si="87"/>
        <v>1.2608051960456607E-2</v>
      </c>
      <c r="K258" s="3">
        <f t="shared" si="87"/>
        <v>1.3717063853800567E-2</v>
      </c>
      <c r="L258" s="15" t="str">
        <f t="shared" si="67"/>
        <v/>
      </c>
      <c r="M258" s="12">
        <v>0.43647969222751948</v>
      </c>
      <c r="N258" s="15" t="str">
        <f t="shared" si="68"/>
        <v/>
      </c>
      <c r="O258" s="15" t="str">
        <f t="shared" si="69"/>
        <v>Exit Trade</v>
      </c>
      <c r="P258" s="15" t="str">
        <f t="shared" si="70"/>
        <v/>
      </c>
      <c r="Q258" s="15">
        <f t="shared" si="71"/>
        <v>1022.1</v>
      </c>
      <c r="R258" s="15" t="str">
        <f t="shared" si="72"/>
        <v/>
      </c>
      <c r="S258" s="15">
        <f t="shared" si="73"/>
        <v>1193.9000000000001</v>
      </c>
      <c r="T258" s="18" t="str">
        <f t="shared" si="74"/>
        <v/>
      </c>
      <c r="U258" s="18">
        <f t="shared" si="75"/>
        <v>8.4854464726196576E-3</v>
      </c>
      <c r="V258" s="18" t="str">
        <f t="shared" si="76"/>
        <v/>
      </c>
      <c r="W258" s="18">
        <f t="shared" si="77"/>
        <v>8.3049848051889322E-2</v>
      </c>
      <c r="X258" s="18" t="str">
        <f t="shared" si="78"/>
        <v/>
      </c>
      <c r="Y258" s="18" t="str">
        <f t="shared" si="79"/>
        <v/>
      </c>
      <c r="Z258" s="18" t="str">
        <f t="shared" si="80"/>
        <v/>
      </c>
      <c r="AA258" s="18" t="str">
        <f t="shared" si="81"/>
        <v/>
      </c>
    </row>
    <row r="259" spans="1:27">
      <c r="A259" s="11">
        <v>42383</v>
      </c>
      <c r="B259" s="12">
        <v>1049.75</v>
      </c>
      <c r="C259" s="12">
        <v>1159.3</v>
      </c>
      <c r="D259" s="9">
        <f t="shared" ref="D259:D322" si="88">LOG(B259/C259)</f>
        <v>-4.3109952554665348E-2</v>
      </c>
      <c r="E259" s="9">
        <f t="shared" si="82"/>
        <v>-5.2700884366113684E-2</v>
      </c>
      <c r="F259" s="9">
        <f t="shared" si="83"/>
        <v>7.7065173342178318E-3</v>
      </c>
      <c r="G259" s="9">
        <f t="shared" si="84"/>
        <v>-3.5361220364123563E-2</v>
      </c>
      <c r="H259" s="9">
        <f t="shared" si="85"/>
        <v>-7.0040548368103805E-2</v>
      </c>
      <c r="I259" s="9">
        <f t="shared" si="86"/>
        <v>1.2445221875857575</v>
      </c>
      <c r="J259" s="3">
        <f t="shared" si="87"/>
        <v>-9.8099325567137571E-3</v>
      </c>
      <c r="K259" s="3">
        <f t="shared" si="87"/>
        <v>-7.1511154883742009E-3</v>
      </c>
      <c r="L259" s="15" t="str">
        <f t="shared" si="67"/>
        <v/>
      </c>
      <c r="M259" s="12">
        <v>0.43647969222751948</v>
      </c>
      <c r="N259" s="15" t="str">
        <f t="shared" si="68"/>
        <v/>
      </c>
      <c r="O259" s="15" t="str">
        <f t="shared" si="69"/>
        <v>Exit Trade</v>
      </c>
      <c r="P259" s="15" t="str">
        <f t="shared" si="70"/>
        <v/>
      </c>
      <c r="Q259" s="15">
        <f t="shared" si="71"/>
        <v>1022.1</v>
      </c>
      <c r="R259" s="15" t="str">
        <f t="shared" si="72"/>
        <v/>
      </c>
      <c r="S259" s="15">
        <f t="shared" si="73"/>
        <v>1193.9000000000001</v>
      </c>
      <c r="T259" s="18" t="str">
        <f t="shared" si="74"/>
        <v/>
      </c>
      <c r="U259" s="18">
        <f t="shared" si="75"/>
        <v>8.4854464726196576E-3</v>
      </c>
      <c r="V259" s="18" t="str">
        <f t="shared" si="76"/>
        <v/>
      </c>
      <c r="W259" s="18">
        <f t="shared" si="77"/>
        <v>8.3049848051889322E-2</v>
      </c>
      <c r="X259" s="18" t="str">
        <f t="shared" si="78"/>
        <v/>
      </c>
      <c r="Y259" s="18" t="str">
        <f t="shared" si="79"/>
        <v/>
      </c>
      <c r="Z259" s="18" t="str">
        <f t="shared" si="80"/>
        <v/>
      </c>
      <c r="AA259" s="18" t="str">
        <f t="shared" si="81"/>
        <v/>
      </c>
    </row>
    <row r="260" spans="1:27">
      <c r="A260" s="11">
        <v>42384</v>
      </c>
      <c r="B260" s="12">
        <v>1042.1500000000001</v>
      </c>
      <c r="C260" s="12">
        <v>1149.8</v>
      </c>
      <c r="D260" s="9">
        <f t="shared" si="88"/>
        <v>-4.2692071446397077E-2</v>
      </c>
      <c r="E260" s="9">
        <f t="shared" si="82"/>
        <v>-5.2552662014478918E-2</v>
      </c>
      <c r="F260" s="9">
        <f t="shared" si="83"/>
        <v>7.8584496268621143E-3</v>
      </c>
      <c r="G260" s="9">
        <f t="shared" si="84"/>
        <v>-3.4871150354039163E-2</v>
      </c>
      <c r="H260" s="9">
        <f t="shared" si="85"/>
        <v>-7.0234173674918673E-2</v>
      </c>
      <c r="I260" s="9">
        <f t="shared" si="86"/>
        <v>1.2547755646833845</v>
      </c>
      <c r="J260" s="3">
        <f t="shared" si="87"/>
        <v>-7.2398190045248004E-3</v>
      </c>
      <c r="K260" s="3">
        <f t="shared" si="87"/>
        <v>-8.1946001897696893E-3</v>
      </c>
      <c r="L260" s="15" t="str">
        <f t="shared" si="67"/>
        <v/>
      </c>
      <c r="M260" s="12">
        <v>0.43647969222751948</v>
      </c>
      <c r="N260" s="15" t="str">
        <f t="shared" si="68"/>
        <v/>
      </c>
      <c r="O260" s="15" t="str">
        <f t="shared" si="69"/>
        <v>Exit Trade</v>
      </c>
      <c r="P260" s="15" t="str">
        <f t="shared" si="70"/>
        <v/>
      </c>
      <c r="Q260" s="15">
        <f t="shared" si="71"/>
        <v>1022.1</v>
      </c>
      <c r="R260" s="15" t="str">
        <f t="shared" si="72"/>
        <v/>
      </c>
      <c r="S260" s="15">
        <f t="shared" si="73"/>
        <v>1193.9000000000001</v>
      </c>
      <c r="T260" s="18" t="str">
        <f t="shared" si="74"/>
        <v/>
      </c>
      <c r="U260" s="18">
        <f t="shared" si="75"/>
        <v>8.4854464726196576E-3</v>
      </c>
      <c r="V260" s="18" t="str">
        <f t="shared" si="76"/>
        <v/>
      </c>
      <c r="W260" s="18">
        <f t="shared" si="77"/>
        <v>8.3049848051889322E-2</v>
      </c>
      <c r="X260" s="18" t="str">
        <f t="shared" si="78"/>
        <v/>
      </c>
      <c r="Y260" s="18" t="str">
        <f t="shared" si="79"/>
        <v/>
      </c>
      <c r="Z260" s="18" t="str">
        <f t="shared" si="80"/>
        <v/>
      </c>
      <c r="AA260" s="18" t="str">
        <f t="shared" si="81"/>
        <v/>
      </c>
    </row>
    <row r="261" spans="1:27">
      <c r="A261" s="11">
        <v>42387</v>
      </c>
      <c r="B261" s="12">
        <v>1025.8499999999999</v>
      </c>
      <c r="C261" s="12">
        <v>1131.8</v>
      </c>
      <c r="D261" s="9">
        <f t="shared" si="88"/>
        <v>-4.2685826810598099E-2</v>
      </c>
      <c r="E261" s="9">
        <f t="shared" si="82"/>
        <v>-5.2511375751347414E-2</v>
      </c>
      <c r="F261" s="9">
        <f t="shared" si="83"/>
        <v>7.9084379516838922E-3</v>
      </c>
      <c r="G261" s="9">
        <f t="shared" si="84"/>
        <v>-3.4717390360058657E-2</v>
      </c>
      <c r="H261" s="9">
        <f t="shared" si="85"/>
        <v>-7.0305361142636164E-2</v>
      </c>
      <c r="I261" s="9">
        <f t="shared" si="86"/>
        <v>1.242413356566479</v>
      </c>
      <c r="J261" s="3">
        <f t="shared" si="87"/>
        <v>-1.5640742695389512E-2</v>
      </c>
      <c r="K261" s="3">
        <f t="shared" si="87"/>
        <v>-1.5654896503739781E-2</v>
      </c>
      <c r="L261" s="15" t="str">
        <f t="shared" si="67"/>
        <v/>
      </c>
      <c r="M261" s="12">
        <v>0.43647969222751948</v>
      </c>
      <c r="N261" s="15" t="str">
        <f t="shared" si="68"/>
        <v/>
      </c>
      <c r="O261" s="15" t="str">
        <f t="shared" si="69"/>
        <v>Exit Trade</v>
      </c>
      <c r="P261" s="15" t="str">
        <f t="shared" si="70"/>
        <v/>
      </c>
      <c r="Q261" s="15">
        <f t="shared" si="71"/>
        <v>1022.1</v>
      </c>
      <c r="R261" s="15" t="str">
        <f t="shared" si="72"/>
        <v/>
      </c>
      <c r="S261" s="15">
        <f t="shared" si="73"/>
        <v>1193.9000000000001</v>
      </c>
      <c r="T261" s="18" t="str">
        <f t="shared" si="74"/>
        <v/>
      </c>
      <c r="U261" s="18">
        <f t="shared" si="75"/>
        <v>8.4854464726196576E-3</v>
      </c>
      <c r="V261" s="18" t="str">
        <f t="shared" si="76"/>
        <v/>
      </c>
      <c r="W261" s="18">
        <f t="shared" si="77"/>
        <v>8.3049848051889322E-2</v>
      </c>
      <c r="X261" s="18" t="str">
        <f t="shared" si="78"/>
        <v/>
      </c>
      <c r="Y261" s="18" t="str">
        <f t="shared" si="79"/>
        <v/>
      </c>
      <c r="Z261" s="18" t="str">
        <f t="shared" si="80"/>
        <v/>
      </c>
      <c r="AA261" s="18" t="str">
        <f t="shared" si="81"/>
        <v/>
      </c>
    </row>
    <row r="262" spans="1:27">
      <c r="A262" s="11">
        <v>42388</v>
      </c>
      <c r="B262" s="12">
        <v>1035.8</v>
      </c>
      <c r="C262" s="12">
        <v>1153</v>
      </c>
      <c r="D262" s="9">
        <f t="shared" si="88"/>
        <v>-4.6553400612823821E-2</v>
      </c>
      <c r="E262" s="9">
        <f t="shared" si="82"/>
        <v>-5.2480900470097271E-2</v>
      </c>
      <c r="F262" s="9">
        <f t="shared" si="83"/>
        <v>7.9302755997277541E-3</v>
      </c>
      <c r="G262" s="9">
        <f t="shared" si="84"/>
        <v>-3.4637780370709824E-2</v>
      </c>
      <c r="H262" s="9">
        <f t="shared" si="85"/>
        <v>-7.0324020569484724E-2</v>
      </c>
      <c r="I262" s="9">
        <f t="shared" si="86"/>
        <v>0.74745193691338296</v>
      </c>
      <c r="J262" s="3">
        <f t="shared" si="87"/>
        <v>9.6992737729688031E-3</v>
      </c>
      <c r="K262" s="3">
        <f t="shared" si="87"/>
        <v>1.8731224597985551E-2</v>
      </c>
      <c r="L262" s="15" t="str">
        <f t="shared" si="67"/>
        <v/>
      </c>
      <c r="M262" s="12">
        <v>0.43647969222751948</v>
      </c>
      <c r="N262" s="15" t="str">
        <f t="shared" si="68"/>
        <v/>
      </c>
      <c r="O262" s="15" t="str">
        <f t="shared" si="69"/>
        <v>Exit Trade</v>
      </c>
      <c r="P262" s="15" t="str">
        <f t="shared" si="70"/>
        <v/>
      </c>
      <c r="Q262" s="15">
        <f t="shared" si="71"/>
        <v>1022.1</v>
      </c>
      <c r="R262" s="15" t="str">
        <f t="shared" si="72"/>
        <v/>
      </c>
      <c r="S262" s="15">
        <f t="shared" si="73"/>
        <v>1193.9000000000001</v>
      </c>
      <c r="T262" s="18" t="str">
        <f t="shared" si="74"/>
        <v/>
      </c>
      <c r="U262" s="18">
        <f t="shared" si="75"/>
        <v>8.4854464726196576E-3</v>
      </c>
      <c r="V262" s="18" t="str">
        <f t="shared" si="76"/>
        <v/>
      </c>
      <c r="W262" s="18">
        <f t="shared" si="77"/>
        <v>8.3049848051889322E-2</v>
      </c>
      <c r="X262" s="18" t="str">
        <f t="shared" si="78"/>
        <v/>
      </c>
      <c r="Y262" s="18" t="str">
        <f t="shared" si="79"/>
        <v/>
      </c>
      <c r="Z262" s="18" t="str">
        <f t="shared" si="80"/>
        <v/>
      </c>
      <c r="AA262" s="18" t="str">
        <f t="shared" si="81"/>
        <v/>
      </c>
    </row>
    <row r="263" spans="1:27">
      <c r="A263" s="11">
        <v>42389</v>
      </c>
      <c r="B263" s="12">
        <v>1018.3</v>
      </c>
      <c r="C263" s="12">
        <v>1136.6500000000001</v>
      </c>
      <c r="D263" s="9">
        <f t="shared" si="88"/>
        <v>-4.7751012504283603E-2</v>
      </c>
      <c r="E263" s="9">
        <f t="shared" si="82"/>
        <v>-5.2476539204131159E-2</v>
      </c>
      <c r="F263" s="9">
        <f t="shared" si="83"/>
        <v>7.932927603067956E-3</v>
      </c>
      <c r="G263" s="9">
        <f t="shared" si="84"/>
        <v>-3.4627452097228256E-2</v>
      </c>
      <c r="H263" s="9">
        <f t="shared" si="85"/>
        <v>-7.0325626311034062E-2</v>
      </c>
      <c r="I263" s="9">
        <f t="shared" si="86"/>
        <v>0.59568509083834575</v>
      </c>
      <c r="J263" s="3">
        <f t="shared" si="87"/>
        <v>-1.6895153504537557E-2</v>
      </c>
      <c r="K263" s="3">
        <f t="shared" si="87"/>
        <v>-1.4180398959236696E-2</v>
      </c>
      <c r="L263" s="15" t="str">
        <f t="shared" si="67"/>
        <v/>
      </c>
      <c r="M263" s="12">
        <v>0.43647969222751948</v>
      </c>
      <c r="N263" s="15" t="str">
        <f t="shared" si="68"/>
        <v/>
      </c>
      <c r="O263" s="15" t="str">
        <f t="shared" si="69"/>
        <v>Exit Trade</v>
      </c>
      <c r="P263" s="15" t="str">
        <f t="shared" si="70"/>
        <v/>
      </c>
      <c r="Q263" s="15">
        <f t="shared" si="71"/>
        <v>1022.1</v>
      </c>
      <c r="R263" s="15" t="str">
        <f t="shared" si="72"/>
        <v/>
      </c>
      <c r="S263" s="15">
        <f t="shared" si="73"/>
        <v>1193.9000000000001</v>
      </c>
      <c r="T263" s="18" t="str">
        <f t="shared" si="74"/>
        <v/>
      </c>
      <c r="U263" s="18">
        <f t="shared" si="75"/>
        <v>8.4854464726196576E-3</v>
      </c>
      <c r="V263" s="18" t="str">
        <f t="shared" si="76"/>
        <v/>
      </c>
      <c r="W263" s="18">
        <f t="shared" si="77"/>
        <v>8.3049848051889322E-2</v>
      </c>
      <c r="X263" s="18" t="str">
        <f t="shared" si="78"/>
        <v/>
      </c>
      <c r="Y263" s="18" t="str">
        <f t="shared" si="79"/>
        <v/>
      </c>
      <c r="Z263" s="18" t="str">
        <f t="shared" si="80"/>
        <v/>
      </c>
      <c r="AA263" s="18" t="str">
        <f t="shared" si="81"/>
        <v/>
      </c>
    </row>
    <row r="264" spans="1:27">
      <c r="A264" s="11">
        <v>42390</v>
      </c>
      <c r="B264" s="12">
        <v>1023</v>
      </c>
      <c r="C264" s="12">
        <v>1131.0999999999999</v>
      </c>
      <c r="D264" s="9">
        <f t="shared" si="88"/>
        <v>-4.3625368674254907E-2</v>
      </c>
      <c r="E264" s="9">
        <f t="shared" si="82"/>
        <v>-5.2537712753819438E-2</v>
      </c>
      <c r="F264" s="9">
        <f t="shared" si="83"/>
        <v>7.8543666092416344E-3</v>
      </c>
      <c r="G264" s="9">
        <f t="shared" si="84"/>
        <v>-3.4865387883025761E-2</v>
      </c>
      <c r="H264" s="9">
        <f t="shared" si="85"/>
        <v>-7.0210037624613114E-2</v>
      </c>
      <c r="I264" s="9">
        <f t="shared" si="86"/>
        <v>1.1346992727686094</v>
      </c>
      <c r="J264" s="3">
        <f t="shared" si="87"/>
        <v>4.6155356967495292E-3</v>
      </c>
      <c r="K264" s="3">
        <f t="shared" si="87"/>
        <v>-4.8827695420755567E-3</v>
      </c>
      <c r="L264" s="15" t="str">
        <f t="shared" si="67"/>
        <v/>
      </c>
      <c r="M264" s="12">
        <v>0.43647969222751948</v>
      </c>
      <c r="N264" s="15" t="str">
        <f t="shared" si="68"/>
        <v/>
      </c>
      <c r="O264" s="15" t="str">
        <f t="shared" si="69"/>
        <v>Exit Trade</v>
      </c>
      <c r="P264" s="15" t="str">
        <f t="shared" si="70"/>
        <v/>
      </c>
      <c r="Q264" s="15">
        <f t="shared" si="71"/>
        <v>1022.1</v>
      </c>
      <c r="R264" s="15" t="str">
        <f t="shared" si="72"/>
        <v/>
      </c>
      <c r="S264" s="15">
        <f t="shared" si="73"/>
        <v>1193.9000000000001</v>
      </c>
      <c r="T264" s="18" t="str">
        <f t="shared" si="74"/>
        <v/>
      </c>
      <c r="U264" s="18">
        <f t="shared" si="75"/>
        <v>8.4854464726196576E-3</v>
      </c>
      <c r="V264" s="18" t="str">
        <f t="shared" si="76"/>
        <v/>
      </c>
      <c r="W264" s="18">
        <f t="shared" si="77"/>
        <v>8.3049848051889322E-2</v>
      </c>
      <c r="X264" s="18" t="str">
        <f t="shared" si="78"/>
        <v/>
      </c>
      <c r="Y264" s="18" t="str">
        <f t="shared" si="79"/>
        <v/>
      </c>
      <c r="Z264" s="18" t="str">
        <f t="shared" si="80"/>
        <v/>
      </c>
      <c r="AA264" s="18" t="str">
        <f t="shared" si="81"/>
        <v/>
      </c>
    </row>
    <row r="265" spans="1:27">
      <c r="A265" s="11">
        <v>42391</v>
      </c>
      <c r="B265" s="12">
        <v>1030.3</v>
      </c>
      <c r="C265" s="12">
        <v>1158.45</v>
      </c>
      <c r="D265" s="9">
        <f t="shared" si="88"/>
        <v>-5.0913594068275107E-2</v>
      </c>
      <c r="E265" s="9">
        <f t="shared" si="82"/>
        <v>-5.266229699600454E-2</v>
      </c>
      <c r="F265" s="9">
        <f t="shared" si="83"/>
        <v>7.7958124199769864E-3</v>
      </c>
      <c r="G265" s="9">
        <f t="shared" si="84"/>
        <v>-3.5121719051056322E-2</v>
      </c>
      <c r="H265" s="9">
        <f t="shared" si="85"/>
        <v>-7.0202874940952759E-2</v>
      </c>
      <c r="I265" s="9">
        <f t="shared" si="86"/>
        <v>0.22431310984963324</v>
      </c>
      <c r="J265" s="3">
        <f t="shared" si="87"/>
        <v>7.135874877810317E-3</v>
      </c>
      <c r="K265" s="3">
        <f t="shared" si="87"/>
        <v>2.4180001768190379E-2</v>
      </c>
      <c r="L265" s="15" t="str">
        <f t="shared" si="67"/>
        <v>Exit Trade</v>
      </c>
      <c r="M265" s="12">
        <v>0.43647969222751948</v>
      </c>
      <c r="N265" s="15" t="str">
        <f t="shared" si="68"/>
        <v/>
      </c>
      <c r="O265" s="15" t="str">
        <f t="shared" si="69"/>
        <v>Exit Trade</v>
      </c>
      <c r="P265" s="15" t="str">
        <f t="shared" si="70"/>
        <v/>
      </c>
      <c r="Q265" s="15">
        <f t="shared" si="71"/>
        <v>1022.1</v>
      </c>
      <c r="R265" s="15" t="str">
        <f t="shared" si="72"/>
        <v/>
      </c>
      <c r="S265" s="15">
        <f t="shared" si="73"/>
        <v>1193.9000000000001</v>
      </c>
      <c r="T265" s="18" t="str">
        <f t="shared" si="74"/>
        <v/>
      </c>
      <c r="U265" s="18">
        <f t="shared" si="75"/>
        <v>8.4854464726196576E-3</v>
      </c>
      <c r="V265" s="18" t="str">
        <f t="shared" si="76"/>
        <v/>
      </c>
      <c r="W265" s="18">
        <f t="shared" si="77"/>
        <v>8.3049848051889322E-2</v>
      </c>
      <c r="X265" s="18" t="str">
        <f t="shared" si="78"/>
        <v/>
      </c>
      <c r="Y265" s="18" t="str">
        <f t="shared" si="79"/>
        <v/>
      </c>
      <c r="Z265" s="18" t="str">
        <f t="shared" si="80"/>
        <v/>
      </c>
      <c r="AA265" s="18" t="str">
        <f t="shared" si="81"/>
        <v/>
      </c>
    </row>
    <row r="266" spans="1:27">
      <c r="A266" s="11">
        <v>42394</v>
      </c>
      <c r="B266" s="12">
        <v>1041.1500000000001</v>
      </c>
      <c r="C266" s="12">
        <v>1174.5999999999999</v>
      </c>
      <c r="D266" s="9">
        <f t="shared" si="88"/>
        <v>-5.237669304889761E-2</v>
      </c>
      <c r="E266" s="9">
        <f t="shared" si="82"/>
        <v>-5.2732570929321786E-2</v>
      </c>
      <c r="F266" s="9">
        <f t="shared" si="83"/>
        <v>7.7829811695197633E-3</v>
      </c>
      <c r="G266" s="9">
        <f t="shared" si="84"/>
        <v>-3.5220863297902319E-2</v>
      </c>
      <c r="H266" s="9">
        <f t="shared" si="85"/>
        <v>-7.0244278560741252E-2</v>
      </c>
      <c r="I266" s="9">
        <f t="shared" si="86"/>
        <v>4.5725137023058533E-2</v>
      </c>
      <c r="J266" s="3">
        <f t="shared" si="87"/>
        <v>1.0530913326215799E-2</v>
      </c>
      <c r="K266" s="3">
        <f t="shared" si="87"/>
        <v>1.3941041909447852E-2</v>
      </c>
      <c r="L266" s="15" t="str">
        <f t="shared" si="67"/>
        <v>Exit Trade</v>
      </c>
      <c r="M266" s="12">
        <v>0.43647969222751948</v>
      </c>
      <c r="N266" s="15" t="str">
        <f t="shared" si="68"/>
        <v/>
      </c>
      <c r="O266" s="15" t="str">
        <f t="shared" si="69"/>
        <v>Exit Trade</v>
      </c>
      <c r="P266" s="15" t="str">
        <f t="shared" si="70"/>
        <v/>
      </c>
      <c r="Q266" s="15">
        <f t="shared" si="71"/>
        <v>1022.1</v>
      </c>
      <c r="R266" s="15" t="str">
        <f t="shared" si="72"/>
        <v/>
      </c>
      <c r="S266" s="15">
        <f t="shared" si="73"/>
        <v>1193.9000000000001</v>
      </c>
      <c r="T266" s="18" t="str">
        <f t="shared" si="74"/>
        <v/>
      </c>
      <c r="U266" s="18">
        <f t="shared" si="75"/>
        <v>8.4854464726196576E-3</v>
      </c>
      <c r="V266" s="18" t="str">
        <f t="shared" si="76"/>
        <v/>
      </c>
      <c r="W266" s="18">
        <f t="shared" si="77"/>
        <v>8.3049848051889322E-2</v>
      </c>
      <c r="X266" s="18" t="str">
        <f t="shared" si="78"/>
        <v/>
      </c>
      <c r="Y266" s="18" t="str">
        <f t="shared" si="79"/>
        <v/>
      </c>
      <c r="Z266" s="18" t="str">
        <f t="shared" si="80"/>
        <v/>
      </c>
      <c r="AA266" s="18" t="str">
        <f t="shared" si="81"/>
        <v/>
      </c>
    </row>
    <row r="267" spans="1:27">
      <c r="A267" s="11">
        <v>42396</v>
      </c>
      <c r="B267" s="12">
        <v>1035.6500000000001</v>
      </c>
      <c r="C267" s="12">
        <v>1169.95</v>
      </c>
      <c r="D267" s="9">
        <f t="shared" si="88"/>
        <v>-5.2954292245425437E-2</v>
      </c>
      <c r="E267" s="9">
        <f t="shared" si="82"/>
        <v>-5.2778991443336899E-2</v>
      </c>
      <c r="F267" s="9">
        <f t="shared" si="83"/>
        <v>7.7799091433456233E-3</v>
      </c>
      <c r="G267" s="9">
        <f t="shared" si="84"/>
        <v>-3.5274195870809245E-2</v>
      </c>
      <c r="H267" s="9">
        <f t="shared" si="85"/>
        <v>-7.0283787015864546E-2</v>
      </c>
      <c r="I267" s="9">
        <f t="shared" si="86"/>
        <v>-2.2532499912094404E-2</v>
      </c>
      <c r="J267" s="3">
        <f t="shared" si="87"/>
        <v>-5.2826201796090854E-3</v>
      </c>
      <c r="K267" s="3">
        <f t="shared" si="87"/>
        <v>-3.9587944832282168E-3</v>
      </c>
      <c r="L267" s="15" t="str">
        <f t="shared" si="67"/>
        <v>Exit Trade</v>
      </c>
      <c r="M267" s="12">
        <v>0.43647969222751948</v>
      </c>
      <c r="N267" s="15" t="str">
        <f t="shared" si="68"/>
        <v/>
      </c>
      <c r="O267" s="15" t="str">
        <f t="shared" si="69"/>
        <v>Exit Trade</v>
      </c>
      <c r="P267" s="15" t="str">
        <f t="shared" si="70"/>
        <v/>
      </c>
      <c r="Q267" s="15">
        <f t="shared" si="71"/>
        <v>1022.1</v>
      </c>
      <c r="R267" s="15" t="str">
        <f t="shared" si="72"/>
        <v/>
      </c>
      <c r="S267" s="15">
        <f t="shared" si="73"/>
        <v>1193.9000000000001</v>
      </c>
      <c r="T267" s="18" t="str">
        <f t="shared" si="74"/>
        <v/>
      </c>
      <c r="U267" s="18">
        <f t="shared" si="75"/>
        <v>8.4854464726196576E-3</v>
      </c>
      <c r="V267" s="18" t="str">
        <f t="shared" si="76"/>
        <v/>
      </c>
      <c r="W267" s="18">
        <f t="shared" si="77"/>
        <v>8.3049848051889322E-2</v>
      </c>
      <c r="X267" s="18" t="str">
        <f t="shared" si="78"/>
        <v/>
      </c>
      <c r="Y267" s="18" t="str">
        <f t="shared" si="79"/>
        <v/>
      </c>
      <c r="Z267" s="18" t="str">
        <f t="shared" si="80"/>
        <v/>
      </c>
      <c r="AA267" s="18" t="str">
        <f t="shared" si="81"/>
        <v/>
      </c>
    </row>
    <row r="268" spans="1:27">
      <c r="A268" s="11">
        <v>42397</v>
      </c>
      <c r="B268" s="12">
        <v>1031.7</v>
      </c>
      <c r="C268" s="12">
        <v>1147.75</v>
      </c>
      <c r="D268" s="9">
        <f t="shared" si="88"/>
        <v>-4.6293870896382455E-2</v>
      </c>
      <c r="E268" s="9">
        <f t="shared" si="82"/>
        <v>-5.2439958517261111E-2</v>
      </c>
      <c r="F268" s="9">
        <f t="shared" si="83"/>
        <v>7.8351671275133112E-3</v>
      </c>
      <c r="G268" s="9">
        <f t="shared" si="84"/>
        <v>-3.4810832480356158E-2</v>
      </c>
      <c r="H268" s="9">
        <f t="shared" si="85"/>
        <v>-7.0069084554166064E-2</v>
      </c>
      <c r="I268" s="9">
        <f t="shared" si="86"/>
        <v>0.78442329574522707</v>
      </c>
      <c r="J268" s="3">
        <f t="shared" si="87"/>
        <v>-3.8140298363347125E-3</v>
      </c>
      <c r="K268" s="3">
        <f t="shared" si="87"/>
        <v>-1.8975169879054697E-2</v>
      </c>
      <c r="L268" s="15" t="str">
        <f t="shared" si="67"/>
        <v/>
      </c>
      <c r="M268" s="12">
        <v>0.43647969222751948</v>
      </c>
      <c r="N268" s="15" t="str">
        <f t="shared" si="68"/>
        <v/>
      </c>
      <c r="O268" s="15" t="str">
        <f t="shared" si="69"/>
        <v>Exit Trade</v>
      </c>
      <c r="P268" s="15" t="str">
        <f t="shared" si="70"/>
        <v/>
      </c>
      <c r="Q268" s="15">
        <f t="shared" si="71"/>
        <v>1022.1</v>
      </c>
      <c r="R268" s="15" t="str">
        <f t="shared" si="72"/>
        <v/>
      </c>
      <c r="S268" s="15">
        <f t="shared" si="73"/>
        <v>1193.9000000000001</v>
      </c>
      <c r="T268" s="18" t="str">
        <f t="shared" si="74"/>
        <v/>
      </c>
      <c r="U268" s="18">
        <f t="shared" si="75"/>
        <v>8.4854464726196576E-3</v>
      </c>
      <c r="V268" s="18" t="str">
        <f t="shared" si="76"/>
        <v/>
      </c>
      <c r="W268" s="18">
        <f t="shared" si="77"/>
        <v>8.3049848051889322E-2</v>
      </c>
      <c r="X268" s="18" t="str">
        <f t="shared" si="78"/>
        <v/>
      </c>
      <c r="Y268" s="18" t="str">
        <f t="shared" si="79"/>
        <v/>
      </c>
      <c r="Z268" s="18" t="str">
        <f t="shared" si="80"/>
        <v/>
      </c>
      <c r="AA268" s="18" t="str">
        <f t="shared" si="81"/>
        <v/>
      </c>
    </row>
    <row r="269" spans="1:27">
      <c r="A269" s="11">
        <v>42398</v>
      </c>
      <c r="B269" s="12">
        <v>1049.8499999999999</v>
      </c>
      <c r="C269" s="12">
        <v>1180</v>
      </c>
      <c r="D269" s="9">
        <f t="shared" si="88"/>
        <v>-5.075475473702909E-2</v>
      </c>
      <c r="E269" s="9">
        <f t="shared" si="82"/>
        <v>-5.2204314862660674E-2</v>
      </c>
      <c r="F269" s="9">
        <f t="shared" si="83"/>
        <v>7.7737199888812288E-3</v>
      </c>
      <c r="G269" s="9">
        <f t="shared" si="84"/>
        <v>-3.4713444887677913E-2</v>
      </c>
      <c r="H269" s="9">
        <f t="shared" si="85"/>
        <v>-6.9695184837643434E-2</v>
      </c>
      <c r="I269" s="9">
        <f t="shared" si="86"/>
        <v>0.18646930011691873</v>
      </c>
      <c r="J269" s="3">
        <f t="shared" si="87"/>
        <v>1.7592323349810857E-2</v>
      </c>
      <c r="K269" s="3">
        <f t="shared" si="87"/>
        <v>2.8098453495970378E-2</v>
      </c>
      <c r="L269" s="15" t="str">
        <f t="shared" si="67"/>
        <v>Exit Trade</v>
      </c>
      <c r="M269" s="12">
        <v>0.43647969222751948</v>
      </c>
      <c r="N269" s="15" t="str">
        <f t="shared" si="68"/>
        <v/>
      </c>
      <c r="O269" s="15" t="str">
        <f t="shared" si="69"/>
        <v>Exit Trade</v>
      </c>
      <c r="P269" s="15" t="str">
        <f t="shared" si="70"/>
        <v/>
      </c>
      <c r="Q269" s="15">
        <f t="shared" si="71"/>
        <v>1022.1</v>
      </c>
      <c r="R269" s="15" t="str">
        <f t="shared" si="72"/>
        <v/>
      </c>
      <c r="S269" s="15">
        <f t="shared" si="73"/>
        <v>1193.9000000000001</v>
      </c>
      <c r="T269" s="18" t="str">
        <f t="shared" si="74"/>
        <v/>
      </c>
      <c r="U269" s="18">
        <f t="shared" si="75"/>
        <v>8.4854464726196576E-3</v>
      </c>
      <c r="V269" s="18" t="str">
        <f t="shared" si="76"/>
        <v/>
      </c>
      <c r="W269" s="18">
        <f t="shared" si="77"/>
        <v>8.3049848051889322E-2</v>
      </c>
      <c r="X269" s="18" t="str">
        <f t="shared" si="78"/>
        <v/>
      </c>
      <c r="Y269" s="18" t="str">
        <f t="shared" si="79"/>
        <v/>
      </c>
      <c r="Z269" s="18" t="str">
        <f t="shared" si="80"/>
        <v/>
      </c>
      <c r="AA269" s="18" t="str">
        <f t="shared" si="81"/>
        <v/>
      </c>
    </row>
    <row r="270" spans="1:27">
      <c r="A270" s="11">
        <v>42401</v>
      </c>
      <c r="B270" s="12">
        <v>1059.75</v>
      </c>
      <c r="C270" s="12">
        <v>1180.05</v>
      </c>
      <c r="D270" s="9">
        <f t="shared" si="88"/>
        <v>-4.6696983984553526E-2</v>
      </c>
      <c r="E270" s="9">
        <f t="shared" si="82"/>
        <v>-5.175321404881951E-2</v>
      </c>
      <c r="F270" s="9">
        <f t="shared" si="83"/>
        <v>7.6840747313272565E-3</v>
      </c>
      <c r="G270" s="9">
        <f t="shared" si="84"/>
        <v>-3.4464045903333185E-2</v>
      </c>
      <c r="H270" s="9">
        <f t="shared" si="85"/>
        <v>-6.9042382194305835E-2</v>
      </c>
      <c r="I270" s="9">
        <f t="shared" si="86"/>
        <v>0.65801417100385617</v>
      </c>
      <c r="J270" s="3">
        <f t="shared" si="87"/>
        <v>9.4299185597943435E-3</v>
      </c>
      <c r="K270" s="3">
        <f t="shared" si="87"/>
        <v>4.2372881355893663E-5</v>
      </c>
      <c r="L270" s="15" t="str">
        <f t="shared" si="67"/>
        <v/>
      </c>
      <c r="M270" s="12">
        <v>0.43647969222751948</v>
      </c>
      <c r="N270" s="15" t="str">
        <f t="shared" si="68"/>
        <v/>
      </c>
      <c r="O270" s="15" t="str">
        <f t="shared" si="69"/>
        <v>Exit Trade</v>
      </c>
      <c r="P270" s="15" t="str">
        <f t="shared" si="70"/>
        <v/>
      </c>
      <c r="Q270" s="15">
        <f t="shared" si="71"/>
        <v>1022.1</v>
      </c>
      <c r="R270" s="15" t="str">
        <f t="shared" si="72"/>
        <v/>
      </c>
      <c r="S270" s="15">
        <f t="shared" si="73"/>
        <v>1193.9000000000001</v>
      </c>
      <c r="T270" s="18" t="str">
        <f t="shared" si="74"/>
        <v/>
      </c>
      <c r="U270" s="18">
        <f t="shared" si="75"/>
        <v>8.4854464726196576E-3</v>
      </c>
      <c r="V270" s="18" t="str">
        <f t="shared" si="76"/>
        <v/>
      </c>
      <c r="W270" s="18">
        <f t="shared" si="77"/>
        <v>8.3049848051889322E-2</v>
      </c>
      <c r="X270" s="18" t="str">
        <f t="shared" si="78"/>
        <v/>
      </c>
      <c r="Y270" s="18" t="str">
        <f t="shared" si="79"/>
        <v/>
      </c>
      <c r="Z270" s="18" t="str">
        <f t="shared" si="80"/>
        <v/>
      </c>
      <c r="AA270" s="18" t="str">
        <f t="shared" si="81"/>
        <v/>
      </c>
    </row>
    <row r="271" spans="1:27">
      <c r="A271" s="11">
        <v>42402</v>
      </c>
      <c r="B271" s="12">
        <v>1053.8</v>
      </c>
      <c r="C271" s="12">
        <v>1179.8</v>
      </c>
      <c r="D271" s="9">
        <f t="shared" si="88"/>
        <v>-4.9050197596359389E-2</v>
      </c>
      <c r="E271" s="9">
        <f t="shared" si="82"/>
        <v>-5.1472114483287125E-2</v>
      </c>
      <c r="F271" s="9">
        <f t="shared" si="83"/>
        <v>7.6212234439738662E-3</v>
      </c>
      <c r="G271" s="9">
        <f t="shared" si="84"/>
        <v>-3.4324361734345929E-2</v>
      </c>
      <c r="H271" s="9">
        <f t="shared" si="85"/>
        <v>-6.8619867232228321E-2</v>
      </c>
      <c r="I271" s="9">
        <f t="shared" si="86"/>
        <v>0.31778583907584496</v>
      </c>
      <c r="J271" s="3">
        <f t="shared" si="87"/>
        <v>-5.6145317291814538E-3</v>
      </c>
      <c r="K271" s="3">
        <f t="shared" si="87"/>
        <v>-2.1185542985466718E-4</v>
      </c>
      <c r="L271" s="15" t="str">
        <f t="shared" si="67"/>
        <v>Exit Trade</v>
      </c>
      <c r="M271" s="12">
        <v>0.43647969222751948</v>
      </c>
      <c r="N271" s="15" t="str">
        <f t="shared" si="68"/>
        <v/>
      </c>
      <c r="O271" s="15" t="str">
        <f t="shared" si="69"/>
        <v>Exit Trade</v>
      </c>
      <c r="P271" s="15" t="str">
        <f t="shared" si="70"/>
        <v/>
      </c>
      <c r="Q271" s="15">
        <f t="shared" si="71"/>
        <v>1022.1</v>
      </c>
      <c r="R271" s="15" t="str">
        <f t="shared" si="72"/>
        <v/>
      </c>
      <c r="S271" s="15">
        <f t="shared" si="73"/>
        <v>1193.9000000000001</v>
      </c>
      <c r="T271" s="18" t="str">
        <f t="shared" si="74"/>
        <v/>
      </c>
      <c r="U271" s="18">
        <f t="shared" si="75"/>
        <v>8.4854464726196576E-3</v>
      </c>
      <c r="V271" s="18" t="str">
        <f t="shared" si="76"/>
        <v/>
      </c>
      <c r="W271" s="18">
        <f t="shared" si="77"/>
        <v>8.3049848051889322E-2</v>
      </c>
      <c r="X271" s="18" t="str">
        <f t="shared" si="78"/>
        <v/>
      </c>
      <c r="Y271" s="18" t="str">
        <f t="shared" si="79"/>
        <v/>
      </c>
      <c r="Z271" s="18" t="str">
        <f t="shared" si="80"/>
        <v/>
      </c>
      <c r="AA271" s="18" t="str">
        <f t="shared" si="81"/>
        <v/>
      </c>
    </row>
    <row r="272" spans="1:27">
      <c r="A272" s="11">
        <v>42403</v>
      </c>
      <c r="B272" s="12">
        <v>1043.8499999999999</v>
      </c>
      <c r="C272" s="12">
        <v>1160.95</v>
      </c>
      <c r="D272" s="9">
        <f t="shared" si="88"/>
        <v>-4.6175420319061793E-2</v>
      </c>
      <c r="E272" s="9">
        <f t="shared" si="82"/>
        <v>-5.1039160584610541E-2</v>
      </c>
      <c r="F272" s="9">
        <f t="shared" si="83"/>
        <v>7.5376621664342636E-3</v>
      </c>
      <c r="G272" s="9">
        <f t="shared" si="84"/>
        <v>-3.4079420710133451E-2</v>
      </c>
      <c r="H272" s="9">
        <f t="shared" si="85"/>
        <v>-6.799890045908763E-2</v>
      </c>
      <c r="I272" s="9">
        <f t="shared" si="86"/>
        <v>0.6452584578819841</v>
      </c>
      <c r="J272" s="3">
        <f t="shared" si="87"/>
        <v>-9.4420193585120944E-3</v>
      </c>
      <c r="K272" s="3">
        <f t="shared" si="87"/>
        <v>-1.5977284285472036E-2</v>
      </c>
      <c r="L272" s="15" t="str">
        <f t="shared" ref="L272:L335" si="89">IF(ABS(I272)&gt;2.25,"Enter Trade",IF(ABS(I272)&lt;0.5,"Exit Trade",""))</f>
        <v/>
      </c>
      <c r="M272" s="12">
        <v>0.43647969222751948</v>
      </c>
      <c r="N272" s="15" t="str">
        <f t="shared" ref="N272:N335" si="90">IF(M272&lt;&gt;M271,L272,"")</f>
        <v/>
      </c>
      <c r="O272" s="15" t="str">
        <f t="shared" ref="O272:O335" si="91">IF(M272&lt;&gt;M271,N272,O271)</f>
        <v>Exit Trade</v>
      </c>
      <c r="P272" s="15" t="str">
        <f t="shared" ref="P272:P335" si="92">IF(OR(N272="Enter Trade",N272="Exit Trade"),B272,"")</f>
        <v/>
      </c>
      <c r="Q272" s="15">
        <f t="shared" ref="Q272:Q335" si="93">IF(M272&lt;&gt;M271,P272,Q271)</f>
        <v>1022.1</v>
      </c>
      <c r="R272" s="15" t="str">
        <f t="shared" ref="R272:R335" si="94">IF(OR(N272="Enter Trade",N272="Exit Trade"),C272,"")</f>
        <v/>
      </c>
      <c r="S272" s="15">
        <f t="shared" ref="S272:S335" si="95">IF(M272&lt;&gt;M271,R272,S271)</f>
        <v>1193.9000000000001</v>
      </c>
      <c r="T272" s="18" t="str">
        <f t="shared" ref="T272:T335" si="96">IF(OR(N272="Enter Trade",N272="Exit Trade"),J272,"")</f>
        <v/>
      </c>
      <c r="U272" s="18">
        <f t="shared" ref="U272:U335" si="97">IF(M272&lt;&gt;M271,T272,U271)</f>
        <v>8.4854464726196576E-3</v>
      </c>
      <c r="V272" s="18" t="str">
        <f t="shared" ref="V272:V335" si="98">IF(OR(N272="Enter Trade",N272="Exit Trade"),K272,"")</f>
        <v/>
      </c>
      <c r="W272" s="18">
        <f t="shared" ref="W272:W335" si="99">IF(M272&lt;&gt;M271,V272,W271)</f>
        <v>8.3049848051889322E-2</v>
      </c>
      <c r="X272" s="18" t="str">
        <f t="shared" si="78"/>
        <v/>
      </c>
      <c r="Y272" s="18" t="str">
        <f t="shared" si="79"/>
        <v/>
      </c>
      <c r="Z272" s="18" t="str">
        <f t="shared" si="80"/>
        <v/>
      </c>
      <c r="AA272" s="18" t="str">
        <f t="shared" si="81"/>
        <v/>
      </c>
    </row>
    <row r="273" spans="1:27">
      <c r="A273" s="11">
        <v>42404</v>
      </c>
      <c r="B273" s="12">
        <v>1049.2</v>
      </c>
      <c r="C273" s="12">
        <v>1168.3499999999999</v>
      </c>
      <c r="D273" s="9">
        <f t="shared" si="88"/>
        <v>-4.6714680976885227E-2</v>
      </c>
      <c r="E273" s="9">
        <f t="shared" si="82"/>
        <v>-5.0551440809376375E-2</v>
      </c>
      <c r="F273" s="9">
        <f t="shared" si="83"/>
        <v>7.3179104607779665E-3</v>
      </c>
      <c r="G273" s="9">
        <f t="shared" si="84"/>
        <v>-3.4086142272625949E-2</v>
      </c>
      <c r="H273" s="9">
        <f t="shared" si="85"/>
        <v>-6.70167393461268E-2</v>
      </c>
      <c r="I273" s="9">
        <f t="shared" si="86"/>
        <v>0.52429718196951836</v>
      </c>
      <c r="J273" s="3">
        <f t="shared" si="87"/>
        <v>5.1252574603632105E-3</v>
      </c>
      <c r="K273" s="3">
        <f t="shared" si="87"/>
        <v>6.3740901847623615E-3</v>
      </c>
      <c r="L273" s="15" t="str">
        <f t="shared" si="89"/>
        <v/>
      </c>
      <c r="M273" s="12">
        <v>0.43647969222751948</v>
      </c>
      <c r="N273" s="15" t="str">
        <f t="shared" si="90"/>
        <v/>
      </c>
      <c r="O273" s="15" t="str">
        <f t="shared" si="91"/>
        <v>Exit Trade</v>
      </c>
      <c r="P273" s="15" t="str">
        <f t="shared" si="92"/>
        <v/>
      </c>
      <c r="Q273" s="15">
        <f t="shared" si="93"/>
        <v>1022.1</v>
      </c>
      <c r="R273" s="15" t="str">
        <f t="shared" si="94"/>
        <v/>
      </c>
      <c r="S273" s="15">
        <f t="shared" si="95"/>
        <v>1193.9000000000001</v>
      </c>
      <c r="T273" s="18" t="str">
        <f t="shared" si="96"/>
        <v/>
      </c>
      <c r="U273" s="18">
        <f t="shared" si="97"/>
        <v>8.4854464726196576E-3</v>
      </c>
      <c r="V273" s="18" t="str">
        <f t="shared" si="98"/>
        <v/>
      </c>
      <c r="W273" s="18">
        <f t="shared" si="99"/>
        <v>8.3049848051889322E-2</v>
      </c>
      <c r="X273" s="18" t="str">
        <f t="shared" si="78"/>
        <v/>
      </c>
      <c r="Y273" s="18" t="str">
        <f t="shared" si="79"/>
        <v/>
      </c>
      <c r="Z273" s="18" t="str">
        <f t="shared" si="80"/>
        <v/>
      </c>
      <c r="AA273" s="18" t="str">
        <f t="shared" si="81"/>
        <v/>
      </c>
    </row>
    <row r="274" spans="1:27">
      <c r="A274" s="11">
        <v>42405</v>
      </c>
      <c r="B274" s="12">
        <v>1055.25</v>
      </c>
      <c r="C274" s="12">
        <v>1182.95</v>
      </c>
      <c r="D274" s="9">
        <f t="shared" si="88"/>
        <v>-4.9611027771899595E-2</v>
      </c>
      <c r="E274" s="9">
        <f t="shared" si="82"/>
        <v>-5.0135252129524868E-2</v>
      </c>
      <c r="F274" s="9">
        <f t="shared" si="83"/>
        <v>6.9861879533141312E-3</v>
      </c>
      <c r="G274" s="9">
        <f t="shared" si="84"/>
        <v>-3.4416329234568069E-2</v>
      </c>
      <c r="H274" s="9">
        <f t="shared" si="85"/>
        <v>-6.5854175024481668E-2</v>
      </c>
      <c r="I274" s="9">
        <f t="shared" si="86"/>
        <v>7.5037253668016488E-2</v>
      </c>
      <c r="J274" s="3">
        <f t="shared" si="87"/>
        <v>5.7662981319099834E-3</v>
      </c>
      <c r="K274" s="3">
        <f t="shared" si="87"/>
        <v>1.2496255402918764E-2</v>
      </c>
      <c r="L274" s="15" t="str">
        <f t="shared" si="89"/>
        <v>Exit Trade</v>
      </c>
      <c r="M274" s="12">
        <v>0.43647969222751948</v>
      </c>
      <c r="N274" s="15" t="str">
        <f t="shared" si="90"/>
        <v/>
      </c>
      <c r="O274" s="15" t="str">
        <f t="shared" si="91"/>
        <v>Exit Trade</v>
      </c>
      <c r="P274" s="15" t="str">
        <f t="shared" si="92"/>
        <v/>
      </c>
      <c r="Q274" s="15">
        <f t="shared" si="93"/>
        <v>1022.1</v>
      </c>
      <c r="R274" s="15" t="str">
        <f t="shared" si="94"/>
        <v/>
      </c>
      <c r="S274" s="15">
        <f t="shared" si="95"/>
        <v>1193.9000000000001</v>
      </c>
      <c r="T274" s="18" t="str">
        <f t="shared" si="96"/>
        <v/>
      </c>
      <c r="U274" s="18">
        <f t="shared" si="97"/>
        <v>8.4854464726196576E-3</v>
      </c>
      <c r="V274" s="18" t="str">
        <f t="shared" si="98"/>
        <v/>
      </c>
      <c r="W274" s="18">
        <f t="shared" si="99"/>
        <v>8.3049848051889322E-2</v>
      </c>
      <c r="X274" s="18" t="str">
        <f t="shared" si="78"/>
        <v/>
      </c>
      <c r="Y274" s="18" t="str">
        <f t="shared" si="79"/>
        <v/>
      </c>
      <c r="Z274" s="18" t="str">
        <f t="shared" si="80"/>
        <v/>
      </c>
      <c r="AA274" s="18" t="str">
        <f t="shared" si="81"/>
        <v/>
      </c>
    </row>
    <row r="275" spans="1:27">
      <c r="A275" s="11">
        <v>42408</v>
      </c>
      <c r="B275" s="12">
        <v>1035.8499999999999</v>
      </c>
      <c r="C275" s="12">
        <v>1164.0999999999999</v>
      </c>
      <c r="D275" s="9">
        <f t="shared" si="88"/>
        <v>-5.0693418852338322E-2</v>
      </c>
      <c r="E275" s="9">
        <f t="shared" si="82"/>
        <v>-4.9866968998643998E-2</v>
      </c>
      <c r="F275" s="9">
        <f t="shared" si="83"/>
        <v>6.7962350349590594E-3</v>
      </c>
      <c r="G275" s="9">
        <f t="shared" si="84"/>
        <v>-3.4575440169986114E-2</v>
      </c>
      <c r="H275" s="9">
        <f t="shared" si="85"/>
        <v>-6.5158497827301876E-2</v>
      </c>
      <c r="I275" s="9">
        <f t="shared" si="86"/>
        <v>-0.12160407187849737</v>
      </c>
      <c r="J275" s="3">
        <f t="shared" si="87"/>
        <v>-1.8384269130537874E-2</v>
      </c>
      <c r="K275" s="3">
        <f t="shared" si="87"/>
        <v>-1.5934739422629979E-2</v>
      </c>
      <c r="L275" s="15" t="str">
        <f t="shared" si="89"/>
        <v>Exit Trade</v>
      </c>
      <c r="M275" s="12">
        <v>0.43647969222751948</v>
      </c>
      <c r="N275" s="15" t="str">
        <f t="shared" si="90"/>
        <v/>
      </c>
      <c r="O275" s="15" t="str">
        <f t="shared" si="91"/>
        <v>Exit Trade</v>
      </c>
      <c r="P275" s="15" t="str">
        <f t="shared" si="92"/>
        <v/>
      </c>
      <c r="Q275" s="15">
        <f t="shared" si="93"/>
        <v>1022.1</v>
      </c>
      <c r="R275" s="15" t="str">
        <f t="shared" si="94"/>
        <v/>
      </c>
      <c r="S275" s="15">
        <f t="shared" si="95"/>
        <v>1193.9000000000001</v>
      </c>
      <c r="T275" s="18" t="str">
        <f t="shared" si="96"/>
        <v/>
      </c>
      <c r="U275" s="18">
        <f t="shared" si="97"/>
        <v>8.4854464726196576E-3</v>
      </c>
      <c r="V275" s="18" t="str">
        <f t="shared" si="98"/>
        <v/>
      </c>
      <c r="W275" s="18">
        <f t="shared" si="99"/>
        <v>8.3049848051889322E-2</v>
      </c>
      <c r="X275" s="18" t="str">
        <f t="shared" si="78"/>
        <v/>
      </c>
      <c r="Y275" s="18" t="str">
        <f t="shared" si="79"/>
        <v/>
      </c>
      <c r="Z275" s="18" t="str">
        <f t="shared" si="80"/>
        <v/>
      </c>
      <c r="AA275" s="18" t="str">
        <f t="shared" si="81"/>
        <v/>
      </c>
    </row>
    <row r="276" spans="1:27">
      <c r="A276" s="11">
        <v>42409</v>
      </c>
      <c r="B276" s="12">
        <v>1026.05</v>
      </c>
      <c r="C276" s="12">
        <v>1159.9000000000001</v>
      </c>
      <c r="D276" s="9">
        <f t="shared" si="88"/>
        <v>-5.3252023725046504E-2</v>
      </c>
      <c r="E276" s="9">
        <f t="shared" si="82"/>
        <v>-4.9750100942777285E-2</v>
      </c>
      <c r="F276" s="9">
        <f t="shared" si="83"/>
        <v>6.7031571317649179E-3</v>
      </c>
      <c r="G276" s="9">
        <f t="shared" si="84"/>
        <v>-3.4667997396306216E-2</v>
      </c>
      <c r="H276" s="9">
        <f t="shared" si="85"/>
        <v>-6.4832204489248355E-2</v>
      </c>
      <c r="I276" s="9">
        <f t="shared" si="86"/>
        <v>-0.52242886649252318</v>
      </c>
      <c r="J276" s="3">
        <f t="shared" si="87"/>
        <v>-9.4608292706472516E-3</v>
      </c>
      <c r="K276" s="3">
        <f t="shared" si="87"/>
        <v>-3.6079374624171621E-3</v>
      </c>
      <c r="L276" s="15" t="str">
        <f t="shared" si="89"/>
        <v/>
      </c>
      <c r="M276" s="12">
        <v>0.43647969222751948</v>
      </c>
      <c r="N276" s="15" t="str">
        <f t="shared" si="90"/>
        <v/>
      </c>
      <c r="O276" s="15" t="str">
        <f t="shared" si="91"/>
        <v>Exit Trade</v>
      </c>
      <c r="P276" s="15" t="str">
        <f t="shared" si="92"/>
        <v/>
      </c>
      <c r="Q276" s="15">
        <f t="shared" si="93"/>
        <v>1022.1</v>
      </c>
      <c r="R276" s="15" t="str">
        <f t="shared" si="94"/>
        <v/>
      </c>
      <c r="S276" s="15">
        <f t="shared" si="95"/>
        <v>1193.9000000000001</v>
      </c>
      <c r="T276" s="18" t="str">
        <f t="shared" si="96"/>
        <v/>
      </c>
      <c r="U276" s="18">
        <f t="shared" si="97"/>
        <v>8.4854464726196576E-3</v>
      </c>
      <c r="V276" s="18" t="str">
        <f t="shared" si="98"/>
        <v/>
      </c>
      <c r="W276" s="18">
        <f t="shared" si="99"/>
        <v>8.3049848051889322E-2</v>
      </c>
      <c r="X276" s="18" t="str">
        <f t="shared" si="78"/>
        <v/>
      </c>
      <c r="Y276" s="18" t="str">
        <f t="shared" si="79"/>
        <v/>
      </c>
      <c r="Z276" s="18" t="str">
        <f t="shared" si="80"/>
        <v/>
      </c>
      <c r="AA276" s="18" t="str">
        <f t="shared" si="81"/>
        <v/>
      </c>
    </row>
    <row r="277" spans="1:27">
      <c r="A277" s="11">
        <v>42410</v>
      </c>
      <c r="B277" s="12">
        <v>1012.95</v>
      </c>
      <c r="C277" s="12">
        <v>1116.55</v>
      </c>
      <c r="D277" s="9">
        <f t="shared" si="88"/>
        <v>-4.2290167120519674E-2</v>
      </c>
      <c r="E277" s="9">
        <f t="shared" si="82"/>
        <v>-4.9199036108883223E-2</v>
      </c>
      <c r="F277" s="9">
        <f t="shared" si="83"/>
        <v>6.6105354847116361E-3</v>
      </c>
      <c r="G277" s="9">
        <f t="shared" si="84"/>
        <v>-3.4325331268282043E-2</v>
      </c>
      <c r="H277" s="9">
        <f t="shared" si="85"/>
        <v>-6.4072740949484397E-2</v>
      </c>
      <c r="I277" s="9">
        <f t="shared" si="86"/>
        <v>1.0451300056314465</v>
      </c>
      <c r="J277" s="3">
        <f t="shared" si="87"/>
        <v>-1.2767408995662892E-2</v>
      </c>
      <c r="K277" s="3">
        <f t="shared" si="87"/>
        <v>-3.7373911544098741E-2</v>
      </c>
      <c r="L277" s="15" t="str">
        <f t="shared" si="89"/>
        <v/>
      </c>
      <c r="M277" s="12">
        <v>0.43647969222751948</v>
      </c>
      <c r="N277" s="15" t="str">
        <f t="shared" si="90"/>
        <v/>
      </c>
      <c r="O277" s="15" t="str">
        <f t="shared" si="91"/>
        <v>Exit Trade</v>
      </c>
      <c r="P277" s="15" t="str">
        <f t="shared" si="92"/>
        <v/>
      </c>
      <c r="Q277" s="15">
        <f t="shared" si="93"/>
        <v>1022.1</v>
      </c>
      <c r="R277" s="15" t="str">
        <f t="shared" si="94"/>
        <v/>
      </c>
      <c r="S277" s="15">
        <f t="shared" si="95"/>
        <v>1193.9000000000001</v>
      </c>
      <c r="T277" s="18" t="str">
        <f t="shared" si="96"/>
        <v/>
      </c>
      <c r="U277" s="18">
        <f t="shared" si="97"/>
        <v>8.4854464726196576E-3</v>
      </c>
      <c r="V277" s="18" t="str">
        <f t="shared" si="98"/>
        <v/>
      </c>
      <c r="W277" s="18">
        <f t="shared" si="99"/>
        <v>8.3049848051889322E-2</v>
      </c>
      <c r="X277" s="18" t="str">
        <f t="shared" si="78"/>
        <v/>
      </c>
      <c r="Y277" s="18" t="str">
        <f t="shared" si="79"/>
        <v/>
      </c>
      <c r="Z277" s="18" t="str">
        <f t="shared" si="80"/>
        <v/>
      </c>
      <c r="AA277" s="18" t="str">
        <f t="shared" si="81"/>
        <v/>
      </c>
    </row>
    <row r="278" spans="1:27">
      <c r="A278" s="11">
        <v>42411</v>
      </c>
      <c r="B278" s="12">
        <v>975.3</v>
      </c>
      <c r="C278" s="12">
        <v>1066.6500000000001</v>
      </c>
      <c r="D278" s="9">
        <f t="shared" si="88"/>
        <v>-3.8883713480159718E-2</v>
      </c>
      <c r="E278" s="9">
        <f t="shared" si="82"/>
        <v>-4.8492360258136413E-2</v>
      </c>
      <c r="F278" s="9">
        <f t="shared" si="83"/>
        <v>6.539582822137977E-3</v>
      </c>
      <c r="G278" s="9">
        <f t="shared" si="84"/>
        <v>-3.3778298908325968E-2</v>
      </c>
      <c r="H278" s="9">
        <f t="shared" si="85"/>
        <v>-6.3206421607946858E-2</v>
      </c>
      <c r="I278" s="9">
        <f t="shared" si="86"/>
        <v>1.4693057706141801</v>
      </c>
      <c r="J278" s="3">
        <f t="shared" si="87"/>
        <v>-3.7168665778172752E-2</v>
      </c>
      <c r="K278" s="3">
        <f t="shared" si="87"/>
        <v>-4.4691236397832491E-2</v>
      </c>
      <c r="L278" s="15" t="str">
        <f t="shared" si="89"/>
        <v/>
      </c>
      <c r="M278" s="12">
        <v>0.43647969222751948</v>
      </c>
      <c r="N278" s="15" t="str">
        <f t="shared" si="90"/>
        <v/>
      </c>
      <c r="O278" s="15" t="str">
        <f t="shared" si="91"/>
        <v>Exit Trade</v>
      </c>
      <c r="P278" s="15" t="str">
        <f t="shared" si="92"/>
        <v/>
      </c>
      <c r="Q278" s="15">
        <f t="shared" si="93"/>
        <v>1022.1</v>
      </c>
      <c r="R278" s="15" t="str">
        <f t="shared" si="94"/>
        <v/>
      </c>
      <c r="S278" s="15">
        <f t="shared" si="95"/>
        <v>1193.9000000000001</v>
      </c>
      <c r="T278" s="18" t="str">
        <f t="shared" si="96"/>
        <v/>
      </c>
      <c r="U278" s="18">
        <f t="shared" si="97"/>
        <v>8.4854464726196576E-3</v>
      </c>
      <c r="V278" s="18" t="str">
        <f t="shared" si="98"/>
        <v/>
      </c>
      <c r="W278" s="18">
        <f t="shared" si="99"/>
        <v>8.3049848051889322E-2</v>
      </c>
      <c r="X278" s="18" t="str">
        <f t="shared" si="78"/>
        <v/>
      </c>
      <c r="Y278" s="18" t="str">
        <f t="shared" si="79"/>
        <v/>
      </c>
      <c r="Z278" s="18" t="str">
        <f t="shared" si="80"/>
        <v/>
      </c>
      <c r="AA278" s="18" t="str">
        <f t="shared" si="81"/>
        <v/>
      </c>
    </row>
    <row r="279" spans="1:27">
      <c r="A279" s="11">
        <v>42412</v>
      </c>
      <c r="B279" s="12">
        <v>971.4</v>
      </c>
      <c r="C279" s="12">
        <v>1083.75</v>
      </c>
      <c r="D279" s="9">
        <f t="shared" si="88"/>
        <v>-4.7531011347249345E-2</v>
      </c>
      <c r="E279" s="9">
        <f t="shared" si="82"/>
        <v>-4.7830937142438433E-2</v>
      </c>
      <c r="F279" s="9">
        <f t="shared" si="83"/>
        <v>5.4819854329780249E-3</v>
      </c>
      <c r="G279" s="9">
        <f t="shared" si="84"/>
        <v>-3.5496469918237877E-2</v>
      </c>
      <c r="H279" s="9">
        <f t="shared" si="85"/>
        <v>-6.0165404366638989E-2</v>
      </c>
      <c r="I279" s="9">
        <f t="shared" si="86"/>
        <v>5.471116238011535E-2</v>
      </c>
      <c r="J279" s="3">
        <f t="shared" si="87"/>
        <v>-3.9987696093509457E-3</v>
      </c>
      <c r="K279" s="3">
        <f t="shared" si="87"/>
        <v>1.6031500492195105E-2</v>
      </c>
      <c r="L279" s="15" t="str">
        <f t="shared" si="89"/>
        <v>Exit Trade</v>
      </c>
      <c r="M279" s="12">
        <v>0.43647969222751948</v>
      </c>
      <c r="N279" s="15" t="str">
        <f t="shared" si="90"/>
        <v/>
      </c>
      <c r="O279" s="15" t="str">
        <f t="shared" si="91"/>
        <v>Exit Trade</v>
      </c>
      <c r="P279" s="15" t="str">
        <f t="shared" si="92"/>
        <v/>
      </c>
      <c r="Q279" s="15">
        <f t="shared" si="93"/>
        <v>1022.1</v>
      </c>
      <c r="R279" s="15" t="str">
        <f t="shared" si="94"/>
        <v/>
      </c>
      <c r="S279" s="15">
        <f t="shared" si="95"/>
        <v>1193.9000000000001</v>
      </c>
      <c r="T279" s="18" t="str">
        <f t="shared" si="96"/>
        <v/>
      </c>
      <c r="U279" s="18">
        <f t="shared" si="97"/>
        <v>8.4854464726196576E-3</v>
      </c>
      <c r="V279" s="18" t="str">
        <f t="shared" si="98"/>
        <v/>
      </c>
      <c r="W279" s="18">
        <f t="shared" si="99"/>
        <v>8.3049848051889322E-2</v>
      </c>
      <c r="X279" s="18" t="str">
        <f t="shared" si="78"/>
        <v/>
      </c>
      <c r="Y279" s="18" t="str">
        <f t="shared" si="79"/>
        <v/>
      </c>
      <c r="Z279" s="18" t="str">
        <f t="shared" si="80"/>
        <v/>
      </c>
      <c r="AA279" s="18" t="str">
        <f t="shared" si="81"/>
        <v/>
      </c>
    </row>
    <row r="280" spans="1:27">
      <c r="A280" s="11">
        <v>42415</v>
      </c>
      <c r="B280" s="12">
        <v>973.6</v>
      </c>
      <c r="C280" s="12">
        <v>1080.45</v>
      </c>
      <c r="D280" s="9">
        <f t="shared" si="88"/>
        <v>-4.5224108610362412E-2</v>
      </c>
      <c r="E280" s="9">
        <f t="shared" si="82"/>
        <v>-4.7241480860221459E-2</v>
      </c>
      <c r="F280" s="9">
        <f t="shared" si="83"/>
        <v>4.6998637272536595E-3</v>
      </c>
      <c r="G280" s="9">
        <f t="shared" si="84"/>
        <v>-3.6666787473900724E-2</v>
      </c>
      <c r="H280" s="9">
        <f t="shared" si="85"/>
        <v>-5.7816174246542194E-2</v>
      </c>
      <c r="I280" s="9">
        <f t="shared" si="86"/>
        <v>0.42924058375579482</v>
      </c>
      <c r="J280" s="3">
        <f t="shared" si="87"/>
        <v>2.2647724933086734E-3</v>
      </c>
      <c r="K280" s="3">
        <f t="shared" si="87"/>
        <v>-3.0449826989618956E-3</v>
      </c>
      <c r="L280" s="15" t="str">
        <f t="shared" si="89"/>
        <v>Exit Trade</v>
      </c>
      <c r="M280" s="12">
        <v>0.43647969222751948</v>
      </c>
      <c r="N280" s="15" t="str">
        <f t="shared" si="90"/>
        <v/>
      </c>
      <c r="O280" s="15" t="str">
        <f t="shared" si="91"/>
        <v>Exit Trade</v>
      </c>
      <c r="P280" s="15" t="str">
        <f t="shared" si="92"/>
        <v/>
      </c>
      <c r="Q280" s="15">
        <f t="shared" si="93"/>
        <v>1022.1</v>
      </c>
      <c r="R280" s="15" t="str">
        <f t="shared" si="94"/>
        <v/>
      </c>
      <c r="S280" s="15">
        <f t="shared" si="95"/>
        <v>1193.9000000000001</v>
      </c>
      <c r="T280" s="18" t="str">
        <f t="shared" si="96"/>
        <v/>
      </c>
      <c r="U280" s="18">
        <f t="shared" si="97"/>
        <v>8.4854464726196576E-3</v>
      </c>
      <c r="V280" s="18" t="str">
        <f t="shared" si="98"/>
        <v/>
      </c>
      <c r="W280" s="18">
        <f t="shared" si="99"/>
        <v>8.3049848051889322E-2</v>
      </c>
      <c r="X280" s="18" t="str">
        <f t="shared" si="78"/>
        <v/>
      </c>
      <c r="Y280" s="18" t="str">
        <f t="shared" si="79"/>
        <v/>
      </c>
      <c r="Z280" s="18" t="str">
        <f t="shared" si="80"/>
        <v/>
      </c>
      <c r="AA280" s="18" t="str">
        <f t="shared" si="81"/>
        <v/>
      </c>
    </row>
    <row r="281" spans="1:27">
      <c r="A281" s="11">
        <v>42416</v>
      </c>
      <c r="B281" s="12">
        <v>973.45</v>
      </c>
      <c r="C281" s="12">
        <v>1077.1500000000001</v>
      </c>
      <c r="D281" s="9">
        <f t="shared" si="88"/>
        <v>-4.3962536328197584E-2</v>
      </c>
      <c r="E281" s="9">
        <f t="shared" si="82"/>
        <v>-4.6853670857083987E-2</v>
      </c>
      <c r="F281" s="9">
        <f t="shared" si="83"/>
        <v>4.4605568900308677E-3</v>
      </c>
      <c r="G281" s="9">
        <f t="shared" si="84"/>
        <v>-3.6817417854514534E-2</v>
      </c>
      <c r="H281" s="9">
        <f t="shared" si="85"/>
        <v>-5.6889923859653441E-2</v>
      </c>
      <c r="I281" s="9">
        <f t="shared" si="86"/>
        <v>0.64815551066010424</v>
      </c>
      <c r="J281" s="3">
        <f t="shared" si="87"/>
        <v>-1.5406737880030533E-4</v>
      </c>
      <c r="K281" s="3">
        <f t="shared" si="87"/>
        <v>-3.0542829376648197E-3</v>
      </c>
      <c r="L281" s="15" t="str">
        <f t="shared" si="89"/>
        <v/>
      </c>
      <c r="M281" s="12">
        <v>0.43647969222751948</v>
      </c>
      <c r="N281" s="15" t="str">
        <f t="shared" si="90"/>
        <v/>
      </c>
      <c r="O281" s="15" t="str">
        <f t="shared" si="91"/>
        <v>Exit Trade</v>
      </c>
      <c r="P281" s="15" t="str">
        <f t="shared" si="92"/>
        <v/>
      </c>
      <c r="Q281" s="15">
        <f t="shared" si="93"/>
        <v>1022.1</v>
      </c>
      <c r="R281" s="15" t="str">
        <f t="shared" si="94"/>
        <v/>
      </c>
      <c r="S281" s="15">
        <f t="shared" si="95"/>
        <v>1193.9000000000001</v>
      </c>
      <c r="T281" s="18" t="str">
        <f t="shared" si="96"/>
        <v/>
      </c>
      <c r="U281" s="18">
        <f t="shared" si="97"/>
        <v>8.4854464726196576E-3</v>
      </c>
      <c r="V281" s="18" t="str">
        <f t="shared" si="98"/>
        <v/>
      </c>
      <c r="W281" s="18">
        <f t="shared" si="99"/>
        <v>8.3049848051889322E-2</v>
      </c>
      <c r="X281" s="18" t="str">
        <f t="shared" ref="X281:X344" si="100">IF(AND(O280="Enter Trade",O281="Exit Trade",U280&gt;W280),1-Q281/Q280,IF(AND(O280="Enter Trade",O281="Exit Trade",U280&lt;W280),Q281/Q280-1,""))</f>
        <v/>
      </c>
      <c r="Y281" s="18" t="str">
        <f t="shared" ref="Y281:Y344" si="101">IF(AND(O280="Enter Trade",O281="Exit Trade",U280&gt;W280),S281/S280-1,IF(AND(O280="Enter Trade",O281="Exit Trade",U280&lt;W280),1-S281/S280,""))</f>
        <v/>
      </c>
      <c r="Z281" s="18" t="str">
        <f t="shared" ref="Z281:Z344" si="102">IF(AND(X281&lt;&gt;"",Y281&lt;&gt;""),(X281+Y281),"")</f>
        <v/>
      </c>
      <c r="AA281" s="18" t="str">
        <f t="shared" ref="AA281:AA344" si="103">IF(AND(X281&lt;&gt;"",Y281&lt;&gt;""),(X281+Y281)/2,"")</f>
        <v/>
      </c>
    </row>
    <row r="282" spans="1:27">
      <c r="A282" s="11">
        <v>42417</v>
      </c>
      <c r="B282" s="12">
        <v>974.9</v>
      </c>
      <c r="C282" s="12">
        <v>1076.3</v>
      </c>
      <c r="D282" s="9">
        <f t="shared" si="88"/>
        <v>-4.2973269885267409E-2</v>
      </c>
      <c r="E282" s="9">
        <f t="shared" si="82"/>
        <v>-4.6410049778393546E-2</v>
      </c>
      <c r="F282" s="9">
        <f t="shared" si="83"/>
        <v>4.1408912918747447E-3</v>
      </c>
      <c r="G282" s="9">
        <f t="shared" si="84"/>
        <v>-3.709304437167537E-2</v>
      </c>
      <c r="H282" s="9">
        <f t="shared" si="85"/>
        <v>-5.5727055185111722E-2</v>
      </c>
      <c r="I282" s="9">
        <f t="shared" si="86"/>
        <v>0.82996139016491077</v>
      </c>
      <c r="J282" s="3">
        <f t="shared" si="87"/>
        <v>1.4895474857465013E-3</v>
      </c>
      <c r="K282" s="3">
        <f t="shared" si="87"/>
        <v>-7.8911943554763617E-4</v>
      </c>
      <c r="L282" s="15" t="str">
        <f t="shared" si="89"/>
        <v/>
      </c>
      <c r="M282" s="12">
        <v>0.43647969222751948</v>
      </c>
      <c r="N282" s="15" t="str">
        <f t="shared" si="90"/>
        <v/>
      </c>
      <c r="O282" s="15" t="str">
        <f t="shared" si="91"/>
        <v>Exit Trade</v>
      </c>
      <c r="P282" s="15" t="str">
        <f t="shared" si="92"/>
        <v/>
      </c>
      <c r="Q282" s="15">
        <f t="shared" si="93"/>
        <v>1022.1</v>
      </c>
      <c r="R282" s="15" t="str">
        <f t="shared" si="94"/>
        <v/>
      </c>
      <c r="S282" s="15">
        <f t="shared" si="95"/>
        <v>1193.9000000000001</v>
      </c>
      <c r="T282" s="18" t="str">
        <f t="shared" si="96"/>
        <v/>
      </c>
      <c r="U282" s="18">
        <f t="shared" si="97"/>
        <v>8.4854464726196576E-3</v>
      </c>
      <c r="V282" s="18" t="str">
        <f t="shared" si="98"/>
        <v/>
      </c>
      <c r="W282" s="18">
        <f t="shared" si="99"/>
        <v>8.3049848051889322E-2</v>
      </c>
      <c r="X282" s="18" t="str">
        <f t="shared" si="100"/>
        <v/>
      </c>
      <c r="Y282" s="18" t="str">
        <f t="shared" si="101"/>
        <v/>
      </c>
      <c r="Z282" s="18" t="str">
        <f t="shared" si="102"/>
        <v/>
      </c>
      <c r="AA282" s="18" t="str">
        <f t="shared" si="103"/>
        <v/>
      </c>
    </row>
    <row r="283" spans="1:27">
      <c r="A283" s="11">
        <v>42418</v>
      </c>
      <c r="B283" s="12">
        <v>989.45</v>
      </c>
      <c r="C283" s="12">
        <v>1069.0999999999999</v>
      </c>
      <c r="D283" s="9">
        <f t="shared" si="88"/>
        <v>-3.3624476706686335E-2</v>
      </c>
      <c r="E283" s="9">
        <f t="shared" si="82"/>
        <v>-4.5719901236374066E-2</v>
      </c>
      <c r="F283" s="9">
        <f t="shared" si="83"/>
        <v>4.486514112445209E-3</v>
      </c>
      <c r="G283" s="9">
        <f t="shared" si="84"/>
        <v>-3.5625244483372343E-2</v>
      </c>
      <c r="H283" s="9">
        <f t="shared" si="85"/>
        <v>-5.581455798937579E-2</v>
      </c>
      <c r="I283" s="9">
        <f t="shared" si="86"/>
        <v>2.6959515174901716</v>
      </c>
      <c r="J283" s="3">
        <f t="shared" si="87"/>
        <v>1.4924607652066949E-2</v>
      </c>
      <c r="K283" s="3">
        <f t="shared" si="87"/>
        <v>-6.6895846882839786E-3</v>
      </c>
      <c r="L283" s="15" t="str">
        <f t="shared" si="89"/>
        <v>Enter Trade</v>
      </c>
      <c r="M283" s="12">
        <v>2.6959515174901716</v>
      </c>
      <c r="N283" s="15" t="str">
        <f t="shared" si="90"/>
        <v>Enter Trade</v>
      </c>
      <c r="O283" s="15" t="str">
        <f t="shared" si="91"/>
        <v>Enter Trade</v>
      </c>
      <c r="P283" s="15">
        <f t="shared" si="92"/>
        <v>989.45</v>
      </c>
      <c r="Q283" s="15">
        <f t="shared" si="93"/>
        <v>989.45</v>
      </c>
      <c r="R283" s="15">
        <f t="shared" si="94"/>
        <v>1069.0999999999999</v>
      </c>
      <c r="S283" s="15">
        <f t="shared" si="95"/>
        <v>1069.0999999999999</v>
      </c>
      <c r="T283" s="18">
        <f t="shared" si="96"/>
        <v>1.4924607652066949E-2</v>
      </c>
      <c r="U283" s="18">
        <f t="shared" si="97"/>
        <v>1.4924607652066949E-2</v>
      </c>
      <c r="V283" s="18">
        <f t="shared" si="98"/>
        <v>-6.6895846882839786E-3</v>
      </c>
      <c r="W283" s="18">
        <f t="shared" si="99"/>
        <v>-6.6895846882839786E-3</v>
      </c>
      <c r="X283" s="18" t="str">
        <f t="shared" si="100"/>
        <v/>
      </c>
      <c r="Y283" s="18" t="str">
        <f t="shared" si="101"/>
        <v/>
      </c>
      <c r="Z283" s="18" t="str">
        <f t="shared" si="102"/>
        <v/>
      </c>
      <c r="AA283" s="18" t="str">
        <f t="shared" si="103"/>
        <v/>
      </c>
    </row>
    <row r="284" spans="1:27">
      <c r="A284" s="11">
        <v>42419</v>
      </c>
      <c r="B284" s="12">
        <v>989.3</v>
      </c>
      <c r="C284" s="12">
        <v>1060.8499999999999</v>
      </c>
      <c r="D284" s="9">
        <f t="shared" si="88"/>
        <v>-3.032597164048827E-2</v>
      </c>
      <c r="E284" s="9">
        <f t="shared" si="82"/>
        <v>-4.5132987905408074E-2</v>
      </c>
      <c r="F284" s="9">
        <f t="shared" si="83"/>
        <v>5.2701994246752209E-3</v>
      </c>
      <c r="G284" s="9">
        <f t="shared" si="84"/>
        <v>-3.3275039199888827E-2</v>
      </c>
      <c r="H284" s="9">
        <f t="shared" si="85"/>
        <v>-5.6990936610927322E-2</v>
      </c>
      <c r="I284" s="9">
        <f t="shared" si="86"/>
        <v>2.8095741871916537</v>
      </c>
      <c r="J284" s="3">
        <f t="shared" si="87"/>
        <v>-1.5159937338934856E-4</v>
      </c>
      <c r="K284" s="3">
        <f t="shared" si="87"/>
        <v>-7.7167711158918724E-3</v>
      </c>
      <c r="L284" s="15" t="str">
        <f t="shared" si="89"/>
        <v>Enter Trade</v>
      </c>
      <c r="M284" s="12">
        <v>2.6959515174901716</v>
      </c>
      <c r="N284" s="15" t="str">
        <f t="shared" si="90"/>
        <v/>
      </c>
      <c r="O284" s="15" t="str">
        <f t="shared" si="91"/>
        <v>Enter Trade</v>
      </c>
      <c r="P284" s="15" t="str">
        <f t="shared" si="92"/>
        <v/>
      </c>
      <c r="Q284" s="15">
        <f t="shared" si="93"/>
        <v>989.45</v>
      </c>
      <c r="R284" s="15" t="str">
        <f t="shared" si="94"/>
        <v/>
      </c>
      <c r="S284" s="15">
        <f t="shared" si="95"/>
        <v>1069.0999999999999</v>
      </c>
      <c r="T284" s="18" t="str">
        <f t="shared" si="96"/>
        <v/>
      </c>
      <c r="U284" s="18">
        <f t="shared" si="97"/>
        <v>1.4924607652066949E-2</v>
      </c>
      <c r="V284" s="18" t="str">
        <f t="shared" si="98"/>
        <v/>
      </c>
      <c r="W284" s="18">
        <f t="shared" si="99"/>
        <v>-6.6895846882839786E-3</v>
      </c>
      <c r="X284" s="18" t="str">
        <f t="shared" si="100"/>
        <v/>
      </c>
      <c r="Y284" s="18" t="str">
        <f t="shared" si="101"/>
        <v/>
      </c>
      <c r="Z284" s="18" t="str">
        <f t="shared" si="102"/>
        <v/>
      </c>
      <c r="AA284" s="18" t="str">
        <f t="shared" si="103"/>
        <v/>
      </c>
    </row>
    <row r="285" spans="1:27">
      <c r="A285" s="11">
        <v>42422</v>
      </c>
      <c r="B285" s="12">
        <v>988.75</v>
      </c>
      <c r="C285" s="12">
        <v>1058.4000000000001</v>
      </c>
      <c r="D285" s="9">
        <f t="shared" si="88"/>
        <v>-2.9563334673711621E-2</v>
      </c>
      <c r="E285" s="9">
        <f t="shared" si="82"/>
        <v>-4.4666818383194404E-2</v>
      </c>
      <c r="F285" s="9">
        <f t="shared" si="83"/>
        <v>5.9852084456042919E-3</v>
      </c>
      <c r="G285" s="9">
        <f t="shared" si="84"/>
        <v>-3.1200099380584746E-2</v>
      </c>
      <c r="H285" s="9">
        <f t="shared" si="85"/>
        <v>-5.8133537385804061E-2</v>
      </c>
      <c r="I285" s="9">
        <f t="shared" si="86"/>
        <v>2.5234682879884014</v>
      </c>
      <c r="J285" s="3">
        <f t="shared" si="87"/>
        <v>-5.5594865056095679E-4</v>
      </c>
      <c r="K285" s="3">
        <f t="shared" si="87"/>
        <v>-2.3094688221707294E-3</v>
      </c>
      <c r="L285" s="15" t="str">
        <f t="shared" si="89"/>
        <v>Enter Trade</v>
      </c>
      <c r="M285" s="12">
        <v>2.6959515174901716</v>
      </c>
      <c r="N285" s="15" t="str">
        <f t="shared" si="90"/>
        <v/>
      </c>
      <c r="O285" s="15" t="str">
        <f t="shared" si="91"/>
        <v>Enter Trade</v>
      </c>
      <c r="P285" s="15" t="str">
        <f t="shared" si="92"/>
        <v/>
      </c>
      <c r="Q285" s="15">
        <f t="shared" si="93"/>
        <v>989.45</v>
      </c>
      <c r="R285" s="15" t="str">
        <f t="shared" si="94"/>
        <v/>
      </c>
      <c r="S285" s="15">
        <f t="shared" si="95"/>
        <v>1069.0999999999999</v>
      </c>
      <c r="T285" s="18" t="str">
        <f t="shared" si="96"/>
        <v/>
      </c>
      <c r="U285" s="18">
        <f t="shared" si="97"/>
        <v>1.4924607652066949E-2</v>
      </c>
      <c r="V285" s="18" t="str">
        <f t="shared" si="98"/>
        <v/>
      </c>
      <c r="W285" s="18">
        <f t="shared" si="99"/>
        <v>-6.6895846882839786E-3</v>
      </c>
      <c r="X285" s="18" t="str">
        <f t="shared" si="100"/>
        <v/>
      </c>
      <c r="Y285" s="18" t="str">
        <f t="shared" si="101"/>
        <v/>
      </c>
      <c r="Z285" s="18" t="str">
        <f t="shared" si="102"/>
        <v/>
      </c>
      <c r="AA285" s="18" t="str">
        <f t="shared" si="103"/>
        <v/>
      </c>
    </row>
    <row r="286" spans="1:27">
      <c r="A286" s="11">
        <v>42423</v>
      </c>
      <c r="B286" s="12">
        <v>970.05</v>
      </c>
      <c r="C286" s="12">
        <v>1051.0999999999999</v>
      </c>
      <c r="D286" s="9">
        <f t="shared" si="88"/>
        <v>-3.4849916084645091E-2</v>
      </c>
      <c r="E286" s="9">
        <f t="shared" si="82"/>
        <v>-4.4484948269574213E-2</v>
      </c>
      <c r="F286" s="9">
        <f t="shared" si="83"/>
        <v>6.201283475652266E-3</v>
      </c>
      <c r="G286" s="9">
        <f t="shared" si="84"/>
        <v>-3.0532060449356614E-2</v>
      </c>
      <c r="H286" s="9">
        <f t="shared" si="85"/>
        <v>-5.8437836089791813E-2</v>
      </c>
      <c r="I286" s="9">
        <f t="shared" si="86"/>
        <v>1.5537158110508222</v>
      </c>
      <c r="J286" s="3">
        <f t="shared" si="87"/>
        <v>-1.8912768647281968E-2</v>
      </c>
      <c r="K286" s="3">
        <f t="shared" si="87"/>
        <v>-6.8972033257749255E-3</v>
      </c>
      <c r="L286" s="15" t="str">
        <f t="shared" si="89"/>
        <v/>
      </c>
      <c r="M286" s="12">
        <v>2.6959515174901716</v>
      </c>
      <c r="N286" s="15" t="str">
        <f t="shared" si="90"/>
        <v/>
      </c>
      <c r="O286" s="15" t="str">
        <f t="shared" si="91"/>
        <v>Enter Trade</v>
      </c>
      <c r="P286" s="15" t="str">
        <f t="shared" si="92"/>
        <v/>
      </c>
      <c r="Q286" s="15">
        <f t="shared" si="93"/>
        <v>989.45</v>
      </c>
      <c r="R286" s="15" t="str">
        <f t="shared" si="94"/>
        <v/>
      </c>
      <c r="S286" s="15">
        <f t="shared" si="95"/>
        <v>1069.0999999999999</v>
      </c>
      <c r="T286" s="18" t="str">
        <f t="shared" si="96"/>
        <v/>
      </c>
      <c r="U286" s="18">
        <f t="shared" si="97"/>
        <v>1.4924607652066949E-2</v>
      </c>
      <c r="V286" s="18" t="str">
        <f t="shared" si="98"/>
        <v/>
      </c>
      <c r="W286" s="18">
        <f t="shared" si="99"/>
        <v>-6.6895846882839786E-3</v>
      </c>
      <c r="X286" s="18" t="str">
        <f t="shared" si="100"/>
        <v/>
      </c>
      <c r="Y286" s="18" t="str">
        <f t="shared" si="101"/>
        <v/>
      </c>
      <c r="Z286" s="18" t="str">
        <f t="shared" si="102"/>
        <v/>
      </c>
      <c r="AA286" s="18" t="str">
        <f t="shared" si="103"/>
        <v/>
      </c>
    </row>
    <row r="287" spans="1:27">
      <c r="A287" s="11">
        <v>42424</v>
      </c>
      <c r="B287" s="12">
        <v>949.6</v>
      </c>
      <c r="C287" s="12">
        <v>1022.1</v>
      </c>
      <c r="D287" s="9">
        <f t="shared" si="88"/>
        <v>-3.1952682341005054E-2</v>
      </c>
      <c r="E287" s="9">
        <f t="shared" si="82"/>
        <v>-4.4167704834019356E-2</v>
      </c>
      <c r="F287" s="9">
        <f t="shared" si="83"/>
        <v>6.5919751943897776E-3</v>
      </c>
      <c r="G287" s="9">
        <f t="shared" si="84"/>
        <v>-2.9335760646642357E-2</v>
      </c>
      <c r="H287" s="9">
        <f t="shared" si="85"/>
        <v>-5.8999649021396358E-2</v>
      </c>
      <c r="I287" s="9">
        <f t="shared" si="86"/>
        <v>1.8530140258127978</v>
      </c>
      <c r="J287" s="3">
        <f t="shared" si="87"/>
        <v>-2.1081387557342336E-2</v>
      </c>
      <c r="K287" s="3">
        <f t="shared" si="87"/>
        <v>-2.7590143659023774E-2</v>
      </c>
      <c r="L287" s="15" t="str">
        <f t="shared" si="89"/>
        <v/>
      </c>
      <c r="M287" s="12">
        <v>2.6959515174901716</v>
      </c>
      <c r="N287" s="15" t="str">
        <f t="shared" si="90"/>
        <v/>
      </c>
      <c r="O287" s="15" t="str">
        <f t="shared" si="91"/>
        <v>Enter Trade</v>
      </c>
      <c r="P287" s="15" t="str">
        <f t="shared" si="92"/>
        <v/>
      </c>
      <c r="Q287" s="15">
        <f t="shared" si="93"/>
        <v>989.45</v>
      </c>
      <c r="R287" s="15" t="str">
        <f t="shared" si="94"/>
        <v/>
      </c>
      <c r="S287" s="15">
        <f t="shared" si="95"/>
        <v>1069.0999999999999</v>
      </c>
      <c r="T287" s="18" t="str">
        <f t="shared" si="96"/>
        <v/>
      </c>
      <c r="U287" s="18">
        <f t="shared" si="97"/>
        <v>1.4924607652066949E-2</v>
      </c>
      <c r="V287" s="18" t="str">
        <f t="shared" si="98"/>
        <v/>
      </c>
      <c r="W287" s="18">
        <f t="shared" si="99"/>
        <v>-6.6895846882839786E-3</v>
      </c>
      <c r="X287" s="18" t="str">
        <f t="shared" si="100"/>
        <v/>
      </c>
      <c r="Y287" s="18" t="str">
        <f t="shared" si="101"/>
        <v/>
      </c>
      <c r="Z287" s="18" t="str">
        <f t="shared" si="102"/>
        <v/>
      </c>
      <c r="AA287" s="18" t="str">
        <f t="shared" si="103"/>
        <v/>
      </c>
    </row>
    <row r="288" spans="1:27">
      <c r="A288" s="11">
        <v>42425</v>
      </c>
      <c r="B288" s="12">
        <v>942.65</v>
      </c>
      <c r="C288" s="12">
        <v>1042.6500000000001</v>
      </c>
      <c r="D288" s="9">
        <f t="shared" si="88"/>
        <v>-4.3788075701866512E-2</v>
      </c>
      <c r="E288" s="9">
        <f t="shared" ref="E288:E351" si="104">AVERAGE(D259:D288)</f>
        <v>-4.4229128491511206E-2</v>
      </c>
      <c r="F288" s="9">
        <f t="shared" ref="F288:F351" si="105">STDEV(D259:D288)</f>
        <v>6.5791261191325695E-3</v>
      </c>
      <c r="G288" s="9">
        <f t="shared" ref="G288:G351" si="106">E288+2.25*F288</f>
        <v>-2.9426094723462925E-2</v>
      </c>
      <c r="H288" s="9">
        <f t="shared" ref="H288:H351" si="107">E288-2.25*F288</f>
        <v>-5.9032162259559484E-2</v>
      </c>
      <c r="I288" s="9">
        <f t="shared" ref="I288:I351" si="108">(D288-E288)/F288</f>
        <v>6.7038202590778903E-2</v>
      </c>
      <c r="J288" s="3">
        <f t="shared" ref="J288:K351" si="109">(B288-B287)/B287</f>
        <v>-7.3188711036226255E-3</v>
      </c>
      <c r="K288" s="3">
        <f t="shared" si="109"/>
        <v>2.0105664807748818E-2</v>
      </c>
      <c r="L288" s="15" t="str">
        <f t="shared" si="89"/>
        <v>Exit Trade</v>
      </c>
      <c r="M288" s="12">
        <v>6.7038202590778903E-2</v>
      </c>
      <c r="N288" s="15" t="str">
        <f t="shared" si="90"/>
        <v>Exit Trade</v>
      </c>
      <c r="O288" s="15" t="str">
        <f t="shared" si="91"/>
        <v>Exit Trade</v>
      </c>
      <c r="P288" s="15">
        <f t="shared" si="92"/>
        <v>942.65</v>
      </c>
      <c r="Q288" s="15">
        <f t="shared" si="93"/>
        <v>942.65</v>
      </c>
      <c r="R288" s="15">
        <f t="shared" si="94"/>
        <v>1042.6500000000001</v>
      </c>
      <c r="S288" s="15">
        <f t="shared" si="95"/>
        <v>1042.6500000000001</v>
      </c>
      <c r="T288" s="18">
        <f t="shared" si="96"/>
        <v>-7.3188711036226255E-3</v>
      </c>
      <c r="U288" s="18">
        <f t="shared" si="97"/>
        <v>-7.3188711036226255E-3</v>
      </c>
      <c r="V288" s="18">
        <f t="shared" si="98"/>
        <v>2.0105664807748818E-2</v>
      </c>
      <c r="W288" s="18">
        <f t="shared" si="99"/>
        <v>2.0105664807748818E-2</v>
      </c>
      <c r="X288" s="18">
        <f t="shared" si="100"/>
        <v>4.7299004497448172E-2</v>
      </c>
      <c r="Y288" s="18">
        <f t="shared" si="101"/>
        <v>-2.4740435880647116E-2</v>
      </c>
      <c r="Z288" s="18">
        <f t="shared" si="102"/>
        <v>2.2558568616801056E-2</v>
      </c>
      <c r="AA288" s="18">
        <f t="shared" si="103"/>
        <v>1.1279284308400528E-2</v>
      </c>
    </row>
    <row r="289" spans="1:27">
      <c r="A289" s="11">
        <v>42426</v>
      </c>
      <c r="B289" s="12">
        <v>961</v>
      </c>
      <c r="C289" s="12">
        <v>1053.7</v>
      </c>
      <c r="D289" s="9">
        <f t="shared" si="88"/>
        <v>-3.9993592382484677E-2</v>
      </c>
      <c r="E289" s="9">
        <f t="shared" si="104"/>
        <v>-4.4125249819105178E-2</v>
      </c>
      <c r="F289" s="9">
        <f t="shared" si="105"/>
        <v>6.621869728271999E-3</v>
      </c>
      <c r="G289" s="9">
        <f t="shared" si="106"/>
        <v>-2.922604293049318E-2</v>
      </c>
      <c r="H289" s="9">
        <f t="shared" si="107"/>
        <v>-5.9024456707717179E-2</v>
      </c>
      <c r="I289" s="9">
        <f t="shared" si="108"/>
        <v>0.62394121391129687</v>
      </c>
      <c r="J289" s="3">
        <f t="shared" si="109"/>
        <v>1.9466397920755343E-2</v>
      </c>
      <c r="K289" s="3">
        <f t="shared" si="109"/>
        <v>1.0597995492255267E-2</v>
      </c>
      <c r="L289" s="15" t="str">
        <f t="shared" si="89"/>
        <v/>
      </c>
      <c r="M289" s="12">
        <v>6.7038202590778903E-2</v>
      </c>
      <c r="N289" s="15" t="str">
        <f t="shared" si="90"/>
        <v/>
      </c>
      <c r="O289" s="15" t="str">
        <f t="shared" si="91"/>
        <v>Exit Trade</v>
      </c>
      <c r="P289" s="15" t="str">
        <f t="shared" si="92"/>
        <v/>
      </c>
      <c r="Q289" s="15">
        <f t="shared" si="93"/>
        <v>942.65</v>
      </c>
      <c r="R289" s="15" t="str">
        <f t="shared" si="94"/>
        <v/>
      </c>
      <c r="S289" s="15">
        <f t="shared" si="95"/>
        <v>1042.6500000000001</v>
      </c>
      <c r="T289" s="18" t="str">
        <f t="shared" si="96"/>
        <v/>
      </c>
      <c r="U289" s="18">
        <f t="shared" si="97"/>
        <v>-7.3188711036226255E-3</v>
      </c>
      <c r="V289" s="18" t="str">
        <f t="shared" si="98"/>
        <v/>
      </c>
      <c r="W289" s="18">
        <f t="shared" si="99"/>
        <v>2.0105664807748818E-2</v>
      </c>
      <c r="X289" s="18" t="str">
        <f t="shared" si="100"/>
        <v/>
      </c>
      <c r="Y289" s="18" t="str">
        <f t="shared" si="101"/>
        <v/>
      </c>
      <c r="Z289" s="18" t="str">
        <f t="shared" si="102"/>
        <v/>
      </c>
      <c r="AA289" s="18" t="str">
        <f t="shared" si="103"/>
        <v/>
      </c>
    </row>
    <row r="290" spans="1:27">
      <c r="A290" s="11">
        <v>42429</v>
      </c>
      <c r="B290" s="12">
        <v>971.85</v>
      </c>
      <c r="C290" s="12">
        <v>1060.3</v>
      </c>
      <c r="D290" s="9">
        <f t="shared" si="88"/>
        <v>-3.7829522406233045E-2</v>
      </c>
      <c r="E290" s="9">
        <f t="shared" si="104"/>
        <v>-4.3963164851099718E-2</v>
      </c>
      <c r="F290" s="9">
        <f t="shared" si="105"/>
        <v>6.7169873161429198E-3</v>
      </c>
      <c r="G290" s="9">
        <f t="shared" si="106"/>
        <v>-2.884994338977815E-2</v>
      </c>
      <c r="H290" s="9">
        <f t="shared" si="107"/>
        <v>-5.9076386312421285E-2</v>
      </c>
      <c r="I290" s="9">
        <f t="shared" si="108"/>
        <v>0.91315379294013321</v>
      </c>
      <c r="J290" s="3">
        <f t="shared" si="109"/>
        <v>1.1290322580645185E-2</v>
      </c>
      <c r="K290" s="3">
        <f t="shared" si="109"/>
        <v>6.2636424029609084E-3</v>
      </c>
      <c r="L290" s="15" t="str">
        <f t="shared" si="89"/>
        <v/>
      </c>
      <c r="M290" s="12">
        <v>6.7038202590778903E-2</v>
      </c>
      <c r="N290" s="15" t="str">
        <f t="shared" si="90"/>
        <v/>
      </c>
      <c r="O290" s="15" t="str">
        <f t="shared" si="91"/>
        <v>Exit Trade</v>
      </c>
      <c r="P290" s="15" t="str">
        <f t="shared" si="92"/>
        <v/>
      </c>
      <c r="Q290" s="15">
        <f t="shared" si="93"/>
        <v>942.65</v>
      </c>
      <c r="R290" s="15" t="str">
        <f t="shared" si="94"/>
        <v/>
      </c>
      <c r="S290" s="15">
        <f t="shared" si="95"/>
        <v>1042.6500000000001</v>
      </c>
      <c r="T290" s="18" t="str">
        <f t="shared" si="96"/>
        <v/>
      </c>
      <c r="U290" s="18">
        <f t="shared" si="97"/>
        <v>-7.3188711036226255E-3</v>
      </c>
      <c r="V290" s="18" t="str">
        <f t="shared" si="98"/>
        <v/>
      </c>
      <c r="W290" s="18">
        <f t="shared" si="99"/>
        <v>2.0105664807748818E-2</v>
      </c>
      <c r="X290" s="18" t="str">
        <f t="shared" si="100"/>
        <v/>
      </c>
      <c r="Y290" s="18" t="str">
        <f t="shared" si="101"/>
        <v/>
      </c>
      <c r="Z290" s="18" t="str">
        <f t="shared" si="102"/>
        <v/>
      </c>
      <c r="AA290" s="18" t="str">
        <f t="shared" si="103"/>
        <v/>
      </c>
    </row>
    <row r="291" spans="1:27">
      <c r="A291" s="11">
        <v>42430</v>
      </c>
      <c r="B291" s="12">
        <v>984.15</v>
      </c>
      <c r="C291" s="12">
        <v>1069.45</v>
      </c>
      <c r="D291" s="9">
        <f t="shared" si="88"/>
        <v>-3.6099187997603442E-2</v>
      </c>
      <c r="E291" s="9">
        <f t="shared" si="104"/>
        <v>-4.3743610223999883E-2</v>
      </c>
      <c r="F291" s="9">
        <f t="shared" si="105"/>
        <v>6.8661690669083912E-3</v>
      </c>
      <c r="G291" s="9">
        <f t="shared" si="106"/>
        <v>-2.8294729823456002E-2</v>
      </c>
      <c r="H291" s="9">
        <f t="shared" si="107"/>
        <v>-5.9192490624543764E-2</v>
      </c>
      <c r="I291" s="9">
        <f t="shared" si="108"/>
        <v>1.1133460524936465</v>
      </c>
      <c r="J291" s="3">
        <f t="shared" si="109"/>
        <v>1.2656274116375937E-2</v>
      </c>
      <c r="K291" s="3">
        <f t="shared" si="109"/>
        <v>8.629633122701208E-3</v>
      </c>
      <c r="L291" s="15" t="str">
        <f t="shared" si="89"/>
        <v/>
      </c>
      <c r="M291" s="12">
        <v>6.7038202590778903E-2</v>
      </c>
      <c r="N291" s="15" t="str">
        <f t="shared" si="90"/>
        <v/>
      </c>
      <c r="O291" s="15" t="str">
        <f t="shared" si="91"/>
        <v>Exit Trade</v>
      </c>
      <c r="P291" s="15" t="str">
        <f t="shared" si="92"/>
        <v/>
      </c>
      <c r="Q291" s="15">
        <f t="shared" si="93"/>
        <v>942.65</v>
      </c>
      <c r="R291" s="15" t="str">
        <f t="shared" si="94"/>
        <v/>
      </c>
      <c r="S291" s="15">
        <f t="shared" si="95"/>
        <v>1042.6500000000001</v>
      </c>
      <c r="T291" s="18" t="str">
        <f t="shared" si="96"/>
        <v/>
      </c>
      <c r="U291" s="18">
        <f t="shared" si="97"/>
        <v>-7.3188711036226255E-3</v>
      </c>
      <c r="V291" s="18" t="str">
        <f t="shared" si="98"/>
        <v/>
      </c>
      <c r="W291" s="18">
        <f t="shared" si="99"/>
        <v>2.0105664807748818E-2</v>
      </c>
      <c r="X291" s="18" t="str">
        <f t="shared" si="100"/>
        <v/>
      </c>
      <c r="Y291" s="18" t="str">
        <f t="shared" si="101"/>
        <v/>
      </c>
      <c r="Z291" s="18" t="str">
        <f t="shared" si="102"/>
        <v/>
      </c>
      <c r="AA291" s="18" t="str">
        <f t="shared" si="103"/>
        <v/>
      </c>
    </row>
    <row r="292" spans="1:27">
      <c r="A292" s="11">
        <v>42431</v>
      </c>
      <c r="B292" s="12">
        <v>1007.2</v>
      </c>
      <c r="C292" s="12">
        <v>1099.55</v>
      </c>
      <c r="D292" s="9">
        <f t="shared" si="88"/>
        <v>-3.809926578333242E-2</v>
      </c>
      <c r="E292" s="9">
        <f t="shared" si="104"/>
        <v>-4.3461805729683507E-2</v>
      </c>
      <c r="F292" s="9">
        <f t="shared" si="105"/>
        <v>6.9201488446992256E-3</v>
      </c>
      <c r="G292" s="9">
        <f t="shared" si="106"/>
        <v>-2.7891470829110247E-2</v>
      </c>
      <c r="H292" s="9">
        <f t="shared" si="107"/>
        <v>-5.9032140630256767E-2</v>
      </c>
      <c r="I292" s="9">
        <f t="shared" si="108"/>
        <v>0.77491685030138424</v>
      </c>
      <c r="J292" s="3">
        <f t="shared" si="109"/>
        <v>2.3421226439059157E-2</v>
      </c>
      <c r="K292" s="3">
        <f t="shared" si="109"/>
        <v>2.8145308336060507E-2</v>
      </c>
      <c r="L292" s="15" t="str">
        <f t="shared" si="89"/>
        <v/>
      </c>
      <c r="M292" s="12">
        <v>6.7038202590778903E-2</v>
      </c>
      <c r="N292" s="15" t="str">
        <f t="shared" si="90"/>
        <v/>
      </c>
      <c r="O292" s="15" t="str">
        <f t="shared" si="91"/>
        <v>Exit Trade</v>
      </c>
      <c r="P292" s="15" t="str">
        <f t="shared" si="92"/>
        <v/>
      </c>
      <c r="Q292" s="15">
        <f t="shared" si="93"/>
        <v>942.65</v>
      </c>
      <c r="R292" s="15" t="str">
        <f t="shared" si="94"/>
        <v/>
      </c>
      <c r="S292" s="15">
        <f t="shared" si="95"/>
        <v>1042.6500000000001</v>
      </c>
      <c r="T292" s="18" t="str">
        <f t="shared" si="96"/>
        <v/>
      </c>
      <c r="U292" s="18">
        <f t="shared" si="97"/>
        <v>-7.3188711036226255E-3</v>
      </c>
      <c r="V292" s="18" t="str">
        <f t="shared" si="98"/>
        <v/>
      </c>
      <c r="W292" s="18">
        <f t="shared" si="99"/>
        <v>2.0105664807748818E-2</v>
      </c>
      <c r="X292" s="18" t="str">
        <f t="shared" si="100"/>
        <v/>
      </c>
      <c r="Y292" s="18" t="str">
        <f t="shared" si="101"/>
        <v/>
      </c>
      <c r="Z292" s="18" t="str">
        <f t="shared" si="102"/>
        <v/>
      </c>
      <c r="AA292" s="18" t="str">
        <f t="shared" si="103"/>
        <v/>
      </c>
    </row>
    <row r="293" spans="1:27">
      <c r="A293" s="11">
        <v>42432</v>
      </c>
      <c r="B293" s="12">
        <v>1015.85</v>
      </c>
      <c r="C293" s="12">
        <v>1124.1500000000001</v>
      </c>
      <c r="D293" s="9">
        <f t="shared" si="88"/>
        <v>-4.3994679880286179E-2</v>
      </c>
      <c r="E293" s="9">
        <f t="shared" si="104"/>
        <v>-4.3336594642216925E-2</v>
      </c>
      <c r="F293" s="9">
        <f t="shared" si="105"/>
        <v>6.8736921428442163E-3</v>
      </c>
      <c r="G293" s="9">
        <f t="shared" si="106"/>
        <v>-2.7870787320817436E-2</v>
      </c>
      <c r="H293" s="9">
        <f t="shared" si="107"/>
        <v>-5.8802401963616413E-2</v>
      </c>
      <c r="I293" s="9">
        <f t="shared" si="108"/>
        <v>-9.5739702097997953E-2</v>
      </c>
      <c r="J293" s="3">
        <f t="shared" si="109"/>
        <v>8.5881652104844892E-3</v>
      </c>
      <c r="K293" s="3">
        <f t="shared" si="109"/>
        <v>2.2372788868173468E-2</v>
      </c>
      <c r="L293" s="15" t="str">
        <f t="shared" si="89"/>
        <v>Exit Trade</v>
      </c>
      <c r="M293" s="12">
        <v>6.7038202590778903E-2</v>
      </c>
      <c r="N293" s="15" t="str">
        <f t="shared" si="90"/>
        <v/>
      </c>
      <c r="O293" s="15" t="str">
        <f t="shared" si="91"/>
        <v>Exit Trade</v>
      </c>
      <c r="P293" s="15" t="str">
        <f t="shared" si="92"/>
        <v/>
      </c>
      <c r="Q293" s="15">
        <f t="shared" si="93"/>
        <v>942.65</v>
      </c>
      <c r="R293" s="15" t="str">
        <f t="shared" si="94"/>
        <v/>
      </c>
      <c r="S293" s="15">
        <f t="shared" si="95"/>
        <v>1042.6500000000001</v>
      </c>
      <c r="T293" s="18" t="str">
        <f t="shared" si="96"/>
        <v/>
      </c>
      <c r="U293" s="18">
        <f t="shared" si="97"/>
        <v>-7.3188711036226255E-3</v>
      </c>
      <c r="V293" s="18" t="str">
        <f t="shared" si="98"/>
        <v/>
      </c>
      <c r="W293" s="18">
        <f t="shared" si="99"/>
        <v>2.0105664807748818E-2</v>
      </c>
      <c r="X293" s="18" t="str">
        <f t="shared" si="100"/>
        <v/>
      </c>
      <c r="Y293" s="18" t="str">
        <f t="shared" si="101"/>
        <v/>
      </c>
      <c r="Z293" s="18" t="str">
        <f t="shared" si="102"/>
        <v/>
      </c>
      <c r="AA293" s="18" t="str">
        <f t="shared" si="103"/>
        <v/>
      </c>
    </row>
    <row r="294" spans="1:27">
      <c r="A294" s="11">
        <v>42433</v>
      </c>
      <c r="B294" s="12">
        <v>1020.55</v>
      </c>
      <c r="C294" s="12">
        <v>1129</v>
      </c>
      <c r="D294" s="9">
        <f t="shared" si="88"/>
        <v>-4.3859654879591307E-2</v>
      </c>
      <c r="E294" s="9">
        <f t="shared" si="104"/>
        <v>-4.3344404182394797E-2</v>
      </c>
      <c r="F294" s="9">
        <f t="shared" si="105"/>
        <v>6.8741646225162975E-3</v>
      </c>
      <c r="G294" s="9">
        <f t="shared" si="106"/>
        <v>-2.7877533781733126E-2</v>
      </c>
      <c r="H294" s="9">
        <f t="shared" si="107"/>
        <v>-5.8811274583056468E-2</v>
      </c>
      <c r="I294" s="9">
        <f t="shared" si="108"/>
        <v>-7.495466365597489E-2</v>
      </c>
      <c r="J294" s="3">
        <f t="shared" si="109"/>
        <v>4.6266673229314681E-3</v>
      </c>
      <c r="K294" s="3">
        <f t="shared" si="109"/>
        <v>4.314370857981505E-3</v>
      </c>
      <c r="L294" s="15" t="str">
        <f t="shared" si="89"/>
        <v>Exit Trade</v>
      </c>
      <c r="M294" s="12">
        <v>6.7038202590778903E-2</v>
      </c>
      <c r="N294" s="15" t="str">
        <f t="shared" si="90"/>
        <v/>
      </c>
      <c r="O294" s="15" t="str">
        <f t="shared" si="91"/>
        <v>Exit Trade</v>
      </c>
      <c r="P294" s="15" t="str">
        <f t="shared" si="92"/>
        <v/>
      </c>
      <c r="Q294" s="15">
        <f t="shared" si="93"/>
        <v>942.65</v>
      </c>
      <c r="R294" s="15" t="str">
        <f t="shared" si="94"/>
        <v/>
      </c>
      <c r="S294" s="15">
        <f t="shared" si="95"/>
        <v>1042.6500000000001</v>
      </c>
      <c r="T294" s="18" t="str">
        <f t="shared" si="96"/>
        <v/>
      </c>
      <c r="U294" s="18">
        <f t="shared" si="97"/>
        <v>-7.3188711036226255E-3</v>
      </c>
      <c r="V294" s="18" t="str">
        <f t="shared" si="98"/>
        <v/>
      </c>
      <c r="W294" s="18">
        <f t="shared" si="99"/>
        <v>2.0105664807748818E-2</v>
      </c>
      <c r="X294" s="18" t="str">
        <f t="shared" si="100"/>
        <v/>
      </c>
      <c r="Y294" s="18" t="str">
        <f t="shared" si="101"/>
        <v/>
      </c>
      <c r="Z294" s="18" t="str">
        <f t="shared" si="102"/>
        <v/>
      </c>
      <c r="AA294" s="18" t="str">
        <f t="shared" si="103"/>
        <v/>
      </c>
    </row>
    <row r="295" spans="1:27">
      <c r="A295" s="11">
        <v>42437</v>
      </c>
      <c r="B295" s="12">
        <v>1014.15</v>
      </c>
      <c r="C295" s="12">
        <v>1146.45</v>
      </c>
      <c r="D295" s="9">
        <f t="shared" si="88"/>
        <v>-5.3252923648856164E-2</v>
      </c>
      <c r="E295" s="9">
        <f t="shared" si="104"/>
        <v>-4.3422381835080834E-2</v>
      </c>
      <c r="F295" s="9">
        <f t="shared" si="105"/>
        <v>6.9755082512275258E-3</v>
      </c>
      <c r="G295" s="9">
        <f t="shared" si="106"/>
        <v>-2.7727488269818901E-2</v>
      </c>
      <c r="H295" s="9">
        <f t="shared" si="107"/>
        <v>-5.911727540034277E-2</v>
      </c>
      <c r="I295" s="9">
        <f t="shared" si="108"/>
        <v>-1.4092939839968486</v>
      </c>
      <c r="J295" s="3">
        <f t="shared" si="109"/>
        <v>-6.2711283131644483E-3</v>
      </c>
      <c r="K295" s="3">
        <f t="shared" si="109"/>
        <v>1.5456155890168331E-2</v>
      </c>
      <c r="L295" s="15" t="str">
        <f t="shared" si="89"/>
        <v/>
      </c>
      <c r="M295" s="12">
        <v>6.7038202590778903E-2</v>
      </c>
      <c r="N295" s="15" t="str">
        <f t="shared" si="90"/>
        <v/>
      </c>
      <c r="O295" s="15" t="str">
        <f t="shared" si="91"/>
        <v>Exit Trade</v>
      </c>
      <c r="P295" s="15" t="str">
        <f t="shared" si="92"/>
        <v/>
      </c>
      <c r="Q295" s="15">
        <f t="shared" si="93"/>
        <v>942.65</v>
      </c>
      <c r="R295" s="15" t="str">
        <f t="shared" si="94"/>
        <v/>
      </c>
      <c r="S295" s="15">
        <f t="shared" si="95"/>
        <v>1042.6500000000001</v>
      </c>
      <c r="T295" s="18" t="str">
        <f t="shared" si="96"/>
        <v/>
      </c>
      <c r="U295" s="18">
        <f t="shared" si="97"/>
        <v>-7.3188711036226255E-3</v>
      </c>
      <c r="V295" s="18" t="str">
        <f t="shared" si="98"/>
        <v/>
      </c>
      <c r="W295" s="18">
        <f t="shared" si="99"/>
        <v>2.0105664807748818E-2</v>
      </c>
      <c r="X295" s="18" t="str">
        <f t="shared" si="100"/>
        <v/>
      </c>
      <c r="Y295" s="18" t="str">
        <f t="shared" si="101"/>
        <v/>
      </c>
      <c r="Z295" s="18" t="str">
        <f t="shared" si="102"/>
        <v/>
      </c>
      <c r="AA295" s="18" t="str">
        <f t="shared" si="103"/>
        <v/>
      </c>
    </row>
    <row r="296" spans="1:27">
      <c r="A296" s="11">
        <v>42438</v>
      </c>
      <c r="B296" s="12">
        <v>1024.8</v>
      </c>
      <c r="C296" s="12">
        <v>1128.6500000000001</v>
      </c>
      <c r="D296" s="9">
        <f t="shared" si="88"/>
        <v>-4.1920169178873451E-2</v>
      </c>
      <c r="E296" s="9">
        <f t="shared" si="104"/>
        <v>-4.3073831039413354E-2</v>
      </c>
      <c r="F296" s="9">
        <f t="shared" si="105"/>
        <v>6.7708963124923074E-3</v>
      </c>
      <c r="G296" s="9">
        <f t="shared" si="106"/>
        <v>-2.7839314336305661E-2</v>
      </c>
      <c r="H296" s="9">
        <f t="shared" si="107"/>
        <v>-5.8308347742521048E-2</v>
      </c>
      <c r="I296" s="9">
        <f t="shared" si="108"/>
        <v>0.1703853976336038</v>
      </c>
      <c r="J296" s="3">
        <f t="shared" si="109"/>
        <v>1.0501405117586134E-2</v>
      </c>
      <c r="K296" s="3">
        <f t="shared" si="109"/>
        <v>-1.5526189541628465E-2</v>
      </c>
      <c r="L296" s="15" t="str">
        <f t="shared" si="89"/>
        <v>Exit Trade</v>
      </c>
      <c r="M296" s="12">
        <v>6.7038202590778903E-2</v>
      </c>
      <c r="N296" s="15" t="str">
        <f t="shared" si="90"/>
        <v/>
      </c>
      <c r="O296" s="15" t="str">
        <f t="shared" si="91"/>
        <v>Exit Trade</v>
      </c>
      <c r="P296" s="15" t="str">
        <f t="shared" si="92"/>
        <v/>
      </c>
      <c r="Q296" s="15">
        <f t="shared" si="93"/>
        <v>942.65</v>
      </c>
      <c r="R296" s="15" t="str">
        <f t="shared" si="94"/>
        <v/>
      </c>
      <c r="S296" s="15">
        <f t="shared" si="95"/>
        <v>1042.6500000000001</v>
      </c>
      <c r="T296" s="18" t="str">
        <f t="shared" si="96"/>
        <v/>
      </c>
      <c r="U296" s="18">
        <f t="shared" si="97"/>
        <v>-7.3188711036226255E-3</v>
      </c>
      <c r="V296" s="18" t="str">
        <f t="shared" si="98"/>
        <v/>
      </c>
      <c r="W296" s="18">
        <f t="shared" si="99"/>
        <v>2.0105664807748818E-2</v>
      </c>
      <c r="X296" s="18" t="str">
        <f t="shared" si="100"/>
        <v/>
      </c>
      <c r="Y296" s="18" t="str">
        <f t="shared" si="101"/>
        <v/>
      </c>
      <c r="Z296" s="18" t="str">
        <f t="shared" si="102"/>
        <v/>
      </c>
      <c r="AA296" s="18" t="str">
        <f t="shared" si="103"/>
        <v/>
      </c>
    </row>
    <row r="297" spans="1:27">
      <c r="A297" s="11">
        <v>42439</v>
      </c>
      <c r="B297" s="12">
        <v>1021.25</v>
      </c>
      <c r="C297" s="12">
        <v>1153.1500000000001</v>
      </c>
      <c r="D297" s="9">
        <f t="shared" si="88"/>
        <v>-5.275373379514154E-2</v>
      </c>
      <c r="E297" s="9">
        <f t="shared" si="104"/>
        <v>-4.3067145757737228E-2</v>
      </c>
      <c r="F297" s="9">
        <f t="shared" si="105"/>
        <v>6.7608960135836036E-3</v>
      </c>
      <c r="G297" s="9">
        <f t="shared" si="106"/>
        <v>-2.7855129727174119E-2</v>
      </c>
      <c r="H297" s="9">
        <f t="shared" si="107"/>
        <v>-5.8279161788300338E-2</v>
      </c>
      <c r="I297" s="9">
        <f t="shared" si="108"/>
        <v>-1.43273732031118</v>
      </c>
      <c r="J297" s="3">
        <f t="shared" si="109"/>
        <v>-3.4640905542544444E-3</v>
      </c>
      <c r="K297" s="3">
        <f t="shared" si="109"/>
        <v>2.1707349488326762E-2</v>
      </c>
      <c r="L297" s="15" t="str">
        <f t="shared" si="89"/>
        <v/>
      </c>
      <c r="M297" s="12">
        <v>6.7038202590778903E-2</v>
      </c>
      <c r="N297" s="15" t="str">
        <f t="shared" si="90"/>
        <v/>
      </c>
      <c r="O297" s="15" t="str">
        <f t="shared" si="91"/>
        <v>Exit Trade</v>
      </c>
      <c r="P297" s="15" t="str">
        <f t="shared" si="92"/>
        <v/>
      </c>
      <c r="Q297" s="15">
        <f t="shared" si="93"/>
        <v>942.65</v>
      </c>
      <c r="R297" s="15" t="str">
        <f t="shared" si="94"/>
        <v/>
      </c>
      <c r="S297" s="15">
        <f t="shared" si="95"/>
        <v>1042.6500000000001</v>
      </c>
      <c r="T297" s="18" t="str">
        <f t="shared" si="96"/>
        <v/>
      </c>
      <c r="U297" s="18">
        <f t="shared" si="97"/>
        <v>-7.3188711036226255E-3</v>
      </c>
      <c r="V297" s="18" t="str">
        <f t="shared" si="98"/>
        <v/>
      </c>
      <c r="W297" s="18">
        <f t="shared" si="99"/>
        <v>2.0105664807748818E-2</v>
      </c>
      <c r="X297" s="18" t="str">
        <f t="shared" si="100"/>
        <v/>
      </c>
      <c r="Y297" s="18" t="str">
        <f t="shared" si="101"/>
        <v/>
      </c>
      <c r="Z297" s="18" t="str">
        <f t="shared" si="102"/>
        <v/>
      </c>
      <c r="AA297" s="18" t="str">
        <f t="shared" si="103"/>
        <v/>
      </c>
    </row>
    <row r="298" spans="1:27">
      <c r="A298" s="11">
        <v>42440</v>
      </c>
      <c r="B298" s="12">
        <v>1028.7</v>
      </c>
      <c r="C298" s="12">
        <v>1160.5</v>
      </c>
      <c r="D298" s="9">
        <f t="shared" si="88"/>
        <v>-5.2356404957329856E-2</v>
      </c>
      <c r="E298" s="9">
        <f t="shared" si="104"/>
        <v>-4.3269230226435487E-2</v>
      </c>
      <c r="F298" s="9">
        <f t="shared" si="105"/>
        <v>6.9486668770307614E-3</v>
      </c>
      <c r="G298" s="9">
        <f t="shared" si="106"/>
        <v>-2.7634729753116274E-2</v>
      </c>
      <c r="H298" s="9">
        <f t="shared" si="107"/>
        <v>-5.89037306997547E-2</v>
      </c>
      <c r="I298" s="9">
        <f t="shared" si="108"/>
        <v>-1.3077580047667237</v>
      </c>
      <c r="J298" s="3">
        <f t="shared" si="109"/>
        <v>7.2949816401469232E-3</v>
      </c>
      <c r="K298" s="3">
        <f t="shared" si="109"/>
        <v>6.3738455534838563E-3</v>
      </c>
      <c r="L298" s="15" t="str">
        <f t="shared" si="89"/>
        <v/>
      </c>
      <c r="M298" s="12">
        <v>6.7038202590778903E-2</v>
      </c>
      <c r="N298" s="15" t="str">
        <f t="shared" si="90"/>
        <v/>
      </c>
      <c r="O298" s="15" t="str">
        <f t="shared" si="91"/>
        <v>Exit Trade</v>
      </c>
      <c r="P298" s="15" t="str">
        <f t="shared" si="92"/>
        <v/>
      </c>
      <c r="Q298" s="15">
        <f t="shared" si="93"/>
        <v>942.65</v>
      </c>
      <c r="R298" s="15" t="str">
        <f t="shared" si="94"/>
        <v/>
      </c>
      <c r="S298" s="15">
        <f t="shared" si="95"/>
        <v>1042.6500000000001</v>
      </c>
      <c r="T298" s="18" t="str">
        <f t="shared" si="96"/>
        <v/>
      </c>
      <c r="U298" s="18">
        <f t="shared" si="97"/>
        <v>-7.3188711036226255E-3</v>
      </c>
      <c r="V298" s="18" t="str">
        <f t="shared" si="98"/>
        <v/>
      </c>
      <c r="W298" s="18">
        <f t="shared" si="99"/>
        <v>2.0105664807748818E-2</v>
      </c>
      <c r="X298" s="18" t="str">
        <f t="shared" si="100"/>
        <v/>
      </c>
      <c r="Y298" s="18" t="str">
        <f t="shared" si="101"/>
        <v/>
      </c>
      <c r="Z298" s="18" t="str">
        <f t="shared" si="102"/>
        <v/>
      </c>
      <c r="AA298" s="18" t="str">
        <f t="shared" si="103"/>
        <v/>
      </c>
    </row>
    <row r="299" spans="1:27">
      <c r="A299" s="11">
        <v>42443</v>
      </c>
      <c r="B299" s="12">
        <v>1027.55</v>
      </c>
      <c r="C299" s="12">
        <v>1158.7</v>
      </c>
      <c r="D299" s="9">
        <f t="shared" si="88"/>
        <v>-5.2168043379406191E-2</v>
      </c>
      <c r="E299" s="9">
        <f t="shared" si="104"/>
        <v>-4.3316339847848065E-2</v>
      </c>
      <c r="F299" s="9">
        <f t="shared" si="105"/>
        <v>7.0057227555721038E-3</v>
      </c>
      <c r="G299" s="9">
        <f t="shared" si="106"/>
        <v>-2.7553463647810833E-2</v>
      </c>
      <c r="H299" s="9">
        <f t="shared" si="107"/>
        <v>-5.9079216047885297E-2</v>
      </c>
      <c r="I299" s="9">
        <f t="shared" si="108"/>
        <v>-1.2634961217267404</v>
      </c>
      <c r="J299" s="3">
        <f t="shared" si="109"/>
        <v>-1.1179158160786341E-3</v>
      </c>
      <c r="K299" s="3">
        <f t="shared" si="109"/>
        <v>-1.5510555794915593E-3</v>
      </c>
      <c r="L299" s="15" t="str">
        <f t="shared" si="89"/>
        <v/>
      </c>
      <c r="M299" s="12">
        <v>6.7038202590778903E-2</v>
      </c>
      <c r="N299" s="15" t="str">
        <f t="shared" si="90"/>
        <v/>
      </c>
      <c r="O299" s="15" t="str">
        <f t="shared" si="91"/>
        <v>Exit Trade</v>
      </c>
      <c r="P299" s="15" t="str">
        <f t="shared" si="92"/>
        <v/>
      </c>
      <c r="Q299" s="15">
        <f t="shared" si="93"/>
        <v>942.65</v>
      </c>
      <c r="R299" s="15" t="str">
        <f t="shared" si="94"/>
        <v/>
      </c>
      <c r="S299" s="15">
        <f t="shared" si="95"/>
        <v>1042.6500000000001</v>
      </c>
      <c r="T299" s="18" t="str">
        <f t="shared" si="96"/>
        <v/>
      </c>
      <c r="U299" s="18">
        <f t="shared" si="97"/>
        <v>-7.3188711036226255E-3</v>
      </c>
      <c r="V299" s="18" t="str">
        <f t="shared" si="98"/>
        <v/>
      </c>
      <c r="W299" s="18">
        <f t="shared" si="99"/>
        <v>2.0105664807748818E-2</v>
      </c>
      <c r="X299" s="18" t="str">
        <f t="shared" si="100"/>
        <v/>
      </c>
      <c r="Y299" s="18" t="str">
        <f t="shared" si="101"/>
        <v/>
      </c>
      <c r="Z299" s="18" t="str">
        <f t="shared" si="102"/>
        <v/>
      </c>
      <c r="AA299" s="18" t="str">
        <f t="shared" si="103"/>
        <v/>
      </c>
    </row>
    <row r="300" spans="1:27">
      <c r="A300" s="11">
        <v>42444</v>
      </c>
      <c r="B300" s="12">
        <v>1026.7</v>
      </c>
      <c r="C300" s="12">
        <v>1111.3499999999999</v>
      </c>
      <c r="D300" s="9">
        <f t="shared" si="88"/>
        <v>-3.4407291816016837E-2</v>
      </c>
      <c r="E300" s="9">
        <f t="shared" si="104"/>
        <v>-4.290668344223017E-2</v>
      </c>
      <c r="F300" s="9">
        <f t="shared" si="105"/>
        <v>7.1588677091707293E-3</v>
      </c>
      <c r="G300" s="9">
        <f t="shared" si="106"/>
        <v>-2.679923109659603E-2</v>
      </c>
      <c r="H300" s="9">
        <f t="shared" si="107"/>
        <v>-5.9014135787864311E-2</v>
      </c>
      <c r="I300" s="9">
        <f t="shared" si="108"/>
        <v>1.1872536232685724</v>
      </c>
      <c r="J300" s="3">
        <f t="shared" si="109"/>
        <v>-8.2721035472717536E-4</v>
      </c>
      <c r="K300" s="3">
        <f t="shared" si="109"/>
        <v>-4.0864762233537702E-2</v>
      </c>
      <c r="L300" s="15" t="str">
        <f t="shared" si="89"/>
        <v/>
      </c>
      <c r="M300" s="12">
        <v>6.7038202590778903E-2</v>
      </c>
      <c r="N300" s="15" t="str">
        <f t="shared" si="90"/>
        <v/>
      </c>
      <c r="O300" s="15" t="str">
        <f t="shared" si="91"/>
        <v>Exit Trade</v>
      </c>
      <c r="P300" s="15" t="str">
        <f t="shared" si="92"/>
        <v/>
      </c>
      <c r="Q300" s="15">
        <f t="shared" si="93"/>
        <v>942.65</v>
      </c>
      <c r="R300" s="15" t="str">
        <f t="shared" si="94"/>
        <v/>
      </c>
      <c r="S300" s="15">
        <f t="shared" si="95"/>
        <v>1042.6500000000001</v>
      </c>
      <c r="T300" s="18" t="str">
        <f t="shared" si="96"/>
        <v/>
      </c>
      <c r="U300" s="18">
        <f t="shared" si="97"/>
        <v>-7.3188711036226255E-3</v>
      </c>
      <c r="V300" s="18" t="str">
        <f t="shared" si="98"/>
        <v/>
      </c>
      <c r="W300" s="18">
        <f t="shared" si="99"/>
        <v>2.0105664807748818E-2</v>
      </c>
      <c r="X300" s="18" t="str">
        <f t="shared" si="100"/>
        <v/>
      </c>
      <c r="Y300" s="18" t="str">
        <f t="shared" si="101"/>
        <v/>
      </c>
      <c r="Z300" s="18" t="str">
        <f t="shared" si="102"/>
        <v/>
      </c>
      <c r="AA300" s="18" t="str">
        <f t="shared" si="103"/>
        <v/>
      </c>
    </row>
    <row r="301" spans="1:27">
      <c r="A301" s="11">
        <v>42445</v>
      </c>
      <c r="B301" s="12">
        <v>1030.45</v>
      </c>
      <c r="C301" s="12">
        <v>1125.95</v>
      </c>
      <c r="D301" s="9">
        <f t="shared" si="88"/>
        <v>-3.8492181675502758E-2</v>
      </c>
      <c r="E301" s="9">
        <f t="shared" si="104"/>
        <v>-4.2554749578201621E-2</v>
      </c>
      <c r="F301" s="9">
        <f t="shared" si="105"/>
        <v>7.1057566652625087E-3</v>
      </c>
      <c r="G301" s="9">
        <f t="shared" si="106"/>
        <v>-2.6566797081360977E-2</v>
      </c>
      <c r="H301" s="9">
        <f t="shared" si="107"/>
        <v>-5.8542702075042266E-2</v>
      </c>
      <c r="I301" s="9">
        <f t="shared" si="108"/>
        <v>0.57172910557988821</v>
      </c>
      <c r="J301" s="3">
        <f t="shared" si="109"/>
        <v>3.6524788156228694E-3</v>
      </c>
      <c r="K301" s="3">
        <f t="shared" si="109"/>
        <v>1.3137175507266062E-2</v>
      </c>
      <c r="L301" s="15" t="str">
        <f t="shared" si="89"/>
        <v/>
      </c>
      <c r="M301" s="12">
        <v>6.7038202590778903E-2</v>
      </c>
      <c r="N301" s="15" t="str">
        <f t="shared" si="90"/>
        <v/>
      </c>
      <c r="O301" s="15" t="str">
        <f t="shared" si="91"/>
        <v>Exit Trade</v>
      </c>
      <c r="P301" s="15" t="str">
        <f t="shared" si="92"/>
        <v/>
      </c>
      <c r="Q301" s="15">
        <f t="shared" si="93"/>
        <v>942.65</v>
      </c>
      <c r="R301" s="15" t="str">
        <f t="shared" si="94"/>
        <v/>
      </c>
      <c r="S301" s="15">
        <f t="shared" si="95"/>
        <v>1042.6500000000001</v>
      </c>
      <c r="T301" s="18" t="str">
        <f t="shared" si="96"/>
        <v/>
      </c>
      <c r="U301" s="18">
        <f t="shared" si="97"/>
        <v>-7.3188711036226255E-3</v>
      </c>
      <c r="V301" s="18" t="str">
        <f t="shared" si="98"/>
        <v/>
      </c>
      <c r="W301" s="18">
        <f t="shared" si="99"/>
        <v>2.0105664807748818E-2</v>
      </c>
      <c r="X301" s="18" t="str">
        <f t="shared" si="100"/>
        <v/>
      </c>
      <c r="Y301" s="18" t="str">
        <f t="shared" si="101"/>
        <v/>
      </c>
      <c r="Z301" s="18" t="str">
        <f t="shared" si="102"/>
        <v/>
      </c>
      <c r="AA301" s="18" t="str">
        <f t="shared" si="103"/>
        <v/>
      </c>
    </row>
    <row r="302" spans="1:27">
      <c r="A302" s="11">
        <v>42446</v>
      </c>
      <c r="B302" s="12">
        <v>1018.4</v>
      </c>
      <c r="C302" s="12">
        <v>1108.05</v>
      </c>
      <c r="D302" s="9">
        <f t="shared" si="88"/>
        <v>-3.6640967431068941E-2</v>
      </c>
      <c r="E302" s="9">
        <f t="shared" si="104"/>
        <v>-4.2236934481935197E-2</v>
      </c>
      <c r="F302" s="9">
        <f t="shared" si="105"/>
        <v>7.1513078750753429E-3</v>
      </c>
      <c r="G302" s="9">
        <f t="shared" si="106"/>
        <v>-2.6146491763015676E-2</v>
      </c>
      <c r="H302" s="9">
        <f t="shared" si="107"/>
        <v>-5.8327377200854721E-2</v>
      </c>
      <c r="I302" s="9">
        <f t="shared" si="108"/>
        <v>0.78250959805129339</v>
      </c>
      <c r="J302" s="3">
        <f t="shared" si="109"/>
        <v>-1.1693920131981238E-2</v>
      </c>
      <c r="K302" s="3">
        <f t="shared" si="109"/>
        <v>-1.5897686398152752E-2</v>
      </c>
      <c r="L302" s="15" t="str">
        <f t="shared" si="89"/>
        <v/>
      </c>
      <c r="M302" s="12">
        <v>6.7038202590778903E-2</v>
      </c>
      <c r="N302" s="15" t="str">
        <f t="shared" si="90"/>
        <v/>
      </c>
      <c r="O302" s="15" t="str">
        <f t="shared" si="91"/>
        <v>Exit Trade</v>
      </c>
      <c r="P302" s="15" t="str">
        <f t="shared" si="92"/>
        <v/>
      </c>
      <c r="Q302" s="15">
        <f t="shared" si="93"/>
        <v>942.65</v>
      </c>
      <c r="R302" s="15" t="str">
        <f t="shared" si="94"/>
        <v/>
      </c>
      <c r="S302" s="15">
        <f t="shared" si="95"/>
        <v>1042.6500000000001</v>
      </c>
      <c r="T302" s="18" t="str">
        <f t="shared" si="96"/>
        <v/>
      </c>
      <c r="U302" s="18">
        <f t="shared" si="97"/>
        <v>-7.3188711036226255E-3</v>
      </c>
      <c r="V302" s="18" t="str">
        <f t="shared" si="98"/>
        <v/>
      </c>
      <c r="W302" s="18">
        <f t="shared" si="99"/>
        <v>2.0105664807748818E-2</v>
      </c>
      <c r="X302" s="18" t="str">
        <f t="shared" si="100"/>
        <v/>
      </c>
      <c r="Y302" s="18" t="str">
        <f t="shared" si="101"/>
        <v/>
      </c>
      <c r="Z302" s="18" t="str">
        <f t="shared" si="102"/>
        <v/>
      </c>
      <c r="AA302" s="18" t="str">
        <f t="shared" si="103"/>
        <v/>
      </c>
    </row>
    <row r="303" spans="1:27">
      <c r="A303" s="11">
        <v>42447</v>
      </c>
      <c r="B303" s="12">
        <v>1028.4000000000001</v>
      </c>
      <c r="C303" s="12">
        <v>1129.3</v>
      </c>
      <c r="D303" s="9">
        <f t="shared" si="88"/>
        <v>-4.0647260169738311E-2</v>
      </c>
      <c r="E303" s="9">
        <f t="shared" si="104"/>
        <v>-4.2034687121696959E-2</v>
      </c>
      <c r="F303" s="9">
        <f t="shared" si="105"/>
        <v>7.1059582971481619E-3</v>
      </c>
      <c r="G303" s="9">
        <f t="shared" si="106"/>
        <v>-2.6046280953113597E-2</v>
      </c>
      <c r="H303" s="9">
        <f t="shared" si="107"/>
        <v>-5.8023093290280325E-2</v>
      </c>
      <c r="I303" s="9">
        <f t="shared" si="108"/>
        <v>0.19524839493013416</v>
      </c>
      <c r="J303" s="3">
        <f t="shared" si="109"/>
        <v>9.8193244304792954E-3</v>
      </c>
      <c r="K303" s="3">
        <f t="shared" si="109"/>
        <v>1.9177834935246604E-2</v>
      </c>
      <c r="L303" s="15" t="str">
        <f t="shared" si="89"/>
        <v>Exit Trade</v>
      </c>
      <c r="M303" s="12">
        <v>6.7038202590778903E-2</v>
      </c>
      <c r="N303" s="15" t="str">
        <f t="shared" si="90"/>
        <v/>
      </c>
      <c r="O303" s="15" t="str">
        <f t="shared" si="91"/>
        <v>Exit Trade</v>
      </c>
      <c r="P303" s="15" t="str">
        <f t="shared" si="92"/>
        <v/>
      </c>
      <c r="Q303" s="15">
        <f t="shared" si="93"/>
        <v>942.65</v>
      </c>
      <c r="R303" s="15" t="str">
        <f t="shared" si="94"/>
        <v/>
      </c>
      <c r="S303" s="15">
        <f t="shared" si="95"/>
        <v>1042.6500000000001</v>
      </c>
      <c r="T303" s="18" t="str">
        <f t="shared" si="96"/>
        <v/>
      </c>
      <c r="U303" s="18">
        <f t="shared" si="97"/>
        <v>-7.3188711036226255E-3</v>
      </c>
      <c r="V303" s="18" t="str">
        <f t="shared" si="98"/>
        <v/>
      </c>
      <c r="W303" s="18">
        <f t="shared" si="99"/>
        <v>2.0105664807748818E-2</v>
      </c>
      <c r="X303" s="18" t="str">
        <f t="shared" si="100"/>
        <v/>
      </c>
      <c r="Y303" s="18" t="str">
        <f t="shared" si="101"/>
        <v/>
      </c>
      <c r="Z303" s="18" t="str">
        <f t="shared" si="102"/>
        <v/>
      </c>
      <c r="AA303" s="18" t="str">
        <f t="shared" si="103"/>
        <v/>
      </c>
    </row>
    <row r="304" spans="1:27">
      <c r="A304" s="11">
        <v>42450</v>
      </c>
      <c r="B304" s="12">
        <v>1045.5999999999999</v>
      </c>
      <c r="C304" s="12">
        <v>1151.25</v>
      </c>
      <c r="D304" s="9">
        <f t="shared" si="88"/>
        <v>-4.18040686324175E-2</v>
      </c>
      <c r="E304" s="9">
        <f t="shared" si="104"/>
        <v>-4.177445515038089E-2</v>
      </c>
      <c r="F304" s="9">
        <f t="shared" si="105"/>
        <v>6.9603935758128718E-3</v>
      </c>
      <c r="G304" s="9">
        <f t="shared" si="106"/>
        <v>-2.6113569604801927E-2</v>
      </c>
      <c r="H304" s="9">
        <f t="shared" si="107"/>
        <v>-5.7435340695959854E-2</v>
      </c>
      <c r="I304" s="9">
        <f t="shared" si="108"/>
        <v>-4.2545700489575221E-3</v>
      </c>
      <c r="J304" s="3">
        <f t="shared" si="109"/>
        <v>1.6725009723842683E-2</v>
      </c>
      <c r="K304" s="3">
        <f t="shared" si="109"/>
        <v>1.9436819268573494E-2</v>
      </c>
      <c r="L304" s="15" t="str">
        <f t="shared" si="89"/>
        <v>Exit Trade</v>
      </c>
      <c r="M304" s="12">
        <v>6.7038202590778903E-2</v>
      </c>
      <c r="N304" s="15" t="str">
        <f t="shared" si="90"/>
        <v/>
      </c>
      <c r="O304" s="15" t="str">
        <f t="shared" si="91"/>
        <v>Exit Trade</v>
      </c>
      <c r="P304" s="15" t="str">
        <f t="shared" si="92"/>
        <v/>
      </c>
      <c r="Q304" s="15">
        <f t="shared" si="93"/>
        <v>942.65</v>
      </c>
      <c r="R304" s="15" t="str">
        <f t="shared" si="94"/>
        <v/>
      </c>
      <c r="S304" s="15">
        <f t="shared" si="95"/>
        <v>1042.6500000000001</v>
      </c>
      <c r="T304" s="18" t="str">
        <f t="shared" si="96"/>
        <v/>
      </c>
      <c r="U304" s="18">
        <f t="shared" si="97"/>
        <v>-7.3188711036226255E-3</v>
      </c>
      <c r="V304" s="18" t="str">
        <f t="shared" si="98"/>
        <v/>
      </c>
      <c r="W304" s="18">
        <f t="shared" si="99"/>
        <v>2.0105664807748818E-2</v>
      </c>
      <c r="X304" s="18" t="str">
        <f t="shared" si="100"/>
        <v/>
      </c>
      <c r="Y304" s="18" t="str">
        <f t="shared" si="101"/>
        <v/>
      </c>
      <c r="Z304" s="18" t="str">
        <f t="shared" si="102"/>
        <v/>
      </c>
      <c r="AA304" s="18" t="str">
        <f t="shared" si="103"/>
        <v/>
      </c>
    </row>
    <row r="305" spans="1:27">
      <c r="A305" s="11">
        <v>42451</v>
      </c>
      <c r="B305" s="12">
        <v>1053.8499999999999</v>
      </c>
      <c r="C305" s="12">
        <v>1168.0999999999999</v>
      </c>
      <c r="D305" s="9">
        <f t="shared" si="88"/>
        <v>-4.4701224068447717E-2</v>
      </c>
      <c r="E305" s="9">
        <f t="shared" si="104"/>
        <v>-4.15747153242512E-2</v>
      </c>
      <c r="F305" s="9">
        <f t="shared" si="105"/>
        <v>6.7792443532089771E-3</v>
      </c>
      <c r="G305" s="9">
        <f t="shared" si="106"/>
        <v>-2.6321415529531003E-2</v>
      </c>
      <c r="H305" s="9">
        <f t="shared" si="107"/>
        <v>-5.6828015118971398E-2</v>
      </c>
      <c r="I305" s="9">
        <f t="shared" si="108"/>
        <v>-0.46118838343930973</v>
      </c>
      <c r="J305" s="3">
        <f t="shared" si="109"/>
        <v>7.8902065799540937E-3</v>
      </c>
      <c r="K305" s="3">
        <f t="shared" si="109"/>
        <v>1.4636264929424459E-2</v>
      </c>
      <c r="L305" s="15" t="str">
        <f t="shared" si="89"/>
        <v>Exit Trade</v>
      </c>
      <c r="M305" s="12">
        <v>6.7038202590778903E-2</v>
      </c>
      <c r="N305" s="15" t="str">
        <f t="shared" si="90"/>
        <v/>
      </c>
      <c r="O305" s="15" t="str">
        <f t="shared" si="91"/>
        <v>Exit Trade</v>
      </c>
      <c r="P305" s="15" t="str">
        <f t="shared" si="92"/>
        <v/>
      </c>
      <c r="Q305" s="15">
        <f t="shared" si="93"/>
        <v>942.65</v>
      </c>
      <c r="R305" s="15" t="str">
        <f t="shared" si="94"/>
        <v/>
      </c>
      <c r="S305" s="15">
        <f t="shared" si="95"/>
        <v>1042.6500000000001</v>
      </c>
      <c r="T305" s="18" t="str">
        <f t="shared" si="96"/>
        <v/>
      </c>
      <c r="U305" s="18">
        <f t="shared" si="97"/>
        <v>-7.3188711036226255E-3</v>
      </c>
      <c r="V305" s="18" t="str">
        <f t="shared" si="98"/>
        <v/>
      </c>
      <c r="W305" s="18">
        <f t="shared" si="99"/>
        <v>2.0105664807748818E-2</v>
      </c>
      <c r="X305" s="18" t="str">
        <f t="shared" si="100"/>
        <v/>
      </c>
      <c r="Y305" s="18" t="str">
        <f t="shared" si="101"/>
        <v/>
      </c>
      <c r="Z305" s="18" t="str">
        <f t="shared" si="102"/>
        <v/>
      </c>
      <c r="AA305" s="18" t="str">
        <f t="shared" si="103"/>
        <v/>
      </c>
    </row>
    <row r="306" spans="1:27">
      <c r="A306" s="11">
        <v>42452</v>
      </c>
      <c r="B306" s="12">
        <v>1049.3499999999999</v>
      </c>
      <c r="C306" s="12">
        <v>1162.75</v>
      </c>
      <c r="D306" s="9">
        <f t="shared" si="88"/>
        <v>-4.4565981328118315E-2</v>
      </c>
      <c r="E306" s="9">
        <f t="shared" si="104"/>
        <v>-4.1285180577686931E-2</v>
      </c>
      <c r="F306" s="9">
        <f t="shared" si="105"/>
        <v>6.4403354371559852E-3</v>
      </c>
      <c r="G306" s="9">
        <f t="shared" si="106"/>
        <v>-2.6794425844085965E-2</v>
      </c>
      <c r="H306" s="9">
        <f t="shared" si="107"/>
        <v>-5.5775935311287897E-2</v>
      </c>
      <c r="I306" s="9">
        <f t="shared" si="108"/>
        <v>-0.50941457668549117</v>
      </c>
      <c r="J306" s="3">
        <f t="shared" si="109"/>
        <v>-4.2700574085496046E-3</v>
      </c>
      <c r="K306" s="3">
        <f t="shared" si="109"/>
        <v>-4.580087321290908E-3</v>
      </c>
      <c r="L306" s="15" t="str">
        <f t="shared" si="89"/>
        <v/>
      </c>
      <c r="M306" s="12">
        <v>6.7038202590778903E-2</v>
      </c>
      <c r="N306" s="15" t="str">
        <f t="shared" si="90"/>
        <v/>
      </c>
      <c r="O306" s="15" t="str">
        <f t="shared" si="91"/>
        <v>Exit Trade</v>
      </c>
      <c r="P306" s="15" t="str">
        <f t="shared" si="92"/>
        <v/>
      </c>
      <c r="Q306" s="15">
        <f t="shared" si="93"/>
        <v>942.65</v>
      </c>
      <c r="R306" s="15" t="str">
        <f t="shared" si="94"/>
        <v/>
      </c>
      <c r="S306" s="15">
        <f t="shared" si="95"/>
        <v>1042.6500000000001</v>
      </c>
      <c r="T306" s="18" t="str">
        <f t="shared" si="96"/>
        <v/>
      </c>
      <c r="U306" s="18">
        <f t="shared" si="97"/>
        <v>-7.3188711036226255E-3</v>
      </c>
      <c r="V306" s="18" t="str">
        <f t="shared" si="98"/>
        <v/>
      </c>
      <c r="W306" s="18">
        <f t="shared" si="99"/>
        <v>2.0105664807748818E-2</v>
      </c>
      <c r="X306" s="18" t="str">
        <f t="shared" si="100"/>
        <v/>
      </c>
      <c r="Y306" s="18" t="str">
        <f t="shared" si="101"/>
        <v/>
      </c>
      <c r="Z306" s="18" t="str">
        <f t="shared" si="102"/>
        <v/>
      </c>
      <c r="AA306" s="18" t="str">
        <f t="shared" si="103"/>
        <v/>
      </c>
    </row>
    <row r="307" spans="1:27">
      <c r="A307" s="11">
        <v>42457</v>
      </c>
      <c r="B307" s="12">
        <v>1047.5</v>
      </c>
      <c r="C307" s="12">
        <v>1143.3499999999999</v>
      </c>
      <c r="D307" s="9">
        <f t="shared" si="88"/>
        <v>-3.8025164461983903E-2</v>
      </c>
      <c r="E307" s="9">
        <f t="shared" si="104"/>
        <v>-4.1143013822402395E-2</v>
      </c>
      <c r="F307" s="9">
        <f t="shared" si="105"/>
        <v>6.4644146901048603E-3</v>
      </c>
      <c r="G307" s="9">
        <f t="shared" si="106"/>
        <v>-2.6598080769666459E-2</v>
      </c>
      <c r="H307" s="9">
        <f t="shared" si="107"/>
        <v>-5.5687946875138332E-2</v>
      </c>
      <c r="I307" s="9">
        <f t="shared" si="108"/>
        <v>0.48230961500520897</v>
      </c>
      <c r="J307" s="3">
        <f t="shared" si="109"/>
        <v>-1.7629961404678222E-3</v>
      </c>
      <c r="K307" s="3">
        <f t="shared" si="109"/>
        <v>-1.6684583960438693E-2</v>
      </c>
      <c r="L307" s="15" t="str">
        <f t="shared" si="89"/>
        <v>Exit Trade</v>
      </c>
      <c r="M307" s="12">
        <v>6.7038202590778903E-2</v>
      </c>
      <c r="N307" s="15" t="str">
        <f t="shared" si="90"/>
        <v/>
      </c>
      <c r="O307" s="15" t="str">
        <f t="shared" si="91"/>
        <v>Exit Trade</v>
      </c>
      <c r="P307" s="15" t="str">
        <f t="shared" si="92"/>
        <v/>
      </c>
      <c r="Q307" s="15">
        <f t="shared" si="93"/>
        <v>942.65</v>
      </c>
      <c r="R307" s="15" t="str">
        <f t="shared" si="94"/>
        <v/>
      </c>
      <c r="S307" s="15">
        <f t="shared" si="95"/>
        <v>1042.6500000000001</v>
      </c>
      <c r="T307" s="18" t="str">
        <f t="shared" si="96"/>
        <v/>
      </c>
      <c r="U307" s="18">
        <f t="shared" si="97"/>
        <v>-7.3188711036226255E-3</v>
      </c>
      <c r="V307" s="18" t="str">
        <f t="shared" si="98"/>
        <v/>
      </c>
      <c r="W307" s="18">
        <f t="shared" si="99"/>
        <v>2.0105664807748818E-2</v>
      </c>
      <c r="X307" s="18" t="str">
        <f t="shared" si="100"/>
        <v/>
      </c>
      <c r="Y307" s="18" t="str">
        <f t="shared" si="101"/>
        <v/>
      </c>
      <c r="Z307" s="18" t="str">
        <f t="shared" si="102"/>
        <v/>
      </c>
      <c r="AA307" s="18" t="str">
        <f t="shared" si="103"/>
        <v/>
      </c>
    </row>
    <row r="308" spans="1:27">
      <c r="A308" s="11">
        <v>42458</v>
      </c>
      <c r="B308" s="12">
        <v>1053.8</v>
      </c>
      <c r="C308" s="12">
        <v>1125.75</v>
      </c>
      <c r="D308" s="9">
        <f t="shared" si="88"/>
        <v>-2.8683761398200995E-2</v>
      </c>
      <c r="E308" s="9">
        <f t="shared" si="104"/>
        <v>-4.0803015419670442E-2</v>
      </c>
      <c r="F308" s="9">
        <f t="shared" si="105"/>
        <v>6.8444078024007329E-3</v>
      </c>
      <c r="G308" s="9">
        <f t="shared" si="106"/>
        <v>-2.5403097864268795E-2</v>
      </c>
      <c r="H308" s="9">
        <f t="shared" si="107"/>
        <v>-5.620293297507209E-2</v>
      </c>
      <c r="I308" s="9">
        <f t="shared" si="108"/>
        <v>1.7706797098236196</v>
      </c>
      <c r="J308" s="3">
        <f t="shared" si="109"/>
        <v>6.014319809069169E-3</v>
      </c>
      <c r="K308" s="3">
        <f t="shared" si="109"/>
        <v>-1.53933616128044E-2</v>
      </c>
      <c r="L308" s="15" t="str">
        <f t="shared" si="89"/>
        <v/>
      </c>
      <c r="M308" s="12">
        <v>6.7038202590778903E-2</v>
      </c>
      <c r="N308" s="15" t="str">
        <f t="shared" si="90"/>
        <v/>
      </c>
      <c r="O308" s="15" t="str">
        <f t="shared" si="91"/>
        <v>Exit Trade</v>
      </c>
      <c r="P308" s="15" t="str">
        <f t="shared" si="92"/>
        <v/>
      </c>
      <c r="Q308" s="15">
        <f t="shared" si="93"/>
        <v>942.65</v>
      </c>
      <c r="R308" s="15" t="str">
        <f t="shared" si="94"/>
        <v/>
      </c>
      <c r="S308" s="15">
        <f t="shared" si="95"/>
        <v>1042.6500000000001</v>
      </c>
      <c r="T308" s="18" t="str">
        <f t="shared" si="96"/>
        <v/>
      </c>
      <c r="U308" s="18">
        <f t="shared" si="97"/>
        <v>-7.3188711036226255E-3</v>
      </c>
      <c r="V308" s="18" t="str">
        <f t="shared" si="98"/>
        <v/>
      </c>
      <c r="W308" s="18">
        <f t="shared" si="99"/>
        <v>2.0105664807748818E-2</v>
      </c>
      <c r="X308" s="18" t="str">
        <f t="shared" si="100"/>
        <v/>
      </c>
      <c r="Y308" s="18" t="str">
        <f t="shared" si="101"/>
        <v/>
      </c>
      <c r="Z308" s="18" t="str">
        <f t="shared" si="102"/>
        <v/>
      </c>
      <c r="AA308" s="18" t="str">
        <f t="shared" si="103"/>
        <v/>
      </c>
    </row>
    <row r="309" spans="1:27">
      <c r="A309" s="11">
        <v>42459</v>
      </c>
      <c r="B309" s="12">
        <v>1064.95</v>
      </c>
      <c r="C309" s="12">
        <v>1115.3</v>
      </c>
      <c r="D309" s="9">
        <f t="shared" si="88"/>
        <v>-2.0062484316622459E-2</v>
      </c>
      <c r="E309" s="9">
        <f t="shared" si="104"/>
        <v>-3.9887397851982871E-2</v>
      </c>
      <c r="F309" s="9">
        <f t="shared" si="105"/>
        <v>7.6974797983375125E-3</v>
      </c>
      <c r="G309" s="9">
        <f t="shared" si="106"/>
        <v>-2.2568068305723468E-2</v>
      </c>
      <c r="H309" s="9">
        <f t="shared" si="107"/>
        <v>-5.7206727398242271E-2</v>
      </c>
      <c r="I309" s="9">
        <f t="shared" si="108"/>
        <v>2.5755070561720941</v>
      </c>
      <c r="J309" s="3">
        <f t="shared" si="109"/>
        <v>1.0580755361548767E-2</v>
      </c>
      <c r="K309" s="3">
        <f t="shared" si="109"/>
        <v>-9.2827004219409679E-3</v>
      </c>
      <c r="L309" s="15" t="str">
        <f t="shared" si="89"/>
        <v>Enter Trade</v>
      </c>
      <c r="M309" s="12">
        <v>2.5755070561720941</v>
      </c>
      <c r="N309" s="15" t="str">
        <f t="shared" si="90"/>
        <v>Enter Trade</v>
      </c>
      <c r="O309" s="15" t="str">
        <f t="shared" si="91"/>
        <v>Enter Trade</v>
      </c>
      <c r="P309" s="15">
        <f t="shared" si="92"/>
        <v>1064.95</v>
      </c>
      <c r="Q309" s="15">
        <f t="shared" si="93"/>
        <v>1064.95</v>
      </c>
      <c r="R309" s="15">
        <f t="shared" si="94"/>
        <v>1115.3</v>
      </c>
      <c r="S309" s="15">
        <f t="shared" si="95"/>
        <v>1115.3</v>
      </c>
      <c r="T309" s="18">
        <f t="shared" si="96"/>
        <v>1.0580755361548767E-2</v>
      </c>
      <c r="U309" s="18">
        <f t="shared" si="97"/>
        <v>1.0580755361548767E-2</v>
      </c>
      <c r="V309" s="18">
        <f t="shared" si="98"/>
        <v>-9.2827004219409679E-3</v>
      </c>
      <c r="W309" s="18">
        <f t="shared" si="99"/>
        <v>-9.2827004219409679E-3</v>
      </c>
      <c r="X309" s="18" t="str">
        <f t="shared" si="100"/>
        <v/>
      </c>
      <c r="Y309" s="18" t="str">
        <f t="shared" si="101"/>
        <v/>
      </c>
      <c r="Z309" s="18" t="str">
        <f t="shared" si="102"/>
        <v/>
      </c>
      <c r="AA309" s="18" t="str">
        <f t="shared" si="103"/>
        <v/>
      </c>
    </row>
    <row r="310" spans="1:27">
      <c r="A310" s="11">
        <v>42460</v>
      </c>
      <c r="B310" s="12">
        <v>1071.1500000000001</v>
      </c>
      <c r="C310" s="12">
        <v>1105.5999999999999</v>
      </c>
      <c r="D310" s="9">
        <f t="shared" si="88"/>
        <v>-1.3747737899673125E-2</v>
      </c>
      <c r="E310" s="9">
        <f t="shared" si="104"/>
        <v>-3.8838185494959897E-2</v>
      </c>
      <c r="F310" s="9">
        <f t="shared" si="105"/>
        <v>8.9828583994806845E-3</v>
      </c>
      <c r="G310" s="9">
        <f t="shared" si="106"/>
        <v>-1.8626754096128358E-2</v>
      </c>
      <c r="H310" s="9">
        <f t="shared" si="107"/>
        <v>-5.9049616893791436E-2</v>
      </c>
      <c r="I310" s="9">
        <f t="shared" si="108"/>
        <v>2.7931474013591595</v>
      </c>
      <c r="J310" s="3">
        <f t="shared" si="109"/>
        <v>5.8218695713414198E-3</v>
      </c>
      <c r="K310" s="3">
        <f t="shared" si="109"/>
        <v>-8.6972115125975493E-3</v>
      </c>
      <c r="L310" s="15" t="str">
        <f t="shared" si="89"/>
        <v>Enter Trade</v>
      </c>
      <c r="M310" s="12">
        <v>2.5755070561720941</v>
      </c>
      <c r="N310" s="15" t="str">
        <f t="shared" si="90"/>
        <v/>
      </c>
      <c r="O310" s="15" t="str">
        <f t="shared" si="91"/>
        <v>Enter Trade</v>
      </c>
      <c r="P310" s="15" t="str">
        <f t="shared" si="92"/>
        <v/>
      </c>
      <c r="Q310" s="15">
        <f t="shared" si="93"/>
        <v>1064.95</v>
      </c>
      <c r="R310" s="15" t="str">
        <f t="shared" si="94"/>
        <v/>
      </c>
      <c r="S310" s="15">
        <f t="shared" si="95"/>
        <v>1115.3</v>
      </c>
      <c r="T310" s="18" t="str">
        <f t="shared" si="96"/>
        <v/>
      </c>
      <c r="U310" s="18">
        <f t="shared" si="97"/>
        <v>1.0580755361548767E-2</v>
      </c>
      <c r="V310" s="18" t="str">
        <f t="shared" si="98"/>
        <v/>
      </c>
      <c r="W310" s="18">
        <f t="shared" si="99"/>
        <v>-9.2827004219409679E-3</v>
      </c>
      <c r="X310" s="18" t="str">
        <f t="shared" si="100"/>
        <v/>
      </c>
      <c r="Y310" s="18" t="str">
        <f t="shared" si="101"/>
        <v/>
      </c>
      <c r="Z310" s="18" t="str">
        <f t="shared" si="102"/>
        <v/>
      </c>
      <c r="AA310" s="18" t="str">
        <f t="shared" si="103"/>
        <v/>
      </c>
    </row>
    <row r="311" spans="1:27">
      <c r="A311" s="11">
        <v>42461</v>
      </c>
      <c r="B311" s="12">
        <v>1064.45</v>
      </c>
      <c r="C311" s="12">
        <v>1113.4000000000001</v>
      </c>
      <c r="D311" s="9">
        <f t="shared" si="88"/>
        <v>-1.952595066495388E-2</v>
      </c>
      <c r="E311" s="9">
        <f t="shared" si="104"/>
        <v>-3.802363263951844E-2</v>
      </c>
      <c r="F311" s="9">
        <f t="shared" si="105"/>
        <v>9.5896121200305488E-3</v>
      </c>
      <c r="G311" s="9">
        <f t="shared" si="106"/>
        <v>-1.6447005369449704E-2</v>
      </c>
      <c r="H311" s="9">
        <f t="shared" si="107"/>
        <v>-5.9600259909587172E-2</v>
      </c>
      <c r="I311" s="9">
        <f t="shared" si="108"/>
        <v>1.9289291102741319</v>
      </c>
      <c r="J311" s="3">
        <f t="shared" si="109"/>
        <v>-6.254959622835312E-3</v>
      </c>
      <c r="K311" s="3">
        <f t="shared" si="109"/>
        <v>7.0549927641101505E-3</v>
      </c>
      <c r="L311" s="15" t="str">
        <f t="shared" si="89"/>
        <v/>
      </c>
      <c r="M311" s="12">
        <v>2.5755070561720941</v>
      </c>
      <c r="N311" s="15" t="str">
        <f t="shared" si="90"/>
        <v/>
      </c>
      <c r="O311" s="15" t="str">
        <f t="shared" si="91"/>
        <v>Enter Trade</v>
      </c>
      <c r="P311" s="15" t="str">
        <f t="shared" si="92"/>
        <v/>
      </c>
      <c r="Q311" s="15">
        <f t="shared" si="93"/>
        <v>1064.95</v>
      </c>
      <c r="R311" s="15" t="str">
        <f t="shared" si="94"/>
        <v/>
      </c>
      <c r="S311" s="15">
        <f t="shared" si="95"/>
        <v>1115.3</v>
      </c>
      <c r="T311" s="18" t="str">
        <f t="shared" si="96"/>
        <v/>
      </c>
      <c r="U311" s="18">
        <f t="shared" si="97"/>
        <v>1.0580755361548767E-2</v>
      </c>
      <c r="V311" s="18" t="str">
        <f t="shared" si="98"/>
        <v/>
      </c>
      <c r="W311" s="18">
        <f t="shared" si="99"/>
        <v>-9.2827004219409679E-3</v>
      </c>
      <c r="X311" s="18" t="str">
        <f t="shared" si="100"/>
        <v/>
      </c>
      <c r="Y311" s="18" t="str">
        <f t="shared" si="101"/>
        <v/>
      </c>
      <c r="Z311" s="18" t="str">
        <f t="shared" si="102"/>
        <v/>
      </c>
      <c r="AA311" s="18" t="str">
        <f t="shared" si="103"/>
        <v/>
      </c>
    </row>
    <row r="312" spans="1:27">
      <c r="A312" s="11">
        <v>42464</v>
      </c>
      <c r="B312" s="12">
        <v>1069.05</v>
      </c>
      <c r="C312" s="12">
        <v>1103.7</v>
      </c>
      <c r="D312" s="9">
        <f t="shared" si="88"/>
        <v>-1.3853024698154541E-2</v>
      </c>
      <c r="E312" s="9">
        <f t="shared" si="104"/>
        <v>-3.7052957799948001E-2</v>
      </c>
      <c r="F312" s="9">
        <f t="shared" si="105"/>
        <v>1.0501744104460968E-2</v>
      </c>
      <c r="G312" s="9">
        <f t="shared" si="106"/>
        <v>-1.3424033564910821E-2</v>
      </c>
      <c r="H312" s="9">
        <f t="shared" si="107"/>
        <v>-6.0681882034985181E-2</v>
      </c>
      <c r="I312" s="9">
        <f t="shared" si="108"/>
        <v>2.2091504869118372</v>
      </c>
      <c r="J312" s="3">
        <f t="shared" si="109"/>
        <v>4.3214805768236261E-3</v>
      </c>
      <c r="K312" s="3">
        <f t="shared" si="109"/>
        <v>-8.7120531704688742E-3</v>
      </c>
      <c r="L312" s="15" t="str">
        <f t="shared" si="89"/>
        <v/>
      </c>
      <c r="M312" s="12">
        <v>2.5755070561720941</v>
      </c>
      <c r="N312" s="15" t="str">
        <f t="shared" si="90"/>
        <v/>
      </c>
      <c r="O312" s="15" t="str">
        <f t="shared" si="91"/>
        <v>Enter Trade</v>
      </c>
      <c r="P312" s="15" t="str">
        <f t="shared" si="92"/>
        <v/>
      </c>
      <c r="Q312" s="15">
        <f t="shared" si="93"/>
        <v>1064.95</v>
      </c>
      <c r="R312" s="15" t="str">
        <f t="shared" si="94"/>
        <v/>
      </c>
      <c r="S312" s="15">
        <f t="shared" si="95"/>
        <v>1115.3</v>
      </c>
      <c r="T312" s="18" t="str">
        <f t="shared" si="96"/>
        <v/>
      </c>
      <c r="U312" s="18">
        <f t="shared" si="97"/>
        <v>1.0580755361548767E-2</v>
      </c>
      <c r="V312" s="18" t="str">
        <f t="shared" si="98"/>
        <v/>
      </c>
      <c r="W312" s="18">
        <f t="shared" si="99"/>
        <v>-9.2827004219409679E-3</v>
      </c>
      <c r="X312" s="18" t="str">
        <f t="shared" si="100"/>
        <v/>
      </c>
      <c r="Y312" s="18" t="str">
        <f t="shared" si="101"/>
        <v/>
      </c>
      <c r="Z312" s="18" t="str">
        <f t="shared" si="102"/>
        <v/>
      </c>
      <c r="AA312" s="18" t="str">
        <f t="shared" si="103"/>
        <v/>
      </c>
    </row>
    <row r="313" spans="1:27">
      <c r="A313" s="11">
        <v>42465</v>
      </c>
      <c r="B313" s="12">
        <v>1057.45</v>
      </c>
      <c r="C313" s="12">
        <v>1103.45</v>
      </c>
      <c r="D313" s="9">
        <f t="shared" si="88"/>
        <v>-1.8492817461977732E-2</v>
      </c>
      <c r="E313" s="9">
        <f t="shared" si="104"/>
        <v>-3.6548569158457722E-2</v>
      </c>
      <c r="F313" s="9">
        <f t="shared" si="105"/>
        <v>1.1022554209188056E-2</v>
      </c>
      <c r="G313" s="9">
        <f t="shared" si="106"/>
        <v>-1.1747822187784595E-2</v>
      </c>
      <c r="H313" s="9">
        <f t="shared" si="107"/>
        <v>-6.1349316129130846E-2</v>
      </c>
      <c r="I313" s="9">
        <f t="shared" si="108"/>
        <v>1.6380732953374164</v>
      </c>
      <c r="J313" s="3">
        <f t="shared" si="109"/>
        <v>-1.0850755343529217E-2</v>
      </c>
      <c r="K313" s="3">
        <f t="shared" si="109"/>
        <v>-2.2651082721754099E-4</v>
      </c>
      <c r="L313" s="15" t="str">
        <f t="shared" si="89"/>
        <v/>
      </c>
      <c r="M313" s="12">
        <v>2.5755070561720941</v>
      </c>
      <c r="N313" s="15" t="str">
        <f t="shared" si="90"/>
        <v/>
      </c>
      <c r="O313" s="15" t="str">
        <f t="shared" si="91"/>
        <v>Enter Trade</v>
      </c>
      <c r="P313" s="15" t="str">
        <f t="shared" si="92"/>
        <v/>
      </c>
      <c r="Q313" s="15">
        <f t="shared" si="93"/>
        <v>1064.95</v>
      </c>
      <c r="R313" s="15" t="str">
        <f t="shared" si="94"/>
        <v/>
      </c>
      <c r="S313" s="15">
        <f t="shared" si="95"/>
        <v>1115.3</v>
      </c>
      <c r="T313" s="18" t="str">
        <f t="shared" si="96"/>
        <v/>
      </c>
      <c r="U313" s="18">
        <f t="shared" si="97"/>
        <v>1.0580755361548767E-2</v>
      </c>
      <c r="V313" s="18" t="str">
        <f t="shared" si="98"/>
        <v/>
      </c>
      <c r="W313" s="18">
        <f t="shared" si="99"/>
        <v>-9.2827004219409679E-3</v>
      </c>
      <c r="X313" s="18" t="str">
        <f t="shared" si="100"/>
        <v/>
      </c>
      <c r="Y313" s="18" t="str">
        <f t="shared" si="101"/>
        <v/>
      </c>
      <c r="Z313" s="18" t="str">
        <f t="shared" si="102"/>
        <v/>
      </c>
      <c r="AA313" s="18" t="str">
        <f t="shared" si="103"/>
        <v/>
      </c>
    </row>
    <row r="314" spans="1:27">
      <c r="A314" s="11">
        <v>42466</v>
      </c>
      <c r="B314" s="12">
        <v>1061.5</v>
      </c>
      <c r="C314" s="12">
        <v>1102.05</v>
      </c>
      <c r="D314" s="9">
        <f t="shared" si="88"/>
        <v>-1.6281300398040151E-2</v>
      </c>
      <c r="E314" s="9">
        <f t="shared" si="104"/>
        <v>-3.6080413450376124E-2</v>
      </c>
      <c r="F314" s="9">
        <f t="shared" si="105"/>
        <v>1.1580111826728025E-2</v>
      </c>
      <c r="G314" s="9">
        <f t="shared" si="106"/>
        <v>-1.0025161840238068E-2</v>
      </c>
      <c r="H314" s="9">
        <f t="shared" si="107"/>
        <v>-6.2135665060514184E-2</v>
      </c>
      <c r="I314" s="9">
        <f t="shared" si="108"/>
        <v>1.709751455649823</v>
      </c>
      <c r="J314" s="3">
        <f t="shared" si="109"/>
        <v>3.8299683200150878E-3</v>
      </c>
      <c r="K314" s="3">
        <f t="shared" si="109"/>
        <v>-1.268748017581305E-3</v>
      </c>
      <c r="L314" s="15" t="str">
        <f t="shared" si="89"/>
        <v/>
      </c>
      <c r="M314" s="12">
        <v>2.5755070561720941</v>
      </c>
      <c r="N314" s="15" t="str">
        <f t="shared" si="90"/>
        <v/>
      </c>
      <c r="O314" s="15" t="str">
        <f t="shared" si="91"/>
        <v>Enter Trade</v>
      </c>
      <c r="P314" s="15" t="str">
        <f t="shared" si="92"/>
        <v/>
      </c>
      <c r="Q314" s="15">
        <f t="shared" si="93"/>
        <v>1064.95</v>
      </c>
      <c r="R314" s="15" t="str">
        <f t="shared" si="94"/>
        <v/>
      </c>
      <c r="S314" s="15">
        <f t="shared" si="95"/>
        <v>1115.3</v>
      </c>
      <c r="T314" s="18" t="str">
        <f t="shared" si="96"/>
        <v/>
      </c>
      <c r="U314" s="18">
        <f t="shared" si="97"/>
        <v>1.0580755361548767E-2</v>
      </c>
      <c r="V314" s="18" t="str">
        <f t="shared" si="98"/>
        <v/>
      </c>
      <c r="W314" s="18">
        <f t="shared" si="99"/>
        <v>-9.2827004219409679E-3</v>
      </c>
      <c r="X314" s="18" t="str">
        <f t="shared" si="100"/>
        <v/>
      </c>
      <c r="Y314" s="18" t="str">
        <f t="shared" si="101"/>
        <v/>
      </c>
      <c r="Z314" s="18" t="str">
        <f t="shared" si="102"/>
        <v/>
      </c>
      <c r="AA314" s="18" t="str">
        <f t="shared" si="103"/>
        <v/>
      </c>
    </row>
    <row r="315" spans="1:27">
      <c r="A315" s="11">
        <v>42467</v>
      </c>
      <c r="B315" s="12">
        <v>1055.5</v>
      </c>
      <c r="C315" s="12">
        <v>1070.8499999999999</v>
      </c>
      <c r="D315" s="9">
        <f t="shared" si="88"/>
        <v>-6.2704033706002986E-3</v>
      </c>
      <c r="E315" s="9">
        <f t="shared" si="104"/>
        <v>-3.5303982406939077E-2</v>
      </c>
      <c r="F315" s="9">
        <f t="shared" si="105"/>
        <v>1.2753565745994828E-2</v>
      </c>
      <c r="G315" s="9">
        <f t="shared" si="106"/>
        <v>-6.6084594784507136E-3</v>
      </c>
      <c r="H315" s="9">
        <f t="shared" si="107"/>
        <v>-6.3999505335427448E-2</v>
      </c>
      <c r="I315" s="9">
        <f t="shared" si="108"/>
        <v>2.2765067914795969</v>
      </c>
      <c r="J315" s="3">
        <f t="shared" si="109"/>
        <v>-5.6523787093735282E-3</v>
      </c>
      <c r="K315" s="3">
        <f t="shared" si="109"/>
        <v>-2.8310875187151259E-2</v>
      </c>
      <c r="L315" s="15" t="str">
        <f t="shared" si="89"/>
        <v>Enter Trade</v>
      </c>
      <c r="M315" s="12">
        <v>2.5755070561720941</v>
      </c>
      <c r="N315" s="15" t="str">
        <f t="shared" si="90"/>
        <v/>
      </c>
      <c r="O315" s="15" t="str">
        <f t="shared" si="91"/>
        <v>Enter Trade</v>
      </c>
      <c r="P315" s="15" t="str">
        <f t="shared" si="92"/>
        <v/>
      </c>
      <c r="Q315" s="15">
        <f t="shared" si="93"/>
        <v>1064.95</v>
      </c>
      <c r="R315" s="15" t="str">
        <f t="shared" si="94"/>
        <v/>
      </c>
      <c r="S315" s="15">
        <f t="shared" si="95"/>
        <v>1115.3</v>
      </c>
      <c r="T315" s="18" t="str">
        <f t="shared" si="96"/>
        <v/>
      </c>
      <c r="U315" s="18">
        <f t="shared" si="97"/>
        <v>1.0580755361548767E-2</v>
      </c>
      <c r="V315" s="18" t="str">
        <f t="shared" si="98"/>
        <v/>
      </c>
      <c r="W315" s="18">
        <f t="shared" si="99"/>
        <v>-9.2827004219409679E-3</v>
      </c>
      <c r="X315" s="18" t="str">
        <f t="shared" si="100"/>
        <v/>
      </c>
      <c r="Y315" s="18" t="str">
        <f t="shared" si="101"/>
        <v/>
      </c>
      <c r="Z315" s="18" t="str">
        <f t="shared" si="102"/>
        <v/>
      </c>
      <c r="AA315" s="18" t="str">
        <f t="shared" si="103"/>
        <v/>
      </c>
    </row>
    <row r="316" spans="1:27">
      <c r="A316" s="11">
        <v>42468</v>
      </c>
      <c r="B316" s="12">
        <v>1059.3499999999999</v>
      </c>
      <c r="C316" s="12">
        <v>1079.55</v>
      </c>
      <c r="D316" s="9">
        <f t="shared" si="88"/>
        <v>-8.2032908182613409E-3</v>
      </c>
      <c r="E316" s="9">
        <f t="shared" si="104"/>
        <v>-3.4415761564726283E-2</v>
      </c>
      <c r="F316" s="9">
        <f t="shared" si="105"/>
        <v>1.3680495754160254E-2</v>
      </c>
      <c r="G316" s="9">
        <f t="shared" si="106"/>
        <v>-3.634646117865712E-3</v>
      </c>
      <c r="H316" s="9">
        <f t="shared" si="107"/>
        <v>-6.5196877011586857E-2</v>
      </c>
      <c r="I316" s="9">
        <f t="shared" si="108"/>
        <v>1.9160468463647378</v>
      </c>
      <c r="J316" s="3">
        <f t="shared" si="109"/>
        <v>3.6475603979155935E-3</v>
      </c>
      <c r="K316" s="3">
        <f t="shared" si="109"/>
        <v>8.1243871690713423E-3</v>
      </c>
      <c r="L316" s="15" t="str">
        <f t="shared" si="89"/>
        <v/>
      </c>
      <c r="M316" s="12">
        <v>2.5755070561720941</v>
      </c>
      <c r="N316" s="15" t="str">
        <f t="shared" si="90"/>
        <v/>
      </c>
      <c r="O316" s="15" t="str">
        <f t="shared" si="91"/>
        <v>Enter Trade</v>
      </c>
      <c r="P316" s="15" t="str">
        <f t="shared" si="92"/>
        <v/>
      </c>
      <c r="Q316" s="15">
        <f t="shared" si="93"/>
        <v>1064.95</v>
      </c>
      <c r="R316" s="15" t="str">
        <f t="shared" si="94"/>
        <v/>
      </c>
      <c r="S316" s="15">
        <f t="shared" si="95"/>
        <v>1115.3</v>
      </c>
      <c r="T316" s="18" t="str">
        <f t="shared" si="96"/>
        <v/>
      </c>
      <c r="U316" s="18">
        <f t="shared" si="97"/>
        <v>1.0580755361548767E-2</v>
      </c>
      <c r="V316" s="18" t="str">
        <f t="shared" si="98"/>
        <v/>
      </c>
      <c r="W316" s="18">
        <f t="shared" si="99"/>
        <v>-9.2827004219409679E-3</v>
      </c>
      <c r="X316" s="18" t="str">
        <f t="shared" si="100"/>
        <v/>
      </c>
      <c r="Y316" s="18" t="str">
        <f t="shared" si="101"/>
        <v/>
      </c>
      <c r="Z316" s="18" t="str">
        <f t="shared" si="102"/>
        <v/>
      </c>
      <c r="AA316" s="18" t="str">
        <f t="shared" si="103"/>
        <v/>
      </c>
    </row>
    <row r="317" spans="1:27">
      <c r="A317" s="11">
        <v>42471</v>
      </c>
      <c r="B317" s="12">
        <v>1070.95</v>
      </c>
      <c r="C317" s="12">
        <v>1079.8</v>
      </c>
      <c r="D317" s="9">
        <f t="shared" si="88"/>
        <v>-3.5741279625562624E-3</v>
      </c>
      <c r="E317" s="9">
        <f t="shared" si="104"/>
        <v>-3.3469809752111321E-2</v>
      </c>
      <c r="F317" s="9">
        <f t="shared" si="105"/>
        <v>1.4792609778071751E-2</v>
      </c>
      <c r="G317" s="9">
        <f t="shared" si="106"/>
        <v>-1.8643775144987912E-4</v>
      </c>
      <c r="H317" s="9">
        <f t="shared" si="107"/>
        <v>-6.6753181752772756E-2</v>
      </c>
      <c r="I317" s="9">
        <f t="shared" si="108"/>
        <v>2.0209876578960242</v>
      </c>
      <c r="J317" s="3">
        <f t="shared" si="109"/>
        <v>1.0950110917071919E-2</v>
      </c>
      <c r="K317" s="3">
        <f t="shared" si="109"/>
        <v>2.3157797230327452E-4</v>
      </c>
      <c r="L317" s="15" t="str">
        <f t="shared" si="89"/>
        <v/>
      </c>
      <c r="M317" s="12">
        <v>2.5755070561720941</v>
      </c>
      <c r="N317" s="15" t="str">
        <f t="shared" si="90"/>
        <v/>
      </c>
      <c r="O317" s="15" t="str">
        <f t="shared" si="91"/>
        <v>Enter Trade</v>
      </c>
      <c r="P317" s="15" t="str">
        <f t="shared" si="92"/>
        <v/>
      </c>
      <c r="Q317" s="15">
        <f t="shared" si="93"/>
        <v>1064.95</v>
      </c>
      <c r="R317" s="15" t="str">
        <f t="shared" si="94"/>
        <v/>
      </c>
      <c r="S317" s="15">
        <f t="shared" si="95"/>
        <v>1115.3</v>
      </c>
      <c r="T317" s="18" t="str">
        <f t="shared" si="96"/>
        <v/>
      </c>
      <c r="U317" s="18">
        <f t="shared" si="97"/>
        <v>1.0580755361548767E-2</v>
      </c>
      <c r="V317" s="18" t="str">
        <f t="shared" si="98"/>
        <v/>
      </c>
      <c r="W317" s="18">
        <f t="shared" si="99"/>
        <v>-9.2827004219409679E-3</v>
      </c>
      <c r="X317" s="18" t="str">
        <f t="shared" si="100"/>
        <v/>
      </c>
      <c r="Y317" s="18" t="str">
        <f t="shared" si="101"/>
        <v/>
      </c>
      <c r="Z317" s="18" t="str">
        <f t="shared" si="102"/>
        <v/>
      </c>
      <c r="AA317" s="18" t="str">
        <f t="shared" si="103"/>
        <v/>
      </c>
    </row>
    <row r="318" spans="1:27">
      <c r="A318" s="11">
        <v>42472</v>
      </c>
      <c r="B318" s="12">
        <v>1063</v>
      </c>
      <c r="C318" s="12">
        <v>1090.5</v>
      </c>
      <c r="D318" s="9">
        <f t="shared" si="88"/>
        <v>-1.1092405391422306E-2</v>
      </c>
      <c r="E318" s="9">
        <f t="shared" si="104"/>
        <v>-3.2379954075096508E-2</v>
      </c>
      <c r="F318" s="9">
        <f t="shared" si="105"/>
        <v>1.5204883368400365E-2</v>
      </c>
      <c r="G318" s="9">
        <f t="shared" si="106"/>
        <v>1.8310335038043135E-3</v>
      </c>
      <c r="H318" s="9">
        <f t="shared" si="107"/>
        <v>-6.6590941653997329E-2</v>
      </c>
      <c r="I318" s="9">
        <f t="shared" si="108"/>
        <v>1.4000468249506717</v>
      </c>
      <c r="J318" s="3">
        <f t="shared" si="109"/>
        <v>-7.4233157477006815E-3</v>
      </c>
      <c r="K318" s="3">
        <f t="shared" si="109"/>
        <v>9.9092424523060246E-3</v>
      </c>
      <c r="L318" s="15" t="str">
        <f t="shared" si="89"/>
        <v/>
      </c>
      <c r="M318" s="12">
        <v>2.5755070561720941</v>
      </c>
      <c r="N318" s="15" t="str">
        <f t="shared" si="90"/>
        <v/>
      </c>
      <c r="O318" s="15" t="str">
        <f t="shared" si="91"/>
        <v>Enter Trade</v>
      </c>
      <c r="P318" s="15" t="str">
        <f t="shared" si="92"/>
        <v/>
      </c>
      <c r="Q318" s="15">
        <f t="shared" si="93"/>
        <v>1064.95</v>
      </c>
      <c r="R318" s="15" t="str">
        <f t="shared" si="94"/>
        <v/>
      </c>
      <c r="S318" s="15">
        <f t="shared" si="95"/>
        <v>1115.3</v>
      </c>
      <c r="T318" s="18" t="str">
        <f t="shared" si="96"/>
        <v/>
      </c>
      <c r="U318" s="18">
        <f t="shared" si="97"/>
        <v>1.0580755361548767E-2</v>
      </c>
      <c r="V318" s="18" t="str">
        <f t="shared" si="98"/>
        <v/>
      </c>
      <c r="W318" s="18">
        <f t="shared" si="99"/>
        <v>-9.2827004219409679E-3</v>
      </c>
      <c r="X318" s="18" t="str">
        <f t="shared" si="100"/>
        <v/>
      </c>
      <c r="Y318" s="18" t="str">
        <f t="shared" si="101"/>
        <v/>
      </c>
      <c r="Z318" s="18" t="str">
        <f t="shared" si="102"/>
        <v/>
      </c>
      <c r="AA318" s="18" t="str">
        <f t="shared" si="103"/>
        <v/>
      </c>
    </row>
    <row r="319" spans="1:27">
      <c r="A319" s="11">
        <v>42473</v>
      </c>
      <c r="B319" s="12">
        <v>1081.75</v>
      </c>
      <c r="C319" s="12">
        <v>1114.95</v>
      </c>
      <c r="D319" s="9">
        <f t="shared" si="88"/>
        <v>-1.3128487987868771E-2</v>
      </c>
      <c r="E319" s="9">
        <f t="shared" si="104"/>
        <v>-3.1484450595275978E-2</v>
      </c>
      <c r="F319" s="9">
        <f t="shared" si="105"/>
        <v>1.5528682619384775E-2</v>
      </c>
      <c r="G319" s="9">
        <f t="shared" si="106"/>
        <v>3.4550852983397662E-3</v>
      </c>
      <c r="H319" s="9">
        <f t="shared" si="107"/>
        <v>-6.6423986488891723E-2</v>
      </c>
      <c r="I319" s="9">
        <f t="shared" si="108"/>
        <v>1.1820682447648896</v>
      </c>
      <c r="J319" s="3">
        <f t="shared" si="109"/>
        <v>1.7638758231420509E-2</v>
      </c>
      <c r="K319" s="3">
        <f t="shared" si="109"/>
        <v>2.2420907840440207E-2</v>
      </c>
      <c r="L319" s="15" t="str">
        <f t="shared" si="89"/>
        <v/>
      </c>
      <c r="M319" s="12">
        <v>2.5755070561720941</v>
      </c>
      <c r="N319" s="15" t="str">
        <f t="shared" si="90"/>
        <v/>
      </c>
      <c r="O319" s="15" t="str">
        <f t="shared" si="91"/>
        <v>Enter Trade</v>
      </c>
      <c r="P319" s="15" t="str">
        <f t="shared" si="92"/>
        <v/>
      </c>
      <c r="Q319" s="15">
        <f t="shared" si="93"/>
        <v>1064.95</v>
      </c>
      <c r="R319" s="15" t="str">
        <f t="shared" si="94"/>
        <v/>
      </c>
      <c r="S319" s="15">
        <f t="shared" si="95"/>
        <v>1115.3</v>
      </c>
      <c r="T319" s="18" t="str">
        <f t="shared" si="96"/>
        <v/>
      </c>
      <c r="U319" s="18">
        <f t="shared" si="97"/>
        <v>1.0580755361548767E-2</v>
      </c>
      <c r="V319" s="18" t="str">
        <f t="shared" si="98"/>
        <v/>
      </c>
      <c r="W319" s="18">
        <f t="shared" si="99"/>
        <v>-9.2827004219409679E-3</v>
      </c>
      <c r="X319" s="18" t="str">
        <f t="shared" si="100"/>
        <v/>
      </c>
      <c r="Y319" s="18" t="str">
        <f t="shared" si="101"/>
        <v/>
      </c>
      <c r="Z319" s="18" t="str">
        <f t="shared" si="102"/>
        <v/>
      </c>
      <c r="AA319" s="18" t="str">
        <f t="shared" si="103"/>
        <v/>
      </c>
    </row>
    <row r="320" spans="1:27">
      <c r="A320" s="11">
        <v>42478</v>
      </c>
      <c r="B320" s="12">
        <v>1087.8</v>
      </c>
      <c r="C320" s="12">
        <v>1132.4000000000001</v>
      </c>
      <c r="D320" s="9">
        <f t="shared" si="88"/>
        <v>-1.745080621391313E-2</v>
      </c>
      <c r="E320" s="9">
        <f t="shared" si="104"/>
        <v>-3.0805160055531987E-2</v>
      </c>
      <c r="F320" s="9">
        <f t="shared" si="105"/>
        <v>1.5686475288284315E-2</v>
      </c>
      <c r="G320" s="9">
        <f t="shared" si="106"/>
        <v>4.4894093431077225E-3</v>
      </c>
      <c r="H320" s="9">
        <f t="shared" si="107"/>
        <v>-6.6099729454171696E-2</v>
      </c>
      <c r="I320" s="9">
        <f t="shared" si="108"/>
        <v>0.85132916070653308</v>
      </c>
      <c r="J320" s="3">
        <f t="shared" si="109"/>
        <v>5.5927894615206419E-3</v>
      </c>
      <c r="K320" s="3">
        <f t="shared" si="109"/>
        <v>1.5650926050495579E-2</v>
      </c>
      <c r="L320" s="15" t="str">
        <f t="shared" si="89"/>
        <v/>
      </c>
      <c r="M320" s="12">
        <v>2.5755070561720941</v>
      </c>
      <c r="N320" s="15" t="str">
        <f t="shared" si="90"/>
        <v/>
      </c>
      <c r="O320" s="15" t="str">
        <f t="shared" si="91"/>
        <v>Enter Trade</v>
      </c>
      <c r="P320" s="15" t="str">
        <f t="shared" si="92"/>
        <v/>
      </c>
      <c r="Q320" s="15">
        <f t="shared" si="93"/>
        <v>1064.95</v>
      </c>
      <c r="R320" s="15" t="str">
        <f t="shared" si="94"/>
        <v/>
      </c>
      <c r="S320" s="15">
        <f t="shared" si="95"/>
        <v>1115.3</v>
      </c>
      <c r="T320" s="18" t="str">
        <f t="shared" si="96"/>
        <v/>
      </c>
      <c r="U320" s="18">
        <f t="shared" si="97"/>
        <v>1.0580755361548767E-2</v>
      </c>
      <c r="V320" s="18" t="str">
        <f t="shared" si="98"/>
        <v/>
      </c>
      <c r="W320" s="18">
        <f t="shared" si="99"/>
        <v>-9.2827004219409679E-3</v>
      </c>
      <c r="X320" s="18" t="str">
        <f t="shared" si="100"/>
        <v/>
      </c>
      <c r="Y320" s="18" t="str">
        <f t="shared" si="101"/>
        <v/>
      </c>
      <c r="Z320" s="18" t="str">
        <f t="shared" si="102"/>
        <v/>
      </c>
      <c r="AA320" s="18" t="str">
        <f t="shared" si="103"/>
        <v/>
      </c>
    </row>
    <row r="321" spans="1:27">
      <c r="A321" s="11">
        <v>42480</v>
      </c>
      <c r="B321" s="12">
        <v>1097.8499999999999</v>
      </c>
      <c r="C321" s="12">
        <v>1140</v>
      </c>
      <c r="D321" s="9">
        <f t="shared" si="88"/>
        <v>-1.6361845122608382E-2</v>
      </c>
      <c r="E321" s="9">
        <f t="shared" si="104"/>
        <v>-3.0147248626365485E-2</v>
      </c>
      <c r="F321" s="9">
        <f t="shared" si="105"/>
        <v>1.5869616266649005E-2</v>
      </c>
      <c r="G321" s="9">
        <f t="shared" si="106"/>
        <v>5.5593879735947767E-3</v>
      </c>
      <c r="H321" s="9">
        <f t="shared" si="107"/>
        <v>-6.5853885226325751E-2</v>
      </c>
      <c r="I321" s="9">
        <f t="shared" si="108"/>
        <v>0.86866646755208532</v>
      </c>
      <c r="J321" s="3">
        <f t="shared" si="109"/>
        <v>9.2388306674020537E-3</v>
      </c>
      <c r="K321" s="3">
        <f t="shared" si="109"/>
        <v>6.7114093959730736E-3</v>
      </c>
      <c r="L321" s="15" t="str">
        <f t="shared" si="89"/>
        <v/>
      </c>
      <c r="M321" s="12">
        <v>2.5755070561720941</v>
      </c>
      <c r="N321" s="15" t="str">
        <f t="shared" si="90"/>
        <v/>
      </c>
      <c r="O321" s="15" t="str">
        <f t="shared" si="91"/>
        <v>Enter Trade</v>
      </c>
      <c r="P321" s="15" t="str">
        <f t="shared" si="92"/>
        <v/>
      </c>
      <c r="Q321" s="15">
        <f t="shared" si="93"/>
        <v>1064.95</v>
      </c>
      <c r="R321" s="15" t="str">
        <f t="shared" si="94"/>
        <v/>
      </c>
      <c r="S321" s="15">
        <f t="shared" si="95"/>
        <v>1115.3</v>
      </c>
      <c r="T321" s="18" t="str">
        <f t="shared" si="96"/>
        <v/>
      </c>
      <c r="U321" s="18">
        <f t="shared" si="97"/>
        <v>1.0580755361548767E-2</v>
      </c>
      <c r="V321" s="18" t="str">
        <f t="shared" si="98"/>
        <v/>
      </c>
      <c r="W321" s="18">
        <f t="shared" si="99"/>
        <v>-9.2827004219409679E-3</v>
      </c>
      <c r="X321" s="18" t="str">
        <f t="shared" si="100"/>
        <v/>
      </c>
      <c r="Y321" s="18" t="str">
        <f t="shared" si="101"/>
        <v/>
      </c>
      <c r="Z321" s="18" t="str">
        <f t="shared" si="102"/>
        <v/>
      </c>
      <c r="AA321" s="18" t="str">
        <f t="shared" si="103"/>
        <v/>
      </c>
    </row>
    <row r="322" spans="1:27">
      <c r="A322" s="11">
        <v>42481</v>
      </c>
      <c r="B322" s="12">
        <v>1091.1500000000001</v>
      </c>
      <c r="C322" s="12">
        <v>1150.0999999999999</v>
      </c>
      <c r="D322" s="9">
        <f t="shared" si="88"/>
        <v>-2.2851146449970869E-2</v>
      </c>
      <c r="E322" s="9">
        <f t="shared" si="104"/>
        <v>-2.9638977981920101E-2</v>
      </c>
      <c r="F322" s="9">
        <f t="shared" si="105"/>
        <v>1.5850318447506489E-2</v>
      </c>
      <c r="G322" s="9">
        <f t="shared" si="106"/>
        <v>6.0242385249694962E-3</v>
      </c>
      <c r="H322" s="9">
        <f t="shared" si="107"/>
        <v>-6.5302194488809695E-2</v>
      </c>
      <c r="I322" s="9">
        <f t="shared" si="108"/>
        <v>0.42824575130331644</v>
      </c>
      <c r="J322" s="3">
        <f t="shared" si="109"/>
        <v>-6.1028373639384417E-3</v>
      </c>
      <c r="K322" s="3">
        <f t="shared" si="109"/>
        <v>8.8596491228069372E-3</v>
      </c>
      <c r="L322" s="15" t="str">
        <f t="shared" si="89"/>
        <v>Exit Trade</v>
      </c>
      <c r="M322" s="12">
        <v>0.42824575130331644</v>
      </c>
      <c r="N322" s="15" t="str">
        <f t="shared" si="90"/>
        <v>Exit Trade</v>
      </c>
      <c r="O322" s="15" t="str">
        <f t="shared" si="91"/>
        <v>Exit Trade</v>
      </c>
      <c r="P322" s="15">
        <f t="shared" si="92"/>
        <v>1091.1500000000001</v>
      </c>
      <c r="Q322" s="15">
        <f t="shared" si="93"/>
        <v>1091.1500000000001</v>
      </c>
      <c r="R322" s="15">
        <f t="shared" si="94"/>
        <v>1150.0999999999999</v>
      </c>
      <c r="S322" s="15">
        <f t="shared" si="95"/>
        <v>1150.0999999999999</v>
      </c>
      <c r="T322" s="18">
        <f t="shared" si="96"/>
        <v>-6.1028373639384417E-3</v>
      </c>
      <c r="U322" s="18">
        <f t="shared" si="97"/>
        <v>-6.1028373639384417E-3</v>
      </c>
      <c r="V322" s="18">
        <f t="shared" si="98"/>
        <v>8.8596491228069372E-3</v>
      </c>
      <c r="W322" s="18">
        <f t="shared" si="99"/>
        <v>8.8596491228069372E-3</v>
      </c>
      <c r="X322" s="18">
        <f t="shared" si="100"/>
        <v>-2.4602093995023333E-2</v>
      </c>
      <c r="Y322" s="18">
        <f t="shared" si="101"/>
        <v>3.1202367076123005E-2</v>
      </c>
      <c r="Z322" s="18">
        <f t="shared" si="102"/>
        <v>6.6002730810996724E-3</v>
      </c>
      <c r="AA322" s="18">
        <f t="shared" si="103"/>
        <v>3.3001365405498362E-3</v>
      </c>
    </row>
    <row r="323" spans="1:27">
      <c r="A323" s="11">
        <v>42482</v>
      </c>
      <c r="B323" s="12">
        <v>1092.1500000000001</v>
      </c>
      <c r="C323" s="12">
        <v>1131.9000000000001</v>
      </c>
      <c r="D323" s="9">
        <f t="shared" ref="D323:D386" si="110">LOG(B323/C323)</f>
        <v>-1.5525769813379529E-2</v>
      </c>
      <c r="E323" s="9">
        <f t="shared" si="104"/>
        <v>-2.8690014313023211E-2</v>
      </c>
      <c r="F323" s="9">
        <f t="shared" si="105"/>
        <v>1.5813379056335116E-2</v>
      </c>
      <c r="G323" s="9">
        <f t="shared" si="106"/>
        <v>6.8900885637308007E-3</v>
      </c>
      <c r="H323" s="9">
        <f t="shared" si="107"/>
        <v>-6.4270117189777223E-2</v>
      </c>
      <c r="I323" s="9">
        <f t="shared" si="108"/>
        <v>0.83247511191289991</v>
      </c>
      <c r="J323" s="3">
        <f t="shared" si="109"/>
        <v>9.1646428080465554E-4</v>
      </c>
      <c r="K323" s="3">
        <f t="shared" si="109"/>
        <v>-1.5824710894704653E-2</v>
      </c>
      <c r="L323" s="15" t="str">
        <f t="shared" si="89"/>
        <v/>
      </c>
      <c r="M323" s="12">
        <v>0.42824575130331644</v>
      </c>
      <c r="N323" s="15" t="str">
        <f t="shared" si="90"/>
        <v/>
      </c>
      <c r="O323" s="15" t="str">
        <f t="shared" si="91"/>
        <v>Exit Trade</v>
      </c>
      <c r="P323" s="15" t="str">
        <f t="shared" si="92"/>
        <v/>
      </c>
      <c r="Q323" s="15">
        <f t="shared" si="93"/>
        <v>1091.1500000000001</v>
      </c>
      <c r="R323" s="15" t="str">
        <f t="shared" si="94"/>
        <v/>
      </c>
      <c r="S323" s="15">
        <f t="shared" si="95"/>
        <v>1150.0999999999999</v>
      </c>
      <c r="T323" s="18" t="str">
        <f t="shared" si="96"/>
        <v/>
      </c>
      <c r="U323" s="18">
        <f t="shared" si="97"/>
        <v>-6.1028373639384417E-3</v>
      </c>
      <c r="V323" s="18" t="str">
        <f t="shared" si="98"/>
        <v/>
      </c>
      <c r="W323" s="18">
        <f t="shared" si="99"/>
        <v>8.8596491228069372E-3</v>
      </c>
      <c r="X323" s="18" t="str">
        <f t="shared" si="100"/>
        <v/>
      </c>
      <c r="Y323" s="18" t="str">
        <f t="shared" si="101"/>
        <v/>
      </c>
      <c r="Z323" s="18" t="str">
        <f t="shared" si="102"/>
        <v/>
      </c>
      <c r="AA323" s="18" t="str">
        <f t="shared" si="103"/>
        <v/>
      </c>
    </row>
    <row r="324" spans="1:27">
      <c r="A324" s="11">
        <v>42485</v>
      </c>
      <c r="B324" s="12">
        <v>1093.25</v>
      </c>
      <c r="C324" s="12">
        <v>1112</v>
      </c>
      <c r="D324" s="9">
        <f t="shared" si="110"/>
        <v>-7.385301229144047E-3</v>
      </c>
      <c r="E324" s="9">
        <f t="shared" si="104"/>
        <v>-2.7474202524674973E-2</v>
      </c>
      <c r="F324" s="9">
        <f t="shared" si="105"/>
        <v>1.6007813408724599E-2</v>
      </c>
      <c r="G324" s="9">
        <f t="shared" si="106"/>
        <v>8.5433776449553717E-3</v>
      </c>
      <c r="H324" s="9">
        <f t="shared" si="107"/>
        <v>-6.3491782694305318E-2</v>
      </c>
      <c r="I324" s="9">
        <f t="shared" si="108"/>
        <v>1.2549434943177216</v>
      </c>
      <c r="J324" s="3">
        <f t="shared" si="109"/>
        <v>1.0071876573729882E-3</v>
      </c>
      <c r="K324" s="3">
        <f t="shared" si="109"/>
        <v>-1.7581058397385007E-2</v>
      </c>
      <c r="L324" s="15" t="str">
        <f t="shared" si="89"/>
        <v/>
      </c>
      <c r="M324" s="12">
        <v>0.42824575130331644</v>
      </c>
      <c r="N324" s="15" t="str">
        <f t="shared" si="90"/>
        <v/>
      </c>
      <c r="O324" s="15" t="str">
        <f t="shared" si="91"/>
        <v>Exit Trade</v>
      </c>
      <c r="P324" s="15" t="str">
        <f t="shared" si="92"/>
        <v/>
      </c>
      <c r="Q324" s="15">
        <f t="shared" si="93"/>
        <v>1091.1500000000001</v>
      </c>
      <c r="R324" s="15" t="str">
        <f t="shared" si="94"/>
        <v/>
      </c>
      <c r="S324" s="15">
        <f t="shared" si="95"/>
        <v>1150.0999999999999</v>
      </c>
      <c r="T324" s="18" t="str">
        <f t="shared" si="96"/>
        <v/>
      </c>
      <c r="U324" s="18">
        <f t="shared" si="97"/>
        <v>-6.1028373639384417E-3</v>
      </c>
      <c r="V324" s="18" t="str">
        <f t="shared" si="98"/>
        <v/>
      </c>
      <c r="W324" s="18">
        <f t="shared" si="99"/>
        <v>8.8596491228069372E-3</v>
      </c>
      <c r="X324" s="18" t="str">
        <f t="shared" si="100"/>
        <v/>
      </c>
      <c r="Y324" s="18" t="str">
        <f t="shared" si="101"/>
        <v/>
      </c>
      <c r="Z324" s="18" t="str">
        <f t="shared" si="102"/>
        <v/>
      </c>
      <c r="AA324" s="18" t="str">
        <f t="shared" si="103"/>
        <v/>
      </c>
    </row>
    <row r="325" spans="1:27">
      <c r="A325" s="11">
        <v>42486</v>
      </c>
      <c r="B325" s="12">
        <v>1113.8499999999999</v>
      </c>
      <c r="C325" s="12">
        <v>1127.3</v>
      </c>
      <c r="D325" s="9">
        <f t="shared" si="110"/>
        <v>-5.2127978141278224E-3</v>
      </c>
      <c r="E325" s="9">
        <f t="shared" si="104"/>
        <v>-2.5872864996850698E-2</v>
      </c>
      <c r="F325" s="9">
        <f t="shared" si="105"/>
        <v>1.5740735462679536E-2</v>
      </c>
      <c r="G325" s="9">
        <f t="shared" si="106"/>
        <v>9.5437897941782583E-3</v>
      </c>
      <c r="H325" s="9">
        <f t="shared" si="107"/>
        <v>-6.1289519787879651E-2</v>
      </c>
      <c r="I325" s="9">
        <f t="shared" si="108"/>
        <v>1.3125223552423468</v>
      </c>
      <c r="J325" s="3">
        <f t="shared" si="109"/>
        <v>1.8842899611250775E-2</v>
      </c>
      <c r="K325" s="3">
        <f t="shared" si="109"/>
        <v>1.3758992805755354E-2</v>
      </c>
      <c r="L325" s="15" t="str">
        <f t="shared" si="89"/>
        <v/>
      </c>
      <c r="M325" s="12">
        <v>0.42824575130331644</v>
      </c>
      <c r="N325" s="15" t="str">
        <f t="shared" si="90"/>
        <v/>
      </c>
      <c r="O325" s="15" t="str">
        <f t="shared" si="91"/>
        <v>Exit Trade</v>
      </c>
      <c r="P325" s="15" t="str">
        <f t="shared" si="92"/>
        <v/>
      </c>
      <c r="Q325" s="15">
        <f t="shared" si="93"/>
        <v>1091.1500000000001</v>
      </c>
      <c r="R325" s="15" t="str">
        <f t="shared" si="94"/>
        <v/>
      </c>
      <c r="S325" s="15">
        <f t="shared" si="95"/>
        <v>1150.0999999999999</v>
      </c>
      <c r="T325" s="18" t="str">
        <f t="shared" si="96"/>
        <v/>
      </c>
      <c r="U325" s="18">
        <f t="shared" si="97"/>
        <v>-6.1028373639384417E-3</v>
      </c>
      <c r="V325" s="18" t="str">
        <f t="shared" si="98"/>
        <v/>
      </c>
      <c r="W325" s="18">
        <f t="shared" si="99"/>
        <v>8.8596491228069372E-3</v>
      </c>
      <c r="X325" s="18" t="str">
        <f t="shared" si="100"/>
        <v/>
      </c>
      <c r="Y325" s="18" t="str">
        <f t="shared" si="101"/>
        <v/>
      </c>
      <c r="Z325" s="18" t="str">
        <f t="shared" si="102"/>
        <v/>
      </c>
      <c r="AA325" s="18" t="str">
        <f t="shared" si="103"/>
        <v/>
      </c>
    </row>
    <row r="326" spans="1:27">
      <c r="A326" s="11">
        <v>42487</v>
      </c>
      <c r="B326" s="12">
        <v>1124.2</v>
      </c>
      <c r="C326" s="12">
        <v>1121.5</v>
      </c>
      <c r="D326" s="9">
        <f t="shared" si="110"/>
        <v>1.0443030379324297E-3</v>
      </c>
      <c r="E326" s="9">
        <f t="shared" si="104"/>
        <v>-2.4440715922957167E-2</v>
      </c>
      <c r="F326" s="9">
        <f t="shared" si="105"/>
        <v>1.6178783753659286E-2</v>
      </c>
      <c r="G326" s="9">
        <f t="shared" si="106"/>
        <v>1.1961547522776225E-2</v>
      </c>
      <c r="H326" s="9">
        <f t="shared" si="107"/>
        <v>-6.0842979368690556E-2</v>
      </c>
      <c r="I326" s="9">
        <f t="shared" si="108"/>
        <v>1.5752122872107392</v>
      </c>
      <c r="J326" s="3">
        <f t="shared" si="109"/>
        <v>9.2920949858599795E-3</v>
      </c>
      <c r="K326" s="3">
        <f t="shared" si="109"/>
        <v>-5.1450368136254365E-3</v>
      </c>
      <c r="L326" s="15" t="str">
        <f t="shared" si="89"/>
        <v/>
      </c>
      <c r="M326" s="12">
        <v>0.42824575130331644</v>
      </c>
      <c r="N326" s="15" t="str">
        <f t="shared" si="90"/>
        <v/>
      </c>
      <c r="O326" s="15" t="str">
        <f t="shared" si="91"/>
        <v>Exit Trade</v>
      </c>
      <c r="P326" s="15" t="str">
        <f t="shared" si="92"/>
        <v/>
      </c>
      <c r="Q326" s="15">
        <f t="shared" si="93"/>
        <v>1091.1500000000001</v>
      </c>
      <c r="R326" s="15" t="str">
        <f t="shared" si="94"/>
        <v/>
      </c>
      <c r="S326" s="15">
        <f t="shared" si="95"/>
        <v>1150.0999999999999</v>
      </c>
      <c r="T326" s="18" t="str">
        <f t="shared" si="96"/>
        <v/>
      </c>
      <c r="U326" s="18">
        <f t="shared" si="97"/>
        <v>-6.1028373639384417E-3</v>
      </c>
      <c r="V326" s="18" t="str">
        <f t="shared" si="98"/>
        <v/>
      </c>
      <c r="W326" s="18">
        <f t="shared" si="99"/>
        <v>8.8596491228069372E-3</v>
      </c>
      <c r="X326" s="18" t="str">
        <f t="shared" si="100"/>
        <v/>
      </c>
      <c r="Y326" s="18" t="str">
        <f t="shared" si="101"/>
        <v/>
      </c>
      <c r="Z326" s="18" t="str">
        <f t="shared" si="102"/>
        <v/>
      </c>
      <c r="AA326" s="18" t="str">
        <f t="shared" si="103"/>
        <v/>
      </c>
    </row>
    <row r="327" spans="1:27">
      <c r="A327" s="11">
        <v>42488</v>
      </c>
      <c r="B327" s="12">
        <v>1113.95</v>
      </c>
      <c r="C327" s="12">
        <v>1085.55</v>
      </c>
      <c r="D327" s="9">
        <f t="shared" si="110"/>
        <v>1.1215866147515692E-2</v>
      </c>
      <c r="E327" s="9">
        <f t="shared" si="104"/>
        <v>-2.2308395924868593E-2</v>
      </c>
      <c r="F327" s="9">
        <f t="shared" si="105"/>
        <v>1.6530222556622537E-2</v>
      </c>
      <c r="G327" s="9">
        <f t="shared" si="106"/>
        <v>1.4884604827532115E-2</v>
      </c>
      <c r="H327" s="9">
        <f t="shared" si="107"/>
        <v>-5.9501396677269301E-2</v>
      </c>
      <c r="I327" s="9">
        <f t="shared" si="108"/>
        <v>2.0280587244092119</v>
      </c>
      <c r="J327" s="3">
        <f t="shared" si="109"/>
        <v>-9.1175947340330892E-3</v>
      </c>
      <c r="K327" s="3">
        <f t="shared" si="109"/>
        <v>-3.2055283102987109E-2</v>
      </c>
      <c r="L327" s="15" t="str">
        <f t="shared" si="89"/>
        <v/>
      </c>
      <c r="M327" s="12">
        <v>0.42824575130331644</v>
      </c>
      <c r="N327" s="15" t="str">
        <f t="shared" si="90"/>
        <v/>
      </c>
      <c r="O327" s="15" t="str">
        <f t="shared" si="91"/>
        <v>Exit Trade</v>
      </c>
      <c r="P327" s="15" t="str">
        <f t="shared" si="92"/>
        <v/>
      </c>
      <c r="Q327" s="15">
        <f t="shared" si="93"/>
        <v>1091.1500000000001</v>
      </c>
      <c r="R327" s="15" t="str">
        <f t="shared" si="94"/>
        <v/>
      </c>
      <c r="S327" s="15">
        <f t="shared" si="95"/>
        <v>1150.0999999999999</v>
      </c>
      <c r="T327" s="18" t="str">
        <f t="shared" si="96"/>
        <v/>
      </c>
      <c r="U327" s="18">
        <f t="shared" si="97"/>
        <v>-6.1028373639384417E-3</v>
      </c>
      <c r="V327" s="18" t="str">
        <f t="shared" si="98"/>
        <v/>
      </c>
      <c r="W327" s="18">
        <f t="shared" si="99"/>
        <v>8.8596491228069372E-3</v>
      </c>
      <c r="X327" s="18" t="str">
        <f t="shared" si="100"/>
        <v/>
      </c>
      <c r="Y327" s="18" t="str">
        <f t="shared" si="101"/>
        <v/>
      </c>
      <c r="Z327" s="18" t="str">
        <f t="shared" si="102"/>
        <v/>
      </c>
      <c r="AA327" s="18" t="str">
        <f t="shared" si="103"/>
        <v/>
      </c>
    </row>
    <row r="328" spans="1:27">
      <c r="A328" s="11">
        <v>42489</v>
      </c>
      <c r="B328" s="12">
        <v>1132.3499999999999</v>
      </c>
      <c r="C328" s="12">
        <v>1088.45</v>
      </c>
      <c r="D328" s="9">
        <f t="shared" si="110"/>
        <v>1.7172200726525054E-2</v>
      </c>
      <c r="E328" s="9">
        <f t="shared" si="104"/>
        <v>-1.9990775735406766E-2</v>
      </c>
      <c r="F328" s="9">
        <f t="shared" si="105"/>
        <v>1.7038387935958049E-2</v>
      </c>
      <c r="G328" s="9">
        <f t="shared" si="106"/>
        <v>1.8345597120498845E-2</v>
      </c>
      <c r="H328" s="9">
        <f t="shared" si="107"/>
        <v>-5.8327148591312376E-2</v>
      </c>
      <c r="I328" s="9">
        <f t="shared" si="108"/>
        <v>2.1811321940559036</v>
      </c>
      <c r="J328" s="3">
        <f t="shared" si="109"/>
        <v>1.6517797028591824E-2</v>
      </c>
      <c r="K328" s="3">
        <f t="shared" si="109"/>
        <v>2.6714568651836313E-3</v>
      </c>
      <c r="L328" s="15" t="str">
        <f t="shared" si="89"/>
        <v/>
      </c>
      <c r="M328" s="12">
        <v>0.42824575130331644</v>
      </c>
      <c r="N328" s="15" t="str">
        <f t="shared" si="90"/>
        <v/>
      </c>
      <c r="O328" s="15" t="str">
        <f t="shared" si="91"/>
        <v>Exit Trade</v>
      </c>
      <c r="P328" s="15" t="str">
        <f t="shared" si="92"/>
        <v/>
      </c>
      <c r="Q328" s="15">
        <f t="shared" si="93"/>
        <v>1091.1500000000001</v>
      </c>
      <c r="R328" s="15" t="str">
        <f t="shared" si="94"/>
        <v/>
      </c>
      <c r="S328" s="15">
        <f t="shared" si="95"/>
        <v>1150.0999999999999</v>
      </c>
      <c r="T328" s="18" t="str">
        <f t="shared" si="96"/>
        <v/>
      </c>
      <c r="U328" s="18">
        <f t="shared" si="97"/>
        <v>-6.1028373639384417E-3</v>
      </c>
      <c r="V328" s="18" t="str">
        <f t="shared" si="98"/>
        <v/>
      </c>
      <c r="W328" s="18">
        <f t="shared" si="99"/>
        <v>8.8596491228069372E-3</v>
      </c>
      <c r="X328" s="18" t="str">
        <f t="shared" si="100"/>
        <v/>
      </c>
      <c r="Y328" s="18" t="str">
        <f t="shared" si="101"/>
        <v/>
      </c>
      <c r="Z328" s="18" t="str">
        <f t="shared" si="102"/>
        <v/>
      </c>
      <c r="AA328" s="18" t="str">
        <f t="shared" si="103"/>
        <v/>
      </c>
    </row>
    <row r="329" spans="1:27">
      <c r="A329" s="11">
        <v>42492</v>
      </c>
      <c r="B329" s="12">
        <v>1117.6500000000001</v>
      </c>
      <c r="C329" s="12">
        <v>1091.9000000000001</v>
      </c>
      <c r="D329" s="9">
        <f t="shared" si="110"/>
        <v>1.0122956462606601E-2</v>
      </c>
      <c r="E329" s="9">
        <f t="shared" si="104"/>
        <v>-1.7914409074006335E-2</v>
      </c>
      <c r="F329" s="9">
        <f t="shared" si="105"/>
        <v>1.6775407491543482E-2</v>
      </c>
      <c r="G329" s="9">
        <f t="shared" si="106"/>
        <v>1.9830257781966502E-2</v>
      </c>
      <c r="H329" s="9">
        <f t="shared" si="107"/>
        <v>-5.5659075929979172E-2</v>
      </c>
      <c r="I329" s="9">
        <f t="shared" si="108"/>
        <v>1.6713373759025902</v>
      </c>
      <c r="J329" s="3">
        <f t="shared" si="109"/>
        <v>-1.2981851900913869E-2</v>
      </c>
      <c r="K329" s="3">
        <f t="shared" si="109"/>
        <v>3.1696449078965918E-3</v>
      </c>
      <c r="L329" s="15" t="str">
        <f t="shared" si="89"/>
        <v/>
      </c>
      <c r="M329" s="12">
        <v>0.42824575130331644</v>
      </c>
      <c r="N329" s="15" t="str">
        <f t="shared" si="90"/>
        <v/>
      </c>
      <c r="O329" s="15" t="str">
        <f t="shared" si="91"/>
        <v>Exit Trade</v>
      </c>
      <c r="P329" s="15" t="str">
        <f t="shared" si="92"/>
        <v/>
      </c>
      <c r="Q329" s="15">
        <f t="shared" si="93"/>
        <v>1091.1500000000001</v>
      </c>
      <c r="R329" s="15" t="str">
        <f t="shared" si="94"/>
        <v/>
      </c>
      <c r="S329" s="15">
        <f t="shared" si="95"/>
        <v>1150.0999999999999</v>
      </c>
      <c r="T329" s="18" t="str">
        <f t="shared" si="96"/>
        <v/>
      </c>
      <c r="U329" s="18">
        <f t="shared" si="97"/>
        <v>-6.1028373639384417E-3</v>
      </c>
      <c r="V329" s="18" t="str">
        <f t="shared" si="98"/>
        <v/>
      </c>
      <c r="W329" s="18">
        <f t="shared" si="99"/>
        <v>8.8596491228069372E-3</v>
      </c>
      <c r="X329" s="18" t="str">
        <f t="shared" si="100"/>
        <v/>
      </c>
      <c r="Y329" s="18" t="str">
        <f t="shared" si="101"/>
        <v/>
      </c>
      <c r="Z329" s="18" t="str">
        <f t="shared" si="102"/>
        <v/>
      </c>
      <c r="AA329" s="18" t="str">
        <f t="shared" si="103"/>
        <v/>
      </c>
    </row>
    <row r="330" spans="1:27">
      <c r="A330" s="11">
        <v>42493</v>
      </c>
      <c r="B330" s="12">
        <v>1118</v>
      </c>
      <c r="C330" s="12">
        <v>1099.5999999999999</v>
      </c>
      <c r="D330" s="9">
        <f t="shared" si="110"/>
        <v>7.2070723789736633E-3</v>
      </c>
      <c r="E330" s="9">
        <f t="shared" si="104"/>
        <v>-1.6527263600839989E-2</v>
      </c>
      <c r="F330" s="9">
        <f t="shared" si="105"/>
        <v>1.7082319021131474E-2</v>
      </c>
      <c r="G330" s="9">
        <f t="shared" si="106"/>
        <v>2.1907954196705826E-2</v>
      </c>
      <c r="H330" s="9">
        <f t="shared" si="107"/>
        <v>-5.4962481398385804E-2</v>
      </c>
      <c r="I330" s="9">
        <f t="shared" si="108"/>
        <v>1.3894094795006102</v>
      </c>
      <c r="J330" s="3">
        <f t="shared" si="109"/>
        <v>3.131570706392064E-4</v>
      </c>
      <c r="K330" s="3">
        <f t="shared" si="109"/>
        <v>7.0519278322189009E-3</v>
      </c>
      <c r="L330" s="15" t="str">
        <f t="shared" si="89"/>
        <v/>
      </c>
      <c r="M330" s="12">
        <v>0.42824575130331644</v>
      </c>
      <c r="N330" s="15" t="str">
        <f t="shared" si="90"/>
        <v/>
      </c>
      <c r="O330" s="15" t="str">
        <f t="shared" si="91"/>
        <v>Exit Trade</v>
      </c>
      <c r="P330" s="15" t="str">
        <f t="shared" si="92"/>
        <v/>
      </c>
      <c r="Q330" s="15">
        <f t="shared" si="93"/>
        <v>1091.1500000000001</v>
      </c>
      <c r="R330" s="15" t="str">
        <f t="shared" si="94"/>
        <v/>
      </c>
      <c r="S330" s="15">
        <f t="shared" si="95"/>
        <v>1150.0999999999999</v>
      </c>
      <c r="T330" s="18" t="str">
        <f t="shared" si="96"/>
        <v/>
      </c>
      <c r="U330" s="18">
        <f t="shared" si="97"/>
        <v>-6.1028373639384417E-3</v>
      </c>
      <c r="V330" s="18" t="str">
        <f t="shared" si="98"/>
        <v/>
      </c>
      <c r="W330" s="18">
        <f t="shared" si="99"/>
        <v>8.8596491228069372E-3</v>
      </c>
      <c r="X330" s="18" t="str">
        <f t="shared" si="100"/>
        <v/>
      </c>
      <c r="Y330" s="18" t="str">
        <f t="shared" si="101"/>
        <v/>
      </c>
      <c r="Z330" s="18" t="str">
        <f t="shared" si="102"/>
        <v/>
      </c>
      <c r="AA330" s="18" t="str">
        <f t="shared" si="103"/>
        <v/>
      </c>
    </row>
    <row r="331" spans="1:27">
      <c r="A331" s="11">
        <v>42494</v>
      </c>
      <c r="B331" s="12">
        <v>1127.3499999999999</v>
      </c>
      <c r="C331" s="12">
        <v>1129.9000000000001</v>
      </c>
      <c r="D331" s="9">
        <f t="shared" si="110"/>
        <v>-9.8123947277955754E-4</v>
      </c>
      <c r="E331" s="9">
        <f t="shared" si="104"/>
        <v>-1.5276898860749214E-2</v>
      </c>
      <c r="F331" s="9">
        <f t="shared" si="105"/>
        <v>1.6789448607443205E-2</v>
      </c>
      <c r="G331" s="9">
        <f t="shared" si="106"/>
        <v>2.2499360505997996E-2</v>
      </c>
      <c r="H331" s="9">
        <f t="shared" si="107"/>
        <v>-5.3053158227496421E-2</v>
      </c>
      <c r="I331" s="9">
        <f t="shared" si="108"/>
        <v>0.85146687793141784</v>
      </c>
      <c r="J331" s="3">
        <f t="shared" si="109"/>
        <v>8.3631484794274673E-3</v>
      </c>
      <c r="K331" s="3">
        <f t="shared" si="109"/>
        <v>2.7555474718079471E-2</v>
      </c>
      <c r="L331" s="15" t="str">
        <f t="shared" si="89"/>
        <v/>
      </c>
      <c r="M331" s="12">
        <v>0.42824575130331644</v>
      </c>
      <c r="N331" s="15" t="str">
        <f t="shared" si="90"/>
        <v/>
      </c>
      <c r="O331" s="15" t="str">
        <f t="shared" si="91"/>
        <v>Exit Trade</v>
      </c>
      <c r="P331" s="15" t="str">
        <f t="shared" si="92"/>
        <v/>
      </c>
      <c r="Q331" s="15">
        <f t="shared" si="93"/>
        <v>1091.1500000000001</v>
      </c>
      <c r="R331" s="15" t="str">
        <f t="shared" si="94"/>
        <v/>
      </c>
      <c r="S331" s="15">
        <f t="shared" si="95"/>
        <v>1150.0999999999999</v>
      </c>
      <c r="T331" s="18" t="str">
        <f t="shared" si="96"/>
        <v/>
      </c>
      <c r="U331" s="18">
        <f t="shared" si="97"/>
        <v>-6.1028373639384417E-3</v>
      </c>
      <c r="V331" s="18" t="str">
        <f t="shared" si="98"/>
        <v/>
      </c>
      <c r="W331" s="18">
        <f t="shared" si="99"/>
        <v>8.8596491228069372E-3</v>
      </c>
      <c r="X331" s="18" t="str">
        <f t="shared" si="100"/>
        <v/>
      </c>
      <c r="Y331" s="18" t="str">
        <f t="shared" si="101"/>
        <v/>
      </c>
      <c r="Z331" s="18" t="str">
        <f t="shared" si="102"/>
        <v/>
      </c>
      <c r="AA331" s="18" t="str">
        <f t="shared" si="103"/>
        <v/>
      </c>
    </row>
    <row r="332" spans="1:27">
      <c r="A332" s="11">
        <v>42495</v>
      </c>
      <c r="B332" s="12">
        <v>1132.3</v>
      </c>
      <c r="C332" s="12">
        <v>1162.6500000000001</v>
      </c>
      <c r="D332" s="9">
        <f t="shared" si="110"/>
        <v>-1.1487488630112848E-2</v>
      </c>
      <c r="E332" s="9">
        <f t="shared" si="104"/>
        <v>-1.4438449567384014E-2</v>
      </c>
      <c r="F332" s="9">
        <f t="shared" si="105"/>
        <v>1.6306893231676608E-2</v>
      </c>
      <c r="G332" s="9">
        <f t="shared" si="106"/>
        <v>2.2252060203888355E-2</v>
      </c>
      <c r="H332" s="9">
        <f t="shared" si="107"/>
        <v>-5.1128959338656382E-2</v>
      </c>
      <c r="I332" s="9">
        <f t="shared" si="108"/>
        <v>0.18096401904066187</v>
      </c>
      <c r="J332" s="3">
        <f t="shared" si="109"/>
        <v>4.3908280480773904E-3</v>
      </c>
      <c r="K332" s="3">
        <f t="shared" si="109"/>
        <v>2.8984865917337815E-2</v>
      </c>
      <c r="L332" s="15" t="str">
        <f t="shared" si="89"/>
        <v>Exit Trade</v>
      </c>
      <c r="M332" s="12">
        <v>0.42824575130331644</v>
      </c>
      <c r="N332" s="15" t="str">
        <f t="shared" si="90"/>
        <v/>
      </c>
      <c r="O332" s="15" t="str">
        <f t="shared" si="91"/>
        <v>Exit Trade</v>
      </c>
      <c r="P332" s="15" t="str">
        <f t="shared" si="92"/>
        <v/>
      </c>
      <c r="Q332" s="15">
        <f t="shared" si="93"/>
        <v>1091.1500000000001</v>
      </c>
      <c r="R332" s="15" t="str">
        <f t="shared" si="94"/>
        <v/>
      </c>
      <c r="S332" s="15">
        <f t="shared" si="95"/>
        <v>1150.0999999999999</v>
      </c>
      <c r="T332" s="18" t="str">
        <f t="shared" si="96"/>
        <v/>
      </c>
      <c r="U332" s="18">
        <f t="shared" si="97"/>
        <v>-6.1028373639384417E-3</v>
      </c>
      <c r="V332" s="18" t="str">
        <f t="shared" si="98"/>
        <v/>
      </c>
      <c r="W332" s="18">
        <f t="shared" si="99"/>
        <v>8.8596491228069372E-3</v>
      </c>
      <c r="X332" s="18" t="str">
        <f t="shared" si="100"/>
        <v/>
      </c>
      <c r="Y332" s="18" t="str">
        <f t="shared" si="101"/>
        <v/>
      </c>
      <c r="Z332" s="18" t="str">
        <f t="shared" si="102"/>
        <v/>
      </c>
      <c r="AA332" s="18" t="str">
        <f t="shared" si="103"/>
        <v/>
      </c>
    </row>
    <row r="333" spans="1:27">
      <c r="A333" s="11">
        <v>42496</v>
      </c>
      <c r="B333" s="12">
        <v>1119.6500000000001</v>
      </c>
      <c r="C333" s="12">
        <v>1167.8</v>
      </c>
      <c r="D333" s="9">
        <f t="shared" si="110"/>
        <v>-1.828618648088574E-2</v>
      </c>
      <c r="E333" s="9">
        <f t="shared" si="104"/>
        <v>-1.3693080444422263E-2</v>
      </c>
      <c r="F333" s="9">
        <f t="shared" si="105"/>
        <v>1.556162866165188E-2</v>
      </c>
      <c r="G333" s="9">
        <f t="shared" si="106"/>
        <v>2.1320584044294471E-2</v>
      </c>
      <c r="H333" s="9">
        <f t="shared" si="107"/>
        <v>-4.8706744933138993E-2</v>
      </c>
      <c r="I333" s="9">
        <f t="shared" si="108"/>
        <v>-0.29515586937131782</v>
      </c>
      <c r="J333" s="3">
        <f t="shared" si="109"/>
        <v>-1.1171950896405426E-2</v>
      </c>
      <c r="K333" s="3">
        <f t="shared" si="109"/>
        <v>4.4295359738527182E-3</v>
      </c>
      <c r="L333" s="15" t="str">
        <f t="shared" si="89"/>
        <v>Exit Trade</v>
      </c>
      <c r="M333" s="12">
        <v>0.42824575130331644</v>
      </c>
      <c r="N333" s="15" t="str">
        <f t="shared" si="90"/>
        <v/>
      </c>
      <c r="O333" s="15" t="str">
        <f t="shared" si="91"/>
        <v>Exit Trade</v>
      </c>
      <c r="P333" s="15" t="str">
        <f t="shared" si="92"/>
        <v/>
      </c>
      <c r="Q333" s="15">
        <f t="shared" si="93"/>
        <v>1091.1500000000001</v>
      </c>
      <c r="R333" s="15" t="str">
        <f t="shared" si="94"/>
        <v/>
      </c>
      <c r="S333" s="15">
        <f t="shared" si="95"/>
        <v>1150.0999999999999</v>
      </c>
      <c r="T333" s="18" t="str">
        <f t="shared" si="96"/>
        <v/>
      </c>
      <c r="U333" s="18">
        <f t="shared" si="97"/>
        <v>-6.1028373639384417E-3</v>
      </c>
      <c r="V333" s="18" t="str">
        <f t="shared" si="98"/>
        <v/>
      </c>
      <c r="W333" s="18">
        <f t="shared" si="99"/>
        <v>8.8596491228069372E-3</v>
      </c>
      <c r="X333" s="18" t="str">
        <f t="shared" si="100"/>
        <v/>
      </c>
      <c r="Y333" s="18" t="str">
        <f t="shared" si="101"/>
        <v/>
      </c>
      <c r="Z333" s="18" t="str">
        <f t="shared" si="102"/>
        <v/>
      </c>
      <c r="AA333" s="18" t="str">
        <f t="shared" si="103"/>
        <v/>
      </c>
    </row>
    <row r="334" spans="1:27">
      <c r="A334" s="11">
        <v>42499</v>
      </c>
      <c r="B334" s="12">
        <v>1141.4000000000001</v>
      </c>
      <c r="C334" s="12">
        <v>1203.5999999999999</v>
      </c>
      <c r="D334" s="9">
        <f t="shared" si="110"/>
        <v>-2.3044310855103521E-2</v>
      </c>
      <c r="E334" s="9">
        <f t="shared" si="104"/>
        <v>-1.3067755185178463E-2</v>
      </c>
      <c r="F334" s="9">
        <f t="shared" si="105"/>
        <v>1.474875940356575E-2</v>
      </c>
      <c r="G334" s="9">
        <f t="shared" si="106"/>
        <v>2.0116953472844472E-2</v>
      </c>
      <c r="H334" s="9">
        <f t="shared" si="107"/>
        <v>-4.6252463843201398E-2</v>
      </c>
      <c r="I334" s="9">
        <f t="shared" si="108"/>
        <v>-0.67643354921859156</v>
      </c>
      <c r="J334" s="3">
        <f t="shared" si="109"/>
        <v>1.9425713392578037E-2</v>
      </c>
      <c r="K334" s="3">
        <f t="shared" si="109"/>
        <v>3.0655934235314229E-2</v>
      </c>
      <c r="L334" s="15" t="str">
        <f t="shared" si="89"/>
        <v/>
      </c>
      <c r="M334" s="12">
        <v>0.42824575130331644</v>
      </c>
      <c r="N334" s="15" t="str">
        <f t="shared" si="90"/>
        <v/>
      </c>
      <c r="O334" s="15" t="str">
        <f t="shared" si="91"/>
        <v>Exit Trade</v>
      </c>
      <c r="P334" s="15" t="str">
        <f t="shared" si="92"/>
        <v/>
      </c>
      <c r="Q334" s="15">
        <f t="shared" si="93"/>
        <v>1091.1500000000001</v>
      </c>
      <c r="R334" s="15" t="str">
        <f t="shared" si="94"/>
        <v/>
      </c>
      <c r="S334" s="15">
        <f t="shared" si="95"/>
        <v>1150.0999999999999</v>
      </c>
      <c r="T334" s="18" t="str">
        <f t="shared" si="96"/>
        <v/>
      </c>
      <c r="U334" s="18">
        <f t="shared" si="97"/>
        <v>-6.1028373639384417E-3</v>
      </c>
      <c r="V334" s="18" t="str">
        <f t="shared" si="98"/>
        <v/>
      </c>
      <c r="W334" s="18">
        <f t="shared" si="99"/>
        <v>8.8596491228069372E-3</v>
      </c>
      <c r="X334" s="18" t="str">
        <f t="shared" si="100"/>
        <v/>
      </c>
      <c r="Y334" s="18" t="str">
        <f t="shared" si="101"/>
        <v/>
      </c>
      <c r="Z334" s="18" t="str">
        <f t="shared" si="102"/>
        <v/>
      </c>
      <c r="AA334" s="18" t="str">
        <f t="shared" si="103"/>
        <v/>
      </c>
    </row>
    <row r="335" spans="1:27">
      <c r="A335" s="11">
        <v>42500</v>
      </c>
      <c r="B335" s="12">
        <v>1144.9000000000001</v>
      </c>
      <c r="C335" s="12">
        <v>1218.55</v>
      </c>
      <c r="D335" s="9">
        <f t="shared" si="110"/>
        <v>-2.7075798649778625E-2</v>
      </c>
      <c r="E335" s="9">
        <f t="shared" si="104"/>
        <v>-1.2480241004556161E-2</v>
      </c>
      <c r="F335" s="9">
        <f t="shared" si="105"/>
        <v>1.3763325774816598E-2</v>
      </c>
      <c r="G335" s="9">
        <f t="shared" si="106"/>
        <v>1.8487241988781183E-2</v>
      </c>
      <c r="H335" s="9">
        <f t="shared" si="107"/>
        <v>-4.3447723997893505E-2</v>
      </c>
      <c r="I335" s="9">
        <f t="shared" si="108"/>
        <v>-1.0604673524424337</v>
      </c>
      <c r="J335" s="3">
        <f t="shared" si="109"/>
        <v>3.0664096723322233E-3</v>
      </c>
      <c r="K335" s="3">
        <f t="shared" si="109"/>
        <v>1.2421070122964478E-2</v>
      </c>
      <c r="L335" s="15" t="str">
        <f t="shared" si="89"/>
        <v/>
      </c>
      <c r="M335" s="12">
        <v>0.42824575130331644</v>
      </c>
      <c r="N335" s="15" t="str">
        <f t="shared" si="90"/>
        <v/>
      </c>
      <c r="O335" s="15" t="str">
        <f t="shared" si="91"/>
        <v>Exit Trade</v>
      </c>
      <c r="P335" s="15" t="str">
        <f t="shared" si="92"/>
        <v/>
      </c>
      <c r="Q335" s="15">
        <f t="shared" si="93"/>
        <v>1091.1500000000001</v>
      </c>
      <c r="R335" s="15" t="str">
        <f t="shared" si="94"/>
        <v/>
      </c>
      <c r="S335" s="15">
        <f t="shared" si="95"/>
        <v>1150.0999999999999</v>
      </c>
      <c r="T335" s="18" t="str">
        <f t="shared" si="96"/>
        <v/>
      </c>
      <c r="U335" s="18">
        <f t="shared" si="97"/>
        <v>-6.1028373639384417E-3</v>
      </c>
      <c r="V335" s="18" t="str">
        <f t="shared" si="98"/>
        <v/>
      </c>
      <c r="W335" s="18">
        <f t="shared" si="99"/>
        <v>8.8596491228069372E-3</v>
      </c>
      <c r="X335" s="18" t="str">
        <f t="shared" si="100"/>
        <v/>
      </c>
      <c r="Y335" s="18" t="str">
        <f t="shared" si="101"/>
        <v/>
      </c>
      <c r="Z335" s="18" t="str">
        <f t="shared" si="102"/>
        <v/>
      </c>
      <c r="AA335" s="18" t="str">
        <f t="shared" si="103"/>
        <v/>
      </c>
    </row>
    <row r="336" spans="1:27">
      <c r="A336" s="11">
        <v>42501</v>
      </c>
      <c r="B336" s="12">
        <v>1138.8</v>
      </c>
      <c r="C336" s="12">
        <v>1203.8</v>
      </c>
      <c r="D336" s="9">
        <f t="shared" si="110"/>
        <v>-2.4106880513853596E-2</v>
      </c>
      <c r="E336" s="9">
        <f t="shared" si="104"/>
        <v>-1.1798270977414002E-2</v>
      </c>
      <c r="F336" s="9">
        <f t="shared" si="105"/>
        <v>1.2574161349642815E-2</v>
      </c>
      <c r="G336" s="9">
        <f t="shared" si="106"/>
        <v>1.649359205928233E-2</v>
      </c>
      <c r="H336" s="9">
        <f t="shared" si="107"/>
        <v>-4.0090134014110337E-2</v>
      </c>
      <c r="I336" s="9">
        <f t="shared" si="108"/>
        <v>-0.97888115113054719</v>
      </c>
      <c r="J336" s="3">
        <f t="shared" si="109"/>
        <v>-5.3279762424667098E-3</v>
      </c>
      <c r="K336" s="3">
        <f t="shared" si="109"/>
        <v>-1.2104550490336876E-2</v>
      </c>
      <c r="L336" s="15" t="str">
        <f t="shared" ref="L336:L399" si="111">IF(ABS(I336)&gt;2.25,"Enter Trade",IF(ABS(I336)&lt;0.5,"Exit Trade",""))</f>
        <v/>
      </c>
      <c r="M336" s="12">
        <v>0.42824575130331644</v>
      </c>
      <c r="N336" s="15" t="str">
        <f t="shared" ref="N336:N399" si="112">IF(M336&lt;&gt;M335,L336,"")</f>
        <v/>
      </c>
      <c r="O336" s="15" t="str">
        <f t="shared" ref="O336:O399" si="113">IF(M336&lt;&gt;M335,N336,O335)</f>
        <v>Exit Trade</v>
      </c>
      <c r="P336" s="15" t="str">
        <f t="shared" ref="P336:P399" si="114">IF(OR(N336="Enter Trade",N336="Exit Trade"),B336,"")</f>
        <v/>
      </c>
      <c r="Q336" s="15">
        <f t="shared" ref="Q336:Q399" si="115">IF(M336&lt;&gt;M335,P336,Q335)</f>
        <v>1091.1500000000001</v>
      </c>
      <c r="R336" s="15" t="str">
        <f t="shared" ref="R336:R399" si="116">IF(OR(N336="Enter Trade",N336="Exit Trade"),C336,"")</f>
        <v/>
      </c>
      <c r="S336" s="15">
        <f t="shared" ref="S336:S399" si="117">IF(M336&lt;&gt;M335,R336,S335)</f>
        <v>1150.0999999999999</v>
      </c>
      <c r="T336" s="18" t="str">
        <f t="shared" ref="T336:T399" si="118">IF(OR(N336="Enter Trade",N336="Exit Trade"),J336,"")</f>
        <v/>
      </c>
      <c r="U336" s="18">
        <f t="shared" ref="U336:U399" si="119">IF(M336&lt;&gt;M335,T336,U335)</f>
        <v>-6.1028373639384417E-3</v>
      </c>
      <c r="V336" s="18" t="str">
        <f t="shared" ref="V336:V399" si="120">IF(OR(N336="Enter Trade",N336="Exit Trade"),K336,"")</f>
        <v/>
      </c>
      <c r="W336" s="18">
        <f t="shared" ref="W336:W399" si="121">IF(M336&lt;&gt;M335,V336,W335)</f>
        <v>8.8596491228069372E-3</v>
      </c>
      <c r="X336" s="18" t="str">
        <f t="shared" si="100"/>
        <v/>
      </c>
      <c r="Y336" s="18" t="str">
        <f t="shared" si="101"/>
        <v/>
      </c>
      <c r="Z336" s="18" t="str">
        <f t="shared" si="102"/>
        <v/>
      </c>
      <c r="AA336" s="18" t="str">
        <f t="shared" si="103"/>
        <v/>
      </c>
    </row>
    <row r="337" spans="1:27">
      <c r="A337" s="11">
        <v>42502</v>
      </c>
      <c r="B337" s="12">
        <v>1149.0999999999999</v>
      </c>
      <c r="C337" s="12">
        <v>1195.8499999999999</v>
      </c>
      <c r="D337" s="9">
        <f t="shared" si="110"/>
        <v>-1.731888321635585E-2</v>
      </c>
      <c r="E337" s="9">
        <f t="shared" si="104"/>
        <v>-1.1108061602559728E-2</v>
      </c>
      <c r="F337" s="9">
        <f t="shared" si="105"/>
        <v>1.1616741818668381E-2</v>
      </c>
      <c r="G337" s="9">
        <f t="shared" si="106"/>
        <v>1.502960748944413E-2</v>
      </c>
      <c r="H337" s="9">
        <f t="shared" si="107"/>
        <v>-3.7245730694563585E-2</v>
      </c>
      <c r="I337" s="9">
        <f t="shared" si="108"/>
        <v>-0.53464402590192572</v>
      </c>
      <c r="J337" s="3">
        <f t="shared" si="109"/>
        <v>9.0446083596768135E-3</v>
      </c>
      <c r="K337" s="3">
        <f t="shared" si="109"/>
        <v>-6.604087057650811E-3</v>
      </c>
      <c r="L337" s="15" t="str">
        <f t="shared" si="111"/>
        <v/>
      </c>
      <c r="M337" s="12">
        <v>0.42824575130331644</v>
      </c>
      <c r="N337" s="15" t="str">
        <f t="shared" si="112"/>
        <v/>
      </c>
      <c r="O337" s="15" t="str">
        <f t="shared" si="113"/>
        <v>Exit Trade</v>
      </c>
      <c r="P337" s="15" t="str">
        <f t="shared" si="114"/>
        <v/>
      </c>
      <c r="Q337" s="15">
        <f t="shared" si="115"/>
        <v>1091.1500000000001</v>
      </c>
      <c r="R337" s="15" t="str">
        <f t="shared" si="116"/>
        <v/>
      </c>
      <c r="S337" s="15">
        <f t="shared" si="117"/>
        <v>1150.0999999999999</v>
      </c>
      <c r="T337" s="18" t="str">
        <f t="shared" si="118"/>
        <v/>
      </c>
      <c r="U337" s="18">
        <f t="shared" si="119"/>
        <v>-6.1028373639384417E-3</v>
      </c>
      <c r="V337" s="18" t="str">
        <f t="shared" si="120"/>
        <v/>
      </c>
      <c r="W337" s="18">
        <f t="shared" si="121"/>
        <v>8.8596491228069372E-3</v>
      </c>
      <c r="X337" s="18" t="str">
        <f t="shared" si="100"/>
        <v/>
      </c>
      <c r="Y337" s="18" t="str">
        <f t="shared" si="101"/>
        <v/>
      </c>
      <c r="Z337" s="18" t="str">
        <f t="shared" si="102"/>
        <v/>
      </c>
      <c r="AA337" s="18" t="str">
        <f t="shared" si="103"/>
        <v/>
      </c>
    </row>
    <row r="338" spans="1:27">
      <c r="A338" s="11">
        <v>42503</v>
      </c>
      <c r="B338" s="12">
        <v>1140.9000000000001</v>
      </c>
      <c r="C338" s="12">
        <v>1166</v>
      </c>
      <c r="D338" s="9">
        <f t="shared" si="110"/>
        <v>-9.4509702917503716E-3</v>
      </c>
      <c r="E338" s="9">
        <f t="shared" si="104"/>
        <v>-1.0466968565678043E-2</v>
      </c>
      <c r="F338" s="9">
        <f t="shared" si="105"/>
        <v>1.1134015516013535E-2</v>
      </c>
      <c r="G338" s="9">
        <f t="shared" si="106"/>
        <v>1.458456634535241E-2</v>
      </c>
      <c r="H338" s="9">
        <f t="shared" si="107"/>
        <v>-3.5518503476708499E-2</v>
      </c>
      <c r="I338" s="9">
        <f t="shared" si="108"/>
        <v>9.1251738644194294E-2</v>
      </c>
      <c r="J338" s="3">
        <f t="shared" si="109"/>
        <v>-7.1360194935165076E-3</v>
      </c>
      <c r="K338" s="3">
        <f t="shared" si="109"/>
        <v>-2.4961324580842003E-2</v>
      </c>
      <c r="L338" s="15" t="str">
        <f t="shared" si="111"/>
        <v>Exit Trade</v>
      </c>
      <c r="M338" s="12">
        <v>0.42824575130331644</v>
      </c>
      <c r="N338" s="15" t="str">
        <f t="shared" si="112"/>
        <v/>
      </c>
      <c r="O338" s="15" t="str">
        <f t="shared" si="113"/>
        <v>Exit Trade</v>
      </c>
      <c r="P338" s="15" t="str">
        <f t="shared" si="114"/>
        <v/>
      </c>
      <c r="Q338" s="15">
        <f t="shared" si="115"/>
        <v>1091.1500000000001</v>
      </c>
      <c r="R338" s="15" t="str">
        <f t="shared" si="116"/>
        <v/>
      </c>
      <c r="S338" s="15">
        <f t="shared" si="117"/>
        <v>1150.0999999999999</v>
      </c>
      <c r="T338" s="18" t="str">
        <f t="shared" si="118"/>
        <v/>
      </c>
      <c r="U338" s="18">
        <f t="shared" si="119"/>
        <v>-6.1028373639384417E-3</v>
      </c>
      <c r="V338" s="18" t="str">
        <f t="shared" si="120"/>
        <v/>
      </c>
      <c r="W338" s="18">
        <f t="shared" si="121"/>
        <v>8.8596491228069372E-3</v>
      </c>
      <c r="X338" s="18" t="str">
        <f t="shared" si="100"/>
        <v/>
      </c>
      <c r="Y338" s="18" t="str">
        <f t="shared" si="101"/>
        <v/>
      </c>
      <c r="Z338" s="18" t="str">
        <f t="shared" si="102"/>
        <v/>
      </c>
      <c r="AA338" s="18" t="str">
        <f t="shared" si="103"/>
        <v/>
      </c>
    </row>
    <row r="339" spans="1:27">
      <c r="A339" s="11">
        <v>42506</v>
      </c>
      <c r="B339" s="12">
        <v>1162.8</v>
      </c>
      <c r="C339" s="12">
        <v>1186.45</v>
      </c>
      <c r="D339" s="9">
        <f t="shared" si="110"/>
        <v>-8.7444175741034288E-3</v>
      </c>
      <c r="E339" s="9">
        <f t="shared" si="104"/>
        <v>-1.008969967426074E-2</v>
      </c>
      <c r="F339" s="9">
        <f t="shared" si="105"/>
        <v>1.0988467385075371E-2</v>
      </c>
      <c r="G339" s="9">
        <f t="shared" si="106"/>
        <v>1.4634351942158846E-2</v>
      </c>
      <c r="H339" s="9">
        <f t="shared" si="107"/>
        <v>-3.4813751290680324E-2</v>
      </c>
      <c r="I339" s="9">
        <f t="shared" si="108"/>
        <v>0.12242672731453746</v>
      </c>
      <c r="J339" s="3">
        <f t="shared" si="109"/>
        <v>1.9195372074677766E-2</v>
      </c>
      <c r="K339" s="3">
        <f t="shared" si="109"/>
        <v>1.7538593481989748E-2</v>
      </c>
      <c r="L339" s="15" t="str">
        <f t="shared" si="111"/>
        <v>Exit Trade</v>
      </c>
      <c r="M339" s="12">
        <v>0.42824575130331644</v>
      </c>
      <c r="N339" s="15" t="str">
        <f t="shared" si="112"/>
        <v/>
      </c>
      <c r="O339" s="15" t="str">
        <f t="shared" si="113"/>
        <v>Exit Trade</v>
      </c>
      <c r="P339" s="15" t="str">
        <f t="shared" si="114"/>
        <v/>
      </c>
      <c r="Q339" s="15">
        <f t="shared" si="115"/>
        <v>1091.1500000000001</v>
      </c>
      <c r="R339" s="15" t="str">
        <f t="shared" si="116"/>
        <v/>
      </c>
      <c r="S339" s="15">
        <f t="shared" si="117"/>
        <v>1150.0999999999999</v>
      </c>
      <c r="T339" s="18" t="str">
        <f t="shared" si="118"/>
        <v/>
      </c>
      <c r="U339" s="18">
        <f t="shared" si="119"/>
        <v>-6.1028373639384417E-3</v>
      </c>
      <c r="V339" s="18" t="str">
        <f t="shared" si="120"/>
        <v/>
      </c>
      <c r="W339" s="18">
        <f t="shared" si="121"/>
        <v>8.8596491228069372E-3</v>
      </c>
      <c r="X339" s="18" t="str">
        <f t="shared" si="100"/>
        <v/>
      </c>
      <c r="Y339" s="18" t="str">
        <f t="shared" si="101"/>
        <v/>
      </c>
      <c r="Z339" s="18" t="str">
        <f t="shared" si="102"/>
        <v/>
      </c>
      <c r="AA339" s="18" t="str">
        <f t="shared" si="103"/>
        <v/>
      </c>
    </row>
    <row r="340" spans="1:27">
      <c r="A340" s="11">
        <v>42507</v>
      </c>
      <c r="B340" s="12">
        <v>1153.45</v>
      </c>
      <c r="C340" s="12">
        <v>1217.8499999999999</v>
      </c>
      <c r="D340" s="9">
        <f t="shared" si="110"/>
        <v>-2.359502708706682E-2</v>
      </c>
      <c r="E340" s="9">
        <f t="shared" si="104"/>
        <v>-1.0417942647173864E-2</v>
      </c>
      <c r="F340" s="9">
        <f t="shared" si="105"/>
        <v>1.1245575942539998E-2</v>
      </c>
      <c r="G340" s="9">
        <f t="shared" si="106"/>
        <v>1.4884603223541132E-2</v>
      </c>
      <c r="H340" s="9">
        <f t="shared" si="107"/>
        <v>-3.5720488517888858E-2</v>
      </c>
      <c r="I340" s="9">
        <f t="shared" si="108"/>
        <v>-1.1717571876462465</v>
      </c>
      <c r="J340" s="3">
        <f t="shared" si="109"/>
        <v>-8.0409356725145414E-3</v>
      </c>
      <c r="K340" s="3">
        <f t="shared" si="109"/>
        <v>2.6465506342450051E-2</v>
      </c>
      <c r="L340" s="15" t="str">
        <f t="shared" si="111"/>
        <v/>
      </c>
      <c r="M340" s="12">
        <v>0.42824575130331644</v>
      </c>
      <c r="N340" s="15" t="str">
        <f t="shared" si="112"/>
        <v/>
      </c>
      <c r="O340" s="15" t="str">
        <f t="shared" si="113"/>
        <v>Exit Trade</v>
      </c>
      <c r="P340" s="15" t="str">
        <f t="shared" si="114"/>
        <v/>
      </c>
      <c r="Q340" s="15">
        <f t="shared" si="115"/>
        <v>1091.1500000000001</v>
      </c>
      <c r="R340" s="15" t="str">
        <f t="shared" si="116"/>
        <v/>
      </c>
      <c r="S340" s="15">
        <f t="shared" si="117"/>
        <v>1150.0999999999999</v>
      </c>
      <c r="T340" s="18" t="str">
        <f t="shared" si="118"/>
        <v/>
      </c>
      <c r="U340" s="18">
        <f t="shared" si="119"/>
        <v>-6.1028373639384417E-3</v>
      </c>
      <c r="V340" s="18" t="str">
        <f t="shared" si="120"/>
        <v/>
      </c>
      <c r="W340" s="18">
        <f t="shared" si="121"/>
        <v>8.8596491228069372E-3</v>
      </c>
      <c r="X340" s="18" t="str">
        <f t="shared" si="100"/>
        <v/>
      </c>
      <c r="Y340" s="18" t="str">
        <f t="shared" si="101"/>
        <v/>
      </c>
      <c r="Z340" s="18" t="str">
        <f t="shared" si="102"/>
        <v/>
      </c>
      <c r="AA340" s="18" t="str">
        <f t="shared" si="103"/>
        <v/>
      </c>
    </row>
    <row r="341" spans="1:27">
      <c r="A341" s="11">
        <v>42508</v>
      </c>
      <c r="B341" s="12">
        <v>1140.6500000000001</v>
      </c>
      <c r="C341" s="12">
        <v>1208.2</v>
      </c>
      <c r="D341" s="9">
        <f t="shared" si="110"/>
        <v>-2.4986426578027788E-2</v>
      </c>
      <c r="E341" s="9">
        <f t="shared" si="104"/>
        <v>-1.0599958510942996E-2</v>
      </c>
      <c r="F341" s="9">
        <f t="shared" si="105"/>
        <v>1.1440577196156534E-2</v>
      </c>
      <c r="G341" s="9">
        <f t="shared" si="106"/>
        <v>1.5141340180409205E-2</v>
      </c>
      <c r="H341" s="9">
        <f t="shared" si="107"/>
        <v>-3.6341257202295196E-2</v>
      </c>
      <c r="I341" s="9">
        <f t="shared" si="108"/>
        <v>-1.2574949515587317</v>
      </c>
      <c r="J341" s="3">
        <f t="shared" si="109"/>
        <v>-1.1097143352551003E-2</v>
      </c>
      <c r="K341" s="3">
        <f t="shared" si="109"/>
        <v>-7.9238001395901501E-3</v>
      </c>
      <c r="L341" s="15" t="str">
        <f t="shared" si="111"/>
        <v/>
      </c>
      <c r="M341" s="12">
        <v>0.42824575130331644</v>
      </c>
      <c r="N341" s="15" t="str">
        <f t="shared" si="112"/>
        <v/>
      </c>
      <c r="O341" s="15" t="str">
        <f t="shared" si="113"/>
        <v>Exit Trade</v>
      </c>
      <c r="P341" s="15" t="str">
        <f t="shared" si="114"/>
        <v/>
      </c>
      <c r="Q341" s="15">
        <f t="shared" si="115"/>
        <v>1091.1500000000001</v>
      </c>
      <c r="R341" s="15" t="str">
        <f t="shared" si="116"/>
        <v/>
      </c>
      <c r="S341" s="15">
        <f t="shared" si="117"/>
        <v>1150.0999999999999</v>
      </c>
      <c r="T341" s="18" t="str">
        <f t="shared" si="118"/>
        <v/>
      </c>
      <c r="U341" s="18">
        <f t="shared" si="119"/>
        <v>-6.1028373639384417E-3</v>
      </c>
      <c r="V341" s="18" t="str">
        <f t="shared" si="120"/>
        <v/>
      </c>
      <c r="W341" s="18">
        <f t="shared" si="121"/>
        <v>8.8596491228069372E-3</v>
      </c>
      <c r="X341" s="18" t="str">
        <f t="shared" si="100"/>
        <v/>
      </c>
      <c r="Y341" s="18" t="str">
        <f t="shared" si="101"/>
        <v/>
      </c>
      <c r="Z341" s="18" t="str">
        <f t="shared" si="102"/>
        <v/>
      </c>
      <c r="AA341" s="18" t="str">
        <f t="shared" si="103"/>
        <v/>
      </c>
    </row>
    <row r="342" spans="1:27">
      <c r="A342" s="11">
        <v>42509</v>
      </c>
      <c r="B342" s="12">
        <v>1139.3</v>
      </c>
      <c r="C342" s="12">
        <v>1175.8499999999999</v>
      </c>
      <c r="D342" s="9">
        <f t="shared" si="110"/>
        <v>-1.371382612301676E-2</v>
      </c>
      <c r="E342" s="9">
        <f t="shared" si="104"/>
        <v>-1.0595318558438404E-2</v>
      </c>
      <c r="F342" s="9">
        <f t="shared" si="105"/>
        <v>1.143924050539475E-2</v>
      </c>
      <c r="G342" s="9">
        <f t="shared" si="106"/>
        <v>1.5142972578699782E-2</v>
      </c>
      <c r="H342" s="9">
        <f t="shared" si="107"/>
        <v>-3.6333609695576592E-2</v>
      </c>
      <c r="I342" s="9">
        <f t="shared" si="108"/>
        <v>-0.2726149138229646</v>
      </c>
      <c r="J342" s="3">
        <f t="shared" si="109"/>
        <v>-1.1835357033271698E-3</v>
      </c>
      <c r="K342" s="3">
        <f t="shared" si="109"/>
        <v>-2.6775368316504001E-2</v>
      </c>
      <c r="L342" s="15" t="str">
        <f t="shared" si="111"/>
        <v>Exit Trade</v>
      </c>
      <c r="M342" s="12">
        <v>0.42824575130331644</v>
      </c>
      <c r="N342" s="15" t="str">
        <f t="shared" si="112"/>
        <v/>
      </c>
      <c r="O342" s="15" t="str">
        <f t="shared" si="113"/>
        <v>Exit Trade</v>
      </c>
      <c r="P342" s="15" t="str">
        <f t="shared" si="114"/>
        <v/>
      </c>
      <c r="Q342" s="15">
        <f t="shared" si="115"/>
        <v>1091.1500000000001</v>
      </c>
      <c r="R342" s="15" t="str">
        <f t="shared" si="116"/>
        <v/>
      </c>
      <c r="S342" s="15">
        <f t="shared" si="117"/>
        <v>1150.0999999999999</v>
      </c>
      <c r="T342" s="18" t="str">
        <f t="shared" si="118"/>
        <v/>
      </c>
      <c r="U342" s="18">
        <f t="shared" si="119"/>
        <v>-6.1028373639384417E-3</v>
      </c>
      <c r="V342" s="18" t="str">
        <f t="shared" si="120"/>
        <v/>
      </c>
      <c r="W342" s="18">
        <f t="shared" si="121"/>
        <v>8.8596491228069372E-3</v>
      </c>
      <c r="X342" s="18" t="str">
        <f t="shared" si="100"/>
        <v/>
      </c>
      <c r="Y342" s="18" t="str">
        <f t="shared" si="101"/>
        <v/>
      </c>
      <c r="Z342" s="18" t="str">
        <f t="shared" si="102"/>
        <v/>
      </c>
      <c r="AA342" s="18" t="str">
        <f t="shared" si="103"/>
        <v/>
      </c>
    </row>
    <row r="343" spans="1:27">
      <c r="A343" s="11">
        <v>42510</v>
      </c>
      <c r="B343" s="12">
        <v>1140.9000000000001</v>
      </c>
      <c r="C343" s="12">
        <v>1179.55</v>
      </c>
      <c r="D343" s="9">
        <f t="shared" si="110"/>
        <v>-1.4468774809619339E-2</v>
      </c>
      <c r="E343" s="9">
        <f t="shared" si="104"/>
        <v>-1.0461183803359791E-2</v>
      </c>
      <c r="F343" s="9">
        <f t="shared" si="105"/>
        <v>1.1366805706773264E-2</v>
      </c>
      <c r="G343" s="9">
        <f t="shared" si="106"/>
        <v>1.5114129036880052E-2</v>
      </c>
      <c r="H343" s="9">
        <f t="shared" si="107"/>
        <v>-3.6036496643599633E-2</v>
      </c>
      <c r="I343" s="9">
        <f t="shared" si="108"/>
        <v>-0.35256967609391798</v>
      </c>
      <c r="J343" s="3">
        <f t="shared" si="109"/>
        <v>1.4043711050646332E-3</v>
      </c>
      <c r="K343" s="3">
        <f t="shared" si="109"/>
        <v>3.1466598630778123E-3</v>
      </c>
      <c r="L343" s="15" t="str">
        <f t="shared" si="111"/>
        <v>Exit Trade</v>
      </c>
      <c r="M343" s="12">
        <v>0.42824575130331644</v>
      </c>
      <c r="N343" s="15" t="str">
        <f t="shared" si="112"/>
        <v/>
      </c>
      <c r="O343" s="15" t="str">
        <f t="shared" si="113"/>
        <v>Exit Trade</v>
      </c>
      <c r="P343" s="15" t="str">
        <f t="shared" si="114"/>
        <v/>
      </c>
      <c r="Q343" s="15">
        <f t="shared" si="115"/>
        <v>1091.1500000000001</v>
      </c>
      <c r="R343" s="15" t="str">
        <f t="shared" si="116"/>
        <v/>
      </c>
      <c r="S343" s="15">
        <f t="shared" si="117"/>
        <v>1150.0999999999999</v>
      </c>
      <c r="T343" s="18" t="str">
        <f t="shared" si="118"/>
        <v/>
      </c>
      <c r="U343" s="18">
        <f t="shared" si="119"/>
        <v>-6.1028373639384417E-3</v>
      </c>
      <c r="V343" s="18" t="str">
        <f t="shared" si="120"/>
        <v/>
      </c>
      <c r="W343" s="18">
        <f t="shared" si="121"/>
        <v>8.8596491228069372E-3</v>
      </c>
      <c r="X343" s="18" t="str">
        <f t="shared" si="100"/>
        <v/>
      </c>
      <c r="Y343" s="18" t="str">
        <f t="shared" si="101"/>
        <v/>
      </c>
      <c r="Z343" s="18" t="str">
        <f t="shared" si="102"/>
        <v/>
      </c>
      <c r="AA343" s="18" t="str">
        <f t="shared" si="103"/>
        <v/>
      </c>
    </row>
    <row r="344" spans="1:27">
      <c r="A344" s="11">
        <v>42513</v>
      </c>
      <c r="B344" s="12">
        <v>1136.75</v>
      </c>
      <c r="C344" s="12">
        <v>1160.25</v>
      </c>
      <c r="D344" s="9">
        <f t="shared" si="110"/>
        <v>-8.8866142139217806E-3</v>
      </c>
      <c r="E344" s="9">
        <f t="shared" si="104"/>
        <v>-1.0214694263889178E-2</v>
      </c>
      <c r="F344" s="9">
        <f t="shared" si="105"/>
        <v>1.1316309083178353E-2</v>
      </c>
      <c r="G344" s="9">
        <f t="shared" si="106"/>
        <v>1.5247001173262116E-2</v>
      </c>
      <c r="H344" s="9">
        <f t="shared" si="107"/>
        <v>-3.5676389701040472E-2</v>
      </c>
      <c r="I344" s="9">
        <f t="shared" si="108"/>
        <v>0.11735982467477693</v>
      </c>
      <c r="J344" s="3">
        <f t="shared" si="109"/>
        <v>-3.63747918310114E-3</v>
      </c>
      <c r="K344" s="3">
        <f t="shared" si="109"/>
        <v>-1.6362172014751351E-2</v>
      </c>
      <c r="L344" s="15" t="str">
        <f t="shared" si="111"/>
        <v>Exit Trade</v>
      </c>
      <c r="M344" s="12">
        <v>0.42824575130331644</v>
      </c>
      <c r="N344" s="15" t="str">
        <f t="shared" si="112"/>
        <v/>
      </c>
      <c r="O344" s="15" t="str">
        <f t="shared" si="113"/>
        <v>Exit Trade</v>
      </c>
      <c r="P344" s="15" t="str">
        <f t="shared" si="114"/>
        <v/>
      </c>
      <c r="Q344" s="15">
        <f t="shared" si="115"/>
        <v>1091.1500000000001</v>
      </c>
      <c r="R344" s="15" t="str">
        <f t="shared" si="116"/>
        <v/>
      </c>
      <c r="S344" s="15">
        <f t="shared" si="117"/>
        <v>1150.0999999999999</v>
      </c>
      <c r="T344" s="18" t="str">
        <f t="shared" si="118"/>
        <v/>
      </c>
      <c r="U344" s="18">
        <f t="shared" si="119"/>
        <v>-6.1028373639384417E-3</v>
      </c>
      <c r="V344" s="18" t="str">
        <f t="shared" si="120"/>
        <v/>
      </c>
      <c r="W344" s="18">
        <f t="shared" si="121"/>
        <v>8.8596491228069372E-3</v>
      </c>
      <c r="X344" s="18" t="str">
        <f t="shared" si="100"/>
        <v/>
      </c>
      <c r="Y344" s="18" t="str">
        <f t="shared" si="101"/>
        <v/>
      </c>
      <c r="Z344" s="18" t="str">
        <f t="shared" si="102"/>
        <v/>
      </c>
      <c r="AA344" s="18" t="str">
        <f t="shared" si="103"/>
        <v/>
      </c>
    </row>
    <row r="345" spans="1:27">
      <c r="A345" s="11">
        <v>42514</v>
      </c>
      <c r="B345" s="12">
        <v>1139.95</v>
      </c>
      <c r="C345" s="12">
        <v>1172.75</v>
      </c>
      <c r="D345" s="9">
        <f t="shared" si="110"/>
        <v>-1.2319638704047219E-2</v>
      </c>
      <c r="E345" s="9">
        <f t="shared" si="104"/>
        <v>-1.0416335441670742E-2</v>
      </c>
      <c r="F345" s="9">
        <f t="shared" si="105"/>
        <v>1.1297482588402814E-2</v>
      </c>
      <c r="G345" s="9">
        <f t="shared" si="106"/>
        <v>1.5003000382235588E-2</v>
      </c>
      <c r="H345" s="9">
        <f t="shared" si="107"/>
        <v>-3.5835671265577074E-2</v>
      </c>
      <c r="I345" s="9">
        <f t="shared" si="108"/>
        <v>-0.16847144905806463</v>
      </c>
      <c r="J345" s="3">
        <f t="shared" si="109"/>
        <v>2.8150428854189975E-3</v>
      </c>
      <c r="K345" s="3">
        <f t="shared" si="109"/>
        <v>1.0773540185304891E-2</v>
      </c>
      <c r="L345" s="15" t="str">
        <f t="shared" si="111"/>
        <v>Exit Trade</v>
      </c>
      <c r="M345" s="12">
        <v>0.42824575130331644</v>
      </c>
      <c r="N345" s="15" t="str">
        <f t="shared" si="112"/>
        <v/>
      </c>
      <c r="O345" s="15" t="str">
        <f t="shared" si="113"/>
        <v>Exit Trade</v>
      </c>
      <c r="P345" s="15" t="str">
        <f t="shared" si="114"/>
        <v/>
      </c>
      <c r="Q345" s="15">
        <f t="shared" si="115"/>
        <v>1091.1500000000001</v>
      </c>
      <c r="R345" s="15" t="str">
        <f t="shared" si="116"/>
        <v/>
      </c>
      <c r="S345" s="15">
        <f t="shared" si="117"/>
        <v>1150.0999999999999</v>
      </c>
      <c r="T345" s="18" t="str">
        <f t="shared" si="118"/>
        <v/>
      </c>
      <c r="U345" s="18">
        <f t="shared" si="119"/>
        <v>-6.1028373639384417E-3</v>
      </c>
      <c r="V345" s="18" t="str">
        <f t="shared" si="120"/>
        <v/>
      </c>
      <c r="W345" s="18">
        <f t="shared" si="121"/>
        <v>8.8596491228069372E-3</v>
      </c>
      <c r="X345" s="18" t="str">
        <f t="shared" ref="X345:X408" si="122">IF(AND(O344="Enter Trade",O345="Exit Trade",U344&gt;W344),1-Q345/Q344,IF(AND(O344="Enter Trade",O345="Exit Trade",U344&lt;W344),Q345/Q344-1,""))</f>
        <v/>
      </c>
      <c r="Y345" s="18" t="str">
        <f t="shared" ref="Y345:Y408" si="123">IF(AND(O344="Enter Trade",O345="Exit Trade",U344&gt;W344),S345/S344-1,IF(AND(O344="Enter Trade",O345="Exit Trade",U344&lt;W344),1-S345/S344,""))</f>
        <v/>
      </c>
      <c r="Z345" s="18" t="str">
        <f t="shared" ref="Z345:Z408" si="124">IF(AND(X345&lt;&gt;"",Y345&lt;&gt;""),(X345+Y345),"")</f>
        <v/>
      </c>
      <c r="AA345" s="18" t="str">
        <f t="shared" ref="AA345:AA408" si="125">IF(AND(X345&lt;&gt;"",Y345&lt;&gt;""),(X345+Y345)/2,"")</f>
        <v/>
      </c>
    </row>
    <row r="346" spans="1:27">
      <c r="A346" s="11">
        <v>42515</v>
      </c>
      <c r="B346" s="12">
        <v>1173.3</v>
      </c>
      <c r="C346" s="12">
        <v>1207.05</v>
      </c>
      <c r="D346" s="9">
        <f t="shared" si="110"/>
        <v>-1.2316189710842858E-2</v>
      </c>
      <c r="E346" s="9">
        <f t="shared" si="104"/>
        <v>-1.0553432071423459E-2</v>
      </c>
      <c r="F346" s="9">
        <f t="shared" si="105"/>
        <v>1.1294655872984083E-2</v>
      </c>
      <c r="G346" s="9">
        <f t="shared" si="106"/>
        <v>1.485954364279073E-2</v>
      </c>
      <c r="H346" s="9">
        <f t="shared" si="107"/>
        <v>-3.5966407785637644E-2</v>
      </c>
      <c r="I346" s="9">
        <f t="shared" si="108"/>
        <v>-0.1560700617391784</v>
      </c>
      <c r="J346" s="3">
        <f t="shared" si="109"/>
        <v>2.9255669108294143E-2</v>
      </c>
      <c r="K346" s="3">
        <f t="shared" si="109"/>
        <v>2.9247495203581286E-2</v>
      </c>
      <c r="L346" s="15" t="str">
        <f t="shared" si="111"/>
        <v>Exit Trade</v>
      </c>
      <c r="M346" s="12">
        <v>0.42824575130331644</v>
      </c>
      <c r="N346" s="15" t="str">
        <f t="shared" si="112"/>
        <v/>
      </c>
      <c r="O346" s="15" t="str">
        <f t="shared" si="113"/>
        <v>Exit Trade</v>
      </c>
      <c r="P346" s="15" t="str">
        <f t="shared" si="114"/>
        <v/>
      </c>
      <c r="Q346" s="15">
        <f t="shared" si="115"/>
        <v>1091.1500000000001</v>
      </c>
      <c r="R346" s="15" t="str">
        <f t="shared" si="116"/>
        <v/>
      </c>
      <c r="S346" s="15">
        <f t="shared" si="117"/>
        <v>1150.0999999999999</v>
      </c>
      <c r="T346" s="18" t="str">
        <f t="shared" si="118"/>
        <v/>
      </c>
      <c r="U346" s="18">
        <f t="shared" si="119"/>
        <v>-6.1028373639384417E-3</v>
      </c>
      <c r="V346" s="18" t="str">
        <f t="shared" si="120"/>
        <v/>
      </c>
      <c r="W346" s="18">
        <f t="shared" si="121"/>
        <v>8.8596491228069372E-3</v>
      </c>
      <c r="X346" s="18" t="str">
        <f t="shared" si="122"/>
        <v/>
      </c>
      <c r="Y346" s="18" t="str">
        <f t="shared" si="123"/>
        <v/>
      </c>
      <c r="Z346" s="18" t="str">
        <f t="shared" si="124"/>
        <v/>
      </c>
      <c r="AA346" s="18" t="str">
        <f t="shared" si="125"/>
        <v/>
      </c>
    </row>
    <row r="347" spans="1:27">
      <c r="A347" s="11">
        <v>42516</v>
      </c>
      <c r="B347" s="12">
        <v>1183.25</v>
      </c>
      <c r="C347" s="12">
        <v>1228.25</v>
      </c>
      <c r="D347" s="9">
        <f t="shared" si="110"/>
        <v>-1.6210259666827754E-2</v>
      </c>
      <c r="E347" s="9">
        <f t="shared" si="104"/>
        <v>-1.0974636461565842E-2</v>
      </c>
      <c r="F347" s="9">
        <f t="shared" si="105"/>
        <v>1.1260971517218683E-2</v>
      </c>
      <c r="G347" s="9">
        <f t="shared" si="106"/>
        <v>1.4362549452176193E-2</v>
      </c>
      <c r="H347" s="9">
        <f t="shared" si="107"/>
        <v>-3.6311822375307876E-2</v>
      </c>
      <c r="I347" s="9">
        <f t="shared" si="108"/>
        <v>-0.46493530307365916</v>
      </c>
      <c r="J347" s="3">
        <f t="shared" si="109"/>
        <v>8.480354555527184E-3</v>
      </c>
      <c r="K347" s="3">
        <f t="shared" si="109"/>
        <v>1.7563481214531333E-2</v>
      </c>
      <c r="L347" s="15" t="str">
        <f t="shared" si="111"/>
        <v>Exit Trade</v>
      </c>
      <c r="M347" s="12">
        <v>0.42824575130331644</v>
      </c>
      <c r="N347" s="15" t="str">
        <f t="shared" si="112"/>
        <v/>
      </c>
      <c r="O347" s="15" t="str">
        <f t="shared" si="113"/>
        <v>Exit Trade</v>
      </c>
      <c r="P347" s="15" t="str">
        <f t="shared" si="114"/>
        <v/>
      </c>
      <c r="Q347" s="15">
        <f t="shared" si="115"/>
        <v>1091.1500000000001</v>
      </c>
      <c r="R347" s="15" t="str">
        <f t="shared" si="116"/>
        <v/>
      </c>
      <c r="S347" s="15">
        <f t="shared" si="117"/>
        <v>1150.0999999999999</v>
      </c>
      <c r="T347" s="18" t="str">
        <f t="shared" si="118"/>
        <v/>
      </c>
      <c r="U347" s="18">
        <f t="shared" si="119"/>
        <v>-6.1028373639384417E-3</v>
      </c>
      <c r="V347" s="18" t="str">
        <f t="shared" si="120"/>
        <v/>
      </c>
      <c r="W347" s="18">
        <f t="shared" si="121"/>
        <v>8.8596491228069372E-3</v>
      </c>
      <c r="X347" s="18" t="str">
        <f t="shared" si="122"/>
        <v/>
      </c>
      <c r="Y347" s="18" t="str">
        <f t="shared" si="123"/>
        <v/>
      </c>
      <c r="Z347" s="18" t="str">
        <f t="shared" si="124"/>
        <v/>
      </c>
      <c r="AA347" s="18" t="str">
        <f t="shared" si="125"/>
        <v/>
      </c>
    </row>
    <row r="348" spans="1:27">
      <c r="A348" s="11">
        <v>42517</v>
      </c>
      <c r="B348" s="12">
        <v>1186.8</v>
      </c>
      <c r="C348" s="12">
        <v>1255.55</v>
      </c>
      <c r="D348" s="9">
        <f t="shared" si="110"/>
        <v>-2.4456474738039559E-2</v>
      </c>
      <c r="E348" s="9">
        <f t="shared" si="104"/>
        <v>-1.1420105439786421E-2</v>
      </c>
      <c r="F348" s="9">
        <f t="shared" si="105"/>
        <v>1.1526981423378003E-2</v>
      </c>
      <c r="G348" s="9">
        <f t="shared" si="106"/>
        <v>1.4515602762814087E-2</v>
      </c>
      <c r="H348" s="9">
        <f t="shared" si="107"/>
        <v>-3.735581364238693E-2</v>
      </c>
      <c r="I348" s="9">
        <f t="shared" si="108"/>
        <v>-1.1309438975770298</v>
      </c>
      <c r="J348" s="3">
        <f t="shared" si="109"/>
        <v>3.0002112824846438E-3</v>
      </c>
      <c r="K348" s="3">
        <f t="shared" si="109"/>
        <v>2.2226745369428012E-2</v>
      </c>
      <c r="L348" s="15" t="str">
        <f t="shared" si="111"/>
        <v/>
      </c>
      <c r="M348" s="12">
        <v>0.42824575130331644</v>
      </c>
      <c r="N348" s="15" t="str">
        <f t="shared" si="112"/>
        <v/>
      </c>
      <c r="O348" s="15" t="str">
        <f t="shared" si="113"/>
        <v>Exit Trade</v>
      </c>
      <c r="P348" s="15" t="str">
        <f t="shared" si="114"/>
        <v/>
      </c>
      <c r="Q348" s="15">
        <f t="shared" si="115"/>
        <v>1091.1500000000001</v>
      </c>
      <c r="R348" s="15" t="str">
        <f t="shared" si="116"/>
        <v/>
      </c>
      <c r="S348" s="15">
        <f t="shared" si="117"/>
        <v>1150.0999999999999</v>
      </c>
      <c r="T348" s="18" t="str">
        <f t="shared" si="118"/>
        <v/>
      </c>
      <c r="U348" s="18">
        <f t="shared" si="119"/>
        <v>-6.1028373639384417E-3</v>
      </c>
      <c r="V348" s="18" t="str">
        <f t="shared" si="120"/>
        <v/>
      </c>
      <c r="W348" s="18">
        <f t="shared" si="121"/>
        <v>8.8596491228069372E-3</v>
      </c>
      <c r="X348" s="18" t="str">
        <f t="shared" si="122"/>
        <v/>
      </c>
      <c r="Y348" s="18" t="str">
        <f t="shared" si="123"/>
        <v/>
      </c>
      <c r="Z348" s="18" t="str">
        <f t="shared" si="124"/>
        <v/>
      </c>
      <c r="AA348" s="18" t="str">
        <f t="shared" si="125"/>
        <v/>
      </c>
    </row>
    <row r="349" spans="1:27">
      <c r="A349" s="11">
        <v>42520</v>
      </c>
      <c r="B349" s="12">
        <v>1179.75</v>
      </c>
      <c r="C349" s="12">
        <v>1233.95</v>
      </c>
      <c r="D349" s="9">
        <f t="shared" si="110"/>
        <v>-1.9507576304575894E-2</v>
      </c>
      <c r="E349" s="9">
        <f t="shared" si="104"/>
        <v>-1.163274171700999E-2</v>
      </c>
      <c r="F349" s="9">
        <f t="shared" si="105"/>
        <v>1.1618059529617921E-2</v>
      </c>
      <c r="G349" s="9">
        <f t="shared" si="106"/>
        <v>1.4507892224630331E-2</v>
      </c>
      <c r="H349" s="9">
        <f t="shared" si="107"/>
        <v>-3.7773375658650313E-2</v>
      </c>
      <c r="I349" s="9">
        <f t="shared" si="108"/>
        <v>-0.67780979839968869</v>
      </c>
      <c r="J349" s="3">
        <f t="shared" si="109"/>
        <v>-5.9403437815975348E-3</v>
      </c>
      <c r="K349" s="3">
        <f t="shared" si="109"/>
        <v>-1.7203615945203227E-2</v>
      </c>
      <c r="L349" s="15" t="str">
        <f t="shared" si="111"/>
        <v/>
      </c>
      <c r="M349" s="12">
        <v>0.42824575130331644</v>
      </c>
      <c r="N349" s="15" t="str">
        <f t="shared" si="112"/>
        <v/>
      </c>
      <c r="O349" s="15" t="str">
        <f t="shared" si="113"/>
        <v>Exit Trade</v>
      </c>
      <c r="P349" s="15" t="str">
        <f t="shared" si="114"/>
        <v/>
      </c>
      <c r="Q349" s="15">
        <f t="shared" si="115"/>
        <v>1091.1500000000001</v>
      </c>
      <c r="R349" s="15" t="str">
        <f t="shared" si="116"/>
        <v/>
      </c>
      <c r="S349" s="15">
        <f t="shared" si="117"/>
        <v>1150.0999999999999</v>
      </c>
      <c r="T349" s="18" t="str">
        <f t="shared" si="118"/>
        <v/>
      </c>
      <c r="U349" s="18">
        <f t="shared" si="119"/>
        <v>-6.1028373639384417E-3</v>
      </c>
      <c r="V349" s="18" t="str">
        <f t="shared" si="120"/>
        <v/>
      </c>
      <c r="W349" s="18">
        <f t="shared" si="121"/>
        <v>8.8596491228069372E-3</v>
      </c>
      <c r="X349" s="18" t="str">
        <f t="shared" si="122"/>
        <v/>
      </c>
      <c r="Y349" s="18" t="str">
        <f t="shared" si="123"/>
        <v/>
      </c>
      <c r="Z349" s="18" t="str">
        <f t="shared" si="124"/>
        <v/>
      </c>
      <c r="AA349" s="18" t="str">
        <f t="shared" si="125"/>
        <v/>
      </c>
    </row>
    <row r="350" spans="1:27">
      <c r="A350" s="11">
        <v>42521</v>
      </c>
      <c r="B350" s="12">
        <v>1181.9000000000001</v>
      </c>
      <c r="C350" s="12">
        <v>1237.7</v>
      </c>
      <c r="D350" s="9">
        <f t="shared" si="110"/>
        <v>-2.0034658292604954E-2</v>
      </c>
      <c r="E350" s="9">
        <f t="shared" si="104"/>
        <v>-1.1718870119633051E-2</v>
      </c>
      <c r="F350" s="9">
        <f t="shared" si="105"/>
        <v>1.1672129632205982E-2</v>
      </c>
      <c r="G350" s="9">
        <f t="shared" si="106"/>
        <v>1.4543421552830409E-2</v>
      </c>
      <c r="H350" s="9">
        <f t="shared" si="107"/>
        <v>-3.7981161792096513E-2</v>
      </c>
      <c r="I350" s="9">
        <f t="shared" si="108"/>
        <v>-0.7124482365263326</v>
      </c>
      <c r="J350" s="3">
        <f t="shared" si="109"/>
        <v>1.8224200042382631E-3</v>
      </c>
      <c r="K350" s="3">
        <f t="shared" si="109"/>
        <v>3.0390210300255275E-3</v>
      </c>
      <c r="L350" s="15" t="str">
        <f t="shared" si="111"/>
        <v/>
      </c>
      <c r="M350" s="12">
        <v>0.42824575130331644</v>
      </c>
      <c r="N350" s="15" t="str">
        <f t="shared" si="112"/>
        <v/>
      </c>
      <c r="O350" s="15" t="str">
        <f t="shared" si="113"/>
        <v>Exit Trade</v>
      </c>
      <c r="P350" s="15" t="str">
        <f t="shared" si="114"/>
        <v/>
      </c>
      <c r="Q350" s="15">
        <f t="shared" si="115"/>
        <v>1091.1500000000001</v>
      </c>
      <c r="R350" s="15" t="str">
        <f t="shared" si="116"/>
        <v/>
      </c>
      <c r="S350" s="15">
        <f t="shared" si="117"/>
        <v>1150.0999999999999</v>
      </c>
      <c r="T350" s="18" t="str">
        <f t="shared" si="118"/>
        <v/>
      </c>
      <c r="U350" s="18">
        <f t="shared" si="119"/>
        <v>-6.1028373639384417E-3</v>
      </c>
      <c r="V350" s="18" t="str">
        <f t="shared" si="120"/>
        <v/>
      </c>
      <c r="W350" s="18">
        <f t="shared" si="121"/>
        <v>8.8596491228069372E-3</v>
      </c>
      <c r="X350" s="18" t="str">
        <f t="shared" si="122"/>
        <v/>
      </c>
      <c r="Y350" s="18" t="str">
        <f t="shared" si="123"/>
        <v/>
      </c>
      <c r="Z350" s="18" t="str">
        <f t="shared" si="124"/>
        <v/>
      </c>
      <c r="AA350" s="18" t="str">
        <f t="shared" si="125"/>
        <v/>
      </c>
    </row>
    <row r="351" spans="1:27">
      <c r="A351" s="11">
        <v>42522</v>
      </c>
      <c r="B351" s="12">
        <v>1175.1500000000001</v>
      </c>
      <c r="C351" s="12">
        <v>1243.25</v>
      </c>
      <c r="D351" s="9">
        <f t="shared" si="110"/>
        <v>-2.446516298629408E-2</v>
      </c>
      <c r="E351" s="9">
        <f t="shared" si="104"/>
        <v>-1.1988980715089241E-2</v>
      </c>
      <c r="F351" s="9">
        <f t="shared" si="105"/>
        <v>1.1875273742515579E-2</v>
      </c>
      <c r="G351" s="9">
        <f t="shared" si="106"/>
        <v>1.4730385205570812E-2</v>
      </c>
      <c r="H351" s="9">
        <f t="shared" si="107"/>
        <v>-3.8708346635749291E-2</v>
      </c>
      <c r="I351" s="9">
        <f t="shared" si="108"/>
        <v>-1.0506016569991057</v>
      </c>
      <c r="J351" s="3">
        <f t="shared" si="109"/>
        <v>-5.7111430747102121E-3</v>
      </c>
      <c r="K351" s="3">
        <f t="shared" si="109"/>
        <v>4.4841237779752402E-3</v>
      </c>
      <c r="L351" s="15" t="str">
        <f t="shared" si="111"/>
        <v/>
      </c>
      <c r="M351" s="12">
        <v>0.42824575130331644</v>
      </c>
      <c r="N351" s="15" t="str">
        <f t="shared" si="112"/>
        <v/>
      </c>
      <c r="O351" s="15" t="str">
        <f t="shared" si="113"/>
        <v>Exit Trade</v>
      </c>
      <c r="P351" s="15" t="str">
        <f t="shared" si="114"/>
        <v/>
      </c>
      <c r="Q351" s="15">
        <f t="shared" si="115"/>
        <v>1091.1500000000001</v>
      </c>
      <c r="R351" s="15" t="str">
        <f t="shared" si="116"/>
        <v/>
      </c>
      <c r="S351" s="15">
        <f t="shared" si="117"/>
        <v>1150.0999999999999</v>
      </c>
      <c r="T351" s="18" t="str">
        <f t="shared" si="118"/>
        <v/>
      </c>
      <c r="U351" s="18">
        <f t="shared" si="119"/>
        <v>-6.1028373639384417E-3</v>
      </c>
      <c r="V351" s="18" t="str">
        <f t="shared" si="120"/>
        <v/>
      </c>
      <c r="W351" s="18">
        <f t="shared" si="121"/>
        <v>8.8596491228069372E-3</v>
      </c>
      <c r="X351" s="18" t="str">
        <f t="shared" si="122"/>
        <v/>
      </c>
      <c r="Y351" s="18" t="str">
        <f t="shared" si="123"/>
        <v/>
      </c>
      <c r="Z351" s="18" t="str">
        <f t="shared" si="124"/>
        <v/>
      </c>
      <c r="AA351" s="18" t="str">
        <f t="shared" si="125"/>
        <v/>
      </c>
    </row>
    <row r="352" spans="1:27">
      <c r="A352" s="11">
        <v>42523</v>
      </c>
      <c r="B352" s="12">
        <v>1174.95</v>
      </c>
      <c r="C352" s="12">
        <v>1260.55</v>
      </c>
      <c r="D352" s="9">
        <f t="shared" si="110"/>
        <v>-3.0540691144386609E-2</v>
      </c>
      <c r="E352" s="9">
        <f t="shared" ref="E352:E415" si="126">AVERAGE(D323:D352)</f>
        <v>-1.2245298871569768E-2</v>
      </c>
      <c r="F352" s="9">
        <f t="shared" ref="F352:F415" si="127">STDEV(D323:D352)</f>
        <v>1.2196452300469117E-2</v>
      </c>
      <c r="G352" s="9">
        <f t="shared" ref="G352:G415" si="128">E352+2.25*F352</f>
        <v>1.5196718804485745E-2</v>
      </c>
      <c r="H352" s="9">
        <f t="shared" ref="H352:H415" si="129">E352-2.25*F352</f>
        <v>-3.9687316547625279E-2</v>
      </c>
      <c r="I352" s="9">
        <f t="shared" ref="I352:I415" si="130">(D352-E352)/F352</f>
        <v>-1.5000585270286455</v>
      </c>
      <c r="J352" s="3">
        <f t="shared" ref="J352:K415" si="131">(B352-B351)/B351</f>
        <v>-1.7019103944181208E-4</v>
      </c>
      <c r="K352" s="3">
        <f t="shared" si="131"/>
        <v>1.3915141765533847E-2</v>
      </c>
      <c r="L352" s="15" t="str">
        <f t="shared" si="111"/>
        <v/>
      </c>
      <c r="M352" s="12">
        <v>0.42824575130331644</v>
      </c>
      <c r="N352" s="15" t="str">
        <f t="shared" si="112"/>
        <v/>
      </c>
      <c r="O352" s="15" t="str">
        <f t="shared" si="113"/>
        <v>Exit Trade</v>
      </c>
      <c r="P352" s="15" t="str">
        <f t="shared" si="114"/>
        <v/>
      </c>
      <c r="Q352" s="15">
        <f t="shared" si="115"/>
        <v>1091.1500000000001</v>
      </c>
      <c r="R352" s="15" t="str">
        <f t="shared" si="116"/>
        <v/>
      </c>
      <c r="S352" s="15">
        <f t="shared" si="117"/>
        <v>1150.0999999999999</v>
      </c>
      <c r="T352" s="18" t="str">
        <f t="shared" si="118"/>
        <v/>
      </c>
      <c r="U352" s="18">
        <f t="shared" si="119"/>
        <v>-6.1028373639384417E-3</v>
      </c>
      <c r="V352" s="18" t="str">
        <f t="shared" si="120"/>
        <v/>
      </c>
      <c r="W352" s="18">
        <f t="shared" si="121"/>
        <v>8.8596491228069372E-3</v>
      </c>
      <c r="X352" s="18" t="str">
        <f t="shared" si="122"/>
        <v/>
      </c>
      <c r="Y352" s="18" t="str">
        <f t="shared" si="123"/>
        <v/>
      </c>
      <c r="Z352" s="18" t="str">
        <f t="shared" si="124"/>
        <v/>
      </c>
      <c r="AA352" s="18" t="str">
        <f t="shared" si="125"/>
        <v/>
      </c>
    </row>
    <row r="353" spans="1:27">
      <c r="A353" s="11">
        <v>42524</v>
      </c>
      <c r="B353" s="12">
        <v>1171.75</v>
      </c>
      <c r="C353" s="12">
        <v>1254.9000000000001</v>
      </c>
      <c r="D353" s="9">
        <f t="shared" si="110"/>
        <v>-2.9774157108044933E-2</v>
      </c>
      <c r="E353" s="9">
        <f t="shared" si="126"/>
        <v>-1.2720245114725279E-2</v>
      </c>
      <c r="F353" s="9">
        <f t="shared" si="127"/>
        <v>1.2599373515170608E-2</v>
      </c>
      <c r="G353" s="9">
        <f t="shared" si="128"/>
        <v>1.562834529440859E-2</v>
      </c>
      <c r="H353" s="9">
        <f t="shared" si="129"/>
        <v>-4.1068835523859148E-2</v>
      </c>
      <c r="I353" s="9">
        <f t="shared" si="130"/>
        <v>-1.3535523788373638</v>
      </c>
      <c r="J353" s="3">
        <f t="shared" si="131"/>
        <v>-2.7235201497936468E-3</v>
      </c>
      <c r="K353" s="3">
        <f t="shared" si="131"/>
        <v>-4.4821704811390771E-3</v>
      </c>
      <c r="L353" s="15" t="str">
        <f t="shared" si="111"/>
        <v/>
      </c>
      <c r="M353" s="12">
        <v>0.42824575130331644</v>
      </c>
      <c r="N353" s="15" t="str">
        <f t="shared" si="112"/>
        <v/>
      </c>
      <c r="O353" s="15" t="str">
        <f t="shared" si="113"/>
        <v>Exit Trade</v>
      </c>
      <c r="P353" s="15" t="str">
        <f t="shared" si="114"/>
        <v/>
      </c>
      <c r="Q353" s="15">
        <f t="shared" si="115"/>
        <v>1091.1500000000001</v>
      </c>
      <c r="R353" s="15" t="str">
        <f t="shared" si="116"/>
        <v/>
      </c>
      <c r="S353" s="15">
        <f t="shared" si="117"/>
        <v>1150.0999999999999</v>
      </c>
      <c r="T353" s="18" t="str">
        <f t="shared" si="118"/>
        <v/>
      </c>
      <c r="U353" s="18">
        <f t="shared" si="119"/>
        <v>-6.1028373639384417E-3</v>
      </c>
      <c r="V353" s="18" t="str">
        <f t="shared" si="120"/>
        <v/>
      </c>
      <c r="W353" s="18">
        <f t="shared" si="121"/>
        <v>8.8596491228069372E-3</v>
      </c>
      <c r="X353" s="18" t="str">
        <f t="shared" si="122"/>
        <v/>
      </c>
      <c r="Y353" s="18" t="str">
        <f t="shared" si="123"/>
        <v/>
      </c>
      <c r="Z353" s="18" t="str">
        <f t="shared" si="124"/>
        <v/>
      </c>
      <c r="AA353" s="18" t="str">
        <f t="shared" si="125"/>
        <v/>
      </c>
    </row>
    <row r="354" spans="1:27">
      <c r="A354" s="11">
        <v>42527</v>
      </c>
      <c r="B354" s="12">
        <v>1171.0999999999999</v>
      </c>
      <c r="C354" s="12">
        <v>1251.6500000000001</v>
      </c>
      <c r="D354" s="9">
        <f t="shared" si="110"/>
        <v>-2.8888922722790002E-2</v>
      </c>
      <c r="E354" s="9">
        <f t="shared" si="126"/>
        <v>-1.343703249784681E-2</v>
      </c>
      <c r="F354" s="9">
        <f t="shared" si="127"/>
        <v>1.289364072206603E-2</v>
      </c>
      <c r="G354" s="9">
        <f t="shared" si="128"/>
        <v>1.5573659126801757E-2</v>
      </c>
      <c r="H354" s="9">
        <f t="shared" si="129"/>
        <v>-4.2447724122495381E-2</v>
      </c>
      <c r="I354" s="9">
        <f t="shared" si="130"/>
        <v>-1.1984117254406665</v>
      </c>
      <c r="J354" s="3">
        <f t="shared" si="131"/>
        <v>-5.5472583742273603E-4</v>
      </c>
      <c r="K354" s="3">
        <f t="shared" si="131"/>
        <v>-2.5898477966371822E-3</v>
      </c>
      <c r="L354" s="15" t="str">
        <f t="shared" si="111"/>
        <v/>
      </c>
      <c r="M354" s="12">
        <v>0.42824575130331644</v>
      </c>
      <c r="N354" s="15" t="str">
        <f t="shared" si="112"/>
        <v/>
      </c>
      <c r="O354" s="15" t="str">
        <f t="shared" si="113"/>
        <v>Exit Trade</v>
      </c>
      <c r="P354" s="15" t="str">
        <f t="shared" si="114"/>
        <v/>
      </c>
      <c r="Q354" s="15">
        <f t="shared" si="115"/>
        <v>1091.1500000000001</v>
      </c>
      <c r="R354" s="15" t="str">
        <f t="shared" si="116"/>
        <v/>
      </c>
      <c r="S354" s="15">
        <f t="shared" si="117"/>
        <v>1150.0999999999999</v>
      </c>
      <c r="T354" s="18" t="str">
        <f t="shared" si="118"/>
        <v/>
      </c>
      <c r="U354" s="18">
        <f t="shared" si="119"/>
        <v>-6.1028373639384417E-3</v>
      </c>
      <c r="V354" s="18" t="str">
        <f t="shared" si="120"/>
        <v/>
      </c>
      <c r="W354" s="18">
        <f t="shared" si="121"/>
        <v>8.8596491228069372E-3</v>
      </c>
      <c r="X354" s="18" t="str">
        <f t="shared" si="122"/>
        <v/>
      </c>
      <c r="Y354" s="18" t="str">
        <f t="shared" si="123"/>
        <v/>
      </c>
      <c r="Z354" s="18" t="str">
        <f t="shared" si="124"/>
        <v/>
      </c>
      <c r="AA354" s="18" t="str">
        <f t="shared" si="125"/>
        <v/>
      </c>
    </row>
    <row r="355" spans="1:27">
      <c r="A355" s="11">
        <v>42528</v>
      </c>
      <c r="B355" s="12">
        <v>1173.7</v>
      </c>
      <c r="C355" s="12">
        <v>1251.3</v>
      </c>
      <c r="D355" s="9">
        <f t="shared" si="110"/>
        <v>-2.7804339982798829E-2</v>
      </c>
      <c r="E355" s="9">
        <f t="shared" si="126"/>
        <v>-1.4190083903469179E-2</v>
      </c>
      <c r="F355" s="9">
        <f t="shared" si="127"/>
        <v>1.3055454741443935E-2</v>
      </c>
      <c r="G355" s="9">
        <f t="shared" si="128"/>
        <v>1.5184689264779673E-2</v>
      </c>
      <c r="H355" s="9">
        <f t="shared" si="129"/>
        <v>-4.3564857071718033E-2</v>
      </c>
      <c r="I355" s="9">
        <f t="shared" si="130"/>
        <v>-1.0428021351191872</v>
      </c>
      <c r="J355" s="3">
        <f t="shared" si="131"/>
        <v>2.2201349158911593E-3</v>
      </c>
      <c r="K355" s="3">
        <f t="shared" si="131"/>
        <v>-2.7963088722896689E-4</v>
      </c>
      <c r="L355" s="15" t="str">
        <f t="shared" si="111"/>
        <v/>
      </c>
      <c r="M355" s="12">
        <v>0.42824575130331644</v>
      </c>
      <c r="N355" s="15" t="str">
        <f t="shared" si="112"/>
        <v/>
      </c>
      <c r="O355" s="15" t="str">
        <f t="shared" si="113"/>
        <v>Exit Trade</v>
      </c>
      <c r="P355" s="15" t="str">
        <f t="shared" si="114"/>
        <v/>
      </c>
      <c r="Q355" s="15">
        <f t="shared" si="115"/>
        <v>1091.1500000000001</v>
      </c>
      <c r="R355" s="15" t="str">
        <f t="shared" si="116"/>
        <v/>
      </c>
      <c r="S355" s="15">
        <f t="shared" si="117"/>
        <v>1150.0999999999999</v>
      </c>
      <c r="T355" s="18" t="str">
        <f t="shared" si="118"/>
        <v/>
      </c>
      <c r="U355" s="18">
        <f t="shared" si="119"/>
        <v>-6.1028373639384417E-3</v>
      </c>
      <c r="V355" s="18" t="str">
        <f t="shared" si="120"/>
        <v/>
      </c>
      <c r="W355" s="18">
        <f t="shared" si="121"/>
        <v>8.8596491228069372E-3</v>
      </c>
      <c r="X355" s="18" t="str">
        <f t="shared" si="122"/>
        <v/>
      </c>
      <c r="Y355" s="18" t="str">
        <f t="shared" si="123"/>
        <v/>
      </c>
      <c r="Z355" s="18" t="str">
        <f t="shared" si="124"/>
        <v/>
      </c>
      <c r="AA355" s="18" t="str">
        <f t="shared" si="125"/>
        <v/>
      </c>
    </row>
    <row r="356" spans="1:27">
      <c r="A356" s="11">
        <v>42529</v>
      </c>
      <c r="B356" s="12">
        <v>1162.5999999999999</v>
      </c>
      <c r="C356" s="12">
        <v>1262.5</v>
      </c>
      <c r="D356" s="9">
        <f t="shared" si="110"/>
        <v>-3.58010681703297E-2</v>
      </c>
      <c r="E356" s="9">
        <f t="shared" si="126"/>
        <v>-1.5418262943744581E-2</v>
      </c>
      <c r="F356" s="9">
        <f t="shared" si="127"/>
        <v>1.3303612990622885E-2</v>
      </c>
      <c r="G356" s="9">
        <f t="shared" si="128"/>
        <v>1.451486628515691E-2</v>
      </c>
      <c r="H356" s="9">
        <f t="shared" si="129"/>
        <v>-4.5351392172646068E-2</v>
      </c>
      <c r="I356" s="9">
        <f t="shared" si="130"/>
        <v>-1.5321255392014212</v>
      </c>
      <c r="J356" s="3">
        <f t="shared" si="131"/>
        <v>-9.4572718752663678E-3</v>
      </c>
      <c r="K356" s="3">
        <f t="shared" si="131"/>
        <v>8.9506912810677266E-3</v>
      </c>
      <c r="L356" s="15" t="str">
        <f t="shared" si="111"/>
        <v/>
      </c>
      <c r="M356" s="12">
        <v>0.42824575130331644</v>
      </c>
      <c r="N356" s="15" t="str">
        <f t="shared" si="112"/>
        <v/>
      </c>
      <c r="O356" s="15" t="str">
        <f t="shared" si="113"/>
        <v>Exit Trade</v>
      </c>
      <c r="P356" s="15" t="str">
        <f t="shared" si="114"/>
        <v/>
      </c>
      <c r="Q356" s="15">
        <f t="shared" si="115"/>
        <v>1091.1500000000001</v>
      </c>
      <c r="R356" s="15" t="str">
        <f t="shared" si="116"/>
        <v/>
      </c>
      <c r="S356" s="15">
        <f t="shared" si="117"/>
        <v>1150.0999999999999</v>
      </c>
      <c r="T356" s="18" t="str">
        <f t="shared" si="118"/>
        <v/>
      </c>
      <c r="U356" s="18">
        <f t="shared" si="119"/>
        <v>-6.1028373639384417E-3</v>
      </c>
      <c r="V356" s="18" t="str">
        <f t="shared" si="120"/>
        <v/>
      </c>
      <c r="W356" s="18">
        <f t="shared" si="121"/>
        <v>8.8596491228069372E-3</v>
      </c>
      <c r="X356" s="18" t="str">
        <f t="shared" si="122"/>
        <v/>
      </c>
      <c r="Y356" s="18" t="str">
        <f t="shared" si="123"/>
        <v/>
      </c>
      <c r="Z356" s="18" t="str">
        <f t="shared" si="124"/>
        <v/>
      </c>
      <c r="AA356" s="18" t="str">
        <f t="shared" si="125"/>
        <v/>
      </c>
    </row>
    <row r="357" spans="1:27">
      <c r="A357" s="11">
        <v>42530</v>
      </c>
      <c r="B357" s="12">
        <v>1159.4000000000001</v>
      </c>
      <c r="C357" s="12">
        <v>1237.5</v>
      </c>
      <c r="D357" s="9">
        <f t="shared" si="110"/>
        <v>-2.8311911570853436E-2</v>
      </c>
      <c r="E357" s="9">
        <f t="shared" si="126"/>
        <v>-1.6735855534356883E-2</v>
      </c>
      <c r="F357" s="9">
        <f t="shared" si="127"/>
        <v>1.2508459585620814E-2</v>
      </c>
      <c r="G357" s="9">
        <f t="shared" si="128"/>
        <v>1.1408178533289948E-2</v>
      </c>
      <c r="H357" s="9">
        <f t="shared" si="129"/>
        <v>-4.4879889602003717E-2</v>
      </c>
      <c r="I357" s="9">
        <f t="shared" si="130"/>
        <v>-0.9254581635139062</v>
      </c>
      <c r="J357" s="3">
        <f t="shared" si="131"/>
        <v>-2.7524514020297766E-3</v>
      </c>
      <c r="K357" s="3">
        <f t="shared" si="131"/>
        <v>-1.9801980198019802E-2</v>
      </c>
      <c r="L357" s="15" t="str">
        <f t="shared" si="111"/>
        <v/>
      </c>
      <c r="M357" s="12">
        <v>0.42824575130331644</v>
      </c>
      <c r="N357" s="15" t="str">
        <f t="shared" si="112"/>
        <v/>
      </c>
      <c r="O357" s="15" t="str">
        <f t="shared" si="113"/>
        <v>Exit Trade</v>
      </c>
      <c r="P357" s="15" t="str">
        <f t="shared" si="114"/>
        <v/>
      </c>
      <c r="Q357" s="15">
        <f t="shared" si="115"/>
        <v>1091.1500000000001</v>
      </c>
      <c r="R357" s="15" t="str">
        <f t="shared" si="116"/>
        <v/>
      </c>
      <c r="S357" s="15">
        <f t="shared" si="117"/>
        <v>1150.0999999999999</v>
      </c>
      <c r="T357" s="18" t="str">
        <f t="shared" si="118"/>
        <v/>
      </c>
      <c r="U357" s="18">
        <f t="shared" si="119"/>
        <v>-6.1028373639384417E-3</v>
      </c>
      <c r="V357" s="18" t="str">
        <f t="shared" si="120"/>
        <v/>
      </c>
      <c r="W357" s="18">
        <f t="shared" si="121"/>
        <v>8.8596491228069372E-3</v>
      </c>
      <c r="X357" s="18" t="str">
        <f t="shared" si="122"/>
        <v/>
      </c>
      <c r="Y357" s="18" t="str">
        <f t="shared" si="123"/>
        <v/>
      </c>
      <c r="Z357" s="18" t="str">
        <f t="shared" si="124"/>
        <v/>
      </c>
      <c r="AA357" s="18" t="str">
        <f t="shared" si="125"/>
        <v/>
      </c>
    </row>
    <row r="358" spans="1:27">
      <c r="A358" s="11">
        <v>42531</v>
      </c>
      <c r="B358" s="12">
        <v>1161.3499999999999</v>
      </c>
      <c r="C358" s="12">
        <v>1230.4000000000001</v>
      </c>
      <c r="D358" s="9">
        <f t="shared" si="110"/>
        <v>-2.5083198186892395E-2</v>
      </c>
      <c r="E358" s="9">
        <f t="shared" si="126"/>
        <v>-1.8144368831470803E-2</v>
      </c>
      <c r="F358" s="9">
        <f t="shared" si="127"/>
        <v>1.0824285966211648E-2</v>
      </c>
      <c r="G358" s="9">
        <f t="shared" si="128"/>
        <v>6.2102745925054076E-3</v>
      </c>
      <c r="H358" s="9">
        <f t="shared" si="129"/>
        <v>-4.2499012255447013E-2</v>
      </c>
      <c r="I358" s="9">
        <f t="shared" si="130"/>
        <v>-0.64104268651820251</v>
      </c>
      <c r="J358" s="3">
        <f t="shared" si="131"/>
        <v>1.6819044333274261E-3</v>
      </c>
      <c r="K358" s="3">
        <f t="shared" si="131"/>
        <v>-5.7373737373736635E-3</v>
      </c>
      <c r="L358" s="15" t="str">
        <f t="shared" si="111"/>
        <v/>
      </c>
      <c r="M358" s="12">
        <v>0.42824575130331644</v>
      </c>
      <c r="N358" s="15" t="str">
        <f t="shared" si="112"/>
        <v/>
      </c>
      <c r="O358" s="15" t="str">
        <f t="shared" si="113"/>
        <v>Exit Trade</v>
      </c>
      <c r="P358" s="15" t="str">
        <f t="shared" si="114"/>
        <v/>
      </c>
      <c r="Q358" s="15">
        <f t="shared" si="115"/>
        <v>1091.1500000000001</v>
      </c>
      <c r="R358" s="15" t="str">
        <f t="shared" si="116"/>
        <v/>
      </c>
      <c r="S358" s="15">
        <f t="shared" si="117"/>
        <v>1150.0999999999999</v>
      </c>
      <c r="T358" s="18" t="str">
        <f t="shared" si="118"/>
        <v/>
      </c>
      <c r="U358" s="18">
        <f t="shared" si="119"/>
        <v>-6.1028373639384417E-3</v>
      </c>
      <c r="V358" s="18" t="str">
        <f t="shared" si="120"/>
        <v/>
      </c>
      <c r="W358" s="18">
        <f t="shared" si="121"/>
        <v>8.8596491228069372E-3</v>
      </c>
      <c r="X358" s="18" t="str">
        <f t="shared" si="122"/>
        <v/>
      </c>
      <c r="Y358" s="18" t="str">
        <f t="shared" si="123"/>
        <v/>
      </c>
      <c r="Z358" s="18" t="str">
        <f t="shared" si="124"/>
        <v/>
      </c>
      <c r="AA358" s="18" t="str">
        <f t="shared" si="125"/>
        <v/>
      </c>
    </row>
    <row r="359" spans="1:27">
      <c r="A359" s="11">
        <v>42534</v>
      </c>
      <c r="B359" s="12">
        <v>1152.9000000000001</v>
      </c>
      <c r="C359" s="12">
        <v>1205.3499999999999</v>
      </c>
      <c r="D359" s="9">
        <f t="shared" si="110"/>
        <v>-1.932153303625795E-2</v>
      </c>
      <c r="E359" s="9">
        <f t="shared" si="126"/>
        <v>-1.9125851814766288E-2</v>
      </c>
      <c r="F359" s="9">
        <f t="shared" si="127"/>
        <v>9.4161171523202154E-3</v>
      </c>
      <c r="G359" s="9">
        <f t="shared" si="128"/>
        <v>2.0604117779541957E-3</v>
      </c>
      <c r="H359" s="9">
        <f t="shared" si="129"/>
        <v>-4.0312115407486776E-2</v>
      </c>
      <c r="I359" s="9">
        <f t="shared" si="130"/>
        <v>-2.0781519423156692E-2</v>
      </c>
      <c r="J359" s="3">
        <f t="shared" si="131"/>
        <v>-7.2760149825632399E-3</v>
      </c>
      <c r="K359" s="3">
        <f t="shared" si="131"/>
        <v>-2.0359232769831096E-2</v>
      </c>
      <c r="L359" s="15" t="str">
        <f t="shared" si="111"/>
        <v>Exit Trade</v>
      </c>
      <c r="M359" s="12">
        <v>0.42824575130331644</v>
      </c>
      <c r="N359" s="15" t="str">
        <f t="shared" si="112"/>
        <v/>
      </c>
      <c r="O359" s="15" t="str">
        <f t="shared" si="113"/>
        <v>Exit Trade</v>
      </c>
      <c r="P359" s="15" t="str">
        <f t="shared" si="114"/>
        <v/>
      </c>
      <c r="Q359" s="15">
        <f t="shared" si="115"/>
        <v>1091.1500000000001</v>
      </c>
      <c r="R359" s="15" t="str">
        <f t="shared" si="116"/>
        <v/>
      </c>
      <c r="S359" s="15">
        <f t="shared" si="117"/>
        <v>1150.0999999999999</v>
      </c>
      <c r="T359" s="18" t="str">
        <f t="shared" si="118"/>
        <v/>
      </c>
      <c r="U359" s="18">
        <f t="shared" si="119"/>
        <v>-6.1028373639384417E-3</v>
      </c>
      <c r="V359" s="18" t="str">
        <f t="shared" si="120"/>
        <v/>
      </c>
      <c r="W359" s="18">
        <f t="shared" si="121"/>
        <v>8.8596491228069372E-3</v>
      </c>
      <c r="X359" s="18" t="str">
        <f t="shared" si="122"/>
        <v/>
      </c>
      <c r="Y359" s="18" t="str">
        <f t="shared" si="123"/>
        <v/>
      </c>
      <c r="Z359" s="18" t="str">
        <f t="shared" si="124"/>
        <v/>
      </c>
      <c r="AA359" s="18" t="str">
        <f t="shared" si="125"/>
        <v/>
      </c>
    </row>
    <row r="360" spans="1:27">
      <c r="A360" s="11">
        <v>42535</v>
      </c>
      <c r="B360" s="12">
        <v>1151.8499999999999</v>
      </c>
      <c r="C360" s="12">
        <v>1198.2</v>
      </c>
      <c r="D360" s="9">
        <f t="shared" si="110"/>
        <v>-1.7133388609697028E-2</v>
      </c>
      <c r="E360" s="9">
        <f t="shared" si="126"/>
        <v>-1.9937200514388645E-2</v>
      </c>
      <c r="F360" s="9">
        <f t="shared" si="127"/>
        <v>8.0129916412064392E-3</v>
      </c>
      <c r="G360" s="9">
        <f t="shared" si="128"/>
        <v>-1.907969321674155E-3</v>
      </c>
      <c r="H360" s="9">
        <f t="shared" si="129"/>
        <v>-3.7966431707103135E-2</v>
      </c>
      <c r="I360" s="9">
        <f t="shared" si="130"/>
        <v>0.34990825277704563</v>
      </c>
      <c r="J360" s="3">
        <f t="shared" si="131"/>
        <v>-9.107468123863144E-4</v>
      </c>
      <c r="K360" s="3">
        <f t="shared" si="131"/>
        <v>-5.9318870037747247E-3</v>
      </c>
      <c r="L360" s="15" t="str">
        <f t="shared" si="111"/>
        <v>Exit Trade</v>
      </c>
      <c r="M360" s="12">
        <v>0.42824575130331644</v>
      </c>
      <c r="N360" s="15" t="str">
        <f t="shared" si="112"/>
        <v/>
      </c>
      <c r="O360" s="15" t="str">
        <f t="shared" si="113"/>
        <v>Exit Trade</v>
      </c>
      <c r="P360" s="15" t="str">
        <f t="shared" si="114"/>
        <v/>
      </c>
      <c r="Q360" s="15">
        <f t="shared" si="115"/>
        <v>1091.1500000000001</v>
      </c>
      <c r="R360" s="15" t="str">
        <f t="shared" si="116"/>
        <v/>
      </c>
      <c r="S360" s="15">
        <f t="shared" si="117"/>
        <v>1150.0999999999999</v>
      </c>
      <c r="T360" s="18" t="str">
        <f t="shared" si="118"/>
        <v/>
      </c>
      <c r="U360" s="18">
        <f t="shared" si="119"/>
        <v>-6.1028373639384417E-3</v>
      </c>
      <c r="V360" s="18" t="str">
        <f t="shared" si="120"/>
        <v/>
      </c>
      <c r="W360" s="18">
        <f t="shared" si="121"/>
        <v>8.8596491228069372E-3</v>
      </c>
      <c r="X360" s="18" t="str">
        <f t="shared" si="122"/>
        <v/>
      </c>
      <c r="Y360" s="18" t="str">
        <f t="shared" si="123"/>
        <v/>
      </c>
      <c r="Z360" s="18" t="str">
        <f t="shared" si="124"/>
        <v/>
      </c>
      <c r="AA360" s="18" t="str">
        <f t="shared" si="125"/>
        <v/>
      </c>
    </row>
    <row r="361" spans="1:27">
      <c r="A361" s="11">
        <v>42536</v>
      </c>
      <c r="B361" s="12">
        <v>1169.55</v>
      </c>
      <c r="C361" s="12">
        <v>1205.1500000000001</v>
      </c>
      <c r="D361" s="9">
        <f t="shared" si="110"/>
        <v>-1.3022311823747038E-2</v>
      </c>
      <c r="E361" s="9">
        <f t="shared" si="126"/>
        <v>-2.0338569592754225E-2</v>
      </c>
      <c r="F361" s="9">
        <f t="shared" si="127"/>
        <v>7.3006549746326048E-3</v>
      </c>
      <c r="G361" s="9">
        <f t="shared" si="128"/>
        <v>-3.9120958998308634E-3</v>
      </c>
      <c r="H361" s="9">
        <f t="shared" si="129"/>
        <v>-3.676504328567759E-2</v>
      </c>
      <c r="I361" s="9">
        <f t="shared" si="130"/>
        <v>1.0021371773394028</v>
      </c>
      <c r="J361" s="3">
        <f t="shared" si="131"/>
        <v>1.5366584190649865E-2</v>
      </c>
      <c r="K361" s="3">
        <f t="shared" si="131"/>
        <v>5.8003672174929436E-3</v>
      </c>
      <c r="L361" s="15" t="str">
        <f t="shared" si="111"/>
        <v/>
      </c>
      <c r="M361" s="12">
        <v>0.42824575130331644</v>
      </c>
      <c r="N361" s="15" t="str">
        <f t="shared" si="112"/>
        <v/>
      </c>
      <c r="O361" s="15" t="str">
        <f t="shared" si="113"/>
        <v>Exit Trade</v>
      </c>
      <c r="P361" s="15" t="str">
        <f t="shared" si="114"/>
        <v/>
      </c>
      <c r="Q361" s="15">
        <f t="shared" si="115"/>
        <v>1091.1500000000001</v>
      </c>
      <c r="R361" s="15" t="str">
        <f t="shared" si="116"/>
        <v/>
      </c>
      <c r="S361" s="15">
        <f t="shared" si="117"/>
        <v>1150.0999999999999</v>
      </c>
      <c r="T361" s="18" t="str">
        <f t="shared" si="118"/>
        <v/>
      </c>
      <c r="U361" s="18">
        <f t="shared" si="119"/>
        <v>-6.1028373639384417E-3</v>
      </c>
      <c r="V361" s="18" t="str">
        <f t="shared" si="120"/>
        <v/>
      </c>
      <c r="W361" s="18">
        <f t="shared" si="121"/>
        <v>8.8596491228069372E-3</v>
      </c>
      <c r="X361" s="18" t="str">
        <f t="shared" si="122"/>
        <v/>
      </c>
      <c r="Y361" s="18" t="str">
        <f t="shared" si="123"/>
        <v/>
      </c>
      <c r="Z361" s="18" t="str">
        <f t="shared" si="124"/>
        <v/>
      </c>
      <c r="AA361" s="18" t="str">
        <f t="shared" si="125"/>
        <v/>
      </c>
    </row>
    <row r="362" spans="1:27">
      <c r="A362" s="11">
        <v>42537</v>
      </c>
      <c r="B362" s="12">
        <v>1162.1500000000001</v>
      </c>
      <c r="C362" s="12">
        <v>1200.95</v>
      </c>
      <c r="D362" s="9">
        <f t="shared" si="110"/>
        <v>-1.4262739943675109E-2</v>
      </c>
      <c r="E362" s="9">
        <f t="shared" si="126"/>
        <v>-2.0431077969872969E-2</v>
      </c>
      <c r="F362" s="9">
        <f t="shared" si="127"/>
        <v>7.2015435759729676E-3</v>
      </c>
      <c r="G362" s="9">
        <f t="shared" si="128"/>
        <v>-4.2276049239337934E-3</v>
      </c>
      <c r="H362" s="9">
        <f t="shared" si="129"/>
        <v>-3.6634551015812145E-2</v>
      </c>
      <c r="I362" s="9">
        <f t="shared" si="130"/>
        <v>0.85652998709578521</v>
      </c>
      <c r="J362" s="3">
        <f t="shared" si="131"/>
        <v>-6.3272198708903974E-3</v>
      </c>
      <c r="K362" s="3">
        <f t="shared" si="131"/>
        <v>-3.4850433555989255E-3</v>
      </c>
      <c r="L362" s="15" t="str">
        <f t="shared" si="111"/>
        <v/>
      </c>
      <c r="M362" s="12">
        <v>0.42824575130331644</v>
      </c>
      <c r="N362" s="15" t="str">
        <f t="shared" si="112"/>
        <v/>
      </c>
      <c r="O362" s="15" t="str">
        <f t="shared" si="113"/>
        <v>Exit Trade</v>
      </c>
      <c r="P362" s="15" t="str">
        <f t="shared" si="114"/>
        <v/>
      </c>
      <c r="Q362" s="15">
        <f t="shared" si="115"/>
        <v>1091.1500000000001</v>
      </c>
      <c r="R362" s="15" t="str">
        <f t="shared" si="116"/>
        <v/>
      </c>
      <c r="S362" s="15">
        <f t="shared" si="117"/>
        <v>1150.0999999999999</v>
      </c>
      <c r="T362" s="18" t="str">
        <f t="shared" si="118"/>
        <v/>
      </c>
      <c r="U362" s="18">
        <f t="shared" si="119"/>
        <v>-6.1028373639384417E-3</v>
      </c>
      <c r="V362" s="18" t="str">
        <f t="shared" si="120"/>
        <v/>
      </c>
      <c r="W362" s="18">
        <f t="shared" si="121"/>
        <v>8.8596491228069372E-3</v>
      </c>
      <c r="X362" s="18" t="str">
        <f t="shared" si="122"/>
        <v/>
      </c>
      <c r="Y362" s="18" t="str">
        <f t="shared" si="123"/>
        <v/>
      </c>
      <c r="Z362" s="18" t="str">
        <f t="shared" si="124"/>
        <v/>
      </c>
      <c r="AA362" s="18" t="str">
        <f t="shared" si="125"/>
        <v/>
      </c>
    </row>
    <row r="363" spans="1:27">
      <c r="A363" s="11">
        <v>42538</v>
      </c>
      <c r="B363" s="12">
        <v>1170</v>
      </c>
      <c r="C363" s="12">
        <v>1227.3</v>
      </c>
      <c r="D363" s="9">
        <f t="shared" si="110"/>
        <v>-2.0764872471874515E-2</v>
      </c>
      <c r="E363" s="9">
        <f t="shared" si="126"/>
        <v>-2.0513700836239261E-2</v>
      </c>
      <c r="F363" s="9">
        <f t="shared" si="127"/>
        <v>7.1902969329869495E-3</v>
      </c>
      <c r="G363" s="9">
        <f t="shared" si="128"/>
        <v>-4.3355327370186263E-3</v>
      </c>
      <c r="H363" s="9">
        <f t="shared" si="129"/>
        <v>-3.6691868935459893E-2</v>
      </c>
      <c r="I363" s="9">
        <f t="shared" si="130"/>
        <v>-3.4932025474908167E-2</v>
      </c>
      <c r="J363" s="3">
        <f t="shared" si="131"/>
        <v>6.7547218517402304E-3</v>
      </c>
      <c r="K363" s="3">
        <f t="shared" si="131"/>
        <v>2.194096340397178E-2</v>
      </c>
      <c r="L363" s="15" t="str">
        <f t="shared" si="111"/>
        <v>Exit Trade</v>
      </c>
      <c r="M363" s="12">
        <v>0.42824575130331644</v>
      </c>
      <c r="N363" s="15" t="str">
        <f t="shared" si="112"/>
        <v/>
      </c>
      <c r="O363" s="15" t="str">
        <f t="shared" si="113"/>
        <v>Exit Trade</v>
      </c>
      <c r="P363" s="15" t="str">
        <f t="shared" si="114"/>
        <v/>
      </c>
      <c r="Q363" s="15">
        <f t="shared" si="115"/>
        <v>1091.1500000000001</v>
      </c>
      <c r="R363" s="15" t="str">
        <f t="shared" si="116"/>
        <v/>
      </c>
      <c r="S363" s="15">
        <f t="shared" si="117"/>
        <v>1150.0999999999999</v>
      </c>
      <c r="T363" s="18" t="str">
        <f t="shared" si="118"/>
        <v/>
      </c>
      <c r="U363" s="18">
        <f t="shared" si="119"/>
        <v>-6.1028373639384417E-3</v>
      </c>
      <c r="V363" s="18" t="str">
        <f t="shared" si="120"/>
        <v/>
      </c>
      <c r="W363" s="18">
        <f t="shared" si="121"/>
        <v>8.8596491228069372E-3</v>
      </c>
      <c r="X363" s="18" t="str">
        <f t="shared" si="122"/>
        <v/>
      </c>
      <c r="Y363" s="18" t="str">
        <f t="shared" si="123"/>
        <v/>
      </c>
      <c r="Z363" s="18" t="str">
        <f t="shared" si="124"/>
        <v/>
      </c>
      <c r="AA363" s="18" t="str">
        <f t="shared" si="125"/>
        <v/>
      </c>
    </row>
    <row r="364" spans="1:27">
      <c r="A364" s="11">
        <v>42541</v>
      </c>
      <c r="B364" s="12">
        <v>1172.05</v>
      </c>
      <c r="C364" s="12">
        <v>1227.55</v>
      </c>
      <c r="D364" s="9">
        <f t="shared" si="110"/>
        <v>-2.0093051429209616E-2</v>
      </c>
      <c r="E364" s="9">
        <f t="shared" si="126"/>
        <v>-2.0415325522042796E-2</v>
      </c>
      <c r="F364" s="9">
        <f t="shared" si="127"/>
        <v>7.1746521178042665E-3</v>
      </c>
      <c r="G364" s="9">
        <f t="shared" si="128"/>
        <v>-4.2723582569831955E-3</v>
      </c>
      <c r="H364" s="9">
        <f t="shared" si="129"/>
        <v>-3.6558292787102396E-2</v>
      </c>
      <c r="I364" s="9">
        <f t="shared" si="130"/>
        <v>4.4918427756718664E-2</v>
      </c>
      <c r="J364" s="3">
        <f t="shared" si="131"/>
        <v>1.7521367521367132E-3</v>
      </c>
      <c r="K364" s="3">
        <f t="shared" si="131"/>
        <v>2.036991770553247E-4</v>
      </c>
      <c r="L364" s="15" t="str">
        <f t="shared" si="111"/>
        <v>Exit Trade</v>
      </c>
      <c r="M364" s="12">
        <v>0.42824575130331644</v>
      </c>
      <c r="N364" s="15" t="str">
        <f t="shared" si="112"/>
        <v/>
      </c>
      <c r="O364" s="15" t="str">
        <f t="shared" si="113"/>
        <v>Exit Trade</v>
      </c>
      <c r="P364" s="15" t="str">
        <f t="shared" si="114"/>
        <v/>
      </c>
      <c r="Q364" s="15">
        <f t="shared" si="115"/>
        <v>1091.1500000000001</v>
      </c>
      <c r="R364" s="15" t="str">
        <f t="shared" si="116"/>
        <v/>
      </c>
      <c r="S364" s="15">
        <f t="shared" si="117"/>
        <v>1150.0999999999999</v>
      </c>
      <c r="T364" s="18" t="str">
        <f t="shared" si="118"/>
        <v/>
      </c>
      <c r="U364" s="18">
        <f t="shared" si="119"/>
        <v>-6.1028373639384417E-3</v>
      </c>
      <c r="V364" s="18" t="str">
        <f t="shared" si="120"/>
        <v/>
      </c>
      <c r="W364" s="18">
        <f t="shared" si="121"/>
        <v>8.8596491228069372E-3</v>
      </c>
      <c r="X364" s="18" t="str">
        <f t="shared" si="122"/>
        <v/>
      </c>
      <c r="Y364" s="18" t="str">
        <f t="shared" si="123"/>
        <v/>
      </c>
      <c r="Z364" s="18" t="str">
        <f t="shared" si="124"/>
        <v/>
      </c>
      <c r="AA364" s="18" t="str">
        <f t="shared" si="125"/>
        <v/>
      </c>
    </row>
    <row r="365" spans="1:27">
      <c r="A365" s="11">
        <v>42542</v>
      </c>
      <c r="B365" s="12">
        <v>1166.6500000000001</v>
      </c>
      <c r="C365" s="12">
        <v>1238.1500000000001</v>
      </c>
      <c r="D365" s="9">
        <f t="shared" si="110"/>
        <v>-2.5832676611687401E-2</v>
      </c>
      <c r="E365" s="9">
        <f t="shared" si="126"/>
        <v>-2.0373888120773089E-2</v>
      </c>
      <c r="F365" s="9">
        <f t="shared" si="127"/>
        <v>7.1383559300307363E-3</v>
      </c>
      <c r="G365" s="9">
        <f t="shared" si="128"/>
        <v>-4.3125872782039318E-3</v>
      </c>
      <c r="H365" s="9">
        <f t="shared" si="129"/>
        <v>-3.6435188963342247E-2</v>
      </c>
      <c r="I365" s="9">
        <f t="shared" si="130"/>
        <v>-0.7647122873138672</v>
      </c>
      <c r="J365" s="3">
        <f t="shared" si="131"/>
        <v>-4.6073119747449889E-3</v>
      </c>
      <c r="K365" s="3">
        <f t="shared" si="131"/>
        <v>8.6350861472038916E-3</v>
      </c>
      <c r="L365" s="15" t="str">
        <f t="shared" si="111"/>
        <v/>
      </c>
      <c r="M365" s="12">
        <v>0.42824575130331644</v>
      </c>
      <c r="N365" s="15" t="str">
        <f t="shared" si="112"/>
        <v/>
      </c>
      <c r="O365" s="15" t="str">
        <f t="shared" si="113"/>
        <v>Exit Trade</v>
      </c>
      <c r="P365" s="15" t="str">
        <f t="shared" si="114"/>
        <v/>
      </c>
      <c r="Q365" s="15">
        <f t="shared" si="115"/>
        <v>1091.1500000000001</v>
      </c>
      <c r="R365" s="15" t="str">
        <f t="shared" si="116"/>
        <v/>
      </c>
      <c r="S365" s="15">
        <f t="shared" si="117"/>
        <v>1150.0999999999999</v>
      </c>
      <c r="T365" s="18" t="str">
        <f t="shared" si="118"/>
        <v/>
      </c>
      <c r="U365" s="18">
        <f t="shared" si="119"/>
        <v>-6.1028373639384417E-3</v>
      </c>
      <c r="V365" s="18" t="str">
        <f t="shared" si="120"/>
        <v/>
      </c>
      <c r="W365" s="18">
        <f t="shared" si="121"/>
        <v>8.8596491228069372E-3</v>
      </c>
      <c r="X365" s="18" t="str">
        <f t="shared" si="122"/>
        <v/>
      </c>
      <c r="Y365" s="18" t="str">
        <f t="shared" si="123"/>
        <v/>
      </c>
      <c r="Z365" s="18" t="str">
        <f t="shared" si="124"/>
        <v/>
      </c>
      <c r="AA365" s="18" t="str">
        <f t="shared" si="125"/>
        <v/>
      </c>
    </row>
    <row r="366" spans="1:27">
      <c r="A366" s="11">
        <v>42543</v>
      </c>
      <c r="B366" s="12">
        <v>1171.5</v>
      </c>
      <c r="C366" s="12">
        <v>1238.3499999999999</v>
      </c>
      <c r="D366" s="9">
        <f t="shared" si="110"/>
        <v>-2.4101115552420546E-2</v>
      </c>
      <c r="E366" s="9">
        <f t="shared" si="126"/>
        <v>-2.0373695955391988E-2</v>
      </c>
      <c r="F366" s="9">
        <f t="shared" si="127"/>
        <v>7.1382520490155116E-3</v>
      </c>
      <c r="G366" s="9">
        <f t="shared" si="128"/>
        <v>-4.3126288451070874E-3</v>
      </c>
      <c r="H366" s="9">
        <f t="shared" si="129"/>
        <v>-3.6434763065676889E-2</v>
      </c>
      <c r="I366" s="9">
        <f t="shared" si="130"/>
        <v>-0.52217539692264481</v>
      </c>
      <c r="J366" s="3">
        <f t="shared" si="131"/>
        <v>4.1572022457462892E-3</v>
      </c>
      <c r="K366" s="3">
        <f t="shared" si="131"/>
        <v>1.6153131688391396E-4</v>
      </c>
      <c r="L366" s="15" t="str">
        <f t="shared" si="111"/>
        <v/>
      </c>
      <c r="M366" s="12">
        <v>0.42824575130331644</v>
      </c>
      <c r="N366" s="15" t="str">
        <f t="shared" si="112"/>
        <v/>
      </c>
      <c r="O366" s="15" t="str">
        <f t="shared" si="113"/>
        <v>Exit Trade</v>
      </c>
      <c r="P366" s="15" t="str">
        <f t="shared" si="114"/>
        <v/>
      </c>
      <c r="Q366" s="15">
        <f t="shared" si="115"/>
        <v>1091.1500000000001</v>
      </c>
      <c r="R366" s="15" t="str">
        <f t="shared" si="116"/>
        <v/>
      </c>
      <c r="S366" s="15">
        <f t="shared" si="117"/>
        <v>1150.0999999999999</v>
      </c>
      <c r="T366" s="18" t="str">
        <f t="shared" si="118"/>
        <v/>
      </c>
      <c r="U366" s="18">
        <f t="shared" si="119"/>
        <v>-6.1028373639384417E-3</v>
      </c>
      <c r="V366" s="18" t="str">
        <f t="shared" si="120"/>
        <v/>
      </c>
      <c r="W366" s="18">
        <f t="shared" si="121"/>
        <v>8.8596491228069372E-3</v>
      </c>
      <c r="X366" s="18" t="str">
        <f t="shared" si="122"/>
        <v/>
      </c>
      <c r="Y366" s="18" t="str">
        <f t="shared" si="123"/>
        <v/>
      </c>
      <c r="Z366" s="18" t="str">
        <f t="shared" si="124"/>
        <v/>
      </c>
      <c r="AA366" s="18" t="str">
        <f t="shared" si="125"/>
        <v/>
      </c>
    </row>
    <row r="367" spans="1:27">
      <c r="A367" s="11">
        <v>42544</v>
      </c>
      <c r="B367" s="12">
        <v>1190.0999999999999</v>
      </c>
      <c r="C367" s="12">
        <v>1245.5</v>
      </c>
      <c r="D367" s="9">
        <f t="shared" si="110"/>
        <v>-1.9760276678712399E-2</v>
      </c>
      <c r="E367" s="9">
        <f t="shared" si="126"/>
        <v>-2.0455075737470536E-2</v>
      </c>
      <c r="F367" s="9">
        <f t="shared" si="127"/>
        <v>7.1161069108031825E-3</v>
      </c>
      <c r="G367" s="9">
        <f t="shared" si="128"/>
        <v>-4.4438351881633739E-3</v>
      </c>
      <c r="H367" s="9">
        <f t="shared" si="129"/>
        <v>-3.6466316286777697E-2</v>
      </c>
      <c r="I367" s="9">
        <f t="shared" si="130"/>
        <v>9.7637523925243538E-2</v>
      </c>
      <c r="J367" s="3">
        <f t="shared" si="131"/>
        <v>1.5877080665812983E-2</v>
      </c>
      <c r="K367" s="3">
        <f t="shared" si="131"/>
        <v>5.7738119271612161E-3</v>
      </c>
      <c r="L367" s="15" t="str">
        <f t="shared" si="111"/>
        <v>Exit Trade</v>
      </c>
      <c r="M367" s="12">
        <v>0.42824575130331644</v>
      </c>
      <c r="N367" s="15" t="str">
        <f t="shared" si="112"/>
        <v/>
      </c>
      <c r="O367" s="15" t="str">
        <f t="shared" si="113"/>
        <v>Exit Trade</v>
      </c>
      <c r="P367" s="15" t="str">
        <f t="shared" si="114"/>
        <v/>
      </c>
      <c r="Q367" s="15">
        <f t="shared" si="115"/>
        <v>1091.1500000000001</v>
      </c>
      <c r="R367" s="15" t="str">
        <f t="shared" si="116"/>
        <v/>
      </c>
      <c r="S367" s="15">
        <f t="shared" si="117"/>
        <v>1150.0999999999999</v>
      </c>
      <c r="T367" s="18" t="str">
        <f t="shared" si="118"/>
        <v/>
      </c>
      <c r="U367" s="18">
        <f t="shared" si="119"/>
        <v>-6.1028373639384417E-3</v>
      </c>
      <c r="V367" s="18" t="str">
        <f t="shared" si="120"/>
        <v/>
      </c>
      <c r="W367" s="18">
        <f t="shared" si="121"/>
        <v>8.8596491228069372E-3</v>
      </c>
      <c r="X367" s="18" t="str">
        <f t="shared" si="122"/>
        <v/>
      </c>
      <c r="Y367" s="18" t="str">
        <f t="shared" si="123"/>
        <v/>
      </c>
      <c r="Z367" s="18" t="str">
        <f t="shared" si="124"/>
        <v/>
      </c>
      <c r="AA367" s="18" t="str">
        <f t="shared" si="125"/>
        <v/>
      </c>
    </row>
    <row r="368" spans="1:27">
      <c r="A368" s="11">
        <v>42545</v>
      </c>
      <c r="B368" s="12">
        <v>1161.9000000000001</v>
      </c>
      <c r="C368" s="12">
        <v>1222.75</v>
      </c>
      <c r="D368" s="9">
        <f t="shared" si="110"/>
        <v>-2.2168919787574719E-2</v>
      </c>
      <c r="E368" s="9">
        <f t="shared" si="126"/>
        <v>-2.0879007387331349E-2</v>
      </c>
      <c r="F368" s="9">
        <f t="shared" si="127"/>
        <v>6.8101995840629866E-3</v>
      </c>
      <c r="G368" s="9">
        <f t="shared" si="128"/>
        <v>-5.5560583231896287E-3</v>
      </c>
      <c r="H368" s="9">
        <f t="shared" si="129"/>
        <v>-3.6201956451473068E-2</v>
      </c>
      <c r="I368" s="9">
        <f t="shared" si="130"/>
        <v>-0.18940889827399224</v>
      </c>
      <c r="J368" s="3">
        <f t="shared" si="131"/>
        <v>-2.3695487774136475E-2</v>
      </c>
      <c r="K368" s="3">
        <f t="shared" si="131"/>
        <v>-1.8265756724207147E-2</v>
      </c>
      <c r="L368" s="15" t="str">
        <f t="shared" si="111"/>
        <v>Exit Trade</v>
      </c>
      <c r="M368" s="12">
        <v>0.42824575130331644</v>
      </c>
      <c r="N368" s="15" t="str">
        <f t="shared" si="112"/>
        <v/>
      </c>
      <c r="O368" s="15" t="str">
        <f t="shared" si="113"/>
        <v>Exit Trade</v>
      </c>
      <c r="P368" s="15" t="str">
        <f t="shared" si="114"/>
        <v/>
      </c>
      <c r="Q368" s="15">
        <f t="shared" si="115"/>
        <v>1091.1500000000001</v>
      </c>
      <c r="R368" s="15" t="str">
        <f t="shared" si="116"/>
        <v/>
      </c>
      <c r="S368" s="15">
        <f t="shared" si="117"/>
        <v>1150.0999999999999</v>
      </c>
      <c r="T368" s="18" t="str">
        <f t="shared" si="118"/>
        <v/>
      </c>
      <c r="U368" s="18">
        <f t="shared" si="119"/>
        <v>-6.1028373639384417E-3</v>
      </c>
      <c r="V368" s="18" t="str">
        <f t="shared" si="120"/>
        <v/>
      </c>
      <c r="W368" s="18">
        <f t="shared" si="121"/>
        <v>8.8596491228069372E-3</v>
      </c>
      <c r="X368" s="18" t="str">
        <f t="shared" si="122"/>
        <v/>
      </c>
      <c r="Y368" s="18" t="str">
        <f t="shared" si="123"/>
        <v/>
      </c>
      <c r="Z368" s="18" t="str">
        <f t="shared" si="124"/>
        <v/>
      </c>
      <c r="AA368" s="18" t="str">
        <f t="shared" si="125"/>
        <v/>
      </c>
    </row>
    <row r="369" spans="1:27">
      <c r="A369" s="11">
        <v>42548</v>
      </c>
      <c r="B369" s="12">
        <v>1159.95</v>
      </c>
      <c r="C369" s="12">
        <v>1214.5999999999999</v>
      </c>
      <c r="D369" s="9">
        <f t="shared" si="110"/>
        <v>-1.9994007552814354E-2</v>
      </c>
      <c r="E369" s="9">
        <f t="shared" si="126"/>
        <v>-2.1253993719955046E-2</v>
      </c>
      <c r="F369" s="9">
        <f t="shared" si="127"/>
        <v>6.4173854520103418E-3</v>
      </c>
      <c r="G369" s="9">
        <f t="shared" si="128"/>
        <v>-6.8148764529317764E-3</v>
      </c>
      <c r="H369" s="9">
        <f t="shared" si="129"/>
        <v>-3.5693110986978319E-2</v>
      </c>
      <c r="I369" s="9">
        <f t="shared" si="130"/>
        <v>0.19633948693949524</v>
      </c>
      <c r="J369" s="3">
        <f t="shared" si="131"/>
        <v>-1.6782855667441649E-3</v>
      </c>
      <c r="K369" s="3">
        <f t="shared" si="131"/>
        <v>-6.6653036188919169E-3</v>
      </c>
      <c r="L369" s="15" t="str">
        <f t="shared" si="111"/>
        <v>Exit Trade</v>
      </c>
      <c r="M369" s="12">
        <v>0.42824575130331644</v>
      </c>
      <c r="N369" s="15" t="str">
        <f t="shared" si="112"/>
        <v/>
      </c>
      <c r="O369" s="15" t="str">
        <f t="shared" si="113"/>
        <v>Exit Trade</v>
      </c>
      <c r="P369" s="15" t="str">
        <f t="shared" si="114"/>
        <v/>
      </c>
      <c r="Q369" s="15">
        <f t="shared" si="115"/>
        <v>1091.1500000000001</v>
      </c>
      <c r="R369" s="15" t="str">
        <f t="shared" si="116"/>
        <v/>
      </c>
      <c r="S369" s="15">
        <f t="shared" si="117"/>
        <v>1150.0999999999999</v>
      </c>
      <c r="T369" s="18" t="str">
        <f t="shared" si="118"/>
        <v/>
      </c>
      <c r="U369" s="18">
        <f t="shared" si="119"/>
        <v>-6.1028373639384417E-3</v>
      </c>
      <c r="V369" s="18" t="str">
        <f t="shared" si="120"/>
        <v/>
      </c>
      <c r="W369" s="18">
        <f t="shared" si="121"/>
        <v>8.8596491228069372E-3</v>
      </c>
      <c r="X369" s="18" t="str">
        <f t="shared" si="122"/>
        <v/>
      </c>
      <c r="Y369" s="18" t="str">
        <f t="shared" si="123"/>
        <v/>
      </c>
      <c r="Z369" s="18" t="str">
        <f t="shared" si="124"/>
        <v/>
      </c>
      <c r="AA369" s="18" t="str">
        <f t="shared" si="125"/>
        <v/>
      </c>
    </row>
    <row r="370" spans="1:27">
      <c r="A370" s="11">
        <v>42549</v>
      </c>
      <c r="B370" s="12">
        <v>1166.95</v>
      </c>
      <c r="C370" s="12">
        <v>1228.9000000000001</v>
      </c>
      <c r="D370" s="9">
        <f t="shared" si="110"/>
        <v>-2.2464295882356374E-2</v>
      </c>
      <c r="E370" s="9">
        <f t="shared" si="126"/>
        <v>-2.121630267979803E-2</v>
      </c>
      <c r="F370" s="9">
        <f t="shared" si="127"/>
        <v>6.4064730756819262E-3</v>
      </c>
      <c r="G370" s="9">
        <f t="shared" si="128"/>
        <v>-6.8017382595136951E-3</v>
      </c>
      <c r="H370" s="9">
        <f t="shared" si="129"/>
        <v>-3.5630867100082363E-2</v>
      </c>
      <c r="I370" s="9">
        <f t="shared" si="130"/>
        <v>-0.19480191172511935</v>
      </c>
      <c r="J370" s="3">
        <f t="shared" si="131"/>
        <v>6.0347428768481402E-3</v>
      </c>
      <c r="K370" s="3">
        <f t="shared" si="131"/>
        <v>1.1773423349250934E-2</v>
      </c>
      <c r="L370" s="15" t="str">
        <f t="shared" si="111"/>
        <v>Exit Trade</v>
      </c>
      <c r="M370" s="12">
        <v>0.42824575130331644</v>
      </c>
      <c r="N370" s="15" t="str">
        <f t="shared" si="112"/>
        <v/>
      </c>
      <c r="O370" s="15" t="str">
        <f t="shared" si="113"/>
        <v>Exit Trade</v>
      </c>
      <c r="P370" s="15" t="str">
        <f t="shared" si="114"/>
        <v/>
      </c>
      <c r="Q370" s="15">
        <f t="shared" si="115"/>
        <v>1091.1500000000001</v>
      </c>
      <c r="R370" s="15" t="str">
        <f t="shared" si="116"/>
        <v/>
      </c>
      <c r="S370" s="15">
        <f t="shared" si="117"/>
        <v>1150.0999999999999</v>
      </c>
      <c r="T370" s="18" t="str">
        <f t="shared" si="118"/>
        <v/>
      </c>
      <c r="U370" s="18">
        <f t="shared" si="119"/>
        <v>-6.1028373639384417E-3</v>
      </c>
      <c r="V370" s="18" t="str">
        <f t="shared" si="120"/>
        <v/>
      </c>
      <c r="W370" s="18">
        <f t="shared" si="121"/>
        <v>8.8596491228069372E-3</v>
      </c>
      <c r="X370" s="18" t="str">
        <f t="shared" si="122"/>
        <v/>
      </c>
      <c r="Y370" s="18" t="str">
        <f t="shared" si="123"/>
        <v/>
      </c>
      <c r="Z370" s="18" t="str">
        <f t="shared" si="124"/>
        <v/>
      </c>
      <c r="AA370" s="18" t="str">
        <f t="shared" si="125"/>
        <v/>
      </c>
    </row>
    <row r="371" spans="1:27">
      <c r="A371" s="11">
        <v>42550</v>
      </c>
      <c r="B371" s="12">
        <v>1168.3</v>
      </c>
      <c r="C371" s="12">
        <v>1248.55</v>
      </c>
      <c r="D371" s="9">
        <f t="shared" si="110"/>
        <v>-2.8851562296058071E-2</v>
      </c>
      <c r="E371" s="9">
        <f t="shared" si="126"/>
        <v>-2.134514053706571E-2</v>
      </c>
      <c r="F371" s="9">
        <f t="shared" si="127"/>
        <v>6.5227173314908694E-3</v>
      </c>
      <c r="G371" s="9">
        <f t="shared" si="128"/>
        <v>-6.6690265412112544E-3</v>
      </c>
      <c r="H371" s="9">
        <f t="shared" si="129"/>
        <v>-3.6021254532920169E-2</v>
      </c>
      <c r="I371" s="9">
        <f t="shared" si="130"/>
        <v>-1.1508120584579511</v>
      </c>
      <c r="J371" s="3">
        <f t="shared" si="131"/>
        <v>1.1568619049658589E-3</v>
      </c>
      <c r="K371" s="3">
        <f t="shared" si="131"/>
        <v>1.598990967531928E-2</v>
      </c>
      <c r="L371" s="15" t="str">
        <f t="shared" si="111"/>
        <v/>
      </c>
      <c r="M371" s="12">
        <v>0.42824575130331644</v>
      </c>
      <c r="N371" s="15" t="str">
        <f t="shared" si="112"/>
        <v/>
      </c>
      <c r="O371" s="15" t="str">
        <f t="shared" si="113"/>
        <v>Exit Trade</v>
      </c>
      <c r="P371" s="15" t="str">
        <f t="shared" si="114"/>
        <v/>
      </c>
      <c r="Q371" s="15">
        <f t="shared" si="115"/>
        <v>1091.1500000000001</v>
      </c>
      <c r="R371" s="15" t="str">
        <f t="shared" si="116"/>
        <v/>
      </c>
      <c r="S371" s="15">
        <f t="shared" si="117"/>
        <v>1150.0999999999999</v>
      </c>
      <c r="T371" s="18" t="str">
        <f t="shared" si="118"/>
        <v/>
      </c>
      <c r="U371" s="18">
        <f t="shared" si="119"/>
        <v>-6.1028373639384417E-3</v>
      </c>
      <c r="V371" s="18" t="str">
        <f t="shared" si="120"/>
        <v/>
      </c>
      <c r="W371" s="18">
        <f t="shared" si="121"/>
        <v>8.8596491228069372E-3</v>
      </c>
      <c r="X371" s="18" t="str">
        <f t="shared" si="122"/>
        <v/>
      </c>
      <c r="Y371" s="18" t="str">
        <f t="shared" si="123"/>
        <v/>
      </c>
      <c r="Z371" s="18" t="str">
        <f t="shared" si="124"/>
        <v/>
      </c>
      <c r="AA371" s="18" t="str">
        <f t="shared" si="125"/>
        <v/>
      </c>
    </row>
    <row r="372" spans="1:27">
      <c r="A372" s="11">
        <v>42551</v>
      </c>
      <c r="B372" s="12">
        <v>1176.45</v>
      </c>
      <c r="C372" s="12">
        <v>1253.5999999999999</v>
      </c>
      <c r="D372" s="9">
        <f t="shared" si="110"/>
        <v>-2.7585509394761808E-2</v>
      </c>
      <c r="E372" s="9">
        <f t="shared" si="126"/>
        <v>-2.1807529979457209E-2</v>
      </c>
      <c r="F372" s="9">
        <f t="shared" si="127"/>
        <v>6.4544038003211263E-3</v>
      </c>
      <c r="G372" s="9">
        <f t="shared" si="128"/>
        <v>-7.2851214287346748E-3</v>
      </c>
      <c r="H372" s="9">
        <f t="shared" si="129"/>
        <v>-3.632993853017974E-2</v>
      </c>
      <c r="I372" s="9">
        <f t="shared" si="130"/>
        <v>-0.89519955584699029</v>
      </c>
      <c r="J372" s="3">
        <f t="shared" si="131"/>
        <v>6.9759479585723627E-3</v>
      </c>
      <c r="K372" s="3">
        <f t="shared" si="131"/>
        <v>4.0446918425373068E-3</v>
      </c>
      <c r="L372" s="15" t="str">
        <f t="shared" si="111"/>
        <v/>
      </c>
      <c r="M372" s="12">
        <v>0.42824575130331644</v>
      </c>
      <c r="N372" s="15" t="str">
        <f t="shared" si="112"/>
        <v/>
      </c>
      <c r="O372" s="15" t="str">
        <f t="shared" si="113"/>
        <v>Exit Trade</v>
      </c>
      <c r="P372" s="15" t="str">
        <f t="shared" si="114"/>
        <v/>
      </c>
      <c r="Q372" s="15">
        <f t="shared" si="115"/>
        <v>1091.1500000000001</v>
      </c>
      <c r="R372" s="15" t="str">
        <f t="shared" si="116"/>
        <v/>
      </c>
      <c r="S372" s="15">
        <f t="shared" si="117"/>
        <v>1150.0999999999999</v>
      </c>
      <c r="T372" s="18" t="str">
        <f t="shared" si="118"/>
        <v/>
      </c>
      <c r="U372" s="18">
        <f t="shared" si="119"/>
        <v>-6.1028373639384417E-3</v>
      </c>
      <c r="V372" s="18" t="str">
        <f t="shared" si="120"/>
        <v/>
      </c>
      <c r="W372" s="18">
        <f t="shared" si="121"/>
        <v>8.8596491228069372E-3</v>
      </c>
      <c r="X372" s="18" t="str">
        <f t="shared" si="122"/>
        <v/>
      </c>
      <c r="Y372" s="18" t="str">
        <f t="shared" si="123"/>
        <v/>
      </c>
      <c r="Z372" s="18" t="str">
        <f t="shared" si="124"/>
        <v/>
      </c>
      <c r="AA372" s="18" t="str">
        <f t="shared" si="125"/>
        <v/>
      </c>
    </row>
    <row r="373" spans="1:27">
      <c r="A373" s="11">
        <v>42552</v>
      </c>
      <c r="B373" s="12">
        <v>1174.5</v>
      </c>
      <c r="C373" s="12">
        <v>1242.3499999999999</v>
      </c>
      <c r="D373" s="9">
        <f t="shared" si="110"/>
        <v>-2.4390943209374218E-2</v>
      </c>
      <c r="E373" s="9">
        <f t="shared" si="126"/>
        <v>-2.2138268926115704E-2</v>
      </c>
      <c r="F373" s="9">
        <f t="shared" si="127"/>
        <v>6.3181609422116513E-3</v>
      </c>
      <c r="G373" s="9">
        <f t="shared" si="128"/>
        <v>-7.9224068061394884E-3</v>
      </c>
      <c r="H373" s="9">
        <f t="shared" si="129"/>
        <v>-3.635413104609192E-2</v>
      </c>
      <c r="I373" s="9">
        <f t="shared" si="130"/>
        <v>-0.35653955381357733</v>
      </c>
      <c r="J373" s="3">
        <f t="shared" si="131"/>
        <v>-1.6575290067576568E-3</v>
      </c>
      <c r="K373" s="3">
        <f t="shared" si="131"/>
        <v>-8.9741544352265491E-3</v>
      </c>
      <c r="L373" s="15" t="str">
        <f t="shared" si="111"/>
        <v>Exit Trade</v>
      </c>
      <c r="M373" s="12">
        <v>0.42824575130331644</v>
      </c>
      <c r="N373" s="15" t="str">
        <f t="shared" si="112"/>
        <v/>
      </c>
      <c r="O373" s="15" t="str">
        <f t="shared" si="113"/>
        <v>Exit Trade</v>
      </c>
      <c r="P373" s="15" t="str">
        <f t="shared" si="114"/>
        <v/>
      </c>
      <c r="Q373" s="15">
        <f t="shared" si="115"/>
        <v>1091.1500000000001</v>
      </c>
      <c r="R373" s="15" t="str">
        <f t="shared" si="116"/>
        <v/>
      </c>
      <c r="S373" s="15">
        <f t="shared" si="117"/>
        <v>1150.0999999999999</v>
      </c>
      <c r="T373" s="18" t="str">
        <f t="shared" si="118"/>
        <v/>
      </c>
      <c r="U373" s="18">
        <f t="shared" si="119"/>
        <v>-6.1028373639384417E-3</v>
      </c>
      <c r="V373" s="18" t="str">
        <f t="shared" si="120"/>
        <v/>
      </c>
      <c r="W373" s="18">
        <f t="shared" si="121"/>
        <v>8.8596491228069372E-3</v>
      </c>
      <c r="X373" s="18" t="str">
        <f t="shared" si="122"/>
        <v/>
      </c>
      <c r="Y373" s="18" t="str">
        <f t="shared" si="123"/>
        <v/>
      </c>
      <c r="Z373" s="18" t="str">
        <f t="shared" si="124"/>
        <v/>
      </c>
      <c r="AA373" s="18" t="str">
        <f t="shared" si="125"/>
        <v/>
      </c>
    </row>
    <row r="374" spans="1:27">
      <c r="A374" s="11">
        <v>42555</v>
      </c>
      <c r="B374" s="12">
        <v>1172.8</v>
      </c>
      <c r="C374" s="12">
        <v>1256.25</v>
      </c>
      <c r="D374" s="9">
        <f t="shared" si="110"/>
        <v>-2.9852117467511364E-2</v>
      </c>
      <c r="E374" s="9">
        <f t="shared" si="126"/>
        <v>-2.2837119034568691E-2</v>
      </c>
      <c r="F374" s="9">
        <f t="shared" si="127"/>
        <v>5.9506619033307673E-3</v>
      </c>
      <c r="G374" s="9">
        <f t="shared" si="128"/>
        <v>-9.4481297520744648E-3</v>
      </c>
      <c r="H374" s="9">
        <f t="shared" si="129"/>
        <v>-3.6226108317062918E-2</v>
      </c>
      <c r="I374" s="9">
        <f t="shared" si="130"/>
        <v>-1.1788601918412074</v>
      </c>
      <c r="J374" s="3">
        <f t="shared" si="131"/>
        <v>-1.4474244359302217E-3</v>
      </c>
      <c r="K374" s="3">
        <f t="shared" si="131"/>
        <v>1.1188473457560343E-2</v>
      </c>
      <c r="L374" s="15" t="str">
        <f t="shared" si="111"/>
        <v/>
      </c>
      <c r="M374" s="12">
        <v>0.42824575130331644</v>
      </c>
      <c r="N374" s="15" t="str">
        <f t="shared" si="112"/>
        <v/>
      </c>
      <c r="O374" s="15" t="str">
        <f t="shared" si="113"/>
        <v>Exit Trade</v>
      </c>
      <c r="P374" s="15" t="str">
        <f t="shared" si="114"/>
        <v/>
      </c>
      <c r="Q374" s="15">
        <f t="shared" si="115"/>
        <v>1091.1500000000001</v>
      </c>
      <c r="R374" s="15" t="str">
        <f t="shared" si="116"/>
        <v/>
      </c>
      <c r="S374" s="15">
        <f t="shared" si="117"/>
        <v>1150.0999999999999</v>
      </c>
      <c r="T374" s="18" t="str">
        <f t="shared" si="118"/>
        <v/>
      </c>
      <c r="U374" s="18">
        <f t="shared" si="119"/>
        <v>-6.1028373639384417E-3</v>
      </c>
      <c r="V374" s="18" t="str">
        <f t="shared" si="120"/>
        <v/>
      </c>
      <c r="W374" s="18">
        <f t="shared" si="121"/>
        <v>8.8596491228069372E-3</v>
      </c>
      <c r="X374" s="18" t="str">
        <f t="shared" si="122"/>
        <v/>
      </c>
      <c r="Y374" s="18" t="str">
        <f t="shared" si="123"/>
        <v/>
      </c>
      <c r="Z374" s="18" t="str">
        <f t="shared" si="124"/>
        <v/>
      </c>
      <c r="AA374" s="18" t="str">
        <f t="shared" si="125"/>
        <v/>
      </c>
    </row>
    <row r="375" spans="1:27">
      <c r="A375" s="11">
        <v>42556</v>
      </c>
      <c r="B375" s="12">
        <v>1165.5999999999999</v>
      </c>
      <c r="C375" s="12">
        <v>1260.7</v>
      </c>
      <c r="D375" s="9">
        <f t="shared" si="110"/>
        <v>-3.4062214071856486E-2</v>
      </c>
      <c r="E375" s="9">
        <f t="shared" si="126"/>
        <v>-2.3561871546829E-2</v>
      </c>
      <c r="F375" s="9">
        <f t="shared" si="127"/>
        <v>5.9495821803958139E-3</v>
      </c>
      <c r="G375" s="9">
        <f t="shared" si="128"/>
        <v>-1.017531164093842E-2</v>
      </c>
      <c r="H375" s="9">
        <f t="shared" si="129"/>
        <v>-3.6948431452719581E-2</v>
      </c>
      <c r="I375" s="9">
        <f t="shared" si="130"/>
        <v>-1.764887383121905</v>
      </c>
      <c r="J375" s="3">
        <f t="shared" si="131"/>
        <v>-6.1391541609823038E-3</v>
      </c>
      <c r="K375" s="3">
        <f t="shared" si="131"/>
        <v>3.5422885572139666E-3</v>
      </c>
      <c r="L375" s="15" t="str">
        <f t="shared" si="111"/>
        <v/>
      </c>
      <c r="M375" s="12">
        <v>0.42824575130331644</v>
      </c>
      <c r="N375" s="15" t="str">
        <f t="shared" si="112"/>
        <v/>
      </c>
      <c r="O375" s="15" t="str">
        <f t="shared" si="113"/>
        <v>Exit Trade</v>
      </c>
      <c r="P375" s="15" t="str">
        <f t="shared" si="114"/>
        <v/>
      </c>
      <c r="Q375" s="15">
        <f t="shared" si="115"/>
        <v>1091.1500000000001</v>
      </c>
      <c r="R375" s="15" t="str">
        <f t="shared" si="116"/>
        <v/>
      </c>
      <c r="S375" s="15">
        <f t="shared" si="117"/>
        <v>1150.0999999999999</v>
      </c>
      <c r="T375" s="18" t="str">
        <f t="shared" si="118"/>
        <v/>
      </c>
      <c r="U375" s="18">
        <f t="shared" si="119"/>
        <v>-6.1028373639384417E-3</v>
      </c>
      <c r="V375" s="18" t="str">
        <f t="shared" si="120"/>
        <v/>
      </c>
      <c r="W375" s="18">
        <f t="shared" si="121"/>
        <v>8.8596491228069372E-3</v>
      </c>
      <c r="X375" s="18" t="str">
        <f t="shared" si="122"/>
        <v/>
      </c>
      <c r="Y375" s="18" t="str">
        <f t="shared" si="123"/>
        <v/>
      </c>
      <c r="Z375" s="18" t="str">
        <f t="shared" si="124"/>
        <v/>
      </c>
      <c r="AA375" s="18" t="str">
        <f t="shared" si="125"/>
        <v/>
      </c>
    </row>
    <row r="376" spans="1:27">
      <c r="A376" s="11">
        <v>42558</v>
      </c>
      <c r="B376" s="12">
        <v>1185.6500000000001</v>
      </c>
      <c r="C376" s="12">
        <v>1290.55</v>
      </c>
      <c r="D376" s="9">
        <f t="shared" si="110"/>
        <v>-3.6818329514313887E-2</v>
      </c>
      <c r="E376" s="9">
        <f t="shared" si="126"/>
        <v>-2.4378609540278033E-2</v>
      </c>
      <c r="F376" s="9">
        <f t="shared" si="127"/>
        <v>6.0337693511584483E-3</v>
      </c>
      <c r="G376" s="9">
        <f t="shared" si="128"/>
        <v>-1.0802628500171524E-2</v>
      </c>
      <c r="H376" s="9">
        <f t="shared" si="129"/>
        <v>-3.7954590580384542E-2</v>
      </c>
      <c r="I376" s="9">
        <f t="shared" si="130"/>
        <v>-2.0616830458803501</v>
      </c>
      <c r="J376" s="3">
        <f t="shared" si="131"/>
        <v>1.7201441317776411E-2</v>
      </c>
      <c r="K376" s="3">
        <f t="shared" si="131"/>
        <v>2.3677322122630212E-2</v>
      </c>
      <c r="L376" s="15" t="str">
        <f t="shared" si="111"/>
        <v/>
      </c>
      <c r="M376" s="12">
        <v>0.42824575130331644</v>
      </c>
      <c r="N376" s="15" t="str">
        <f t="shared" si="112"/>
        <v/>
      </c>
      <c r="O376" s="15" t="str">
        <f t="shared" si="113"/>
        <v>Exit Trade</v>
      </c>
      <c r="P376" s="15" t="str">
        <f t="shared" si="114"/>
        <v/>
      </c>
      <c r="Q376" s="15">
        <f t="shared" si="115"/>
        <v>1091.1500000000001</v>
      </c>
      <c r="R376" s="15" t="str">
        <f t="shared" si="116"/>
        <v/>
      </c>
      <c r="S376" s="15">
        <f t="shared" si="117"/>
        <v>1150.0999999999999</v>
      </c>
      <c r="T376" s="18" t="str">
        <f t="shared" si="118"/>
        <v/>
      </c>
      <c r="U376" s="18">
        <f t="shared" si="119"/>
        <v>-6.1028373639384417E-3</v>
      </c>
      <c r="V376" s="18" t="str">
        <f t="shared" si="120"/>
        <v/>
      </c>
      <c r="W376" s="18">
        <f t="shared" si="121"/>
        <v>8.8596491228069372E-3</v>
      </c>
      <c r="X376" s="18" t="str">
        <f t="shared" si="122"/>
        <v/>
      </c>
      <c r="Y376" s="18" t="str">
        <f t="shared" si="123"/>
        <v/>
      </c>
      <c r="Z376" s="18" t="str">
        <f t="shared" si="124"/>
        <v/>
      </c>
      <c r="AA376" s="18" t="str">
        <f t="shared" si="125"/>
        <v/>
      </c>
    </row>
    <row r="377" spans="1:27">
      <c r="A377" s="11">
        <v>42559</v>
      </c>
      <c r="B377" s="12">
        <v>1174.8499999999999</v>
      </c>
      <c r="C377" s="12">
        <v>1286.9000000000001</v>
      </c>
      <c r="D377" s="9">
        <f t="shared" si="110"/>
        <v>-3.9562379658487898E-2</v>
      </c>
      <c r="E377" s="9">
        <f t="shared" si="126"/>
        <v>-2.515701354000004E-2</v>
      </c>
      <c r="F377" s="9">
        <f t="shared" si="127"/>
        <v>6.4365131828858606E-3</v>
      </c>
      <c r="G377" s="9">
        <f t="shared" si="128"/>
        <v>-1.0674858878506853E-2</v>
      </c>
      <c r="H377" s="9">
        <f t="shared" si="129"/>
        <v>-3.9639168201493227E-2</v>
      </c>
      <c r="I377" s="9">
        <f t="shared" si="130"/>
        <v>-2.2380698538442361</v>
      </c>
      <c r="J377" s="3">
        <f t="shared" si="131"/>
        <v>-9.1089275924599849E-3</v>
      </c>
      <c r="K377" s="3">
        <f t="shared" si="131"/>
        <v>-2.8282515206693765E-3</v>
      </c>
      <c r="L377" s="15" t="str">
        <f t="shared" si="111"/>
        <v/>
      </c>
      <c r="M377" s="12">
        <v>0.42824575130331644</v>
      </c>
      <c r="N377" s="15" t="str">
        <f t="shared" si="112"/>
        <v/>
      </c>
      <c r="O377" s="15" t="str">
        <f t="shared" si="113"/>
        <v>Exit Trade</v>
      </c>
      <c r="P377" s="15" t="str">
        <f t="shared" si="114"/>
        <v/>
      </c>
      <c r="Q377" s="15">
        <f t="shared" si="115"/>
        <v>1091.1500000000001</v>
      </c>
      <c r="R377" s="15" t="str">
        <f t="shared" si="116"/>
        <v/>
      </c>
      <c r="S377" s="15">
        <f t="shared" si="117"/>
        <v>1150.0999999999999</v>
      </c>
      <c r="T377" s="18" t="str">
        <f t="shared" si="118"/>
        <v/>
      </c>
      <c r="U377" s="18">
        <f t="shared" si="119"/>
        <v>-6.1028373639384417E-3</v>
      </c>
      <c r="V377" s="18" t="str">
        <f t="shared" si="120"/>
        <v/>
      </c>
      <c r="W377" s="18">
        <f t="shared" si="121"/>
        <v>8.8596491228069372E-3</v>
      </c>
      <c r="X377" s="18" t="str">
        <f t="shared" si="122"/>
        <v/>
      </c>
      <c r="Y377" s="18" t="str">
        <f t="shared" si="123"/>
        <v/>
      </c>
      <c r="Z377" s="18" t="str">
        <f t="shared" si="124"/>
        <v/>
      </c>
      <c r="AA377" s="18" t="str">
        <f t="shared" si="125"/>
        <v/>
      </c>
    </row>
    <row r="378" spans="1:27">
      <c r="A378" s="11">
        <v>42562</v>
      </c>
      <c r="B378" s="12">
        <v>1199.75</v>
      </c>
      <c r="C378" s="12">
        <v>1314.1</v>
      </c>
      <c r="D378" s="9">
        <f t="shared" si="110"/>
        <v>-3.9537656692139829E-2</v>
      </c>
      <c r="E378" s="9">
        <f t="shared" si="126"/>
        <v>-2.5659719605136713E-2</v>
      </c>
      <c r="F378" s="9">
        <f t="shared" si="127"/>
        <v>6.9484880465758665E-3</v>
      </c>
      <c r="G378" s="9">
        <f t="shared" si="128"/>
        <v>-1.0025621500341014E-2</v>
      </c>
      <c r="H378" s="9">
        <f t="shared" si="129"/>
        <v>-4.1293817709932415E-2</v>
      </c>
      <c r="I378" s="9">
        <f t="shared" si="130"/>
        <v>-1.9972599785707339</v>
      </c>
      <c r="J378" s="3">
        <f t="shared" si="131"/>
        <v>2.1194195003617564E-2</v>
      </c>
      <c r="K378" s="3">
        <f t="shared" si="131"/>
        <v>2.1136063408190083E-2</v>
      </c>
      <c r="L378" s="15" t="str">
        <f t="shared" si="111"/>
        <v/>
      </c>
      <c r="M378" s="12">
        <v>0.42824575130331644</v>
      </c>
      <c r="N378" s="15" t="str">
        <f t="shared" si="112"/>
        <v/>
      </c>
      <c r="O378" s="15" t="str">
        <f t="shared" si="113"/>
        <v>Exit Trade</v>
      </c>
      <c r="P378" s="15" t="str">
        <f t="shared" si="114"/>
        <v/>
      </c>
      <c r="Q378" s="15">
        <f t="shared" si="115"/>
        <v>1091.1500000000001</v>
      </c>
      <c r="R378" s="15" t="str">
        <f t="shared" si="116"/>
        <v/>
      </c>
      <c r="S378" s="15">
        <f t="shared" si="117"/>
        <v>1150.0999999999999</v>
      </c>
      <c r="T378" s="18" t="str">
        <f t="shared" si="118"/>
        <v/>
      </c>
      <c r="U378" s="18">
        <f t="shared" si="119"/>
        <v>-6.1028373639384417E-3</v>
      </c>
      <c r="V378" s="18" t="str">
        <f t="shared" si="120"/>
        <v/>
      </c>
      <c r="W378" s="18">
        <f t="shared" si="121"/>
        <v>8.8596491228069372E-3</v>
      </c>
      <c r="X378" s="18" t="str">
        <f t="shared" si="122"/>
        <v/>
      </c>
      <c r="Y378" s="18" t="str">
        <f t="shared" si="123"/>
        <v/>
      </c>
      <c r="Z378" s="18" t="str">
        <f t="shared" si="124"/>
        <v/>
      </c>
      <c r="AA378" s="18" t="str">
        <f t="shared" si="125"/>
        <v/>
      </c>
    </row>
    <row r="379" spans="1:27">
      <c r="A379" s="11">
        <v>42563</v>
      </c>
      <c r="B379" s="12">
        <v>1202.1500000000001</v>
      </c>
      <c r="C379" s="12">
        <v>1333.75</v>
      </c>
      <c r="D379" s="9">
        <f t="shared" si="110"/>
        <v>-4.511577166440172E-2</v>
      </c>
      <c r="E379" s="9">
        <f t="shared" si="126"/>
        <v>-2.6513326117130909E-2</v>
      </c>
      <c r="F379" s="9">
        <f t="shared" si="127"/>
        <v>7.6990659310107205E-3</v>
      </c>
      <c r="G379" s="9">
        <f t="shared" si="128"/>
        <v>-9.1904277723567872E-3</v>
      </c>
      <c r="H379" s="9">
        <f t="shared" si="129"/>
        <v>-4.3836224461905035E-2</v>
      </c>
      <c r="I379" s="9">
        <f t="shared" si="130"/>
        <v>-2.4161951221047295</v>
      </c>
      <c r="J379" s="3">
        <f t="shared" si="131"/>
        <v>2.0004167534903865E-3</v>
      </c>
      <c r="K379" s="3">
        <f t="shared" si="131"/>
        <v>1.4953199908682819E-2</v>
      </c>
      <c r="L379" s="15" t="str">
        <f t="shared" si="111"/>
        <v>Enter Trade</v>
      </c>
      <c r="M379" s="12">
        <v>-2.4161951221047295</v>
      </c>
      <c r="N379" s="15" t="str">
        <f t="shared" si="112"/>
        <v>Enter Trade</v>
      </c>
      <c r="O379" s="15" t="str">
        <f t="shared" si="113"/>
        <v>Enter Trade</v>
      </c>
      <c r="P379" s="15">
        <f t="shared" si="114"/>
        <v>1202.1500000000001</v>
      </c>
      <c r="Q379" s="15">
        <f t="shared" si="115"/>
        <v>1202.1500000000001</v>
      </c>
      <c r="R379" s="15">
        <f t="shared" si="116"/>
        <v>1333.75</v>
      </c>
      <c r="S379" s="15">
        <f t="shared" si="117"/>
        <v>1333.75</v>
      </c>
      <c r="T379" s="18">
        <f t="shared" si="118"/>
        <v>2.0004167534903865E-3</v>
      </c>
      <c r="U379" s="18">
        <f t="shared" si="119"/>
        <v>2.0004167534903865E-3</v>
      </c>
      <c r="V379" s="18">
        <f t="shared" si="120"/>
        <v>1.4953199908682819E-2</v>
      </c>
      <c r="W379" s="18">
        <f t="shared" si="121"/>
        <v>1.4953199908682819E-2</v>
      </c>
      <c r="X379" s="18" t="str">
        <f t="shared" si="122"/>
        <v/>
      </c>
      <c r="Y379" s="18" t="str">
        <f t="shared" si="123"/>
        <v/>
      </c>
      <c r="Z379" s="18" t="str">
        <f t="shared" si="124"/>
        <v/>
      </c>
      <c r="AA379" s="18" t="str">
        <f t="shared" si="125"/>
        <v/>
      </c>
    </row>
    <row r="380" spans="1:27">
      <c r="A380" s="11">
        <v>42564</v>
      </c>
      <c r="B380" s="12">
        <v>1197.75</v>
      </c>
      <c r="C380" s="12">
        <v>1330.45</v>
      </c>
      <c r="D380" s="9">
        <f t="shared" si="110"/>
        <v>-4.5632378325940588E-2</v>
      </c>
      <c r="E380" s="9">
        <f t="shared" si="126"/>
        <v>-2.736658345157543E-2</v>
      </c>
      <c r="F380" s="9">
        <f t="shared" si="127"/>
        <v>8.3474473659886795E-3</v>
      </c>
      <c r="G380" s="9">
        <f t="shared" si="128"/>
        <v>-8.5848268781009013E-3</v>
      </c>
      <c r="H380" s="9">
        <f t="shared" si="129"/>
        <v>-4.6148340025049958E-2</v>
      </c>
      <c r="I380" s="9">
        <f t="shared" si="130"/>
        <v>-2.1881892839226955</v>
      </c>
      <c r="J380" s="3">
        <f t="shared" si="131"/>
        <v>-3.6601089714262702E-3</v>
      </c>
      <c r="K380" s="3">
        <f t="shared" si="131"/>
        <v>-2.4742268041236773E-3</v>
      </c>
      <c r="L380" s="15" t="str">
        <f t="shared" si="111"/>
        <v/>
      </c>
      <c r="M380" s="12">
        <v>-2.4161951221047295</v>
      </c>
      <c r="N380" s="15" t="str">
        <f t="shared" si="112"/>
        <v/>
      </c>
      <c r="O380" s="15" t="str">
        <f t="shared" si="113"/>
        <v>Enter Trade</v>
      </c>
      <c r="P380" s="15" t="str">
        <f t="shared" si="114"/>
        <v/>
      </c>
      <c r="Q380" s="15">
        <f t="shared" si="115"/>
        <v>1202.1500000000001</v>
      </c>
      <c r="R380" s="15" t="str">
        <f t="shared" si="116"/>
        <v/>
      </c>
      <c r="S380" s="15">
        <f t="shared" si="117"/>
        <v>1333.75</v>
      </c>
      <c r="T380" s="18" t="str">
        <f t="shared" si="118"/>
        <v/>
      </c>
      <c r="U380" s="18">
        <f t="shared" si="119"/>
        <v>2.0004167534903865E-3</v>
      </c>
      <c r="V380" s="18" t="str">
        <f t="shared" si="120"/>
        <v/>
      </c>
      <c r="W380" s="18">
        <f t="shared" si="121"/>
        <v>1.4953199908682819E-2</v>
      </c>
      <c r="X380" s="18" t="str">
        <f t="shared" si="122"/>
        <v/>
      </c>
      <c r="Y380" s="18" t="str">
        <f t="shared" si="123"/>
        <v/>
      </c>
      <c r="Z380" s="18" t="str">
        <f t="shared" si="124"/>
        <v/>
      </c>
      <c r="AA380" s="18" t="str">
        <f t="shared" si="125"/>
        <v/>
      </c>
    </row>
    <row r="381" spans="1:27">
      <c r="A381" s="11">
        <v>42565</v>
      </c>
      <c r="B381" s="12">
        <v>1200.3499999999999</v>
      </c>
      <c r="C381" s="12">
        <v>1336.95</v>
      </c>
      <c r="D381" s="9">
        <f t="shared" si="110"/>
        <v>-4.6807268776498566E-2</v>
      </c>
      <c r="E381" s="9">
        <f t="shared" si="126"/>
        <v>-2.8111320311248911E-2</v>
      </c>
      <c r="F381" s="9">
        <f t="shared" si="127"/>
        <v>9.0470026733800637E-3</v>
      </c>
      <c r="G381" s="9">
        <f t="shared" si="128"/>
        <v>-7.7555642961437687E-3</v>
      </c>
      <c r="H381" s="9">
        <f t="shared" si="129"/>
        <v>-4.8467076326354053E-2</v>
      </c>
      <c r="I381" s="9">
        <f t="shared" si="130"/>
        <v>-2.0665350879425168</v>
      </c>
      <c r="J381" s="3">
        <f t="shared" si="131"/>
        <v>2.1707367981631466E-3</v>
      </c>
      <c r="K381" s="3">
        <f t="shared" si="131"/>
        <v>4.8855650343868611E-3</v>
      </c>
      <c r="L381" s="15" t="str">
        <f t="shared" si="111"/>
        <v/>
      </c>
      <c r="M381" s="12">
        <v>-2.4161951221047295</v>
      </c>
      <c r="N381" s="15" t="str">
        <f t="shared" si="112"/>
        <v/>
      </c>
      <c r="O381" s="15" t="str">
        <f t="shared" si="113"/>
        <v>Enter Trade</v>
      </c>
      <c r="P381" s="15" t="str">
        <f t="shared" si="114"/>
        <v/>
      </c>
      <c r="Q381" s="15">
        <f t="shared" si="115"/>
        <v>1202.1500000000001</v>
      </c>
      <c r="R381" s="15" t="str">
        <f t="shared" si="116"/>
        <v/>
      </c>
      <c r="S381" s="15">
        <f t="shared" si="117"/>
        <v>1333.75</v>
      </c>
      <c r="T381" s="18" t="str">
        <f t="shared" si="118"/>
        <v/>
      </c>
      <c r="U381" s="18">
        <f t="shared" si="119"/>
        <v>2.0004167534903865E-3</v>
      </c>
      <c r="V381" s="18" t="str">
        <f t="shared" si="120"/>
        <v/>
      </c>
      <c r="W381" s="18">
        <f t="shared" si="121"/>
        <v>1.4953199908682819E-2</v>
      </c>
      <c r="X381" s="18" t="str">
        <f t="shared" si="122"/>
        <v/>
      </c>
      <c r="Y381" s="18" t="str">
        <f t="shared" si="123"/>
        <v/>
      </c>
      <c r="Z381" s="18" t="str">
        <f t="shared" si="124"/>
        <v/>
      </c>
      <c r="AA381" s="18" t="str">
        <f t="shared" si="125"/>
        <v/>
      </c>
    </row>
    <row r="382" spans="1:27">
      <c r="A382" s="11">
        <v>42566</v>
      </c>
      <c r="B382" s="12">
        <v>1223.7</v>
      </c>
      <c r="C382" s="12">
        <v>1364.1</v>
      </c>
      <c r="D382" s="9">
        <f t="shared" si="110"/>
        <v>-4.7171248888013578E-2</v>
      </c>
      <c r="E382" s="9">
        <f t="shared" si="126"/>
        <v>-2.8665672236036478E-2</v>
      </c>
      <c r="F382" s="9">
        <f t="shared" si="127"/>
        <v>9.6878155197618835E-3</v>
      </c>
      <c r="G382" s="9">
        <f t="shared" si="128"/>
        <v>-6.8680873165722391E-3</v>
      </c>
      <c r="H382" s="9">
        <f t="shared" si="129"/>
        <v>-5.0463257155500721E-2</v>
      </c>
      <c r="I382" s="9">
        <f t="shared" si="130"/>
        <v>-1.9101908592528554</v>
      </c>
      <c r="J382" s="3">
        <f t="shared" si="131"/>
        <v>1.9452659640938175E-2</v>
      </c>
      <c r="K382" s="3">
        <f t="shared" si="131"/>
        <v>2.0307416133737134E-2</v>
      </c>
      <c r="L382" s="15" t="str">
        <f t="shared" si="111"/>
        <v/>
      </c>
      <c r="M382" s="12">
        <v>-2.4161951221047295</v>
      </c>
      <c r="N382" s="15" t="str">
        <f t="shared" si="112"/>
        <v/>
      </c>
      <c r="O382" s="15" t="str">
        <f t="shared" si="113"/>
        <v>Enter Trade</v>
      </c>
      <c r="P382" s="15" t="str">
        <f t="shared" si="114"/>
        <v/>
      </c>
      <c r="Q382" s="15">
        <f t="shared" si="115"/>
        <v>1202.1500000000001</v>
      </c>
      <c r="R382" s="15" t="str">
        <f t="shared" si="116"/>
        <v/>
      </c>
      <c r="S382" s="15">
        <f t="shared" si="117"/>
        <v>1333.75</v>
      </c>
      <c r="T382" s="18" t="str">
        <f t="shared" si="118"/>
        <v/>
      </c>
      <c r="U382" s="18">
        <f t="shared" si="119"/>
        <v>2.0004167534903865E-3</v>
      </c>
      <c r="V382" s="18" t="str">
        <f t="shared" si="120"/>
        <v/>
      </c>
      <c r="W382" s="18">
        <f t="shared" si="121"/>
        <v>1.4953199908682819E-2</v>
      </c>
      <c r="X382" s="18" t="str">
        <f t="shared" si="122"/>
        <v/>
      </c>
      <c r="Y382" s="18" t="str">
        <f t="shared" si="123"/>
        <v/>
      </c>
      <c r="Z382" s="18" t="str">
        <f t="shared" si="124"/>
        <v/>
      </c>
      <c r="AA382" s="18" t="str">
        <f t="shared" si="125"/>
        <v/>
      </c>
    </row>
    <row r="383" spans="1:27">
      <c r="A383" s="11">
        <v>42569</v>
      </c>
      <c r="B383" s="12">
        <v>1227.45</v>
      </c>
      <c r="C383" s="12">
        <v>1346.35</v>
      </c>
      <c r="D383" s="9">
        <f t="shared" si="110"/>
        <v>-4.0154164447735459E-2</v>
      </c>
      <c r="E383" s="9">
        <f t="shared" si="126"/>
        <v>-2.9011672480692825E-2</v>
      </c>
      <c r="F383" s="9">
        <f t="shared" si="127"/>
        <v>9.9115476823248335E-3</v>
      </c>
      <c r="G383" s="9">
        <f t="shared" si="128"/>
        <v>-6.7106901954619505E-3</v>
      </c>
      <c r="H383" s="9">
        <f t="shared" si="129"/>
        <v>-5.1312654765923699E-2</v>
      </c>
      <c r="I383" s="9">
        <f t="shared" si="130"/>
        <v>-1.1241929438439702</v>
      </c>
      <c r="J383" s="3">
        <f t="shared" si="131"/>
        <v>3.0644765873988722E-3</v>
      </c>
      <c r="K383" s="3">
        <f t="shared" si="131"/>
        <v>-1.3012242504215234E-2</v>
      </c>
      <c r="L383" s="15" t="str">
        <f t="shared" si="111"/>
        <v/>
      </c>
      <c r="M383" s="12">
        <v>-2.4161951221047295</v>
      </c>
      <c r="N383" s="15" t="str">
        <f t="shared" si="112"/>
        <v/>
      </c>
      <c r="O383" s="15" t="str">
        <f t="shared" si="113"/>
        <v>Enter Trade</v>
      </c>
      <c r="P383" s="15" t="str">
        <f t="shared" si="114"/>
        <v/>
      </c>
      <c r="Q383" s="15">
        <f t="shared" si="115"/>
        <v>1202.1500000000001</v>
      </c>
      <c r="R383" s="15" t="str">
        <f t="shared" si="116"/>
        <v/>
      </c>
      <c r="S383" s="15">
        <f t="shared" si="117"/>
        <v>1333.75</v>
      </c>
      <c r="T383" s="18" t="str">
        <f t="shared" si="118"/>
        <v/>
      </c>
      <c r="U383" s="18">
        <f t="shared" si="119"/>
        <v>2.0004167534903865E-3</v>
      </c>
      <c r="V383" s="18" t="str">
        <f t="shared" si="120"/>
        <v/>
      </c>
      <c r="W383" s="18">
        <f t="shared" si="121"/>
        <v>1.4953199908682819E-2</v>
      </c>
      <c r="X383" s="18" t="str">
        <f t="shared" si="122"/>
        <v/>
      </c>
      <c r="Y383" s="18" t="str">
        <f t="shared" si="123"/>
        <v/>
      </c>
      <c r="Z383" s="18" t="str">
        <f t="shared" si="124"/>
        <v/>
      </c>
      <c r="AA383" s="18" t="str">
        <f t="shared" si="125"/>
        <v/>
      </c>
    </row>
    <row r="384" spans="1:27">
      <c r="A384" s="11">
        <v>42570</v>
      </c>
      <c r="B384" s="12">
        <v>1218.3499999999999</v>
      </c>
      <c r="C384" s="12">
        <v>1338.55</v>
      </c>
      <c r="D384" s="9">
        <f t="shared" si="110"/>
        <v>-4.0862530763640187E-2</v>
      </c>
      <c r="E384" s="9">
        <f t="shared" si="126"/>
        <v>-2.9410792748721167E-2</v>
      </c>
      <c r="F384" s="9">
        <f t="shared" si="127"/>
        <v>1.0144768332699049E-2</v>
      </c>
      <c r="G384" s="9">
        <f t="shared" si="128"/>
        <v>-6.5850640001483066E-3</v>
      </c>
      <c r="H384" s="9">
        <f t="shared" si="129"/>
        <v>-5.2236521497294026E-2</v>
      </c>
      <c r="I384" s="9">
        <f t="shared" si="130"/>
        <v>-1.1288318904244754</v>
      </c>
      <c r="J384" s="3">
        <f t="shared" si="131"/>
        <v>-7.413743940690159E-3</v>
      </c>
      <c r="K384" s="3">
        <f t="shared" si="131"/>
        <v>-5.793441527091733E-3</v>
      </c>
      <c r="L384" s="15" t="str">
        <f t="shared" si="111"/>
        <v/>
      </c>
      <c r="M384" s="12">
        <v>-2.4161951221047295</v>
      </c>
      <c r="N384" s="15" t="str">
        <f t="shared" si="112"/>
        <v/>
      </c>
      <c r="O384" s="15" t="str">
        <f t="shared" si="113"/>
        <v>Enter Trade</v>
      </c>
      <c r="P384" s="15" t="str">
        <f t="shared" si="114"/>
        <v/>
      </c>
      <c r="Q384" s="15">
        <f t="shared" si="115"/>
        <v>1202.1500000000001</v>
      </c>
      <c r="R384" s="15" t="str">
        <f t="shared" si="116"/>
        <v/>
      </c>
      <c r="S384" s="15">
        <f t="shared" si="117"/>
        <v>1333.75</v>
      </c>
      <c r="T384" s="18" t="str">
        <f t="shared" si="118"/>
        <v/>
      </c>
      <c r="U384" s="18">
        <f t="shared" si="119"/>
        <v>2.0004167534903865E-3</v>
      </c>
      <c r="V384" s="18" t="str">
        <f t="shared" si="120"/>
        <v/>
      </c>
      <c r="W384" s="18">
        <f t="shared" si="121"/>
        <v>1.4953199908682819E-2</v>
      </c>
      <c r="X384" s="18" t="str">
        <f t="shared" si="122"/>
        <v/>
      </c>
      <c r="Y384" s="18" t="str">
        <f t="shared" si="123"/>
        <v/>
      </c>
      <c r="Z384" s="18" t="str">
        <f t="shared" si="124"/>
        <v/>
      </c>
      <c r="AA384" s="18" t="str">
        <f t="shared" si="125"/>
        <v/>
      </c>
    </row>
    <row r="385" spans="1:27">
      <c r="A385" s="11">
        <v>42571</v>
      </c>
      <c r="B385" s="12">
        <v>1232.2</v>
      </c>
      <c r="C385" s="12">
        <v>1334.45</v>
      </c>
      <c r="D385" s="9">
        <f t="shared" si="110"/>
        <v>-3.462110155605664E-2</v>
      </c>
      <c r="E385" s="9">
        <f t="shared" si="126"/>
        <v>-2.9638018134496426E-2</v>
      </c>
      <c r="F385" s="9">
        <f t="shared" si="127"/>
        <v>1.018381253941477E-2</v>
      </c>
      <c r="G385" s="9">
        <f t="shared" si="128"/>
        <v>-6.7244399208131918E-3</v>
      </c>
      <c r="H385" s="9">
        <f t="shared" si="129"/>
        <v>-5.2551596348179658E-2</v>
      </c>
      <c r="I385" s="9">
        <f t="shared" si="130"/>
        <v>-0.48931413478734109</v>
      </c>
      <c r="J385" s="3">
        <f t="shared" si="131"/>
        <v>1.136783354536885E-2</v>
      </c>
      <c r="K385" s="3">
        <f t="shared" si="131"/>
        <v>-3.0630159500951845E-3</v>
      </c>
      <c r="L385" s="15" t="str">
        <f t="shared" si="111"/>
        <v>Exit Trade</v>
      </c>
      <c r="M385" s="12">
        <v>-0.48931413478734109</v>
      </c>
      <c r="N385" s="15" t="str">
        <f t="shared" si="112"/>
        <v>Exit Trade</v>
      </c>
      <c r="O385" s="15" t="str">
        <f t="shared" si="113"/>
        <v>Exit Trade</v>
      </c>
      <c r="P385" s="15">
        <f t="shared" si="114"/>
        <v>1232.2</v>
      </c>
      <c r="Q385" s="15">
        <f t="shared" si="115"/>
        <v>1232.2</v>
      </c>
      <c r="R385" s="15">
        <f t="shared" si="116"/>
        <v>1334.45</v>
      </c>
      <c r="S385" s="15">
        <f t="shared" si="117"/>
        <v>1334.45</v>
      </c>
      <c r="T385" s="18">
        <f t="shared" si="118"/>
        <v>1.136783354536885E-2</v>
      </c>
      <c r="U385" s="18">
        <f t="shared" si="119"/>
        <v>1.136783354536885E-2</v>
      </c>
      <c r="V385" s="18">
        <f t="shared" si="120"/>
        <v>-3.0630159500951845E-3</v>
      </c>
      <c r="W385" s="18">
        <f t="shared" si="121"/>
        <v>-3.0630159500951845E-3</v>
      </c>
      <c r="X385" s="18">
        <f t="shared" si="122"/>
        <v>2.499688058894467E-2</v>
      </c>
      <c r="Y385" s="18">
        <f t="shared" si="123"/>
        <v>-5.2483598875352477E-4</v>
      </c>
      <c r="Z385" s="18">
        <f t="shared" si="124"/>
        <v>2.4472044600191145E-2</v>
      </c>
      <c r="AA385" s="18">
        <f t="shared" si="125"/>
        <v>1.2236022300095573E-2</v>
      </c>
    </row>
    <row r="386" spans="1:27">
      <c r="A386" s="11">
        <v>42572</v>
      </c>
      <c r="B386" s="12">
        <v>1228.5999999999999</v>
      </c>
      <c r="C386" s="12">
        <v>1332.9</v>
      </c>
      <c r="D386" s="9">
        <f t="shared" si="110"/>
        <v>-3.53870569769889E-2</v>
      </c>
      <c r="E386" s="9">
        <f t="shared" si="126"/>
        <v>-2.9624217761385071E-2</v>
      </c>
      <c r="F386" s="9">
        <f t="shared" si="127"/>
        <v>1.017544991068286E-2</v>
      </c>
      <c r="G386" s="9">
        <f t="shared" si="128"/>
        <v>-6.7294554623486338E-3</v>
      </c>
      <c r="H386" s="9">
        <f t="shared" si="129"/>
        <v>-5.2518980060421508E-2</v>
      </c>
      <c r="I386" s="9">
        <f t="shared" si="130"/>
        <v>-0.56634736214991521</v>
      </c>
      <c r="J386" s="3">
        <f t="shared" si="131"/>
        <v>-2.9216036357735242E-3</v>
      </c>
      <c r="K386" s="3">
        <f t="shared" si="131"/>
        <v>-1.1615272209524181E-3</v>
      </c>
      <c r="L386" s="15" t="str">
        <f t="shared" si="111"/>
        <v/>
      </c>
      <c r="M386" s="12">
        <v>-0.48931413478734109</v>
      </c>
      <c r="N386" s="15" t="str">
        <f t="shared" si="112"/>
        <v/>
      </c>
      <c r="O386" s="15" t="str">
        <f t="shared" si="113"/>
        <v>Exit Trade</v>
      </c>
      <c r="P386" s="15" t="str">
        <f t="shared" si="114"/>
        <v/>
      </c>
      <c r="Q386" s="15">
        <f t="shared" si="115"/>
        <v>1232.2</v>
      </c>
      <c r="R386" s="15" t="str">
        <f t="shared" si="116"/>
        <v/>
      </c>
      <c r="S386" s="15">
        <f t="shared" si="117"/>
        <v>1334.45</v>
      </c>
      <c r="T386" s="18" t="str">
        <f t="shared" si="118"/>
        <v/>
      </c>
      <c r="U386" s="18">
        <f t="shared" si="119"/>
        <v>1.136783354536885E-2</v>
      </c>
      <c r="V386" s="18" t="str">
        <f t="shared" si="120"/>
        <v/>
      </c>
      <c r="W386" s="18">
        <f t="shared" si="121"/>
        <v>-3.0630159500951845E-3</v>
      </c>
      <c r="X386" s="18" t="str">
        <f t="shared" si="122"/>
        <v/>
      </c>
      <c r="Y386" s="18" t="str">
        <f t="shared" si="123"/>
        <v/>
      </c>
      <c r="Z386" s="18" t="str">
        <f t="shared" si="124"/>
        <v/>
      </c>
      <c r="AA386" s="18" t="str">
        <f t="shared" si="125"/>
        <v/>
      </c>
    </row>
    <row r="387" spans="1:27">
      <c r="A387" s="11">
        <v>42573</v>
      </c>
      <c r="B387" s="12">
        <v>1230.8</v>
      </c>
      <c r="C387" s="12">
        <v>1357</v>
      </c>
      <c r="D387" s="9">
        <f t="shared" ref="D387:D450" si="132">LOG(B387/C387)</f>
        <v>-4.2392360084316238E-2</v>
      </c>
      <c r="E387" s="9">
        <f t="shared" si="126"/>
        <v>-3.0093566045167164E-2</v>
      </c>
      <c r="F387" s="9">
        <f t="shared" si="127"/>
        <v>1.0434274295529206E-2</v>
      </c>
      <c r="G387" s="9">
        <f t="shared" si="128"/>
        <v>-6.6164488802264512E-3</v>
      </c>
      <c r="H387" s="9">
        <f t="shared" si="129"/>
        <v>-5.3570683210107876E-2</v>
      </c>
      <c r="I387" s="9">
        <f t="shared" si="130"/>
        <v>-1.1786918467745058</v>
      </c>
      <c r="J387" s="3">
        <f t="shared" si="131"/>
        <v>1.7906560312551242E-3</v>
      </c>
      <c r="K387" s="3">
        <f t="shared" si="131"/>
        <v>1.8080876284792487E-2</v>
      </c>
      <c r="L387" s="15" t="str">
        <f t="shared" si="111"/>
        <v/>
      </c>
      <c r="M387" s="12">
        <v>-0.48931413478734109</v>
      </c>
      <c r="N387" s="15" t="str">
        <f t="shared" si="112"/>
        <v/>
      </c>
      <c r="O387" s="15" t="str">
        <f t="shared" si="113"/>
        <v>Exit Trade</v>
      </c>
      <c r="P387" s="15" t="str">
        <f t="shared" si="114"/>
        <v/>
      </c>
      <c r="Q387" s="15">
        <f t="shared" si="115"/>
        <v>1232.2</v>
      </c>
      <c r="R387" s="15" t="str">
        <f t="shared" si="116"/>
        <v/>
      </c>
      <c r="S387" s="15">
        <f t="shared" si="117"/>
        <v>1334.45</v>
      </c>
      <c r="T387" s="18" t="str">
        <f t="shared" si="118"/>
        <v/>
      </c>
      <c r="U387" s="18">
        <f t="shared" si="119"/>
        <v>1.136783354536885E-2</v>
      </c>
      <c r="V387" s="18" t="str">
        <f t="shared" si="120"/>
        <v/>
      </c>
      <c r="W387" s="18">
        <f t="shared" si="121"/>
        <v>-3.0630159500951845E-3</v>
      </c>
      <c r="X387" s="18" t="str">
        <f t="shared" si="122"/>
        <v/>
      </c>
      <c r="Y387" s="18" t="str">
        <f t="shared" si="123"/>
        <v/>
      </c>
      <c r="Z387" s="18" t="str">
        <f t="shared" si="124"/>
        <v/>
      </c>
      <c r="AA387" s="18" t="str">
        <f t="shared" si="125"/>
        <v/>
      </c>
    </row>
    <row r="388" spans="1:27">
      <c r="A388" s="11">
        <v>42576</v>
      </c>
      <c r="B388" s="12">
        <v>1246.95</v>
      </c>
      <c r="C388" s="12">
        <v>1382</v>
      </c>
      <c r="D388" s="9">
        <f t="shared" si="132"/>
        <v>-4.4659003480604149E-2</v>
      </c>
      <c r="E388" s="9">
        <f t="shared" si="126"/>
        <v>-3.0746092888290888E-2</v>
      </c>
      <c r="F388" s="9">
        <f t="shared" si="127"/>
        <v>1.0718374113282735E-2</v>
      </c>
      <c r="G388" s="9">
        <f t="shared" si="128"/>
        <v>-6.6297511334047349E-3</v>
      </c>
      <c r="H388" s="9">
        <f t="shared" si="129"/>
        <v>-5.4862434643177041E-2</v>
      </c>
      <c r="I388" s="9">
        <f t="shared" si="130"/>
        <v>-1.298043009626964</v>
      </c>
      <c r="J388" s="3">
        <f t="shared" si="131"/>
        <v>1.3121546961326041E-2</v>
      </c>
      <c r="K388" s="3">
        <f t="shared" si="131"/>
        <v>1.8422991893883568E-2</v>
      </c>
      <c r="L388" s="15" t="str">
        <f t="shared" si="111"/>
        <v/>
      </c>
      <c r="M388" s="12">
        <v>-0.48931413478734109</v>
      </c>
      <c r="N388" s="15" t="str">
        <f t="shared" si="112"/>
        <v/>
      </c>
      <c r="O388" s="15" t="str">
        <f t="shared" si="113"/>
        <v>Exit Trade</v>
      </c>
      <c r="P388" s="15" t="str">
        <f t="shared" si="114"/>
        <v/>
      </c>
      <c r="Q388" s="15">
        <f t="shared" si="115"/>
        <v>1232.2</v>
      </c>
      <c r="R388" s="15" t="str">
        <f t="shared" si="116"/>
        <v/>
      </c>
      <c r="S388" s="15">
        <f t="shared" si="117"/>
        <v>1334.45</v>
      </c>
      <c r="T388" s="18" t="str">
        <f t="shared" si="118"/>
        <v/>
      </c>
      <c r="U388" s="18">
        <f t="shared" si="119"/>
        <v>1.136783354536885E-2</v>
      </c>
      <c r="V388" s="18" t="str">
        <f t="shared" si="120"/>
        <v/>
      </c>
      <c r="W388" s="18">
        <f t="shared" si="121"/>
        <v>-3.0630159500951845E-3</v>
      </c>
      <c r="X388" s="18" t="str">
        <f t="shared" si="122"/>
        <v/>
      </c>
      <c r="Y388" s="18" t="str">
        <f t="shared" si="123"/>
        <v/>
      </c>
      <c r="Z388" s="18" t="str">
        <f t="shared" si="124"/>
        <v/>
      </c>
      <c r="AA388" s="18" t="str">
        <f t="shared" si="125"/>
        <v/>
      </c>
    </row>
    <row r="389" spans="1:27">
      <c r="A389" s="11">
        <v>42577</v>
      </c>
      <c r="B389" s="12">
        <v>1238.8</v>
      </c>
      <c r="C389" s="12">
        <v>1367.45</v>
      </c>
      <c r="D389" s="9">
        <f t="shared" si="132"/>
        <v>-4.2910258890310964E-2</v>
      </c>
      <c r="E389" s="9">
        <f t="shared" si="126"/>
        <v>-3.1532383750092659E-2</v>
      </c>
      <c r="F389" s="9">
        <f t="shared" si="127"/>
        <v>1.0716602543954741E-2</v>
      </c>
      <c r="G389" s="9">
        <f t="shared" si="128"/>
        <v>-7.4200280261944931E-3</v>
      </c>
      <c r="H389" s="9">
        <f t="shared" si="129"/>
        <v>-5.5644739473990824E-2</v>
      </c>
      <c r="I389" s="9">
        <f t="shared" si="130"/>
        <v>-1.0617054326267412</v>
      </c>
      <c r="J389" s="3">
        <f t="shared" si="131"/>
        <v>-6.5359477124183737E-3</v>
      </c>
      <c r="K389" s="3">
        <f t="shared" si="131"/>
        <v>-1.0528219971056407E-2</v>
      </c>
      <c r="L389" s="15" t="str">
        <f t="shared" si="111"/>
        <v/>
      </c>
      <c r="M389" s="12">
        <v>-0.48931413478734109</v>
      </c>
      <c r="N389" s="15" t="str">
        <f t="shared" si="112"/>
        <v/>
      </c>
      <c r="O389" s="15" t="str">
        <f t="shared" si="113"/>
        <v>Exit Trade</v>
      </c>
      <c r="P389" s="15" t="str">
        <f t="shared" si="114"/>
        <v/>
      </c>
      <c r="Q389" s="15">
        <f t="shared" si="115"/>
        <v>1232.2</v>
      </c>
      <c r="R389" s="15" t="str">
        <f t="shared" si="116"/>
        <v/>
      </c>
      <c r="S389" s="15">
        <f t="shared" si="117"/>
        <v>1334.45</v>
      </c>
      <c r="T389" s="18" t="str">
        <f t="shared" si="118"/>
        <v/>
      </c>
      <c r="U389" s="18">
        <f t="shared" si="119"/>
        <v>1.136783354536885E-2</v>
      </c>
      <c r="V389" s="18" t="str">
        <f t="shared" si="120"/>
        <v/>
      </c>
      <c r="W389" s="18">
        <f t="shared" si="121"/>
        <v>-3.0630159500951845E-3</v>
      </c>
      <c r="X389" s="18" t="str">
        <f t="shared" si="122"/>
        <v/>
      </c>
      <c r="Y389" s="18" t="str">
        <f t="shared" si="123"/>
        <v/>
      </c>
      <c r="Z389" s="18" t="str">
        <f t="shared" si="124"/>
        <v/>
      </c>
      <c r="AA389" s="18" t="str">
        <f t="shared" si="125"/>
        <v/>
      </c>
    </row>
    <row r="390" spans="1:27">
      <c r="A390" s="11">
        <v>42578</v>
      </c>
      <c r="B390" s="12">
        <v>1236.95</v>
      </c>
      <c r="C390" s="12">
        <v>1387.7</v>
      </c>
      <c r="D390" s="9">
        <f t="shared" si="132"/>
        <v>-4.9943443359887575E-2</v>
      </c>
      <c r="E390" s="9">
        <f t="shared" si="126"/>
        <v>-3.2626052241765673E-2</v>
      </c>
      <c r="F390" s="9">
        <f t="shared" si="127"/>
        <v>1.0869562476173543E-2</v>
      </c>
      <c r="G390" s="9">
        <f t="shared" si="128"/>
        <v>-8.1695366703752013E-3</v>
      </c>
      <c r="H390" s="9">
        <f t="shared" si="129"/>
        <v>-5.708256781315614E-2</v>
      </c>
      <c r="I390" s="9">
        <f t="shared" si="130"/>
        <v>-1.5932003846596607</v>
      </c>
      <c r="J390" s="3">
        <f t="shared" si="131"/>
        <v>-1.4933806909912086E-3</v>
      </c>
      <c r="K390" s="3">
        <f t="shared" si="131"/>
        <v>1.4808585323046545E-2</v>
      </c>
      <c r="L390" s="15" t="str">
        <f t="shared" si="111"/>
        <v/>
      </c>
      <c r="M390" s="12">
        <v>-0.48931413478734109</v>
      </c>
      <c r="N390" s="15" t="str">
        <f t="shared" si="112"/>
        <v/>
      </c>
      <c r="O390" s="15" t="str">
        <f t="shared" si="113"/>
        <v>Exit Trade</v>
      </c>
      <c r="P390" s="15" t="str">
        <f t="shared" si="114"/>
        <v/>
      </c>
      <c r="Q390" s="15">
        <f t="shared" si="115"/>
        <v>1232.2</v>
      </c>
      <c r="R390" s="15" t="str">
        <f t="shared" si="116"/>
        <v/>
      </c>
      <c r="S390" s="15">
        <f t="shared" si="117"/>
        <v>1334.45</v>
      </c>
      <c r="T390" s="18" t="str">
        <f t="shared" si="118"/>
        <v/>
      </c>
      <c r="U390" s="18">
        <f t="shared" si="119"/>
        <v>1.136783354536885E-2</v>
      </c>
      <c r="V390" s="18" t="str">
        <f t="shared" si="120"/>
        <v/>
      </c>
      <c r="W390" s="18">
        <f t="shared" si="121"/>
        <v>-3.0630159500951845E-3</v>
      </c>
      <c r="X390" s="18" t="str">
        <f t="shared" si="122"/>
        <v/>
      </c>
      <c r="Y390" s="18" t="str">
        <f t="shared" si="123"/>
        <v/>
      </c>
      <c r="Z390" s="18" t="str">
        <f t="shared" si="124"/>
        <v/>
      </c>
      <c r="AA390" s="18" t="str">
        <f t="shared" si="125"/>
        <v/>
      </c>
    </row>
    <row r="391" spans="1:27">
      <c r="A391" s="11">
        <v>42579</v>
      </c>
      <c r="B391" s="12">
        <v>1248.45</v>
      </c>
      <c r="C391" s="12">
        <v>1402.15</v>
      </c>
      <c r="D391" s="9">
        <f t="shared" si="132"/>
        <v>-5.0423322629346928E-2</v>
      </c>
      <c r="E391" s="9">
        <f t="shared" si="126"/>
        <v>-3.3872752601952341E-2</v>
      </c>
      <c r="F391" s="9">
        <f t="shared" si="127"/>
        <v>1.0686895948662569E-2</v>
      </c>
      <c r="G391" s="9">
        <f t="shared" si="128"/>
        <v>-9.827236717461562E-3</v>
      </c>
      <c r="H391" s="9">
        <f t="shared" si="129"/>
        <v>-5.7918268486443117E-2</v>
      </c>
      <c r="I391" s="9">
        <f t="shared" si="130"/>
        <v>-1.5486788780296714</v>
      </c>
      <c r="J391" s="3">
        <f t="shared" si="131"/>
        <v>9.2970613201827073E-3</v>
      </c>
      <c r="K391" s="3">
        <f t="shared" si="131"/>
        <v>1.0412913453916584E-2</v>
      </c>
      <c r="L391" s="15" t="str">
        <f t="shared" si="111"/>
        <v/>
      </c>
      <c r="M391" s="12">
        <v>-0.48931413478734109</v>
      </c>
      <c r="N391" s="15" t="str">
        <f t="shared" si="112"/>
        <v/>
      </c>
      <c r="O391" s="15" t="str">
        <f t="shared" si="113"/>
        <v>Exit Trade</v>
      </c>
      <c r="P391" s="15" t="str">
        <f t="shared" si="114"/>
        <v/>
      </c>
      <c r="Q391" s="15">
        <f t="shared" si="115"/>
        <v>1232.2</v>
      </c>
      <c r="R391" s="15" t="str">
        <f t="shared" si="116"/>
        <v/>
      </c>
      <c r="S391" s="15">
        <f t="shared" si="117"/>
        <v>1334.45</v>
      </c>
      <c r="T391" s="18" t="str">
        <f t="shared" si="118"/>
        <v/>
      </c>
      <c r="U391" s="18">
        <f t="shared" si="119"/>
        <v>1.136783354536885E-2</v>
      </c>
      <c r="V391" s="18" t="str">
        <f t="shared" si="120"/>
        <v/>
      </c>
      <c r="W391" s="18">
        <f t="shared" si="121"/>
        <v>-3.0630159500951845E-3</v>
      </c>
      <c r="X391" s="18" t="str">
        <f t="shared" si="122"/>
        <v/>
      </c>
      <c r="Y391" s="18" t="str">
        <f t="shared" si="123"/>
        <v/>
      </c>
      <c r="Z391" s="18" t="str">
        <f t="shared" si="124"/>
        <v/>
      </c>
      <c r="AA391" s="18" t="str">
        <f t="shared" si="125"/>
        <v/>
      </c>
    </row>
    <row r="392" spans="1:27">
      <c r="A392" s="11">
        <v>42580</v>
      </c>
      <c r="B392" s="12">
        <v>1246.2</v>
      </c>
      <c r="C392" s="12">
        <v>1374.5</v>
      </c>
      <c r="D392" s="9">
        <f t="shared" si="132"/>
        <v>-4.2556997260744522E-2</v>
      </c>
      <c r="E392" s="9">
        <f t="shared" si="126"/>
        <v>-3.4815894512521317E-2</v>
      </c>
      <c r="F392" s="9">
        <f t="shared" si="127"/>
        <v>1.0130630600313955E-2</v>
      </c>
      <c r="G392" s="9">
        <f t="shared" si="128"/>
        <v>-1.202197566181492E-2</v>
      </c>
      <c r="H392" s="9">
        <f t="shared" si="129"/>
        <v>-5.7609813363227715E-2</v>
      </c>
      <c r="I392" s="9">
        <f t="shared" si="130"/>
        <v>-0.76412841940789977</v>
      </c>
      <c r="J392" s="3">
        <f t="shared" si="131"/>
        <v>-1.8022347711161839E-3</v>
      </c>
      <c r="K392" s="3">
        <f t="shared" si="131"/>
        <v>-1.9719716150197974E-2</v>
      </c>
      <c r="L392" s="15" t="str">
        <f t="shared" si="111"/>
        <v/>
      </c>
      <c r="M392" s="12">
        <v>-0.48931413478734109</v>
      </c>
      <c r="N392" s="15" t="str">
        <f t="shared" si="112"/>
        <v/>
      </c>
      <c r="O392" s="15" t="str">
        <f t="shared" si="113"/>
        <v>Exit Trade</v>
      </c>
      <c r="P392" s="15" t="str">
        <f t="shared" si="114"/>
        <v/>
      </c>
      <c r="Q392" s="15">
        <f t="shared" si="115"/>
        <v>1232.2</v>
      </c>
      <c r="R392" s="15" t="str">
        <f t="shared" si="116"/>
        <v/>
      </c>
      <c r="S392" s="15">
        <f t="shared" si="117"/>
        <v>1334.45</v>
      </c>
      <c r="T392" s="18" t="str">
        <f t="shared" si="118"/>
        <v/>
      </c>
      <c r="U392" s="18">
        <f t="shared" si="119"/>
        <v>1.136783354536885E-2</v>
      </c>
      <c r="V392" s="18" t="str">
        <f t="shared" si="120"/>
        <v/>
      </c>
      <c r="W392" s="18">
        <f t="shared" si="121"/>
        <v>-3.0630159500951845E-3</v>
      </c>
      <c r="X392" s="18" t="str">
        <f t="shared" si="122"/>
        <v/>
      </c>
      <c r="Y392" s="18" t="str">
        <f t="shared" si="123"/>
        <v/>
      </c>
      <c r="Z392" s="18" t="str">
        <f t="shared" si="124"/>
        <v/>
      </c>
      <c r="AA392" s="18" t="str">
        <f t="shared" si="125"/>
        <v/>
      </c>
    </row>
    <row r="393" spans="1:27">
      <c r="A393" s="11">
        <v>42583</v>
      </c>
      <c r="B393" s="12">
        <v>1242.3</v>
      </c>
      <c r="C393" s="12">
        <v>1374.3</v>
      </c>
      <c r="D393" s="9">
        <f t="shared" si="132"/>
        <v>-4.3855061273705559E-2</v>
      </c>
      <c r="E393" s="9">
        <f t="shared" si="126"/>
        <v>-3.5585567472582354E-2</v>
      </c>
      <c r="F393" s="9">
        <f t="shared" si="127"/>
        <v>9.9008255243182904E-3</v>
      </c>
      <c r="G393" s="9">
        <f t="shared" si="128"/>
        <v>-1.3308710042866202E-2</v>
      </c>
      <c r="H393" s="9">
        <f t="shared" si="129"/>
        <v>-5.7862424902298509E-2</v>
      </c>
      <c r="I393" s="9">
        <f t="shared" si="130"/>
        <v>-0.83523275718896095</v>
      </c>
      <c r="J393" s="3">
        <f t="shared" si="131"/>
        <v>-3.1295137217140835E-3</v>
      </c>
      <c r="K393" s="3">
        <f t="shared" si="131"/>
        <v>-1.4550745725721751E-4</v>
      </c>
      <c r="L393" s="15" t="str">
        <f t="shared" si="111"/>
        <v/>
      </c>
      <c r="M393" s="12">
        <v>-0.48931413478734109</v>
      </c>
      <c r="N393" s="15" t="str">
        <f t="shared" si="112"/>
        <v/>
      </c>
      <c r="O393" s="15" t="str">
        <f t="shared" si="113"/>
        <v>Exit Trade</v>
      </c>
      <c r="P393" s="15" t="str">
        <f t="shared" si="114"/>
        <v/>
      </c>
      <c r="Q393" s="15">
        <f t="shared" si="115"/>
        <v>1232.2</v>
      </c>
      <c r="R393" s="15" t="str">
        <f t="shared" si="116"/>
        <v/>
      </c>
      <c r="S393" s="15">
        <f t="shared" si="117"/>
        <v>1334.45</v>
      </c>
      <c r="T393" s="18" t="str">
        <f t="shared" si="118"/>
        <v/>
      </c>
      <c r="U393" s="18">
        <f t="shared" si="119"/>
        <v>1.136783354536885E-2</v>
      </c>
      <c r="V393" s="18" t="str">
        <f t="shared" si="120"/>
        <v/>
      </c>
      <c r="W393" s="18">
        <f t="shared" si="121"/>
        <v>-3.0630159500951845E-3</v>
      </c>
      <c r="X393" s="18" t="str">
        <f t="shared" si="122"/>
        <v/>
      </c>
      <c r="Y393" s="18" t="str">
        <f t="shared" si="123"/>
        <v/>
      </c>
      <c r="Z393" s="18" t="str">
        <f t="shared" si="124"/>
        <v/>
      </c>
      <c r="AA393" s="18" t="str">
        <f t="shared" si="125"/>
        <v/>
      </c>
    </row>
    <row r="394" spans="1:27">
      <c r="A394" s="11">
        <v>42584</v>
      </c>
      <c r="B394" s="12">
        <v>1243.3</v>
      </c>
      <c r="C394" s="12">
        <v>1342.15</v>
      </c>
      <c r="D394" s="9">
        <f t="shared" si="132"/>
        <v>-3.3225122073337977E-2</v>
      </c>
      <c r="E394" s="9">
        <f t="shared" si="126"/>
        <v>-3.6023303160719965E-2</v>
      </c>
      <c r="F394" s="9">
        <f t="shared" si="127"/>
        <v>9.4733188099531598E-3</v>
      </c>
      <c r="G394" s="9">
        <f t="shared" si="128"/>
        <v>-1.4708335838325357E-2</v>
      </c>
      <c r="H394" s="9">
        <f t="shared" si="129"/>
        <v>-5.7338270483114573E-2</v>
      </c>
      <c r="I394" s="9">
        <f t="shared" si="130"/>
        <v>0.29537495185341733</v>
      </c>
      <c r="J394" s="3">
        <f t="shared" si="131"/>
        <v>8.0495854463495133E-4</v>
      </c>
      <c r="K394" s="3">
        <f t="shared" si="131"/>
        <v>-2.3393727715928011E-2</v>
      </c>
      <c r="L394" s="15" t="str">
        <f t="shared" si="111"/>
        <v>Exit Trade</v>
      </c>
      <c r="M394" s="12">
        <v>-0.48931413478734109</v>
      </c>
      <c r="N394" s="15" t="str">
        <f t="shared" si="112"/>
        <v/>
      </c>
      <c r="O394" s="15" t="str">
        <f t="shared" si="113"/>
        <v>Exit Trade</v>
      </c>
      <c r="P394" s="15" t="str">
        <f t="shared" si="114"/>
        <v/>
      </c>
      <c r="Q394" s="15">
        <f t="shared" si="115"/>
        <v>1232.2</v>
      </c>
      <c r="R394" s="15" t="str">
        <f t="shared" si="116"/>
        <v/>
      </c>
      <c r="S394" s="15">
        <f t="shared" si="117"/>
        <v>1334.45</v>
      </c>
      <c r="T394" s="18" t="str">
        <f t="shared" si="118"/>
        <v/>
      </c>
      <c r="U394" s="18">
        <f t="shared" si="119"/>
        <v>1.136783354536885E-2</v>
      </c>
      <c r="V394" s="18" t="str">
        <f t="shared" si="120"/>
        <v/>
      </c>
      <c r="W394" s="18">
        <f t="shared" si="121"/>
        <v>-3.0630159500951845E-3</v>
      </c>
      <c r="X394" s="18" t="str">
        <f t="shared" si="122"/>
        <v/>
      </c>
      <c r="Y394" s="18" t="str">
        <f t="shared" si="123"/>
        <v/>
      </c>
      <c r="Z394" s="18" t="str">
        <f t="shared" si="124"/>
        <v/>
      </c>
      <c r="AA394" s="18" t="str">
        <f t="shared" si="125"/>
        <v/>
      </c>
    </row>
    <row r="395" spans="1:27">
      <c r="A395" s="11">
        <v>42585</v>
      </c>
      <c r="B395" s="12">
        <v>1240.45</v>
      </c>
      <c r="C395" s="12">
        <v>1325.45</v>
      </c>
      <c r="D395" s="9">
        <f t="shared" si="132"/>
        <v>-2.87840860315377E-2</v>
      </c>
      <c r="E395" s="9">
        <f t="shared" si="126"/>
        <v>-3.6121683474714977E-2</v>
      </c>
      <c r="F395" s="9">
        <f t="shared" si="127"/>
        <v>9.3786925483384312E-3</v>
      </c>
      <c r="G395" s="9">
        <f t="shared" si="128"/>
        <v>-1.5019625240953509E-2</v>
      </c>
      <c r="H395" s="9">
        <f t="shared" si="129"/>
        <v>-5.7223741708476446E-2</v>
      </c>
      <c r="I395" s="9">
        <f t="shared" si="130"/>
        <v>0.7823689075378889</v>
      </c>
      <c r="J395" s="3">
        <f t="shared" si="131"/>
        <v>-2.2922866564786528E-3</v>
      </c>
      <c r="K395" s="3">
        <f t="shared" si="131"/>
        <v>-1.244272249748541E-2</v>
      </c>
      <c r="L395" s="15" t="str">
        <f t="shared" si="111"/>
        <v/>
      </c>
      <c r="M395" s="12">
        <v>-0.48931413478734109</v>
      </c>
      <c r="N395" s="15" t="str">
        <f t="shared" si="112"/>
        <v/>
      </c>
      <c r="O395" s="15" t="str">
        <f t="shared" si="113"/>
        <v>Exit Trade</v>
      </c>
      <c r="P395" s="15" t="str">
        <f t="shared" si="114"/>
        <v/>
      </c>
      <c r="Q395" s="15">
        <f t="shared" si="115"/>
        <v>1232.2</v>
      </c>
      <c r="R395" s="15" t="str">
        <f t="shared" si="116"/>
        <v/>
      </c>
      <c r="S395" s="15">
        <f t="shared" si="117"/>
        <v>1334.45</v>
      </c>
      <c r="T395" s="18" t="str">
        <f t="shared" si="118"/>
        <v/>
      </c>
      <c r="U395" s="18">
        <f t="shared" si="119"/>
        <v>1.136783354536885E-2</v>
      </c>
      <c r="V395" s="18" t="str">
        <f t="shared" si="120"/>
        <v/>
      </c>
      <c r="W395" s="18">
        <f t="shared" si="121"/>
        <v>-3.0630159500951845E-3</v>
      </c>
      <c r="X395" s="18" t="str">
        <f t="shared" si="122"/>
        <v/>
      </c>
      <c r="Y395" s="18" t="str">
        <f t="shared" si="123"/>
        <v/>
      </c>
      <c r="Z395" s="18" t="str">
        <f t="shared" si="124"/>
        <v/>
      </c>
      <c r="AA395" s="18" t="str">
        <f t="shared" si="125"/>
        <v/>
      </c>
    </row>
    <row r="396" spans="1:27">
      <c r="A396" s="11">
        <v>42586</v>
      </c>
      <c r="B396" s="12">
        <v>1241</v>
      </c>
      <c r="C396" s="12">
        <v>1320.15</v>
      </c>
      <c r="D396" s="9">
        <f t="shared" si="132"/>
        <v>-2.685149854893255E-2</v>
      </c>
      <c r="E396" s="9">
        <f t="shared" si="126"/>
        <v>-3.6213362907932041E-2</v>
      </c>
      <c r="F396" s="9">
        <f t="shared" si="127"/>
        <v>9.2699486019498668E-3</v>
      </c>
      <c r="G396" s="9">
        <f t="shared" si="128"/>
        <v>-1.5355978553544841E-2</v>
      </c>
      <c r="H396" s="9">
        <f t="shared" si="129"/>
        <v>-5.7070747262319241E-2</v>
      </c>
      <c r="I396" s="9">
        <f t="shared" si="130"/>
        <v>1.0099154548742904</v>
      </c>
      <c r="J396" s="3">
        <f t="shared" si="131"/>
        <v>4.4338748034983635E-4</v>
      </c>
      <c r="K396" s="3">
        <f t="shared" si="131"/>
        <v>-3.9986419706514427E-3</v>
      </c>
      <c r="L396" s="15" t="str">
        <f t="shared" si="111"/>
        <v/>
      </c>
      <c r="M396" s="12">
        <v>-0.48931413478734109</v>
      </c>
      <c r="N396" s="15" t="str">
        <f t="shared" si="112"/>
        <v/>
      </c>
      <c r="O396" s="15" t="str">
        <f t="shared" si="113"/>
        <v>Exit Trade</v>
      </c>
      <c r="P396" s="15" t="str">
        <f t="shared" si="114"/>
        <v/>
      </c>
      <c r="Q396" s="15">
        <f t="shared" si="115"/>
        <v>1232.2</v>
      </c>
      <c r="R396" s="15" t="str">
        <f t="shared" si="116"/>
        <v/>
      </c>
      <c r="S396" s="15">
        <f t="shared" si="117"/>
        <v>1334.45</v>
      </c>
      <c r="T396" s="18" t="str">
        <f t="shared" si="118"/>
        <v/>
      </c>
      <c r="U396" s="18">
        <f t="shared" si="119"/>
        <v>1.136783354536885E-2</v>
      </c>
      <c r="V396" s="18" t="str">
        <f t="shared" si="120"/>
        <v/>
      </c>
      <c r="W396" s="18">
        <f t="shared" si="121"/>
        <v>-3.0630159500951845E-3</v>
      </c>
      <c r="X396" s="18" t="str">
        <f t="shared" si="122"/>
        <v/>
      </c>
      <c r="Y396" s="18" t="str">
        <f t="shared" si="123"/>
        <v/>
      </c>
      <c r="Z396" s="18" t="str">
        <f t="shared" si="124"/>
        <v/>
      </c>
      <c r="AA396" s="18" t="str">
        <f t="shared" si="125"/>
        <v/>
      </c>
    </row>
    <row r="397" spans="1:27">
      <c r="A397" s="11">
        <v>42587</v>
      </c>
      <c r="B397" s="12">
        <v>1249.25</v>
      </c>
      <c r="C397" s="12">
        <v>1342.1</v>
      </c>
      <c r="D397" s="9">
        <f t="shared" si="132"/>
        <v>-3.113551824754697E-2</v>
      </c>
      <c r="E397" s="9">
        <f t="shared" si="126"/>
        <v>-3.6592537626893192E-2</v>
      </c>
      <c r="F397" s="9">
        <f t="shared" si="127"/>
        <v>8.7941864051061542E-3</v>
      </c>
      <c r="G397" s="9">
        <f t="shared" si="128"/>
        <v>-1.6805618215404345E-2</v>
      </c>
      <c r="H397" s="9">
        <f t="shared" si="129"/>
        <v>-5.6379457038382041E-2</v>
      </c>
      <c r="I397" s="9">
        <f t="shared" si="130"/>
        <v>0.62052578009691961</v>
      </c>
      <c r="J397" s="3">
        <f t="shared" si="131"/>
        <v>6.6478646253021753E-3</v>
      </c>
      <c r="K397" s="3">
        <f t="shared" si="131"/>
        <v>1.6626898458508364E-2</v>
      </c>
      <c r="L397" s="15" t="str">
        <f t="shared" si="111"/>
        <v/>
      </c>
      <c r="M397" s="12">
        <v>-0.48931413478734109</v>
      </c>
      <c r="N397" s="15" t="str">
        <f t="shared" si="112"/>
        <v/>
      </c>
      <c r="O397" s="15" t="str">
        <f t="shared" si="113"/>
        <v>Exit Trade</v>
      </c>
      <c r="P397" s="15" t="str">
        <f t="shared" si="114"/>
        <v/>
      </c>
      <c r="Q397" s="15">
        <f t="shared" si="115"/>
        <v>1232.2</v>
      </c>
      <c r="R397" s="15" t="str">
        <f t="shared" si="116"/>
        <v/>
      </c>
      <c r="S397" s="15">
        <f t="shared" si="117"/>
        <v>1334.45</v>
      </c>
      <c r="T397" s="18" t="str">
        <f t="shared" si="118"/>
        <v/>
      </c>
      <c r="U397" s="18">
        <f t="shared" si="119"/>
        <v>1.136783354536885E-2</v>
      </c>
      <c r="V397" s="18" t="str">
        <f t="shared" si="120"/>
        <v/>
      </c>
      <c r="W397" s="18">
        <f t="shared" si="121"/>
        <v>-3.0630159500951845E-3</v>
      </c>
      <c r="X397" s="18" t="str">
        <f t="shared" si="122"/>
        <v/>
      </c>
      <c r="Y397" s="18" t="str">
        <f t="shared" si="123"/>
        <v/>
      </c>
      <c r="Z397" s="18" t="str">
        <f t="shared" si="124"/>
        <v/>
      </c>
      <c r="AA397" s="18" t="str">
        <f t="shared" si="125"/>
        <v/>
      </c>
    </row>
    <row r="398" spans="1:27">
      <c r="A398" s="11">
        <v>42590</v>
      </c>
      <c r="B398" s="12">
        <v>1249.5999999999999</v>
      </c>
      <c r="C398" s="12">
        <v>1367.45</v>
      </c>
      <c r="D398" s="9">
        <f t="shared" si="132"/>
        <v>-3.9140439041835055E-2</v>
      </c>
      <c r="E398" s="9">
        <f t="shared" si="126"/>
        <v>-3.7158254935368534E-2</v>
      </c>
      <c r="F398" s="9">
        <f t="shared" si="127"/>
        <v>8.3699867942819261E-3</v>
      </c>
      <c r="G398" s="9">
        <f t="shared" si="128"/>
        <v>-1.83257846482342E-2</v>
      </c>
      <c r="H398" s="9">
        <f t="shared" si="129"/>
        <v>-5.5990725222502868E-2</v>
      </c>
      <c r="I398" s="9">
        <f t="shared" si="130"/>
        <v>-0.2368204580466815</v>
      </c>
      <c r="J398" s="3">
        <f t="shared" si="131"/>
        <v>2.801681008604435E-4</v>
      </c>
      <c r="K398" s="3">
        <f t="shared" si="131"/>
        <v>1.8888309365919186E-2</v>
      </c>
      <c r="L398" s="15" t="str">
        <f t="shared" si="111"/>
        <v>Exit Trade</v>
      </c>
      <c r="M398" s="12">
        <v>-0.48931413478734109</v>
      </c>
      <c r="N398" s="15" t="str">
        <f t="shared" si="112"/>
        <v/>
      </c>
      <c r="O398" s="15" t="str">
        <f t="shared" si="113"/>
        <v>Exit Trade</v>
      </c>
      <c r="P398" s="15" t="str">
        <f t="shared" si="114"/>
        <v/>
      </c>
      <c r="Q398" s="15">
        <f t="shared" si="115"/>
        <v>1232.2</v>
      </c>
      <c r="R398" s="15" t="str">
        <f t="shared" si="116"/>
        <v/>
      </c>
      <c r="S398" s="15">
        <f t="shared" si="117"/>
        <v>1334.45</v>
      </c>
      <c r="T398" s="18" t="str">
        <f t="shared" si="118"/>
        <v/>
      </c>
      <c r="U398" s="18">
        <f t="shared" si="119"/>
        <v>1.136783354536885E-2</v>
      </c>
      <c r="V398" s="18" t="str">
        <f t="shared" si="120"/>
        <v/>
      </c>
      <c r="W398" s="18">
        <f t="shared" si="121"/>
        <v>-3.0630159500951845E-3</v>
      </c>
      <c r="X398" s="18" t="str">
        <f t="shared" si="122"/>
        <v/>
      </c>
      <c r="Y398" s="18" t="str">
        <f t="shared" si="123"/>
        <v/>
      </c>
      <c r="Z398" s="18" t="str">
        <f t="shared" si="124"/>
        <v/>
      </c>
      <c r="AA398" s="18" t="str">
        <f t="shared" si="125"/>
        <v/>
      </c>
    </row>
    <row r="399" spans="1:27">
      <c r="A399" s="11">
        <v>42591</v>
      </c>
      <c r="B399" s="12">
        <v>1247.2</v>
      </c>
      <c r="C399" s="12">
        <v>1343</v>
      </c>
      <c r="D399" s="9">
        <f t="shared" si="132"/>
        <v>-3.2139910487930086E-2</v>
      </c>
      <c r="E399" s="9">
        <f t="shared" si="126"/>
        <v>-3.7563118366539056E-2</v>
      </c>
      <c r="F399" s="9">
        <f t="shared" si="127"/>
        <v>7.7843757085938013E-3</v>
      </c>
      <c r="G399" s="9">
        <f t="shared" si="128"/>
        <v>-2.0048273022203002E-2</v>
      </c>
      <c r="H399" s="9">
        <f t="shared" si="129"/>
        <v>-5.5077963710875109E-2</v>
      </c>
      <c r="I399" s="9">
        <f t="shared" si="130"/>
        <v>0.69667858819068207</v>
      </c>
      <c r="J399" s="3">
        <f t="shared" si="131"/>
        <v>-1.9206145966708258E-3</v>
      </c>
      <c r="K399" s="3">
        <f t="shared" si="131"/>
        <v>-1.7879995612271049E-2</v>
      </c>
      <c r="L399" s="15" t="str">
        <f t="shared" si="111"/>
        <v/>
      </c>
      <c r="M399" s="12">
        <v>-0.48931413478734109</v>
      </c>
      <c r="N399" s="15" t="str">
        <f t="shared" si="112"/>
        <v/>
      </c>
      <c r="O399" s="15" t="str">
        <f t="shared" si="113"/>
        <v>Exit Trade</v>
      </c>
      <c r="P399" s="15" t="str">
        <f t="shared" si="114"/>
        <v/>
      </c>
      <c r="Q399" s="15">
        <f t="shared" si="115"/>
        <v>1232.2</v>
      </c>
      <c r="R399" s="15" t="str">
        <f t="shared" si="116"/>
        <v/>
      </c>
      <c r="S399" s="15">
        <f t="shared" si="117"/>
        <v>1334.45</v>
      </c>
      <c r="T399" s="18" t="str">
        <f t="shared" si="118"/>
        <v/>
      </c>
      <c r="U399" s="18">
        <f t="shared" si="119"/>
        <v>1.136783354536885E-2</v>
      </c>
      <c r="V399" s="18" t="str">
        <f t="shared" si="120"/>
        <v/>
      </c>
      <c r="W399" s="18">
        <f t="shared" si="121"/>
        <v>-3.0630159500951845E-3</v>
      </c>
      <c r="X399" s="18" t="str">
        <f t="shared" si="122"/>
        <v/>
      </c>
      <c r="Y399" s="18" t="str">
        <f t="shared" si="123"/>
        <v/>
      </c>
      <c r="Z399" s="18" t="str">
        <f t="shared" si="124"/>
        <v/>
      </c>
      <c r="AA399" s="18" t="str">
        <f t="shared" si="125"/>
        <v/>
      </c>
    </row>
    <row r="400" spans="1:27">
      <c r="A400" s="11">
        <v>42592</v>
      </c>
      <c r="B400" s="12">
        <v>1226.9000000000001</v>
      </c>
      <c r="C400" s="12">
        <v>1337.15</v>
      </c>
      <c r="D400" s="9">
        <f t="shared" si="132"/>
        <v>-3.7370962205514384E-2</v>
      </c>
      <c r="E400" s="9">
        <f t="shared" si="126"/>
        <v>-3.806000724397765E-2</v>
      </c>
      <c r="F400" s="9">
        <f t="shared" si="127"/>
        <v>7.2443894507012519E-3</v>
      </c>
      <c r="G400" s="9">
        <f t="shared" si="128"/>
        <v>-2.1760130979899834E-2</v>
      </c>
      <c r="H400" s="9">
        <f t="shared" si="129"/>
        <v>-5.435988350805547E-2</v>
      </c>
      <c r="I400" s="9">
        <f t="shared" si="130"/>
        <v>9.5114300956938125E-2</v>
      </c>
      <c r="J400" s="3">
        <f t="shared" si="131"/>
        <v>-1.6276459268761988E-2</v>
      </c>
      <c r="K400" s="3">
        <f t="shared" si="131"/>
        <v>-4.355919583023015E-3</v>
      </c>
      <c r="L400" s="15" t="str">
        <f t="shared" ref="L400:L463" si="133">IF(ABS(I400)&gt;2.25,"Enter Trade",IF(ABS(I400)&lt;0.5,"Exit Trade",""))</f>
        <v>Exit Trade</v>
      </c>
      <c r="M400" s="12">
        <v>-0.48931413478734109</v>
      </c>
      <c r="N400" s="15" t="str">
        <f t="shared" ref="N400:N463" si="134">IF(M400&lt;&gt;M399,L400,"")</f>
        <v/>
      </c>
      <c r="O400" s="15" t="str">
        <f t="shared" ref="O400:O463" si="135">IF(M400&lt;&gt;M399,N400,O399)</f>
        <v>Exit Trade</v>
      </c>
      <c r="P400" s="15" t="str">
        <f t="shared" ref="P400:P463" si="136">IF(OR(N400="Enter Trade",N400="Exit Trade"),B400,"")</f>
        <v/>
      </c>
      <c r="Q400" s="15">
        <f t="shared" ref="Q400:Q463" si="137">IF(M400&lt;&gt;M399,P400,Q399)</f>
        <v>1232.2</v>
      </c>
      <c r="R400" s="15" t="str">
        <f t="shared" ref="R400:R463" si="138">IF(OR(N400="Enter Trade",N400="Exit Trade"),C400,"")</f>
        <v/>
      </c>
      <c r="S400" s="15">
        <f t="shared" ref="S400:S463" si="139">IF(M400&lt;&gt;M399,R400,S399)</f>
        <v>1334.45</v>
      </c>
      <c r="T400" s="18" t="str">
        <f t="shared" ref="T400:T463" si="140">IF(OR(N400="Enter Trade",N400="Exit Trade"),J400,"")</f>
        <v/>
      </c>
      <c r="U400" s="18">
        <f t="shared" ref="U400:U463" si="141">IF(M400&lt;&gt;M399,T400,U399)</f>
        <v>1.136783354536885E-2</v>
      </c>
      <c r="V400" s="18" t="str">
        <f t="shared" ref="V400:V463" si="142">IF(OR(N400="Enter Trade",N400="Exit Trade"),K400,"")</f>
        <v/>
      </c>
      <c r="W400" s="18">
        <f t="shared" ref="W400:W463" si="143">IF(M400&lt;&gt;M399,V400,W399)</f>
        <v>-3.0630159500951845E-3</v>
      </c>
      <c r="X400" s="18" t="str">
        <f t="shared" si="122"/>
        <v/>
      </c>
      <c r="Y400" s="18" t="str">
        <f t="shared" si="123"/>
        <v/>
      </c>
      <c r="Z400" s="18" t="str">
        <f t="shared" si="124"/>
        <v/>
      </c>
      <c r="AA400" s="18" t="str">
        <f t="shared" si="125"/>
        <v/>
      </c>
    </row>
    <row r="401" spans="1:27">
      <c r="A401" s="11">
        <v>42593</v>
      </c>
      <c r="B401" s="12">
        <v>1228.25</v>
      </c>
      <c r="C401" s="12">
        <v>1348.45</v>
      </c>
      <c r="D401" s="9">
        <f t="shared" si="132"/>
        <v>-4.0548074810618E-2</v>
      </c>
      <c r="E401" s="9">
        <f t="shared" si="126"/>
        <v>-3.8449890994462985E-2</v>
      </c>
      <c r="F401" s="9">
        <f t="shared" si="127"/>
        <v>7.0436787963051436E-3</v>
      </c>
      <c r="G401" s="9">
        <f t="shared" si="128"/>
        <v>-2.2601613702776413E-2</v>
      </c>
      <c r="H401" s="9">
        <f t="shared" si="129"/>
        <v>-5.4298168286149556E-2</v>
      </c>
      <c r="I401" s="9">
        <f t="shared" si="130"/>
        <v>-0.29788181386914542</v>
      </c>
      <c r="J401" s="3">
        <f t="shared" si="131"/>
        <v>1.1003341755643564E-3</v>
      </c>
      <c r="K401" s="3">
        <f t="shared" si="131"/>
        <v>8.450809557641218E-3</v>
      </c>
      <c r="L401" s="15" t="str">
        <f t="shared" si="133"/>
        <v>Exit Trade</v>
      </c>
      <c r="M401" s="12">
        <v>-0.48931413478734109</v>
      </c>
      <c r="N401" s="15" t="str">
        <f t="shared" si="134"/>
        <v/>
      </c>
      <c r="O401" s="15" t="str">
        <f t="shared" si="135"/>
        <v>Exit Trade</v>
      </c>
      <c r="P401" s="15" t="str">
        <f t="shared" si="136"/>
        <v/>
      </c>
      <c r="Q401" s="15">
        <f t="shared" si="137"/>
        <v>1232.2</v>
      </c>
      <c r="R401" s="15" t="str">
        <f t="shared" si="138"/>
        <v/>
      </c>
      <c r="S401" s="15">
        <f t="shared" si="139"/>
        <v>1334.45</v>
      </c>
      <c r="T401" s="18" t="str">
        <f t="shared" si="140"/>
        <v/>
      </c>
      <c r="U401" s="18">
        <f t="shared" si="141"/>
        <v>1.136783354536885E-2</v>
      </c>
      <c r="V401" s="18" t="str">
        <f t="shared" si="142"/>
        <v/>
      </c>
      <c r="W401" s="18">
        <f t="shared" si="143"/>
        <v>-3.0630159500951845E-3</v>
      </c>
      <c r="X401" s="18" t="str">
        <f t="shared" si="122"/>
        <v/>
      </c>
      <c r="Y401" s="18" t="str">
        <f t="shared" si="123"/>
        <v/>
      </c>
      <c r="Z401" s="18" t="str">
        <f t="shared" si="124"/>
        <v/>
      </c>
      <c r="AA401" s="18" t="str">
        <f t="shared" si="125"/>
        <v/>
      </c>
    </row>
    <row r="402" spans="1:27">
      <c r="A402" s="11">
        <v>42594</v>
      </c>
      <c r="B402" s="12">
        <v>1228.7</v>
      </c>
      <c r="C402" s="12">
        <v>1382.15</v>
      </c>
      <c r="D402" s="9">
        <f t="shared" si="132"/>
        <v>-5.1109319812985755E-2</v>
      </c>
      <c r="E402" s="9">
        <f t="shared" si="126"/>
        <v>-3.923401800840378E-2</v>
      </c>
      <c r="F402" s="9">
        <f t="shared" si="127"/>
        <v>7.1016501575037489E-3</v>
      </c>
      <c r="G402" s="9">
        <f t="shared" si="128"/>
        <v>-2.3255305154020346E-2</v>
      </c>
      <c r="H402" s="9">
        <f t="shared" si="129"/>
        <v>-5.5212730862787218E-2</v>
      </c>
      <c r="I402" s="9">
        <f t="shared" si="130"/>
        <v>-1.6721890745398502</v>
      </c>
      <c r="J402" s="3">
        <f t="shared" si="131"/>
        <v>3.6637492367192794E-4</v>
      </c>
      <c r="K402" s="3">
        <f t="shared" si="131"/>
        <v>2.4991657087767471E-2</v>
      </c>
      <c r="L402" s="15" t="str">
        <f t="shared" si="133"/>
        <v/>
      </c>
      <c r="M402" s="12">
        <v>-0.48931413478734109</v>
      </c>
      <c r="N402" s="15" t="str">
        <f t="shared" si="134"/>
        <v/>
      </c>
      <c r="O402" s="15" t="str">
        <f t="shared" si="135"/>
        <v>Exit Trade</v>
      </c>
      <c r="P402" s="15" t="str">
        <f t="shared" si="136"/>
        <v/>
      </c>
      <c r="Q402" s="15">
        <f t="shared" si="137"/>
        <v>1232.2</v>
      </c>
      <c r="R402" s="15" t="str">
        <f t="shared" si="138"/>
        <v/>
      </c>
      <c r="S402" s="15">
        <f t="shared" si="139"/>
        <v>1334.45</v>
      </c>
      <c r="T402" s="18" t="str">
        <f t="shared" si="140"/>
        <v/>
      </c>
      <c r="U402" s="18">
        <f t="shared" si="141"/>
        <v>1.136783354536885E-2</v>
      </c>
      <c r="V402" s="18" t="str">
        <f t="shared" si="142"/>
        <v/>
      </c>
      <c r="W402" s="18">
        <f t="shared" si="143"/>
        <v>-3.0630159500951845E-3</v>
      </c>
      <c r="X402" s="18" t="str">
        <f t="shared" si="122"/>
        <v/>
      </c>
      <c r="Y402" s="18" t="str">
        <f t="shared" si="123"/>
        <v/>
      </c>
      <c r="Z402" s="18" t="str">
        <f t="shared" si="124"/>
        <v/>
      </c>
      <c r="AA402" s="18" t="str">
        <f t="shared" si="125"/>
        <v/>
      </c>
    </row>
    <row r="403" spans="1:27">
      <c r="A403" s="11">
        <v>42598</v>
      </c>
      <c r="B403" s="12">
        <v>1227.3</v>
      </c>
      <c r="C403" s="12">
        <v>1358.55</v>
      </c>
      <c r="D403" s="9">
        <f t="shared" si="132"/>
        <v>-4.4124892580405216E-2</v>
      </c>
      <c r="E403" s="9">
        <f t="shared" si="126"/>
        <v>-3.9891816320771475E-2</v>
      </c>
      <c r="F403" s="9">
        <f t="shared" si="127"/>
        <v>6.5737000545918233E-3</v>
      </c>
      <c r="G403" s="9">
        <f t="shared" si="128"/>
        <v>-2.5100991197939872E-2</v>
      </c>
      <c r="H403" s="9">
        <f t="shared" si="129"/>
        <v>-5.4682641443603075E-2</v>
      </c>
      <c r="I403" s="9">
        <f t="shared" si="130"/>
        <v>-0.64394119361696101</v>
      </c>
      <c r="J403" s="3">
        <f t="shared" si="131"/>
        <v>-1.1394156425491096E-3</v>
      </c>
      <c r="K403" s="3">
        <f t="shared" si="131"/>
        <v>-1.7074847158412714E-2</v>
      </c>
      <c r="L403" s="15" t="str">
        <f t="shared" si="133"/>
        <v/>
      </c>
      <c r="M403" s="12">
        <v>-0.48931413478734109</v>
      </c>
      <c r="N403" s="15" t="str">
        <f t="shared" si="134"/>
        <v/>
      </c>
      <c r="O403" s="15" t="str">
        <f t="shared" si="135"/>
        <v>Exit Trade</v>
      </c>
      <c r="P403" s="15" t="str">
        <f t="shared" si="136"/>
        <v/>
      </c>
      <c r="Q403" s="15">
        <f t="shared" si="137"/>
        <v>1232.2</v>
      </c>
      <c r="R403" s="15" t="str">
        <f t="shared" si="138"/>
        <v/>
      </c>
      <c r="S403" s="15">
        <f t="shared" si="139"/>
        <v>1334.45</v>
      </c>
      <c r="T403" s="18" t="str">
        <f t="shared" si="140"/>
        <v/>
      </c>
      <c r="U403" s="18">
        <f t="shared" si="141"/>
        <v>1.136783354536885E-2</v>
      </c>
      <c r="V403" s="18" t="str">
        <f t="shared" si="142"/>
        <v/>
      </c>
      <c r="W403" s="18">
        <f t="shared" si="143"/>
        <v>-3.0630159500951845E-3</v>
      </c>
      <c r="X403" s="18" t="str">
        <f t="shared" si="122"/>
        <v/>
      </c>
      <c r="Y403" s="18" t="str">
        <f t="shared" si="123"/>
        <v/>
      </c>
      <c r="Z403" s="18" t="str">
        <f t="shared" si="124"/>
        <v/>
      </c>
      <c r="AA403" s="18" t="str">
        <f t="shared" si="125"/>
        <v/>
      </c>
    </row>
    <row r="404" spans="1:27">
      <c r="A404" s="11">
        <v>42599</v>
      </c>
      <c r="B404" s="12">
        <v>1234.9000000000001</v>
      </c>
      <c r="C404" s="12">
        <v>1366.9</v>
      </c>
      <c r="D404" s="9">
        <f t="shared" si="132"/>
        <v>-4.4104952882665575E-2</v>
      </c>
      <c r="E404" s="9">
        <f t="shared" si="126"/>
        <v>-4.0366910834609956E-2</v>
      </c>
      <c r="F404" s="9">
        <f t="shared" si="127"/>
        <v>6.3337518503078479E-3</v>
      </c>
      <c r="G404" s="9">
        <f t="shared" si="128"/>
        <v>-2.61159691714173E-2</v>
      </c>
      <c r="H404" s="9">
        <f t="shared" si="129"/>
        <v>-5.4617852497802613E-2</v>
      </c>
      <c r="I404" s="9">
        <f t="shared" si="130"/>
        <v>-0.59017816554873936</v>
      </c>
      <c r="J404" s="3">
        <f t="shared" si="131"/>
        <v>6.1924549824819821E-3</v>
      </c>
      <c r="K404" s="3">
        <f t="shared" si="131"/>
        <v>6.1462588789519242E-3</v>
      </c>
      <c r="L404" s="15" t="str">
        <f t="shared" si="133"/>
        <v/>
      </c>
      <c r="M404" s="12">
        <v>-0.48931413478734109</v>
      </c>
      <c r="N404" s="15" t="str">
        <f t="shared" si="134"/>
        <v/>
      </c>
      <c r="O404" s="15" t="str">
        <f t="shared" si="135"/>
        <v>Exit Trade</v>
      </c>
      <c r="P404" s="15" t="str">
        <f t="shared" si="136"/>
        <v/>
      </c>
      <c r="Q404" s="15">
        <f t="shared" si="137"/>
        <v>1232.2</v>
      </c>
      <c r="R404" s="15" t="str">
        <f t="shared" si="138"/>
        <v/>
      </c>
      <c r="S404" s="15">
        <f t="shared" si="139"/>
        <v>1334.45</v>
      </c>
      <c r="T404" s="18" t="str">
        <f t="shared" si="140"/>
        <v/>
      </c>
      <c r="U404" s="18">
        <f t="shared" si="141"/>
        <v>1.136783354536885E-2</v>
      </c>
      <c r="V404" s="18" t="str">
        <f t="shared" si="142"/>
        <v/>
      </c>
      <c r="W404" s="18">
        <f t="shared" si="143"/>
        <v>-3.0630159500951845E-3</v>
      </c>
      <c r="X404" s="18" t="str">
        <f t="shared" si="122"/>
        <v/>
      </c>
      <c r="Y404" s="18" t="str">
        <f t="shared" si="123"/>
        <v/>
      </c>
      <c r="Z404" s="18" t="str">
        <f t="shared" si="124"/>
        <v/>
      </c>
      <c r="AA404" s="18" t="str">
        <f t="shared" si="125"/>
        <v/>
      </c>
    </row>
    <row r="405" spans="1:27">
      <c r="A405" s="11">
        <v>42600</v>
      </c>
      <c r="B405" s="12">
        <v>1252.5</v>
      </c>
      <c r="C405" s="12">
        <v>1374.3</v>
      </c>
      <c r="D405" s="9">
        <f t="shared" si="132"/>
        <v>-4.030381195646271E-2</v>
      </c>
      <c r="E405" s="9">
        <f t="shared" si="126"/>
        <v>-4.0574964097430173E-2</v>
      </c>
      <c r="F405" s="9">
        <f t="shared" si="127"/>
        <v>6.2210215313999451E-3</v>
      </c>
      <c r="G405" s="9">
        <f t="shared" si="128"/>
        <v>-2.6577665651780297E-2</v>
      </c>
      <c r="H405" s="9">
        <f t="shared" si="129"/>
        <v>-5.457226254308005E-2</v>
      </c>
      <c r="I405" s="9">
        <f t="shared" si="130"/>
        <v>4.3586433449691819E-2</v>
      </c>
      <c r="J405" s="3">
        <f t="shared" si="131"/>
        <v>1.4252166167300922E-2</v>
      </c>
      <c r="K405" s="3">
        <f t="shared" si="131"/>
        <v>5.4137098544149997E-3</v>
      </c>
      <c r="L405" s="15" t="str">
        <f t="shared" si="133"/>
        <v>Exit Trade</v>
      </c>
      <c r="M405" s="12">
        <v>-0.48931413478734109</v>
      </c>
      <c r="N405" s="15" t="str">
        <f t="shared" si="134"/>
        <v/>
      </c>
      <c r="O405" s="15" t="str">
        <f t="shared" si="135"/>
        <v>Exit Trade</v>
      </c>
      <c r="P405" s="15" t="str">
        <f t="shared" si="136"/>
        <v/>
      </c>
      <c r="Q405" s="15">
        <f t="shared" si="137"/>
        <v>1232.2</v>
      </c>
      <c r="R405" s="15" t="str">
        <f t="shared" si="138"/>
        <v/>
      </c>
      <c r="S405" s="15">
        <f t="shared" si="139"/>
        <v>1334.45</v>
      </c>
      <c r="T405" s="18" t="str">
        <f t="shared" si="140"/>
        <v/>
      </c>
      <c r="U405" s="18">
        <f t="shared" si="141"/>
        <v>1.136783354536885E-2</v>
      </c>
      <c r="V405" s="18" t="str">
        <f t="shared" si="142"/>
        <v/>
      </c>
      <c r="W405" s="18">
        <f t="shared" si="143"/>
        <v>-3.0630159500951845E-3</v>
      </c>
      <c r="X405" s="18" t="str">
        <f t="shared" si="122"/>
        <v/>
      </c>
      <c r="Y405" s="18" t="str">
        <f t="shared" si="123"/>
        <v/>
      </c>
      <c r="Z405" s="18" t="str">
        <f t="shared" si="124"/>
        <v/>
      </c>
      <c r="AA405" s="18" t="str">
        <f t="shared" si="125"/>
        <v/>
      </c>
    </row>
    <row r="406" spans="1:27">
      <c r="A406" s="11">
        <v>42601</v>
      </c>
      <c r="B406" s="12">
        <v>1247.0999999999999</v>
      </c>
      <c r="C406" s="12">
        <v>1369.4</v>
      </c>
      <c r="D406" s="9">
        <f t="shared" si="132"/>
        <v>-4.0629044305422829E-2</v>
      </c>
      <c r="E406" s="9">
        <f t="shared" si="126"/>
        <v>-4.0701987923800469E-2</v>
      </c>
      <c r="F406" s="9">
        <f t="shared" si="127"/>
        <v>6.1804439290225766E-3</v>
      </c>
      <c r="G406" s="9">
        <f t="shared" si="128"/>
        <v>-2.6795989083499672E-2</v>
      </c>
      <c r="H406" s="9">
        <f t="shared" si="129"/>
        <v>-5.4607986764101266E-2</v>
      </c>
      <c r="I406" s="9">
        <f t="shared" si="130"/>
        <v>1.1802326696162675E-2</v>
      </c>
      <c r="J406" s="3">
        <f t="shared" si="131"/>
        <v>-4.3113772455090548E-3</v>
      </c>
      <c r="K406" s="3">
        <f t="shared" si="131"/>
        <v>-3.5654515025830341E-3</v>
      </c>
      <c r="L406" s="15" t="str">
        <f t="shared" si="133"/>
        <v>Exit Trade</v>
      </c>
      <c r="M406" s="12">
        <v>-0.48931413478734109</v>
      </c>
      <c r="N406" s="15" t="str">
        <f t="shared" si="134"/>
        <v/>
      </c>
      <c r="O406" s="15" t="str">
        <f t="shared" si="135"/>
        <v>Exit Trade</v>
      </c>
      <c r="P406" s="15" t="str">
        <f t="shared" si="136"/>
        <v/>
      </c>
      <c r="Q406" s="15">
        <f t="shared" si="137"/>
        <v>1232.2</v>
      </c>
      <c r="R406" s="15" t="str">
        <f t="shared" si="138"/>
        <v/>
      </c>
      <c r="S406" s="15">
        <f t="shared" si="139"/>
        <v>1334.45</v>
      </c>
      <c r="T406" s="18" t="str">
        <f t="shared" si="140"/>
        <v/>
      </c>
      <c r="U406" s="18">
        <f t="shared" si="141"/>
        <v>1.136783354536885E-2</v>
      </c>
      <c r="V406" s="18" t="str">
        <f t="shared" si="142"/>
        <v/>
      </c>
      <c r="W406" s="18">
        <f t="shared" si="143"/>
        <v>-3.0630159500951845E-3</v>
      </c>
      <c r="X406" s="18" t="str">
        <f t="shared" si="122"/>
        <v/>
      </c>
      <c r="Y406" s="18" t="str">
        <f t="shared" si="123"/>
        <v/>
      </c>
      <c r="Z406" s="18" t="str">
        <f t="shared" si="124"/>
        <v/>
      </c>
      <c r="AA406" s="18" t="str">
        <f t="shared" si="125"/>
        <v/>
      </c>
    </row>
    <row r="407" spans="1:27">
      <c r="A407" s="11">
        <v>42604</v>
      </c>
      <c r="B407" s="12">
        <v>1250.3</v>
      </c>
      <c r="C407" s="12">
        <v>1377.55</v>
      </c>
      <c r="D407" s="9">
        <f t="shared" si="132"/>
        <v>-4.2093139924742902E-2</v>
      </c>
      <c r="E407" s="9">
        <f t="shared" si="126"/>
        <v>-4.0786346599342306E-2</v>
      </c>
      <c r="F407" s="9">
        <f t="shared" si="127"/>
        <v>6.18162413917012E-3</v>
      </c>
      <c r="G407" s="9">
        <f t="shared" si="128"/>
        <v>-2.6877692286209537E-2</v>
      </c>
      <c r="H407" s="9">
        <f t="shared" si="129"/>
        <v>-5.4695000912475075E-2</v>
      </c>
      <c r="I407" s="9">
        <f t="shared" si="130"/>
        <v>-0.21139967361005424</v>
      </c>
      <c r="J407" s="3">
        <f t="shared" si="131"/>
        <v>2.565953010985523E-3</v>
      </c>
      <c r="K407" s="3">
        <f t="shared" si="131"/>
        <v>5.9515116109243923E-3</v>
      </c>
      <c r="L407" s="15" t="str">
        <f t="shared" si="133"/>
        <v>Exit Trade</v>
      </c>
      <c r="M407" s="12">
        <v>-0.48931413478734109</v>
      </c>
      <c r="N407" s="15" t="str">
        <f t="shared" si="134"/>
        <v/>
      </c>
      <c r="O407" s="15" t="str">
        <f t="shared" si="135"/>
        <v>Exit Trade</v>
      </c>
      <c r="P407" s="15" t="str">
        <f t="shared" si="136"/>
        <v/>
      </c>
      <c r="Q407" s="15">
        <f t="shared" si="137"/>
        <v>1232.2</v>
      </c>
      <c r="R407" s="15" t="str">
        <f t="shared" si="138"/>
        <v/>
      </c>
      <c r="S407" s="15">
        <f t="shared" si="139"/>
        <v>1334.45</v>
      </c>
      <c r="T407" s="18" t="str">
        <f t="shared" si="140"/>
        <v/>
      </c>
      <c r="U407" s="18">
        <f t="shared" si="141"/>
        <v>1.136783354536885E-2</v>
      </c>
      <c r="V407" s="18" t="str">
        <f t="shared" si="142"/>
        <v/>
      </c>
      <c r="W407" s="18">
        <f t="shared" si="143"/>
        <v>-3.0630159500951845E-3</v>
      </c>
      <c r="X407" s="18" t="str">
        <f t="shared" si="122"/>
        <v/>
      </c>
      <c r="Y407" s="18" t="str">
        <f t="shared" si="123"/>
        <v/>
      </c>
      <c r="Z407" s="18" t="str">
        <f t="shared" si="124"/>
        <v/>
      </c>
      <c r="AA407" s="18" t="str">
        <f t="shared" si="125"/>
        <v/>
      </c>
    </row>
    <row r="408" spans="1:27">
      <c r="A408" s="11">
        <v>42605</v>
      </c>
      <c r="B408" s="12">
        <v>1251.45</v>
      </c>
      <c r="C408" s="12">
        <v>1375.15</v>
      </c>
      <c r="D408" s="9">
        <f t="shared" si="132"/>
        <v>-4.093657052257859E-2</v>
      </c>
      <c r="E408" s="9">
        <f t="shared" si="126"/>
        <v>-4.0832977060356927E-2</v>
      </c>
      <c r="F408" s="9">
        <f t="shared" si="127"/>
        <v>6.1771546336901774E-3</v>
      </c>
      <c r="G408" s="9">
        <f t="shared" si="128"/>
        <v>-2.6934379134554029E-2</v>
      </c>
      <c r="H408" s="9">
        <f t="shared" si="129"/>
        <v>-5.4731574986159826E-2</v>
      </c>
      <c r="I408" s="9">
        <f t="shared" si="130"/>
        <v>-1.677041750851831E-2</v>
      </c>
      <c r="J408" s="3">
        <f t="shared" si="131"/>
        <v>9.1977925297935775E-4</v>
      </c>
      <c r="K408" s="3">
        <f t="shared" si="131"/>
        <v>-1.7422235127580587E-3</v>
      </c>
      <c r="L408" s="15" t="str">
        <f t="shared" si="133"/>
        <v>Exit Trade</v>
      </c>
      <c r="M408" s="12">
        <v>-0.48931413478734109</v>
      </c>
      <c r="N408" s="15" t="str">
        <f t="shared" si="134"/>
        <v/>
      </c>
      <c r="O408" s="15" t="str">
        <f t="shared" si="135"/>
        <v>Exit Trade</v>
      </c>
      <c r="P408" s="15" t="str">
        <f t="shared" si="136"/>
        <v/>
      </c>
      <c r="Q408" s="15">
        <f t="shared" si="137"/>
        <v>1232.2</v>
      </c>
      <c r="R408" s="15" t="str">
        <f t="shared" si="138"/>
        <v/>
      </c>
      <c r="S408" s="15">
        <f t="shared" si="139"/>
        <v>1334.45</v>
      </c>
      <c r="T408" s="18" t="str">
        <f t="shared" si="140"/>
        <v/>
      </c>
      <c r="U408" s="18">
        <f t="shared" si="141"/>
        <v>1.136783354536885E-2</v>
      </c>
      <c r="V408" s="18" t="str">
        <f t="shared" si="142"/>
        <v/>
      </c>
      <c r="W408" s="18">
        <f t="shared" si="143"/>
        <v>-3.0630159500951845E-3</v>
      </c>
      <c r="X408" s="18" t="str">
        <f t="shared" si="122"/>
        <v/>
      </c>
      <c r="Y408" s="18" t="str">
        <f t="shared" si="123"/>
        <v/>
      </c>
      <c r="Z408" s="18" t="str">
        <f t="shared" si="124"/>
        <v/>
      </c>
      <c r="AA408" s="18" t="str">
        <f t="shared" si="125"/>
        <v/>
      </c>
    </row>
    <row r="409" spans="1:27">
      <c r="A409" s="11">
        <v>42606</v>
      </c>
      <c r="B409" s="12">
        <v>1261.8</v>
      </c>
      <c r="C409" s="12">
        <v>1382.85</v>
      </c>
      <c r="D409" s="9">
        <f t="shared" si="132"/>
        <v>-3.9784550961757134E-2</v>
      </c>
      <c r="E409" s="9">
        <f t="shared" si="126"/>
        <v>-4.0655269703602108E-2</v>
      </c>
      <c r="F409" s="9">
        <f t="shared" si="127"/>
        <v>6.1261717027383403E-3</v>
      </c>
      <c r="G409" s="9">
        <f t="shared" si="128"/>
        <v>-2.6871383372440841E-2</v>
      </c>
      <c r="H409" s="9">
        <f t="shared" si="129"/>
        <v>-5.4439156034763375E-2</v>
      </c>
      <c r="I409" s="9">
        <f t="shared" si="130"/>
        <v>0.14213097250535286</v>
      </c>
      <c r="J409" s="3">
        <f t="shared" si="131"/>
        <v>8.2704063286586828E-3</v>
      </c>
      <c r="K409" s="3">
        <f t="shared" si="131"/>
        <v>5.5993891575463169E-3</v>
      </c>
      <c r="L409" s="15" t="str">
        <f t="shared" si="133"/>
        <v>Exit Trade</v>
      </c>
      <c r="M409" s="12">
        <v>-0.48931413478734109</v>
      </c>
      <c r="N409" s="15" t="str">
        <f t="shared" si="134"/>
        <v/>
      </c>
      <c r="O409" s="15" t="str">
        <f t="shared" si="135"/>
        <v>Exit Trade</v>
      </c>
      <c r="P409" s="15" t="str">
        <f t="shared" si="136"/>
        <v/>
      </c>
      <c r="Q409" s="15">
        <f t="shared" si="137"/>
        <v>1232.2</v>
      </c>
      <c r="R409" s="15" t="str">
        <f t="shared" si="138"/>
        <v/>
      </c>
      <c r="S409" s="15">
        <f t="shared" si="139"/>
        <v>1334.45</v>
      </c>
      <c r="T409" s="18" t="str">
        <f t="shared" si="140"/>
        <v/>
      </c>
      <c r="U409" s="18">
        <f t="shared" si="141"/>
        <v>1.136783354536885E-2</v>
      </c>
      <c r="V409" s="18" t="str">
        <f t="shared" si="142"/>
        <v/>
      </c>
      <c r="W409" s="18">
        <f t="shared" si="143"/>
        <v>-3.0630159500951845E-3</v>
      </c>
      <c r="X409" s="18" t="str">
        <f t="shared" ref="X409:X472" si="144">IF(AND(O408="Enter Trade",O409="Exit Trade",U408&gt;W408),1-Q409/Q408,IF(AND(O408="Enter Trade",O409="Exit Trade",U408&lt;W408),Q409/Q408-1,""))</f>
        <v/>
      </c>
      <c r="Y409" s="18" t="str">
        <f t="shared" ref="Y409:Y472" si="145">IF(AND(O408="Enter Trade",O409="Exit Trade",U408&gt;W408),S409/S408-1,IF(AND(O408="Enter Trade",O409="Exit Trade",U408&lt;W408),1-S409/S408,""))</f>
        <v/>
      </c>
      <c r="Z409" s="18" t="str">
        <f t="shared" ref="Z409:Z472" si="146">IF(AND(X409&lt;&gt;"",Y409&lt;&gt;""),(X409+Y409),"")</f>
        <v/>
      </c>
      <c r="AA409" s="18" t="str">
        <f t="shared" ref="AA409:AA472" si="147">IF(AND(X409&lt;&gt;"",Y409&lt;&gt;""),(X409+Y409)/2,"")</f>
        <v/>
      </c>
    </row>
    <row r="410" spans="1:27">
      <c r="A410" s="11">
        <v>42607</v>
      </c>
      <c r="B410" s="12">
        <v>1258.55</v>
      </c>
      <c r="C410" s="12">
        <v>1357.5</v>
      </c>
      <c r="D410" s="9">
        <f t="shared" si="132"/>
        <v>-3.286936427022942E-2</v>
      </c>
      <c r="E410" s="9">
        <f t="shared" si="126"/>
        <v>-4.0229835901745073E-2</v>
      </c>
      <c r="F410" s="9">
        <f t="shared" si="127"/>
        <v>6.2111920889175252E-3</v>
      </c>
      <c r="G410" s="9">
        <f t="shared" si="128"/>
        <v>-2.625465370168064E-2</v>
      </c>
      <c r="H410" s="9">
        <f t="shared" si="129"/>
        <v>-5.4205018101809506E-2</v>
      </c>
      <c r="I410" s="9">
        <f t="shared" si="130"/>
        <v>1.1850336499250698</v>
      </c>
      <c r="J410" s="3">
        <f t="shared" si="131"/>
        <v>-2.5756855286099226E-3</v>
      </c>
      <c r="K410" s="3">
        <f t="shared" si="131"/>
        <v>-1.8331706258813255E-2</v>
      </c>
      <c r="L410" s="15" t="str">
        <f t="shared" si="133"/>
        <v/>
      </c>
      <c r="M410" s="12">
        <v>-0.48931413478734109</v>
      </c>
      <c r="N410" s="15" t="str">
        <f t="shared" si="134"/>
        <v/>
      </c>
      <c r="O410" s="15" t="str">
        <f t="shared" si="135"/>
        <v>Exit Trade</v>
      </c>
      <c r="P410" s="15" t="str">
        <f t="shared" si="136"/>
        <v/>
      </c>
      <c r="Q410" s="15">
        <f t="shared" si="137"/>
        <v>1232.2</v>
      </c>
      <c r="R410" s="15" t="str">
        <f t="shared" si="138"/>
        <v/>
      </c>
      <c r="S410" s="15">
        <f t="shared" si="139"/>
        <v>1334.45</v>
      </c>
      <c r="T410" s="18" t="str">
        <f t="shared" si="140"/>
        <v/>
      </c>
      <c r="U410" s="18">
        <f t="shared" si="141"/>
        <v>1.136783354536885E-2</v>
      </c>
      <c r="V410" s="18" t="str">
        <f t="shared" si="142"/>
        <v/>
      </c>
      <c r="W410" s="18">
        <f t="shared" si="143"/>
        <v>-3.0630159500951845E-3</v>
      </c>
      <c r="X410" s="18" t="str">
        <f t="shared" si="144"/>
        <v/>
      </c>
      <c r="Y410" s="18" t="str">
        <f t="shared" si="145"/>
        <v/>
      </c>
      <c r="Z410" s="18" t="str">
        <f t="shared" si="146"/>
        <v/>
      </c>
      <c r="AA410" s="18" t="str">
        <f t="shared" si="147"/>
        <v/>
      </c>
    </row>
    <row r="411" spans="1:27">
      <c r="A411" s="11">
        <v>42608</v>
      </c>
      <c r="B411" s="12">
        <v>1257.0999999999999</v>
      </c>
      <c r="C411" s="12">
        <v>1366.35</v>
      </c>
      <c r="D411" s="9">
        <f t="shared" si="132"/>
        <v>-3.6192134740949879E-2</v>
      </c>
      <c r="E411" s="9">
        <f t="shared" si="126"/>
        <v>-3.9875998100560112E-2</v>
      </c>
      <c r="F411" s="9">
        <f t="shared" si="127"/>
        <v>6.1253365271465984E-3</v>
      </c>
      <c r="G411" s="9">
        <f t="shared" si="128"/>
        <v>-2.6093990914480267E-2</v>
      </c>
      <c r="H411" s="9">
        <f t="shared" si="129"/>
        <v>-5.3658005286639956E-2</v>
      </c>
      <c r="I411" s="9">
        <f t="shared" si="130"/>
        <v>0.60141403550382699</v>
      </c>
      <c r="J411" s="3">
        <f t="shared" si="131"/>
        <v>-1.152119502602237E-3</v>
      </c>
      <c r="K411" s="3">
        <f t="shared" si="131"/>
        <v>6.5193370165745187E-3</v>
      </c>
      <c r="L411" s="15" t="str">
        <f t="shared" si="133"/>
        <v/>
      </c>
      <c r="M411" s="12">
        <v>-0.48931413478734109</v>
      </c>
      <c r="N411" s="15" t="str">
        <f t="shared" si="134"/>
        <v/>
      </c>
      <c r="O411" s="15" t="str">
        <f t="shared" si="135"/>
        <v>Exit Trade</v>
      </c>
      <c r="P411" s="15" t="str">
        <f t="shared" si="136"/>
        <v/>
      </c>
      <c r="Q411" s="15">
        <f t="shared" si="137"/>
        <v>1232.2</v>
      </c>
      <c r="R411" s="15" t="str">
        <f t="shared" si="138"/>
        <v/>
      </c>
      <c r="S411" s="15">
        <f t="shared" si="139"/>
        <v>1334.45</v>
      </c>
      <c r="T411" s="18" t="str">
        <f t="shared" si="140"/>
        <v/>
      </c>
      <c r="U411" s="18">
        <f t="shared" si="141"/>
        <v>1.136783354536885E-2</v>
      </c>
      <c r="V411" s="18" t="str">
        <f t="shared" si="142"/>
        <v/>
      </c>
      <c r="W411" s="18">
        <f t="shared" si="143"/>
        <v>-3.0630159500951845E-3</v>
      </c>
      <c r="X411" s="18" t="str">
        <f t="shared" si="144"/>
        <v/>
      </c>
      <c r="Y411" s="18" t="str">
        <f t="shared" si="145"/>
        <v/>
      </c>
      <c r="Z411" s="18" t="str">
        <f t="shared" si="146"/>
        <v/>
      </c>
      <c r="AA411" s="18" t="str">
        <f t="shared" si="147"/>
        <v/>
      </c>
    </row>
    <row r="412" spans="1:27">
      <c r="A412" s="11">
        <v>42611</v>
      </c>
      <c r="B412" s="12">
        <v>1238.0999999999999</v>
      </c>
      <c r="C412" s="12">
        <v>1375.5</v>
      </c>
      <c r="D412" s="9">
        <f t="shared" si="132"/>
        <v>-4.5704871128623967E-2</v>
      </c>
      <c r="E412" s="9">
        <f t="shared" si="126"/>
        <v>-3.982711884191379E-2</v>
      </c>
      <c r="F412" s="9">
        <f t="shared" si="127"/>
        <v>6.0707213705898976E-3</v>
      </c>
      <c r="G412" s="9">
        <f t="shared" si="128"/>
        <v>-2.616799575808652E-2</v>
      </c>
      <c r="H412" s="9">
        <f t="shared" si="129"/>
        <v>-5.3486241925741057E-2</v>
      </c>
      <c r="I412" s="9">
        <f t="shared" si="130"/>
        <v>-0.9682131542365664</v>
      </c>
      <c r="J412" s="3">
        <f t="shared" si="131"/>
        <v>-1.5114151618805187E-2</v>
      </c>
      <c r="K412" s="3">
        <f t="shared" si="131"/>
        <v>6.6966736194972679E-3</v>
      </c>
      <c r="L412" s="15" t="str">
        <f t="shared" si="133"/>
        <v/>
      </c>
      <c r="M412" s="12">
        <v>-0.48931413478734109</v>
      </c>
      <c r="N412" s="15" t="str">
        <f t="shared" si="134"/>
        <v/>
      </c>
      <c r="O412" s="15" t="str">
        <f t="shared" si="135"/>
        <v>Exit Trade</v>
      </c>
      <c r="P412" s="15" t="str">
        <f t="shared" si="136"/>
        <v/>
      </c>
      <c r="Q412" s="15">
        <f t="shared" si="137"/>
        <v>1232.2</v>
      </c>
      <c r="R412" s="15" t="str">
        <f t="shared" si="138"/>
        <v/>
      </c>
      <c r="S412" s="15">
        <f t="shared" si="139"/>
        <v>1334.45</v>
      </c>
      <c r="T412" s="18" t="str">
        <f t="shared" si="140"/>
        <v/>
      </c>
      <c r="U412" s="18">
        <f t="shared" si="141"/>
        <v>1.136783354536885E-2</v>
      </c>
      <c r="V412" s="18" t="str">
        <f t="shared" si="142"/>
        <v/>
      </c>
      <c r="W412" s="18">
        <f t="shared" si="143"/>
        <v>-3.0630159500951845E-3</v>
      </c>
      <c r="X412" s="18" t="str">
        <f t="shared" si="144"/>
        <v/>
      </c>
      <c r="Y412" s="18" t="str">
        <f t="shared" si="145"/>
        <v/>
      </c>
      <c r="Z412" s="18" t="str">
        <f t="shared" si="146"/>
        <v/>
      </c>
      <c r="AA412" s="18" t="str">
        <f t="shared" si="147"/>
        <v/>
      </c>
    </row>
    <row r="413" spans="1:27">
      <c r="A413" s="11">
        <v>42612</v>
      </c>
      <c r="B413" s="12">
        <v>1268.6500000000001</v>
      </c>
      <c r="C413" s="12">
        <v>1392.1</v>
      </c>
      <c r="D413" s="9">
        <f t="shared" si="132"/>
        <v>-4.0328609668861037E-2</v>
      </c>
      <c r="E413" s="9">
        <f t="shared" si="126"/>
        <v>-3.9832933682617977E-2</v>
      </c>
      <c r="F413" s="9">
        <f t="shared" si="127"/>
        <v>6.0711289658253445E-3</v>
      </c>
      <c r="G413" s="9">
        <f t="shared" si="128"/>
        <v>-2.617289350951095E-2</v>
      </c>
      <c r="H413" s="9">
        <f t="shared" si="129"/>
        <v>-5.3492973855725004E-2</v>
      </c>
      <c r="I413" s="9">
        <f t="shared" si="130"/>
        <v>-8.1644779584364391E-2</v>
      </c>
      <c r="J413" s="3">
        <f t="shared" si="131"/>
        <v>2.4674905096519009E-2</v>
      </c>
      <c r="K413" s="3">
        <f t="shared" si="131"/>
        <v>1.2068338785895971E-2</v>
      </c>
      <c r="L413" s="15" t="str">
        <f t="shared" si="133"/>
        <v>Exit Trade</v>
      </c>
      <c r="M413" s="12">
        <v>-0.48931413478734109</v>
      </c>
      <c r="N413" s="15" t="str">
        <f t="shared" si="134"/>
        <v/>
      </c>
      <c r="O413" s="15" t="str">
        <f t="shared" si="135"/>
        <v>Exit Trade</v>
      </c>
      <c r="P413" s="15" t="str">
        <f t="shared" si="136"/>
        <v/>
      </c>
      <c r="Q413" s="15">
        <f t="shared" si="137"/>
        <v>1232.2</v>
      </c>
      <c r="R413" s="15" t="str">
        <f t="shared" si="138"/>
        <v/>
      </c>
      <c r="S413" s="15">
        <f t="shared" si="139"/>
        <v>1334.45</v>
      </c>
      <c r="T413" s="18" t="str">
        <f t="shared" si="140"/>
        <v/>
      </c>
      <c r="U413" s="18">
        <f t="shared" si="141"/>
        <v>1.136783354536885E-2</v>
      </c>
      <c r="V413" s="18" t="str">
        <f t="shared" si="142"/>
        <v/>
      </c>
      <c r="W413" s="18">
        <f t="shared" si="143"/>
        <v>-3.0630159500951845E-3</v>
      </c>
      <c r="X413" s="18" t="str">
        <f t="shared" si="144"/>
        <v/>
      </c>
      <c r="Y413" s="18" t="str">
        <f t="shared" si="145"/>
        <v/>
      </c>
      <c r="Z413" s="18" t="str">
        <f t="shared" si="146"/>
        <v/>
      </c>
      <c r="AA413" s="18" t="str">
        <f t="shared" si="147"/>
        <v/>
      </c>
    </row>
    <row r="414" spans="1:27">
      <c r="A414" s="11">
        <v>42613</v>
      </c>
      <c r="B414" s="12">
        <v>1291.2</v>
      </c>
      <c r="C414" s="12">
        <v>1405.45</v>
      </c>
      <c r="D414" s="9">
        <f t="shared" si="132"/>
        <v>-3.6821882469164173E-2</v>
      </c>
      <c r="E414" s="9">
        <f t="shared" si="126"/>
        <v>-3.9698245406135445E-2</v>
      </c>
      <c r="F414" s="9">
        <f t="shared" si="127"/>
        <v>6.0922837911828228E-3</v>
      </c>
      <c r="G414" s="9">
        <f t="shared" si="128"/>
        <v>-2.5990606875974091E-2</v>
      </c>
      <c r="H414" s="9">
        <f t="shared" si="129"/>
        <v>-5.3405883936296798E-2</v>
      </c>
      <c r="I414" s="9">
        <f t="shared" si="130"/>
        <v>0.47213213231040624</v>
      </c>
      <c r="J414" s="3">
        <f t="shared" si="131"/>
        <v>1.7774799984235173E-2</v>
      </c>
      <c r="K414" s="3">
        <f t="shared" si="131"/>
        <v>9.5898283169313543E-3</v>
      </c>
      <c r="L414" s="15" t="str">
        <f t="shared" si="133"/>
        <v>Exit Trade</v>
      </c>
      <c r="M414" s="12">
        <v>-0.48931413478734109</v>
      </c>
      <c r="N414" s="15" t="str">
        <f t="shared" si="134"/>
        <v/>
      </c>
      <c r="O414" s="15" t="str">
        <f t="shared" si="135"/>
        <v>Exit Trade</v>
      </c>
      <c r="P414" s="15" t="str">
        <f t="shared" si="136"/>
        <v/>
      </c>
      <c r="Q414" s="15">
        <f t="shared" si="137"/>
        <v>1232.2</v>
      </c>
      <c r="R414" s="15" t="str">
        <f t="shared" si="138"/>
        <v/>
      </c>
      <c r="S414" s="15">
        <f t="shared" si="139"/>
        <v>1334.45</v>
      </c>
      <c r="T414" s="18" t="str">
        <f t="shared" si="140"/>
        <v/>
      </c>
      <c r="U414" s="18">
        <f t="shared" si="141"/>
        <v>1.136783354536885E-2</v>
      </c>
      <c r="V414" s="18" t="str">
        <f t="shared" si="142"/>
        <v/>
      </c>
      <c r="W414" s="18">
        <f t="shared" si="143"/>
        <v>-3.0630159500951845E-3</v>
      </c>
      <c r="X414" s="18" t="str">
        <f t="shared" si="144"/>
        <v/>
      </c>
      <c r="Y414" s="18" t="str">
        <f t="shared" si="145"/>
        <v/>
      </c>
      <c r="Z414" s="18" t="str">
        <f t="shared" si="146"/>
        <v/>
      </c>
      <c r="AA414" s="18" t="str">
        <f t="shared" si="147"/>
        <v/>
      </c>
    </row>
    <row r="415" spans="1:27">
      <c r="A415" s="11">
        <v>42614</v>
      </c>
      <c r="B415" s="12">
        <v>1283.7</v>
      </c>
      <c r="C415" s="12">
        <v>1424.75</v>
      </c>
      <c r="D415" s="9">
        <f t="shared" si="132"/>
        <v>-4.5275124442272968E-2</v>
      </c>
      <c r="E415" s="9">
        <f t="shared" si="126"/>
        <v>-4.0053379502342654E-2</v>
      </c>
      <c r="F415" s="9">
        <f t="shared" si="127"/>
        <v>6.0966421376926804E-3</v>
      </c>
      <c r="G415" s="9">
        <f t="shared" si="128"/>
        <v>-2.6335934692534122E-2</v>
      </c>
      <c r="H415" s="9">
        <f t="shared" si="129"/>
        <v>-5.3770824312151189E-2</v>
      </c>
      <c r="I415" s="9">
        <f t="shared" si="130"/>
        <v>-0.856495234917384</v>
      </c>
      <c r="J415" s="3">
        <f t="shared" si="131"/>
        <v>-5.8085501858736056E-3</v>
      </c>
      <c r="K415" s="3">
        <f t="shared" si="131"/>
        <v>1.3732256572627952E-2</v>
      </c>
      <c r="L415" s="15" t="str">
        <f t="shared" si="133"/>
        <v/>
      </c>
      <c r="M415" s="12">
        <v>-0.48931413478734109</v>
      </c>
      <c r="N415" s="15" t="str">
        <f t="shared" si="134"/>
        <v/>
      </c>
      <c r="O415" s="15" t="str">
        <f t="shared" si="135"/>
        <v>Exit Trade</v>
      </c>
      <c r="P415" s="15" t="str">
        <f t="shared" si="136"/>
        <v/>
      </c>
      <c r="Q415" s="15">
        <f t="shared" si="137"/>
        <v>1232.2</v>
      </c>
      <c r="R415" s="15" t="str">
        <f t="shared" si="138"/>
        <v/>
      </c>
      <c r="S415" s="15">
        <f t="shared" si="139"/>
        <v>1334.45</v>
      </c>
      <c r="T415" s="18" t="str">
        <f t="shared" si="140"/>
        <v/>
      </c>
      <c r="U415" s="18">
        <f t="shared" si="141"/>
        <v>1.136783354536885E-2</v>
      </c>
      <c r="V415" s="18" t="str">
        <f t="shared" si="142"/>
        <v/>
      </c>
      <c r="W415" s="18">
        <f t="shared" si="143"/>
        <v>-3.0630159500951845E-3</v>
      </c>
      <c r="X415" s="18" t="str">
        <f t="shared" si="144"/>
        <v/>
      </c>
      <c r="Y415" s="18" t="str">
        <f t="shared" si="145"/>
        <v/>
      </c>
      <c r="Z415" s="18" t="str">
        <f t="shared" si="146"/>
        <v/>
      </c>
      <c r="AA415" s="18" t="str">
        <f t="shared" si="147"/>
        <v/>
      </c>
    </row>
    <row r="416" spans="1:27">
      <c r="A416" s="11">
        <v>42615</v>
      </c>
      <c r="B416" s="12">
        <v>1285.0999999999999</v>
      </c>
      <c r="C416" s="12">
        <v>1439.15</v>
      </c>
      <c r="D416" s="9">
        <f t="shared" si="132"/>
        <v>-4.9169138435376659E-2</v>
      </c>
      <c r="E416" s="9">
        <f t="shared" ref="E416:E479" si="148">AVERAGE(D387:D416)</f>
        <v>-4.0512782217622244E-2</v>
      </c>
      <c r="F416" s="9">
        <f t="shared" ref="F416:F479" si="149">STDEV(D387:D416)</f>
        <v>6.2502228502835343E-3</v>
      </c>
      <c r="G416" s="9">
        <f t="shared" ref="G416:G479" si="150">E416+2.25*F416</f>
        <v>-2.6449780804484291E-2</v>
      </c>
      <c r="H416" s="9">
        <f t="shared" ref="H416:H479" si="151">E416-2.25*F416</f>
        <v>-5.4575783630760197E-2</v>
      </c>
      <c r="I416" s="9">
        <f t="shared" ref="I416:I479" si="152">(D416-E416)/F416</f>
        <v>-1.3849676123726899</v>
      </c>
      <c r="J416" s="3">
        <f t="shared" ref="J416:K479" si="153">(B416-B415)/B415</f>
        <v>1.0905974916256629E-3</v>
      </c>
      <c r="K416" s="3">
        <f t="shared" si="153"/>
        <v>1.0107036322161847E-2</v>
      </c>
      <c r="L416" s="15" t="str">
        <f t="shared" si="133"/>
        <v/>
      </c>
      <c r="M416" s="12">
        <v>-0.48931413478734109</v>
      </c>
      <c r="N416" s="15" t="str">
        <f t="shared" si="134"/>
        <v/>
      </c>
      <c r="O416" s="15" t="str">
        <f t="shared" si="135"/>
        <v>Exit Trade</v>
      </c>
      <c r="P416" s="15" t="str">
        <f t="shared" si="136"/>
        <v/>
      </c>
      <c r="Q416" s="15">
        <f t="shared" si="137"/>
        <v>1232.2</v>
      </c>
      <c r="R416" s="15" t="str">
        <f t="shared" si="138"/>
        <v/>
      </c>
      <c r="S416" s="15">
        <f t="shared" si="139"/>
        <v>1334.45</v>
      </c>
      <c r="T416" s="18" t="str">
        <f t="shared" si="140"/>
        <v/>
      </c>
      <c r="U416" s="18">
        <f t="shared" si="141"/>
        <v>1.136783354536885E-2</v>
      </c>
      <c r="V416" s="18" t="str">
        <f t="shared" si="142"/>
        <v/>
      </c>
      <c r="W416" s="18">
        <f t="shared" si="143"/>
        <v>-3.0630159500951845E-3</v>
      </c>
      <c r="X416" s="18" t="str">
        <f t="shared" si="144"/>
        <v/>
      </c>
      <c r="Y416" s="18" t="str">
        <f t="shared" si="145"/>
        <v/>
      </c>
      <c r="Z416" s="18" t="str">
        <f t="shared" si="146"/>
        <v/>
      </c>
      <c r="AA416" s="18" t="str">
        <f t="shared" si="147"/>
        <v/>
      </c>
    </row>
    <row r="417" spans="1:27">
      <c r="A417" s="11">
        <v>42619</v>
      </c>
      <c r="B417" s="12">
        <v>1300.4000000000001</v>
      </c>
      <c r="C417" s="12">
        <v>1458.05</v>
      </c>
      <c r="D417" s="9">
        <f t="shared" si="132"/>
        <v>-4.9695456403248177E-2</v>
      </c>
      <c r="E417" s="9">
        <f t="shared" si="148"/>
        <v>-4.0756218761586645E-2</v>
      </c>
      <c r="F417" s="9">
        <f t="shared" si="149"/>
        <v>6.4645029048091178E-3</v>
      </c>
      <c r="G417" s="9">
        <f t="shared" si="150"/>
        <v>-2.6211087225766129E-2</v>
      </c>
      <c r="H417" s="9">
        <f t="shared" si="151"/>
        <v>-5.5301350297407161E-2</v>
      </c>
      <c r="I417" s="9">
        <f t="shared" si="152"/>
        <v>-1.3828190308355175</v>
      </c>
      <c r="J417" s="3">
        <f t="shared" si="153"/>
        <v>1.1905688273286268E-2</v>
      </c>
      <c r="K417" s="3">
        <f t="shared" si="153"/>
        <v>1.3132751971649837E-2</v>
      </c>
      <c r="L417" s="15" t="str">
        <f t="shared" si="133"/>
        <v/>
      </c>
      <c r="M417" s="12">
        <v>-0.48931413478734109</v>
      </c>
      <c r="N417" s="15" t="str">
        <f t="shared" si="134"/>
        <v/>
      </c>
      <c r="O417" s="15" t="str">
        <f t="shared" si="135"/>
        <v>Exit Trade</v>
      </c>
      <c r="P417" s="15" t="str">
        <f t="shared" si="136"/>
        <v/>
      </c>
      <c r="Q417" s="15">
        <f t="shared" si="137"/>
        <v>1232.2</v>
      </c>
      <c r="R417" s="15" t="str">
        <f t="shared" si="138"/>
        <v/>
      </c>
      <c r="S417" s="15">
        <f t="shared" si="139"/>
        <v>1334.45</v>
      </c>
      <c r="T417" s="18" t="str">
        <f t="shared" si="140"/>
        <v/>
      </c>
      <c r="U417" s="18">
        <f t="shared" si="141"/>
        <v>1.136783354536885E-2</v>
      </c>
      <c r="V417" s="18" t="str">
        <f t="shared" si="142"/>
        <v/>
      </c>
      <c r="W417" s="18">
        <f t="shared" si="143"/>
        <v>-3.0630159500951845E-3</v>
      </c>
      <c r="X417" s="18" t="str">
        <f t="shared" si="144"/>
        <v/>
      </c>
      <c r="Y417" s="18" t="str">
        <f t="shared" si="145"/>
        <v/>
      </c>
      <c r="Z417" s="18" t="str">
        <f t="shared" si="146"/>
        <v/>
      </c>
      <c r="AA417" s="18" t="str">
        <f t="shared" si="147"/>
        <v/>
      </c>
    </row>
    <row r="418" spans="1:27">
      <c r="A418" s="11">
        <v>42620</v>
      </c>
      <c r="B418" s="12">
        <v>1286.75</v>
      </c>
      <c r="C418" s="12">
        <v>1427.15</v>
      </c>
      <c r="D418" s="9">
        <f t="shared" si="132"/>
        <v>-4.4975444930134369E-2</v>
      </c>
      <c r="E418" s="9">
        <f t="shared" si="148"/>
        <v>-4.076676680990432E-2</v>
      </c>
      <c r="F418" s="9">
        <f t="shared" si="149"/>
        <v>6.4713451659283352E-3</v>
      </c>
      <c r="G418" s="9">
        <f t="shared" si="150"/>
        <v>-2.6206240186565567E-2</v>
      </c>
      <c r="H418" s="9">
        <f t="shared" si="151"/>
        <v>-5.5327293433243073E-2</v>
      </c>
      <c r="I418" s="9">
        <f t="shared" si="152"/>
        <v>-0.65035599435937375</v>
      </c>
      <c r="J418" s="3">
        <f t="shared" si="153"/>
        <v>-1.0496770224546363E-2</v>
      </c>
      <c r="K418" s="3">
        <f t="shared" si="153"/>
        <v>-2.1192688865265159E-2</v>
      </c>
      <c r="L418" s="15" t="str">
        <f t="shared" si="133"/>
        <v/>
      </c>
      <c r="M418" s="12">
        <v>-0.48931413478734109</v>
      </c>
      <c r="N418" s="15" t="str">
        <f t="shared" si="134"/>
        <v/>
      </c>
      <c r="O418" s="15" t="str">
        <f t="shared" si="135"/>
        <v>Exit Trade</v>
      </c>
      <c r="P418" s="15" t="str">
        <f t="shared" si="136"/>
        <v/>
      </c>
      <c r="Q418" s="15">
        <f t="shared" si="137"/>
        <v>1232.2</v>
      </c>
      <c r="R418" s="15" t="str">
        <f t="shared" si="138"/>
        <v/>
      </c>
      <c r="S418" s="15">
        <f t="shared" si="139"/>
        <v>1334.45</v>
      </c>
      <c r="T418" s="18" t="str">
        <f t="shared" si="140"/>
        <v/>
      </c>
      <c r="U418" s="18">
        <f t="shared" si="141"/>
        <v>1.136783354536885E-2</v>
      </c>
      <c r="V418" s="18" t="str">
        <f t="shared" si="142"/>
        <v/>
      </c>
      <c r="W418" s="18">
        <f t="shared" si="143"/>
        <v>-3.0630159500951845E-3</v>
      </c>
      <c r="X418" s="18" t="str">
        <f t="shared" si="144"/>
        <v/>
      </c>
      <c r="Y418" s="18" t="str">
        <f t="shared" si="145"/>
        <v/>
      </c>
      <c r="Z418" s="18" t="str">
        <f t="shared" si="146"/>
        <v/>
      </c>
      <c r="AA418" s="18" t="str">
        <f t="shared" si="147"/>
        <v/>
      </c>
    </row>
    <row r="419" spans="1:27">
      <c r="A419" s="11">
        <v>42621</v>
      </c>
      <c r="B419" s="12">
        <v>1289.4000000000001</v>
      </c>
      <c r="C419" s="12">
        <v>1437.8</v>
      </c>
      <c r="D419" s="9">
        <f t="shared" si="132"/>
        <v>-4.7310813400429259E-2</v>
      </c>
      <c r="E419" s="9">
        <f t="shared" si="148"/>
        <v>-4.0913451960241591E-2</v>
      </c>
      <c r="F419" s="9">
        <f t="shared" si="149"/>
        <v>6.5707172518821039E-3</v>
      </c>
      <c r="G419" s="9">
        <f t="shared" si="150"/>
        <v>-2.6129338143506858E-2</v>
      </c>
      <c r="H419" s="9">
        <f t="shared" si="151"/>
        <v>-5.5697565776976321E-2</v>
      </c>
      <c r="I419" s="9">
        <f t="shared" si="152"/>
        <v>-0.9736169119672925</v>
      </c>
      <c r="J419" s="3">
        <f t="shared" si="153"/>
        <v>2.0594521080241623E-3</v>
      </c>
      <c r="K419" s="3">
        <f t="shared" si="153"/>
        <v>7.4624251129873261E-3</v>
      </c>
      <c r="L419" s="15" t="str">
        <f t="shared" si="133"/>
        <v/>
      </c>
      <c r="M419" s="12">
        <v>-0.48931413478734109</v>
      </c>
      <c r="N419" s="15" t="str">
        <f t="shared" si="134"/>
        <v/>
      </c>
      <c r="O419" s="15" t="str">
        <f t="shared" si="135"/>
        <v>Exit Trade</v>
      </c>
      <c r="P419" s="15" t="str">
        <f t="shared" si="136"/>
        <v/>
      </c>
      <c r="Q419" s="15">
        <f t="shared" si="137"/>
        <v>1232.2</v>
      </c>
      <c r="R419" s="15" t="str">
        <f t="shared" si="138"/>
        <v/>
      </c>
      <c r="S419" s="15">
        <f t="shared" si="139"/>
        <v>1334.45</v>
      </c>
      <c r="T419" s="18" t="str">
        <f t="shared" si="140"/>
        <v/>
      </c>
      <c r="U419" s="18">
        <f t="shared" si="141"/>
        <v>1.136783354536885E-2</v>
      </c>
      <c r="V419" s="18" t="str">
        <f t="shared" si="142"/>
        <v/>
      </c>
      <c r="W419" s="18">
        <f t="shared" si="143"/>
        <v>-3.0630159500951845E-3</v>
      </c>
      <c r="X419" s="18" t="str">
        <f t="shared" si="144"/>
        <v/>
      </c>
      <c r="Y419" s="18" t="str">
        <f t="shared" si="145"/>
        <v/>
      </c>
      <c r="Z419" s="18" t="str">
        <f t="shared" si="146"/>
        <v/>
      </c>
      <c r="AA419" s="18" t="str">
        <f t="shared" si="147"/>
        <v/>
      </c>
    </row>
    <row r="420" spans="1:27">
      <c r="A420" s="11">
        <v>42622</v>
      </c>
      <c r="B420" s="12">
        <v>1290.4000000000001</v>
      </c>
      <c r="C420" s="12">
        <v>1410.65</v>
      </c>
      <c r="D420" s="9">
        <f t="shared" si="132"/>
        <v>-3.8694918817777986E-2</v>
      </c>
      <c r="E420" s="9">
        <f t="shared" si="148"/>
        <v>-4.0538501142171279E-2</v>
      </c>
      <c r="F420" s="9">
        <f t="shared" si="149"/>
        <v>6.3550656744445991E-3</v>
      </c>
      <c r="G420" s="9">
        <f t="shared" si="150"/>
        <v>-2.6239603374670933E-2</v>
      </c>
      <c r="H420" s="9">
        <f t="shared" si="151"/>
        <v>-5.4837398909671625E-2</v>
      </c>
      <c r="I420" s="9">
        <f t="shared" si="152"/>
        <v>0.29009650235509377</v>
      </c>
      <c r="J420" s="3">
        <f t="shared" si="153"/>
        <v>7.7555452148286017E-4</v>
      </c>
      <c r="K420" s="3">
        <f t="shared" si="153"/>
        <v>-1.8883015718458664E-2</v>
      </c>
      <c r="L420" s="15" t="str">
        <f t="shared" si="133"/>
        <v>Exit Trade</v>
      </c>
      <c r="M420" s="12">
        <v>-0.48931413478734109</v>
      </c>
      <c r="N420" s="15" t="str">
        <f t="shared" si="134"/>
        <v/>
      </c>
      <c r="O420" s="15" t="str">
        <f t="shared" si="135"/>
        <v>Exit Trade</v>
      </c>
      <c r="P420" s="15" t="str">
        <f t="shared" si="136"/>
        <v/>
      </c>
      <c r="Q420" s="15">
        <f t="shared" si="137"/>
        <v>1232.2</v>
      </c>
      <c r="R420" s="15" t="str">
        <f t="shared" si="138"/>
        <v/>
      </c>
      <c r="S420" s="15">
        <f t="shared" si="139"/>
        <v>1334.45</v>
      </c>
      <c r="T420" s="18" t="str">
        <f t="shared" si="140"/>
        <v/>
      </c>
      <c r="U420" s="18">
        <f t="shared" si="141"/>
        <v>1.136783354536885E-2</v>
      </c>
      <c r="V420" s="18" t="str">
        <f t="shared" si="142"/>
        <v/>
      </c>
      <c r="W420" s="18">
        <f t="shared" si="143"/>
        <v>-3.0630159500951845E-3</v>
      </c>
      <c r="X420" s="18" t="str">
        <f t="shared" si="144"/>
        <v/>
      </c>
      <c r="Y420" s="18" t="str">
        <f t="shared" si="145"/>
        <v/>
      </c>
      <c r="Z420" s="18" t="str">
        <f t="shared" si="146"/>
        <v/>
      </c>
      <c r="AA420" s="18" t="str">
        <f t="shared" si="147"/>
        <v/>
      </c>
    </row>
    <row r="421" spans="1:27">
      <c r="A421" s="11">
        <v>42625</v>
      </c>
      <c r="B421" s="12">
        <v>1279.9000000000001</v>
      </c>
      <c r="C421" s="12">
        <v>1399.05</v>
      </c>
      <c r="D421" s="9">
        <f t="shared" si="132"/>
        <v>-3.8657196752496382E-2</v>
      </c>
      <c r="E421" s="9">
        <f t="shared" si="148"/>
        <v>-4.0146296946276257E-2</v>
      </c>
      <c r="F421" s="9">
        <f t="shared" si="149"/>
        <v>6.081157496737195E-3</v>
      </c>
      <c r="G421" s="9">
        <f t="shared" si="150"/>
        <v>-2.6463692578617568E-2</v>
      </c>
      <c r="H421" s="9">
        <f t="shared" si="151"/>
        <v>-5.3828901313934946E-2</v>
      </c>
      <c r="I421" s="9">
        <f t="shared" si="152"/>
        <v>0.24487117700517397</v>
      </c>
      <c r="J421" s="3">
        <f t="shared" si="153"/>
        <v>-8.1370117792932423E-3</v>
      </c>
      <c r="K421" s="3">
        <f t="shared" si="153"/>
        <v>-8.2231595363840334E-3</v>
      </c>
      <c r="L421" s="15" t="str">
        <f t="shared" si="133"/>
        <v>Exit Trade</v>
      </c>
      <c r="M421" s="12">
        <v>-0.48931413478734109</v>
      </c>
      <c r="N421" s="15" t="str">
        <f t="shared" si="134"/>
        <v/>
      </c>
      <c r="O421" s="15" t="str">
        <f t="shared" si="135"/>
        <v>Exit Trade</v>
      </c>
      <c r="P421" s="15" t="str">
        <f t="shared" si="136"/>
        <v/>
      </c>
      <c r="Q421" s="15">
        <f t="shared" si="137"/>
        <v>1232.2</v>
      </c>
      <c r="R421" s="15" t="str">
        <f t="shared" si="138"/>
        <v/>
      </c>
      <c r="S421" s="15">
        <f t="shared" si="139"/>
        <v>1334.45</v>
      </c>
      <c r="T421" s="18" t="str">
        <f t="shared" si="140"/>
        <v/>
      </c>
      <c r="U421" s="18">
        <f t="shared" si="141"/>
        <v>1.136783354536885E-2</v>
      </c>
      <c r="V421" s="18" t="str">
        <f t="shared" si="142"/>
        <v/>
      </c>
      <c r="W421" s="18">
        <f t="shared" si="143"/>
        <v>-3.0630159500951845E-3</v>
      </c>
      <c r="X421" s="18" t="str">
        <f t="shared" si="144"/>
        <v/>
      </c>
      <c r="Y421" s="18" t="str">
        <f t="shared" si="145"/>
        <v/>
      </c>
      <c r="Z421" s="18" t="str">
        <f t="shared" si="146"/>
        <v/>
      </c>
      <c r="AA421" s="18" t="str">
        <f t="shared" si="147"/>
        <v/>
      </c>
    </row>
    <row r="422" spans="1:27">
      <c r="A422" s="11">
        <v>42627</v>
      </c>
      <c r="B422" s="12">
        <v>1269.45</v>
      </c>
      <c r="C422" s="12">
        <v>1392.2</v>
      </c>
      <c r="D422" s="9">
        <f t="shared" si="132"/>
        <v>-4.008602949405967E-2</v>
      </c>
      <c r="E422" s="9">
        <f t="shared" si="148"/>
        <v>-4.0063931354053429E-2</v>
      </c>
      <c r="F422" s="9">
        <f t="shared" si="149"/>
        <v>6.064090038737994E-3</v>
      </c>
      <c r="G422" s="9">
        <f t="shared" si="150"/>
        <v>-2.6419728766892941E-2</v>
      </c>
      <c r="H422" s="9">
        <f t="shared" si="151"/>
        <v>-5.3708133941213917E-2</v>
      </c>
      <c r="I422" s="9">
        <f t="shared" si="152"/>
        <v>-3.6440982678482389E-3</v>
      </c>
      <c r="J422" s="3">
        <f t="shared" si="153"/>
        <v>-8.1647003672162231E-3</v>
      </c>
      <c r="K422" s="3">
        <f t="shared" si="153"/>
        <v>-4.8961795504091415E-3</v>
      </c>
      <c r="L422" s="15" t="str">
        <f t="shared" si="133"/>
        <v>Exit Trade</v>
      </c>
      <c r="M422" s="12">
        <v>-0.48931413478734109</v>
      </c>
      <c r="N422" s="15" t="str">
        <f t="shared" si="134"/>
        <v/>
      </c>
      <c r="O422" s="15" t="str">
        <f t="shared" si="135"/>
        <v>Exit Trade</v>
      </c>
      <c r="P422" s="15" t="str">
        <f t="shared" si="136"/>
        <v/>
      </c>
      <c r="Q422" s="15">
        <f t="shared" si="137"/>
        <v>1232.2</v>
      </c>
      <c r="R422" s="15" t="str">
        <f t="shared" si="138"/>
        <v/>
      </c>
      <c r="S422" s="15">
        <f t="shared" si="139"/>
        <v>1334.45</v>
      </c>
      <c r="T422" s="18" t="str">
        <f t="shared" si="140"/>
        <v/>
      </c>
      <c r="U422" s="18">
        <f t="shared" si="141"/>
        <v>1.136783354536885E-2</v>
      </c>
      <c r="V422" s="18" t="str">
        <f t="shared" si="142"/>
        <v/>
      </c>
      <c r="W422" s="18">
        <f t="shared" si="143"/>
        <v>-3.0630159500951845E-3</v>
      </c>
      <c r="X422" s="18" t="str">
        <f t="shared" si="144"/>
        <v/>
      </c>
      <c r="Y422" s="18" t="str">
        <f t="shared" si="145"/>
        <v/>
      </c>
      <c r="Z422" s="18" t="str">
        <f t="shared" si="146"/>
        <v/>
      </c>
      <c r="AA422" s="18" t="str">
        <f t="shared" si="147"/>
        <v/>
      </c>
    </row>
    <row r="423" spans="1:27">
      <c r="A423" s="11">
        <v>42628</v>
      </c>
      <c r="B423" s="12">
        <v>1279.5999999999999</v>
      </c>
      <c r="C423" s="12">
        <v>1410.05</v>
      </c>
      <c r="D423" s="9">
        <f t="shared" si="132"/>
        <v>-4.2160281483800868E-2</v>
      </c>
      <c r="E423" s="9">
        <f t="shared" si="148"/>
        <v>-4.0007438694389955E-2</v>
      </c>
      <c r="F423" s="9">
        <f t="shared" si="149"/>
        <v>6.0353805328723304E-3</v>
      </c>
      <c r="G423" s="9">
        <f t="shared" si="150"/>
        <v>-2.6427832495427211E-2</v>
      </c>
      <c r="H423" s="9">
        <f t="shared" si="151"/>
        <v>-5.3587044893352698E-2</v>
      </c>
      <c r="I423" s="9">
        <f t="shared" si="152"/>
        <v>-0.35670373685391177</v>
      </c>
      <c r="J423" s="3">
        <f t="shared" si="153"/>
        <v>7.9955886407498226E-3</v>
      </c>
      <c r="K423" s="3">
        <f t="shared" si="153"/>
        <v>1.2821433702054236E-2</v>
      </c>
      <c r="L423" s="15" t="str">
        <f t="shared" si="133"/>
        <v>Exit Trade</v>
      </c>
      <c r="M423" s="12">
        <v>-0.48931413478734109</v>
      </c>
      <c r="N423" s="15" t="str">
        <f t="shared" si="134"/>
        <v/>
      </c>
      <c r="O423" s="15" t="str">
        <f t="shared" si="135"/>
        <v>Exit Trade</v>
      </c>
      <c r="P423" s="15" t="str">
        <f t="shared" si="136"/>
        <v/>
      </c>
      <c r="Q423" s="15">
        <f t="shared" si="137"/>
        <v>1232.2</v>
      </c>
      <c r="R423" s="15" t="str">
        <f t="shared" si="138"/>
        <v/>
      </c>
      <c r="S423" s="15">
        <f t="shared" si="139"/>
        <v>1334.45</v>
      </c>
      <c r="T423" s="18" t="str">
        <f t="shared" si="140"/>
        <v/>
      </c>
      <c r="U423" s="18">
        <f t="shared" si="141"/>
        <v>1.136783354536885E-2</v>
      </c>
      <c r="V423" s="18" t="str">
        <f t="shared" si="142"/>
        <v/>
      </c>
      <c r="W423" s="18">
        <f t="shared" si="143"/>
        <v>-3.0630159500951845E-3</v>
      </c>
      <c r="X423" s="18" t="str">
        <f t="shared" si="144"/>
        <v/>
      </c>
      <c r="Y423" s="18" t="str">
        <f t="shared" si="145"/>
        <v/>
      </c>
      <c r="Z423" s="18" t="str">
        <f t="shared" si="146"/>
        <v/>
      </c>
      <c r="AA423" s="18" t="str">
        <f t="shared" si="147"/>
        <v/>
      </c>
    </row>
    <row r="424" spans="1:27">
      <c r="A424" s="11">
        <v>42629</v>
      </c>
      <c r="B424" s="12">
        <v>1297.8499999999999</v>
      </c>
      <c r="C424" s="12">
        <v>1397.35</v>
      </c>
      <c r="D424" s="9">
        <f t="shared" si="132"/>
        <v>-3.2080697814304573E-2</v>
      </c>
      <c r="E424" s="9">
        <f t="shared" si="148"/>
        <v>-3.9969291219088841E-2</v>
      </c>
      <c r="F424" s="9">
        <f t="shared" si="149"/>
        <v>6.0831550130082011E-3</v>
      </c>
      <c r="G424" s="9">
        <f t="shared" si="150"/>
        <v>-2.6282192439820391E-2</v>
      </c>
      <c r="H424" s="9">
        <f t="shared" si="151"/>
        <v>-5.3656389998357291E-2</v>
      </c>
      <c r="I424" s="9">
        <f t="shared" si="152"/>
        <v>1.2967930930438765</v>
      </c>
      <c r="J424" s="3">
        <f t="shared" si="153"/>
        <v>1.4262269459206002E-2</v>
      </c>
      <c r="K424" s="3">
        <f t="shared" si="153"/>
        <v>-9.006772809474874E-3</v>
      </c>
      <c r="L424" s="15" t="str">
        <f t="shared" si="133"/>
        <v/>
      </c>
      <c r="M424" s="12">
        <v>-0.48931413478734109</v>
      </c>
      <c r="N424" s="15" t="str">
        <f t="shared" si="134"/>
        <v/>
      </c>
      <c r="O424" s="15" t="str">
        <f t="shared" si="135"/>
        <v>Exit Trade</v>
      </c>
      <c r="P424" s="15" t="str">
        <f t="shared" si="136"/>
        <v/>
      </c>
      <c r="Q424" s="15">
        <f t="shared" si="137"/>
        <v>1232.2</v>
      </c>
      <c r="R424" s="15" t="str">
        <f t="shared" si="138"/>
        <v/>
      </c>
      <c r="S424" s="15">
        <f t="shared" si="139"/>
        <v>1334.45</v>
      </c>
      <c r="T424" s="18" t="str">
        <f t="shared" si="140"/>
        <v/>
      </c>
      <c r="U424" s="18">
        <f t="shared" si="141"/>
        <v>1.136783354536885E-2</v>
      </c>
      <c r="V424" s="18" t="str">
        <f t="shared" si="142"/>
        <v/>
      </c>
      <c r="W424" s="18">
        <f t="shared" si="143"/>
        <v>-3.0630159500951845E-3</v>
      </c>
      <c r="X424" s="18" t="str">
        <f t="shared" si="144"/>
        <v/>
      </c>
      <c r="Y424" s="18" t="str">
        <f t="shared" si="145"/>
        <v/>
      </c>
      <c r="Z424" s="18" t="str">
        <f t="shared" si="146"/>
        <v/>
      </c>
      <c r="AA424" s="18" t="str">
        <f t="shared" si="147"/>
        <v/>
      </c>
    </row>
    <row r="425" spans="1:27">
      <c r="A425" s="11">
        <v>42632</v>
      </c>
      <c r="B425" s="12">
        <v>1290.1500000000001</v>
      </c>
      <c r="C425" s="12">
        <v>1392.8</v>
      </c>
      <c r="D425" s="9">
        <f t="shared" si="132"/>
        <v>-3.3248551387446548E-2</v>
      </c>
      <c r="E425" s="9">
        <f t="shared" si="148"/>
        <v>-4.0118106730952473E-2</v>
      </c>
      <c r="F425" s="9">
        <f t="shared" si="149"/>
        <v>5.8502390742665627E-3</v>
      </c>
      <c r="G425" s="9">
        <f t="shared" si="150"/>
        <v>-2.6955068813852706E-2</v>
      </c>
      <c r="H425" s="9">
        <f t="shared" si="151"/>
        <v>-5.3281144648052239E-2</v>
      </c>
      <c r="I425" s="9">
        <f t="shared" si="152"/>
        <v>1.174234976776082</v>
      </c>
      <c r="J425" s="3">
        <f t="shared" si="153"/>
        <v>-5.9328890087450925E-3</v>
      </c>
      <c r="K425" s="3">
        <f t="shared" si="153"/>
        <v>-3.2561634522488675E-3</v>
      </c>
      <c r="L425" s="15" t="str">
        <f t="shared" si="133"/>
        <v/>
      </c>
      <c r="M425" s="12">
        <v>-0.48931413478734109</v>
      </c>
      <c r="N425" s="15" t="str">
        <f t="shared" si="134"/>
        <v/>
      </c>
      <c r="O425" s="15" t="str">
        <f t="shared" si="135"/>
        <v>Exit Trade</v>
      </c>
      <c r="P425" s="15" t="str">
        <f t="shared" si="136"/>
        <v/>
      </c>
      <c r="Q425" s="15">
        <f t="shared" si="137"/>
        <v>1232.2</v>
      </c>
      <c r="R425" s="15" t="str">
        <f t="shared" si="138"/>
        <v/>
      </c>
      <c r="S425" s="15">
        <f t="shared" si="139"/>
        <v>1334.45</v>
      </c>
      <c r="T425" s="18" t="str">
        <f t="shared" si="140"/>
        <v/>
      </c>
      <c r="U425" s="18">
        <f t="shared" si="141"/>
        <v>1.136783354536885E-2</v>
      </c>
      <c r="V425" s="18" t="str">
        <f t="shared" si="142"/>
        <v/>
      </c>
      <c r="W425" s="18">
        <f t="shared" si="143"/>
        <v>-3.0630159500951845E-3</v>
      </c>
      <c r="X425" s="18" t="str">
        <f t="shared" si="144"/>
        <v/>
      </c>
      <c r="Y425" s="18" t="str">
        <f t="shared" si="145"/>
        <v/>
      </c>
      <c r="Z425" s="18" t="str">
        <f t="shared" si="146"/>
        <v/>
      </c>
      <c r="AA425" s="18" t="str">
        <f t="shared" si="147"/>
        <v/>
      </c>
    </row>
    <row r="426" spans="1:27">
      <c r="A426" s="11">
        <v>42633</v>
      </c>
      <c r="B426" s="12">
        <v>1288.45</v>
      </c>
      <c r="C426" s="12">
        <v>1393.1</v>
      </c>
      <c r="D426" s="9">
        <f t="shared" si="132"/>
        <v>-3.3914722379679775E-2</v>
      </c>
      <c r="E426" s="9">
        <f t="shared" si="148"/>
        <v>-4.0353547525310708E-2</v>
      </c>
      <c r="F426" s="9">
        <f t="shared" si="149"/>
        <v>5.4245601546819202E-3</v>
      </c>
      <c r="G426" s="9">
        <f t="shared" si="150"/>
        <v>-2.8148287177276389E-2</v>
      </c>
      <c r="H426" s="9">
        <f t="shared" si="151"/>
        <v>-5.2558807873345027E-2</v>
      </c>
      <c r="I426" s="9">
        <f t="shared" si="152"/>
        <v>1.1869764482330616</v>
      </c>
      <c r="J426" s="3">
        <f t="shared" si="153"/>
        <v>-1.3176762391970277E-3</v>
      </c>
      <c r="K426" s="3">
        <f t="shared" si="153"/>
        <v>2.1539345203902538E-4</v>
      </c>
      <c r="L426" s="15" t="str">
        <f t="shared" si="133"/>
        <v/>
      </c>
      <c r="M426" s="12">
        <v>-0.48931413478734109</v>
      </c>
      <c r="N426" s="15" t="str">
        <f t="shared" si="134"/>
        <v/>
      </c>
      <c r="O426" s="15" t="str">
        <f t="shared" si="135"/>
        <v>Exit Trade</v>
      </c>
      <c r="P426" s="15" t="str">
        <f t="shared" si="136"/>
        <v/>
      </c>
      <c r="Q426" s="15">
        <f t="shared" si="137"/>
        <v>1232.2</v>
      </c>
      <c r="R426" s="15" t="str">
        <f t="shared" si="138"/>
        <v/>
      </c>
      <c r="S426" s="15">
        <f t="shared" si="139"/>
        <v>1334.45</v>
      </c>
      <c r="T426" s="18" t="str">
        <f t="shared" si="140"/>
        <v/>
      </c>
      <c r="U426" s="18">
        <f t="shared" si="141"/>
        <v>1.136783354536885E-2</v>
      </c>
      <c r="V426" s="18" t="str">
        <f t="shared" si="142"/>
        <v/>
      </c>
      <c r="W426" s="18">
        <f t="shared" si="143"/>
        <v>-3.0630159500951845E-3</v>
      </c>
      <c r="X426" s="18" t="str">
        <f t="shared" si="144"/>
        <v/>
      </c>
      <c r="Y426" s="18" t="str">
        <f t="shared" si="145"/>
        <v/>
      </c>
      <c r="Z426" s="18" t="str">
        <f t="shared" si="146"/>
        <v/>
      </c>
      <c r="AA426" s="18" t="str">
        <f t="shared" si="147"/>
        <v/>
      </c>
    </row>
    <row r="427" spans="1:27">
      <c r="A427" s="11">
        <v>42634</v>
      </c>
      <c r="B427" s="12">
        <v>1293</v>
      </c>
      <c r="C427" s="12">
        <v>1392.35</v>
      </c>
      <c r="D427" s="9">
        <f t="shared" si="132"/>
        <v>-3.2149894275102966E-2</v>
      </c>
      <c r="E427" s="9">
        <f t="shared" si="148"/>
        <v>-4.0387360059562574E-2</v>
      </c>
      <c r="F427" s="9">
        <f t="shared" si="149"/>
        <v>5.3679871574081875E-3</v>
      </c>
      <c r="G427" s="9">
        <f t="shared" si="150"/>
        <v>-2.8309388955394151E-2</v>
      </c>
      <c r="H427" s="9">
        <f t="shared" si="151"/>
        <v>-5.2465331163730998E-2</v>
      </c>
      <c r="I427" s="9">
        <f t="shared" si="152"/>
        <v>1.5345539292305022</v>
      </c>
      <c r="J427" s="3">
        <f t="shared" si="153"/>
        <v>3.5313749078349603E-3</v>
      </c>
      <c r="K427" s="3">
        <f t="shared" si="153"/>
        <v>-5.3836766922690403E-4</v>
      </c>
      <c r="L427" s="15" t="str">
        <f t="shared" si="133"/>
        <v/>
      </c>
      <c r="M427" s="12">
        <v>-0.48931413478734109</v>
      </c>
      <c r="N427" s="15" t="str">
        <f t="shared" si="134"/>
        <v/>
      </c>
      <c r="O427" s="15" t="str">
        <f t="shared" si="135"/>
        <v>Exit Trade</v>
      </c>
      <c r="P427" s="15" t="str">
        <f t="shared" si="136"/>
        <v/>
      </c>
      <c r="Q427" s="15">
        <f t="shared" si="137"/>
        <v>1232.2</v>
      </c>
      <c r="R427" s="15" t="str">
        <f t="shared" si="138"/>
        <v/>
      </c>
      <c r="S427" s="15">
        <f t="shared" si="139"/>
        <v>1334.45</v>
      </c>
      <c r="T427" s="18" t="str">
        <f t="shared" si="140"/>
        <v/>
      </c>
      <c r="U427" s="18">
        <f t="shared" si="141"/>
        <v>1.136783354536885E-2</v>
      </c>
      <c r="V427" s="18" t="str">
        <f t="shared" si="142"/>
        <v/>
      </c>
      <c r="W427" s="18">
        <f t="shared" si="143"/>
        <v>-3.0630159500951845E-3</v>
      </c>
      <c r="X427" s="18" t="str">
        <f t="shared" si="144"/>
        <v/>
      </c>
      <c r="Y427" s="18" t="str">
        <f t="shared" si="145"/>
        <v/>
      </c>
      <c r="Z427" s="18" t="str">
        <f t="shared" si="146"/>
        <v/>
      </c>
      <c r="AA427" s="18" t="str">
        <f t="shared" si="147"/>
        <v/>
      </c>
    </row>
    <row r="428" spans="1:27">
      <c r="A428" s="11">
        <v>42635</v>
      </c>
      <c r="B428" s="12">
        <v>1306.9000000000001</v>
      </c>
      <c r="C428" s="12">
        <v>1413.25</v>
      </c>
      <c r="D428" s="9">
        <f t="shared" si="132"/>
        <v>-3.3976636168821135E-2</v>
      </c>
      <c r="E428" s="9">
        <f t="shared" si="148"/>
        <v>-4.0215233297128776E-2</v>
      </c>
      <c r="F428" s="9">
        <f t="shared" si="149"/>
        <v>5.4907352615152834E-3</v>
      </c>
      <c r="G428" s="9">
        <f t="shared" si="150"/>
        <v>-2.7861078958719386E-2</v>
      </c>
      <c r="H428" s="9">
        <f t="shared" si="151"/>
        <v>-5.2569387635538166E-2</v>
      </c>
      <c r="I428" s="9">
        <f t="shared" si="152"/>
        <v>1.1362043207644961</v>
      </c>
      <c r="J428" s="3">
        <f t="shared" si="153"/>
        <v>1.0750193348801307E-2</v>
      </c>
      <c r="K428" s="3">
        <f t="shared" si="153"/>
        <v>1.5010593600747005E-2</v>
      </c>
      <c r="L428" s="15" t="str">
        <f t="shared" si="133"/>
        <v/>
      </c>
      <c r="M428" s="12">
        <v>-0.48931413478734109</v>
      </c>
      <c r="N428" s="15" t="str">
        <f t="shared" si="134"/>
        <v/>
      </c>
      <c r="O428" s="15" t="str">
        <f t="shared" si="135"/>
        <v>Exit Trade</v>
      </c>
      <c r="P428" s="15" t="str">
        <f t="shared" si="136"/>
        <v/>
      </c>
      <c r="Q428" s="15">
        <f t="shared" si="137"/>
        <v>1232.2</v>
      </c>
      <c r="R428" s="15" t="str">
        <f t="shared" si="138"/>
        <v/>
      </c>
      <c r="S428" s="15">
        <f t="shared" si="139"/>
        <v>1334.45</v>
      </c>
      <c r="T428" s="18" t="str">
        <f t="shared" si="140"/>
        <v/>
      </c>
      <c r="U428" s="18">
        <f t="shared" si="141"/>
        <v>1.136783354536885E-2</v>
      </c>
      <c r="V428" s="18" t="str">
        <f t="shared" si="142"/>
        <v/>
      </c>
      <c r="W428" s="18">
        <f t="shared" si="143"/>
        <v>-3.0630159500951845E-3</v>
      </c>
      <c r="X428" s="18" t="str">
        <f t="shared" si="144"/>
        <v/>
      </c>
      <c r="Y428" s="18" t="str">
        <f t="shared" si="145"/>
        <v/>
      </c>
      <c r="Z428" s="18" t="str">
        <f t="shared" si="146"/>
        <v/>
      </c>
      <c r="AA428" s="18" t="str">
        <f t="shared" si="147"/>
        <v/>
      </c>
    </row>
    <row r="429" spans="1:27">
      <c r="A429" s="11">
        <v>42636</v>
      </c>
      <c r="B429" s="12">
        <v>1312.7</v>
      </c>
      <c r="C429" s="12">
        <v>1425.1</v>
      </c>
      <c r="D429" s="9">
        <f t="shared" si="132"/>
        <v>-3.5679854837841217E-2</v>
      </c>
      <c r="E429" s="9">
        <f t="shared" si="148"/>
        <v>-4.0333231442125819E-2</v>
      </c>
      <c r="F429" s="9">
        <f t="shared" si="149"/>
        <v>5.3473749605051765E-3</v>
      </c>
      <c r="G429" s="9">
        <f t="shared" si="150"/>
        <v>-2.8301637780989174E-2</v>
      </c>
      <c r="H429" s="9">
        <f t="shared" si="151"/>
        <v>-5.2364825103262465E-2</v>
      </c>
      <c r="I429" s="9">
        <f t="shared" si="152"/>
        <v>0.87021700154817438</v>
      </c>
      <c r="J429" s="3">
        <f t="shared" si="153"/>
        <v>4.4379830132373968E-3</v>
      </c>
      <c r="K429" s="3">
        <f t="shared" si="153"/>
        <v>8.3849283566247365E-3</v>
      </c>
      <c r="L429" s="15" t="str">
        <f t="shared" si="133"/>
        <v/>
      </c>
      <c r="M429" s="12">
        <v>-0.48931413478734109</v>
      </c>
      <c r="N429" s="15" t="str">
        <f t="shared" si="134"/>
        <v/>
      </c>
      <c r="O429" s="15" t="str">
        <f t="shared" si="135"/>
        <v>Exit Trade</v>
      </c>
      <c r="P429" s="15" t="str">
        <f t="shared" si="136"/>
        <v/>
      </c>
      <c r="Q429" s="15">
        <f t="shared" si="137"/>
        <v>1232.2</v>
      </c>
      <c r="R429" s="15" t="str">
        <f t="shared" si="138"/>
        <v/>
      </c>
      <c r="S429" s="15">
        <f t="shared" si="139"/>
        <v>1334.45</v>
      </c>
      <c r="T429" s="18" t="str">
        <f t="shared" si="140"/>
        <v/>
      </c>
      <c r="U429" s="18">
        <f t="shared" si="141"/>
        <v>1.136783354536885E-2</v>
      </c>
      <c r="V429" s="18" t="str">
        <f t="shared" si="142"/>
        <v/>
      </c>
      <c r="W429" s="18">
        <f t="shared" si="143"/>
        <v>-3.0630159500951845E-3</v>
      </c>
      <c r="X429" s="18" t="str">
        <f t="shared" si="144"/>
        <v/>
      </c>
      <c r="Y429" s="18" t="str">
        <f t="shared" si="145"/>
        <v/>
      </c>
      <c r="Z429" s="18" t="str">
        <f t="shared" si="146"/>
        <v/>
      </c>
      <c r="AA429" s="18" t="str">
        <f t="shared" si="147"/>
        <v/>
      </c>
    </row>
    <row r="430" spans="1:27">
      <c r="A430" s="11">
        <v>42639</v>
      </c>
      <c r="B430" s="12">
        <v>1296.1500000000001</v>
      </c>
      <c r="C430" s="12">
        <v>1412.45</v>
      </c>
      <c r="D430" s="9">
        <f t="shared" si="132"/>
        <v>-3.7317818772432898E-2</v>
      </c>
      <c r="E430" s="9">
        <f t="shared" si="148"/>
        <v>-4.0331459994356424E-2</v>
      </c>
      <c r="F430" s="9">
        <f t="shared" si="149"/>
        <v>5.3483988273528432E-3</v>
      </c>
      <c r="G430" s="9">
        <f t="shared" si="150"/>
        <v>-2.8297562632812526E-2</v>
      </c>
      <c r="H430" s="9">
        <f t="shared" si="151"/>
        <v>-5.2365357355900324E-2</v>
      </c>
      <c r="I430" s="9">
        <f t="shared" si="152"/>
        <v>0.56346606137730915</v>
      </c>
      <c r="J430" s="3">
        <f t="shared" si="153"/>
        <v>-1.260760265102457E-2</v>
      </c>
      <c r="K430" s="3">
        <f t="shared" si="153"/>
        <v>-8.8765700652584829E-3</v>
      </c>
      <c r="L430" s="15" t="str">
        <f t="shared" si="133"/>
        <v/>
      </c>
      <c r="M430" s="12">
        <v>-0.48931413478734109</v>
      </c>
      <c r="N430" s="15" t="str">
        <f t="shared" si="134"/>
        <v/>
      </c>
      <c r="O430" s="15" t="str">
        <f t="shared" si="135"/>
        <v>Exit Trade</v>
      </c>
      <c r="P430" s="15" t="str">
        <f t="shared" si="136"/>
        <v/>
      </c>
      <c r="Q430" s="15">
        <f t="shared" si="137"/>
        <v>1232.2</v>
      </c>
      <c r="R430" s="15" t="str">
        <f t="shared" si="138"/>
        <v/>
      </c>
      <c r="S430" s="15">
        <f t="shared" si="139"/>
        <v>1334.45</v>
      </c>
      <c r="T430" s="18" t="str">
        <f t="shared" si="140"/>
        <v/>
      </c>
      <c r="U430" s="18">
        <f t="shared" si="141"/>
        <v>1.136783354536885E-2</v>
      </c>
      <c r="V430" s="18" t="str">
        <f t="shared" si="142"/>
        <v/>
      </c>
      <c r="W430" s="18">
        <f t="shared" si="143"/>
        <v>-3.0630159500951845E-3</v>
      </c>
      <c r="X430" s="18" t="str">
        <f t="shared" si="144"/>
        <v/>
      </c>
      <c r="Y430" s="18" t="str">
        <f t="shared" si="145"/>
        <v/>
      </c>
      <c r="Z430" s="18" t="str">
        <f t="shared" si="146"/>
        <v/>
      </c>
      <c r="AA430" s="18" t="str">
        <f t="shared" si="147"/>
        <v/>
      </c>
    </row>
    <row r="431" spans="1:27">
      <c r="A431" s="11">
        <v>42640</v>
      </c>
      <c r="B431" s="12">
        <v>1298.05</v>
      </c>
      <c r="C431" s="12">
        <v>1418.9</v>
      </c>
      <c r="D431" s="9">
        <f t="shared" si="132"/>
        <v>-3.8660367193707426E-2</v>
      </c>
      <c r="E431" s="9">
        <f t="shared" si="148"/>
        <v>-4.026853640712607E-2</v>
      </c>
      <c r="F431" s="9">
        <f t="shared" si="149"/>
        <v>5.3568601788969612E-3</v>
      </c>
      <c r="G431" s="9">
        <f t="shared" si="150"/>
        <v>-2.8215601004607908E-2</v>
      </c>
      <c r="H431" s="9">
        <f t="shared" si="151"/>
        <v>-5.2321471809644235E-2</v>
      </c>
      <c r="I431" s="9">
        <f t="shared" si="152"/>
        <v>0.30020742743182516</v>
      </c>
      <c r="J431" s="3">
        <f t="shared" si="153"/>
        <v>1.465879720711232E-3</v>
      </c>
      <c r="K431" s="3">
        <f t="shared" si="153"/>
        <v>4.5665333286134344E-3</v>
      </c>
      <c r="L431" s="15" t="str">
        <f t="shared" si="133"/>
        <v>Exit Trade</v>
      </c>
      <c r="M431" s="12">
        <v>-0.48931413478734109</v>
      </c>
      <c r="N431" s="15" t="str">
        <f t="shared" si="134"/>
        <v/>
      </c>
      <c r="O431" s="15" t="str">
        <f t="shared" si="135"/>
        <v>Exit Trade</v>
      </c>
      <c r="P431" s="15" t="str">
        <f t="shared" si="136"/>
        <v/>
      </c>
      <c r="Q431" s="15">
        <f t="shared" si="137"/>
        <v>1232.2</v>
      </c>
      <c r="R431" s="15" t="str">
        <f t="shared" si="138"/>
        <v/>
      </c>
      <c r="S431" s="15">
        <f t="shared" si="139"/>
        <v>1334.45</v>
      </c>
      <c r="T431" s="18" t="str">
        <f t="shared" si="140"/>
        <v/>
      </c>
      <c r="U431" s="18">
        <f t="shared" si="141"/>
        <v>1.136783354536885E-2</v>
      </c>
      <c r="V431" s="18" t="str">
        <f t="shared" si="142"/>
        <v/>
      </c>
      <c r="W431" s="18">
        <f t="shared" si="143"/>
        <v>-3.0630159500951845E-3</v>
      </c>
      <c r="X431" s="18" t="str">
        <f t="shared" si="144"/>
        <v/>
      </c>
      <c r="Y431" s="18" t="str">
        <f t="shared" si="145"/>
        <v/>
      </c>
      <c r="Z431" s="18" t="str">
        <f t="shared" si="146"/>
        <v/>
      </c>
      <c r="AA431" s="18" t="str">
        <f t="shared" si="147"/>
        <v/>
      </c>
    </row>
    <row r="432" spans="1:27">
      <c r="A432" s="11">
        <v>42641</v>
      </c>
      <c r="B432" s="12">
        <v>1295.25</v>
      </c>
      <c r="C432" s="12">
        <v>1423.55</v>
      </c>
      <c r="D432" s="9">
        <f t="shared" si="132"/>
        <v>-4.1019124716117572E-2</v>
      </c>
      <c r="E432" s="9">
        <f t="shared" si="148"/>
        <v>-3.9932196570563801E-2</v>
      </c>
      <c r="F432" s="9">
        <f t="shared" si="149"/>
        <v>4.9543768239544671E-3</v>
      </c>
      <c r="G432" s="9">
        <f t="shared" si="150"/>
        <v>-2.8784848716666249E-2</v>
      </c>
      <c r="H432" s="9">
        <f t="shared" si="151"/>
        <v>-5.1079544424461353E-2</v>
      </c>
      <c r="I432" s="9">
        <f t="shared" si="152"/>
        <v>-0.21938745964950862</v>
      </c>
      <c r="J432" s="3">
        <f t="shared" si="153"/>
        <v>-2.1570817765108855E-3</v>
      </c>
      <c r="K432" s="3">
        <f t="shared" si="153"/>
        <v>3.2771865529634668E-3</v>
      </c>
      <c r="L432" s="15" t="str">
        <f t="shared" si="133"/>
        <v>Exit Trade</v>
      </c>
      <c r="M432" s="12">
        <v>-0.48931413478734109</v>
      </c>
      <c r="N432" s="15" t="str">
        <f t="shared" si="134"/>
        <v/>
      </c>
      <c r="O432" s="15" t="str">
        <f t="shared" si="135"/>
        <v>Exit Trade</v>
      </c>
      <c r="P432" s="15" t="str">
        <f t="shared" si="136"/>
        <v/>
      </c>
      <c r="Q432" s="15">
        <f t="shared" si="137"/>
        <v>1232.2</v>
      </c>
      <c r="R432" s="15" t="str">
        <f t="shared" si="138"/>
        <v/>
      </c>
      <c r="S432" s="15">
        <f t="shared" si="139"/>
        <v>1334.45</v>
      </c>
      <c r="T432" s="18" t="str">
        <f t="shared" si="140"/>
        <v/>
      </c>
      <c r="U432" s="18">
        <f t="shared" si="141"/>
        <v>1.136783354536885E-2</v>
      </c>
      <c r="V432" s="18" t="str">
        <f t="shared" si="142"/>
        <v/>
      </c>
      <c r="W432" s="18">
        <f t="shared" si="143"/>
        <v>-3.0630159500951845E-3</v>
      </c>
      <c r="X432" s="18" t="str">
        <f t="shared" si="144"/>
        <v/>
      </c>
      <c r="Y432" s="18" t="str">
        <f t="shared" si="145"/>
        <v/>
      </c>
      <c r="Z432" s="18" t="str">
        <f t="shared" si="146"/>
        <v/>
      </c>
      <c r="AA432" s="18" t="str">
        <f t="shared" si="147"/>
        <v/>
      </c>
    </row>
    <row r="433" spans="1:27">
      <c r="A433" s="11">
        <v>42642</v>
      </c>
      <c r="B433" s="12">
        <v>1277.5</v>
      </c>
      <c r="C433" s="12">
        <v>1401.4</v>
      </c>
      <c r="D433" s="9">
        <f t="shared" si="132"/>
        <v>-4.0201204350806354E-2</v>
      </c>
      <c r="E433" s="9">
        <f t="shared" si="148"/>
        <v>-3.9801406962910492E-2</v>
      </c>
      <c r="F433" s="9">
        <f t="shared" si="149"/>
        <v>4.8912664230243786E-3</v>
      </c>
      <c r="G433" s="9">
        <f t="shared" si="150"/>
        <v>-2.879605751110564E-2</v>
      </c>
      <c r="H433" s="9">
        <f t="shared" si="151"/>
        <v>-5.080675641471534E-2</v>
      </c>
      <c r="I433" s="9">
        <f t="shared" si="152"/>
        <v>-8.1736988607678016E-2</v>
      </c>
      <c r="J433" s="3">
        <f t="shared" si="153"/>
        <v>-1.3703918162516888E-2</v>
      </c>
      <c r="K433" s="3">
        <f t="shared" si="153"/>
        <v>-1.555969231849943E-2</v>
      </c>
      <c r="L433" s="15" t="str">
        <f t="shared" si="133"/>
        <v>Exit Trade</v>
      </c>
      <c r="M433" s="12">
        <v>-0.48931413478734109</v>
      </c>
      <c r="N433" s="15" t="str">
        <f t="shared" si="134"/>
        <v/>
      </c>
      <c r="O433" s="15" t="str">
        <f t="shared" si="135"/>
        <v>Exit Trade</v>
      </c>
      <c r="P433" s="15" t="str">
        <f t="shared" si="136"/>
        <v/>
      </c>
      <c r="Q433" s="15">
        <f t="shared" si="137"/>
        <v>1232.2</v>
      </c>
      <c r="R433" s="15" t="str">
        <f t="shared" si="138"/>
        <v/>
      </c>
      <c r="S433" s="15">
        <f t="shared" si="139"/>
        <v>1334.45</v>
      </c>
      <c r="T433" s="18" t="str">
        <f t="shared" si="140"/>
        <v/>
      </c>
      <c r="U433" s="18">
        <f t="shared" si="141"/>
        <v>1.136783354536885E-2</v>
      </c>
      <c r="V433" s="18" t="str">
        <f t="shared" si="142"/>
        <v/>
      </c>
      <c r="W433" s="18">
        <f t="shared" si="143"/>
        <v>-3.0630159500951845E-3</v>
      </c>
      <c r="X433" s="18" t="str">
        <f t="shared" si="144"/>
        <v/>
      </c>
      <c r="Y433" s="18" t="str">
        <f t="shared" si="145"/>
        <v/>
      </c>
      <c r="Z433" s="18" t="str">
        <f t="shared" si="146"/>
        <v/>
      </c>
      <c r="AA433" s="18" t="str">
        <f t="shared" si="147"/>
        <v/>
      </c>
    </row>
    <row r="434" spans="1:27">
      <c r="A434" s="11">
        <v>42643</v>
      </c>
      <c r="B434" s="12">
        <v>1272.8499999999999</v>
      </c>
      <c r="C434" s="12">
        <v>1393.45</v>
      </c>
      <c r="D434" s="9">
        <f t="shared" si="132"/>
        <v>-3.9314163006045268E-2</v>
      </c>
      <c r="E434" s="9">
        <f t="shared" si="148"/>
        <v>-3.9641713967023165E-2</v>
      </c>
      <c r="F434" s="9">
        <f t="shared" si="149"/>
        <v>4.8236556927048809E-3</v>
      </c>
      <c r="G434" s="9">
        <f t="shared" si="150"/>
        <v>-2.8788488658437181E-2</v>
      </c>
      <c r="H434" s="9">
        <f t="shared" si="151"/>
        <v>-5.0494939275609149E-2</v>
      </c>
      <c r="I434" s="9">
        <f t="shared" si="152"/>
        <v>6.7905128774691223E-2</v>
      </c>
      <c r="J434" s="3">
        <f t="shared" si="153"/>
        <v>-3.6399217221135742E-3</v>
      </c>
      <c r="K434" s="3">
        <f t="shared" si="153"/>
        <v>-5.6728985300414196E-3</v>
      </c>
      <c r="L434" s="15" t="str">
        <f t="shared" si="133"/>
        <v>Exit Trade</v>
      </c>
      <c r="M434" s="12">
        <v>-0.48931413478734109</v>
      </c>
      <c r="N434" s="15" t="str">
        <f t="shared" si="134"/>
        <v/>
      </c>
      <c r="O434" s="15" t="str">
        <f t="shared" si="135"/>
        <v>Exit Trade</v>
      </c>
      <c r="P434" s="15" t="str">
        <f t="shared" si="136"/>
        <v/>
      </c>
      <c r="Q434" s="15">
        <f t="shared" si="137"/>
        <v>1232.2</v>
      </c>
      <c r="R434" s="15" t="str">
        <f t="shared" si="138"/>
        <v/>
      </c>
      <c r="S434" s="15">
        <f t="shared" si="139"/>
        <v>1334.45</v>
      </c>
      <c r="T434" s="18" t="str">
        <f t="shared" si="140"/>
        <v/>
      </c>
      <c r="U434" s="18">
        <f t="shared" si="141"/>
        <v>1.136783354536885E-2</v>
      </c>
      <c r="V434" s="18" t="str">
        <f t="shared" si="142"/>
        <v/>
      </c>
      <c r="W434" s="18">
        <f t="shared" si="143"/>
        <v>-3.0630159500951845E-3</v>
      </c>
      <c r="X434" s="18" t="str">
        <f t="shared" si="144"/>
        <v/>
      </c>
      <c r="Y434" s="18" t="str">
        <f t="shared" si="145"/>
        <v/>
      </c>
      <c r="Z434" s="18" t="str">
        <f t="shared" si="146"/>
        <v/>
      </c>
      <c r="AA434" s="18" t="str">
        <f t="shared" si="147"/>
        <v/>
      </c>
    </row>
    <row r="435" spans="1:27">
      <c r="A435" s="11">
        <v>42646</v>
      </c>
      <c r="B435" s="12">
        <v>1287.2</v>
      </c>
      <c r="C435" s="12">
        <v>1425.5</v>
      </c>
      <c r="D435" s="9">
        <f t="shared" si="132"/>
        <v>-4.4321190554505618E-2</v>
      </c>
      <c r="E435" s="9">
        <f t="shared" si="148"/>
        <v>-3.9775626586957914E-2</v>
      </c>
      <c r="F435" s="9">
        <f t="shared" si="149"/>
        <v>4.8978641464066091E-3</v>
      </c>
      <c r="G435" s="9">
        <f t="shared" si="150"/>
        <v>-2.8755432257543043E-2</v>
      </c>
      <c r="H435" s="9">
        <f t="shared" si="151"/>
        <v>-5.0795820916372789E-2</v>
      </c>
      <c r="I435" s="9">
        <f t="shared" si="152"/>
        <v>-0.92807065113935938</v>
      </c>
      <c r="J435" s="3">
        <f t="shared" si="153"/>
        <v>1.1273912872687385E-2</v>
      </c>
      <c r="K435" s="3">
        <f t="shared" si="153"/>
        <v>2.3000466468118666E-2</v>
      </c>
      <c r="L435" s="15" t="str">
        <f t="shared" si="133"/>
        <v/>
      </c>
      <c r="M435" s="12">
        <v>-0.48931413478734109</v>
      </c>
      <c r="N435" s="15" t="str">
        <f t="shared" si="134"/>
        <v/>
      </c>
      <c r="O435" s="15" t="str">
        <f t="shared" si="135"/>
        <v>Exit Trade</v>
      </c>
      <c r="P435" s="15" t="str">
        <f t="shared" si="136"/>
        <v/>
      </c>
      <c r="Q435" s="15">
        <f t="shared" si="137"/>
        <v>1232.2</v>
      </c>
      <c r="R435" s="15" t="str">
        <f t="shared" si="138"/>
        <v/>
      </c>
      <c r="S435" s="15">
        <f t="shared" si="139"/>
        <v>1334.45</v>
      </c>
      <c r="T435" s="18" t="str">
        <f t="shared" si="140"/>
        <v/>
      </c>
      <c r="U435" s="18">
        <f t="shared" si="141"/>
        <v>1.136783354536885E-2</v>
      </c>
      <c r="V435" s="18" t="str">
        <f t="shared" si="142"/>
        <v/>
      </c>
      <c r="W435" s="18">
        <f t="shared" si="143"/>
        <v>-3.0630159500951845E-3</v>
      </c>
      <c r="X435" s="18" t="str">
        <f t="shared" si="144"/>
        <v/>
      </c>
      <c r="Y435" s="18" t="str">
        <f t="shared" si="145"/>
        <v/>
      </c>
      <c r="Z435" s="18" t="str">
        <f t="shared" si="146"/>
        <v/>
      </c>
      <c r="AA435" s="18" t="str">
        <f t="shared" si="147"/>
        <v/>
      </c>
    </row>
    <row r="436" spans="1:27">
      <c r="A436" s="11">
        <v>42647</v>
      </c>
      <c r="B436" s="12">
        <v>1289.55</v>
      </c>
      <c r="C436" s="12">
        <v>1432.4</v>
      </c>
      <c r="D436" s="9">
        <f t="shared" si="132"/>
        <v>-4.5626126545928535E-2</v>
      </c>
      <c r="E436" s="9">
        <f t="shared" si="148"/>
        <v>-3.9942195994974776E-2</v>
      </c>
      <c r="F436" s="9">
        <f t="shared" si="149"/>
        <v>5.0115411272730146E-3</v>
      </c>
      <c r="G436" s="9">
        <f t="shared" si="150"/>
        <v>-2.8666228458610492E-2</v>
      </c>
      <c r="H436" s="9">
        <f t="shared" si="151"/>
        <v>-5.121816353133906E-2</v>
      </c>
      <c r="I436" s="9">
        <f t="shared" si="152"/>
        <v>-1.1341681942948791</v>
      </c>
      <c r="J436" s="3">
        <f t="shared" si="153"/>
        <v>1.8256681168426889E-3</v>
      </c>
      <c r="K436" s="3">
        <f t="shared" si="153"/>
        <v>4.8404068747808426E-3</v>
      </c>
      <c r="L436" s="15" t="str">
        <f t="shared" si="133"/>
        <v/>
      </c>
      <c r="M436" s="12">
        <v>-0.48931413478734109</v>
      </c>
      <c r="N436" s="15" t="str">
        <f t="shared" si="134"/>
        <v/>
      </c>
      <c r="O436" s="15" t="str">
        <f t="shared" si="135"/>
        <v>Exit Trade</v>
      </c>
      <c r="P436" s="15" t="str">
        <f t="shared" si="136"/>
        <v/>
      </c>
      <c r="Q436" s="15">
        <f t="shared" si="137"/>
        <v>1232.2</v>
      </c>
      <c r="R436" s="15" t="str">
        <f t="shared" si="138"/>
        <v/>
      </c>
      <c r="S436" s="15">
        <f t="shared" si="139"/>
        <v>1334.45</v>
      </c>
      <c r="T436" s="18" t="str">
        <f t="shared" si="140"/>
        <v/>
      </c>
      <c r="U436" s="18">
        <f t="shared" si="141"/>
        <v>1.136783354536885E-2</v>
      </c>
      <c r="V436" s="18" t="str">
        <f t="shared" si="142"/>
        <v/>
      </c>
      <c r="W436" s="18">
        <f t="shared" si="143"/>
        <v>-3.0630159500951845E-3</v>
      </c>
      <c r="X436" s="18" t="str">
        <f t="shared" si="144"/>
        <v/>
      </c>
      <c r="Y436" s="18" t="str">
        <f t="shared" si="145"/>
        <v/>
      </c>
      <c r="Z436" s="18" t="str">
        <f t="shared" si="146"/>
        <v/>
      </c>
      <c r="AA436" s="18" t="str">
        <f t="shared" si="147"/>
        <v/>
      </c>
    </row>
    <row r="437" spans="1:27">
      <c r="A437" s="11">
        <v>42648</v>
      </c>
      <c r="B437" s="12">
        <v>1286.0999999999999</v>
      </c>
      <c r="C437" s="12">
        <v>1423.15</v>
      </c>
      <c r="D437" s="9">
        <f t="shared" si="132"/>
        <v>-4.3975938901822872E-2</v>
      </c>
      <c r="E437" s="9">
        <f t="shared" si="148"/>
        <v>-4.0004955960877449E-2</v>
      </c>
      <c r="F437" s="9">
        <f t="shared" si="149"/>
        <v>5.0510399997394035E-3</v>
      </c>
      <c r="G437" s="9">
        <f t="shared" si="150"/>
        <v>-2.8640115961463791E-2</v>
      </c>
      <c r="H437" s="9">
        <f t="shared" si="151"/>
        <v>-5.1369795960291106E-2</v>
      </c>
      <c r="I437" s="9">
        <f t="shared" si="152"/>
        <v>-0.78617135107825264</v>
      </c>
      <c r="J437" s="3">
        <f t="shared" si="153"/>
        <v>-2.6753518669303598E-3</v>
      </c>
      <c r="K437" s="3">
        <f t="shared" si="153"/>
        <v>-6.4576933817369446E-3</v>
      </c>
      <c r="L437" s="15" t="str">
        <f t="shared" si="133"/>
        <v/>
      </c>
      <c r="M437" s="12">
        <v>-0.48931413478734109</v>
      </c>
      <c r="N437" s="15" t="str">
        <f t="shared" si="134"/>
        <v/>
      </c>
      <c r="O437" s="15" t="str">
        <f t="shared" si="135"/>
        <v>Exit Trade</v>
      </c>
      <c r="P437" s="15" t="str">
        <f t="shared" si="136"/>
        <v/>
      </c>
      <c r="Q437" s="15">
        <f t="shared" si="137"/>
        <v>1232.2</v>
      </c>
      <c r="R437" s="15" t="str">
        <f t="shared" si="138"/>
        <v/>
      </c>
      <c r="S437" s="15">
        <f t="shared" si="139"/>
        <v>1334.45</v>
      </c>
      <c r="T437" s="18" t="str">
        <f t="shared" si="140"/>
        <v/>
      </c>
      <c r="U437" s="18">
        <f t="shared" si="141"/>
        <v>1.136783354536885E-2</v>
      </c>
      <c r="V437" s="18" t="str">
        <f t="shared" si="142"/>
        <v/>
      </c>
      <c r="W437" s="18">
        <f t="shared" si="143"/>
        <v>-3.0630159500951845E-3</v>
      </c>
      <c r="X437" s="18" t="str">
        <f t="shared" si="144"/>
        <v/>
      </c>
      <c r="Y437" s="18" t="str">
        <f t="shared" si="145"/>
        <v/>
      </c>
      <c r="Z437" s="18" t="str">
        <f t="shared" si="146"/>
        <v/>
      </c>
      <c r="AA437" s="18" t="str">
        <f t="shared" si="147"/>
        <v/>
      </c>
    </row>
    <row r="438" spans="1:27">
      <c r="A438" s="11">
        <v>42649</v>
      </c>
      <c r="B438" s="12">
        <v>1281.95</v>
      </c>
      <c r="C438" s="12">
        <v>1426</v>
      </c>
      <c r="D438" s="9">
        <f t="shared" si="132"/>
        <v>-4.6248438825684808E-2</v>
      </c>
      <c r="E438" s="9">
        <f t="shared" si="148"/>
        <v>-4.0182018237647651E-2</v>
      </c>
      <c r="F438" s="9">
        <f t="shared" si="149"/>
        <v>5.1763713438248912E-3</v>
      </c>
      <c r="G438" s="9">
        <f t="shared" si="150"/>
        <v>-2.8535182714041644E-2</v>
      </c>
      <c r="H438" s="9">
        <f t="shared" si="151"/>
        <v>-5.1828853761253658E-2</v>
      </c>
      <c r="I438" s="9">
        <f t="shared" si="152"/>
        <v>-1.1719446278277623</v>
      </c>
      <c r="J438" s="3">
        <f t="shared" si="153"/>
        <v>-3.2268097348572148E-3</v>
      </c>
      <c r="K438" s="3">
        <f t="shared" si="153"/>
        <v>2.002599866493278E-3</v>
      </c>
      <c r="L438" s="15" t="str">
        <f t="shared" si="133"/>
        <v/>
      </c>
      <c r="M438" s="12">
        <v>-0.48931413478734109</v>
      </c>
      <c r="N438" s="15" t="str">
        <f t="shared" si="134"/>
        <v/>
      </c>
      <c r="O438" s="15" t="str">
        <f t="shared" si="135"/>
        <v>Exit Trade</v>
      </c>
      <c r="P438" s="15" t="str">
        <f t="shared" si="136"/>
        <v/>
      </c>
      <c r="Q438" s="15">
        <f t="shared" si="137"/>
        <v>1232.2</v>
      </c>
      <c r="R438" s="15" t="str">
        <f t="shared" si="138"/>
        <v/>
      </c>
      <c r="S438" s="15">
        <f t="shared" si="139"/>
        <v>1334.45</v>
      </c>
      <c r="T438" s="18" t="str">
        <f t="shared" si="140"/>
        <v/>
      </c>
      <c r="U438" s="18">
        <f t="shared" si="141"/>
        <v>1.136783354536885E-2</v>
      </c>
      <c r="V438" s="18" t="str">
        <f t="shared" si="142"/>
        <v/>
      </c>
      <c r="W438" s="18">
        <f t="shared" si="143"/>
        <v>-3.0630159500951845E-3</v>
      </c>
      <c r="X438" s="18" t="str">
        <f t="shared" si="144"/>
        <v/>
      </c>
      <c r="Y438" s="18" t="str">
        <f t="shared" si="145"/>
        <v/>
      </c>
      <c r="Z438" s="18" t="str">
        <f t="shared" si="146"/>
        <v/>
      </c>
      <c r="AA438" s="18" t="str">
        <f t="shared" si="147"/>
        <v/>
      </c>
    </row>
    <row r="439" spans="1:27">
      <c r="A439" s="11">
        <v>42650</v>
      </c>
      <c r="B439" s="12">
        <v>1280.5999999999999</v>
      </c>
      <c r="C439" s="12">
        <v>1403.7</v>
      </c>
      <c r="D439" s="9">
        <f t="shared" si="132"/>
        <v>-3.9860802423693928E-2</v>
      </c>
      <c r="E439" s="9">
        <f t="shared" si="148"/>
        <v>-4.0184559953045547E-2</v>
      </c>
      <c r="F439" s="9">
        <f t="shared" si="149"/>
        <v>5.1761881659163084E-3</v>
      </c>
      <c r="G439" s="9">
        <f t="shared" si="150"/>
        <v>-2.8538136579733853E-2</v>
      </c>
      <c r="H439" s="9">
        <f t="shared" si="151"/>
        <v>-5.1830983326357244E-2</v>
      </c>
      <c r="I439" s="9">
        <f t="shared" si="152"/>
        <v>6.2547480689258569E-2</v>
      </c>
      <c r="J439" s="3">
        <f t="shared" si="153"/>
        <v>-1.0530831935723986E-3</v>
      </c>
      <c r="K439" s="3">
        <f t="shared" si="153"/>
        <v>-1.5638148667601652E-2</v>
      </c>
      <c r="L439" s="15" t="str">
        <f t="shared" si="133"/>
        <v>Exit Trade</v>
      </c>
      <c r="M439" s="12">
        <v>-0.48931413478734109</v>
      </c>
      <c r="N439" s="15" t="str">
        <f t="shared" si="134"/>
        <v/>
      </c>
      <c r="O439" s="15" t="str">
        <f t="shared" si="135"/>
        <v>Exit Trade</v>
      </c>
      <c r="P439" s="15" t="str">
        <f t="shared" si="136"/>
        <v/>
      </c>
      <c r="Q439" s="15">
        <f t="shared" si="137"/>
        <v>1232.2</v>
      </c>
      <c r="R439" s="15" t="str">
        <f t="shared" si="138"/>
        <v/>
      </c>
      <c r="S439" s="15">
        <f t="shared" si="139"/>
        <v>1334.45</v>
      </c>
      <c r="T439" s="18" t="str">
        <f t="shared" si="140"/>
        <v/>
      </c>
      <c r="U439" s="18">
        <f t="shared" si="141"/>
        <v>1.136783354536885E-2</v>
      </c>
      <c r="V439" s="18" t="str">
        <f t="shared" si="142"/>
        <v/>
      </c>
      <c r="W439" s="18">
        <f t="shared" si="143"/>
        <v>-3.0630159500951845E-3</v>
      </c>
      <c r="X439" s="18" t="str">
        <f t="shared" si="144"/>
        <v/>
      </c>
      <c r="Y439" s="18" t="str">
        <f t="shared" si="145"/>
        <v/>
      </c>
      <c r="Z439" s="18" t="str">
        <f t="shared" si="146"/>
        <v/>
      </c>
      <c r="AA439" s="18" t="str">
        <f t="shared" si="147"/>
        <v/>
      </c>
    </row>
    <row r="440" spans="1:27">
      <c r="A440" s="11">
        <v>42653</v>
      </c>
      <c r="B440" s="12">
        <v>1284.3499999999999</v>
      </c>
      <c r="C440" s="12">
        <v>1391.45</v>
      </c>
      <c r="D440" s="9">
        <f t="shared" si="132"/>
        <v>-3.478421507291609E-2</v>
      </c>
      <c r="E440" s="9">
        <f t="shared" si="148"/>
        <v>-4.0248388313135104E-2</v>
      </c>
      <c r="F440" s="9">
        <f t="shared" si="149"/>
        <v>5.0940269589612158E-3</v>
      </c>
      <c r="G440" s="9">
        <f t="shared" si="150"/>
        <v>-2.8786827655472368E-2</v>
      </c>
      <c r="H440" s="9">
        <f t="shared" si="151"/>
        <v>-5.1709948970797837E-2</v>
      </c>
      <c r="I440" s="9">
        <f t="shared" si="152"/>
        <v>1.0726628037581645</v>
      </c>
      <c r="J440" s="3">
        <f t="shared" si="153"/>
        <v>2.9283148524129315E-3</v>
      </c>
      <c r="K440" s="3">
        <f t="shared" si="153"/>
        <v>-8.7269359549761345E-3</v>
      </c>
      <c r="L440" s="15" t="str">
        <f t="shared" si="133"/>
        <v/>
      </c>
      <c r="M440" s="12">
        <v>-0.48931413478734109</v>
      </c>
      <c r="N440" s="15" t="str">
        <f t="shared" si="134"/>
        <v/>
      </c>
      <c r="O440" s="15" t="str">
        <f t="shared" si="135"/>
        <v>Exit Trade</v>
      </c>
      <c r="P440" s="15" t="str">
        <f t="shared" si="136"/>
        <v/>
      </c>
      <c r="Q440" s="15">
        <f t="shared" si="137"/>
        <v>1232.2</v>
      </c>
      <c r="R440" s="15" t="str">
        <f t="shared" si="138"/>
        <v/>
      </c>
      <c r="S440" s="15">
        <f t="shared" si="139"/>
        <v>1334.45</v>
      </c>
      <c r="T440" s="18" t="str">
        <f t="shared" si="140"/>
        <v/>
      </c>
      <c r="U440" s="18">
        <f t="shared" si="141"/>
        <v>1.136783354536885E-2</v>
      </c>
      <c r="V440" s="18" t="str">
        <f t="shared" si="142"/>
        <v/>
      </c>
      <c r="W440" s="18">
        <f t="shared" si="143"/>
        <v>-3.0630159500951845E-3</v>
      </c>
      <c r="X440" s="18" t="str">
        <f t="shared" si="144"/>
        <v/>
      </c>
      <c r="Y440" s="18" t="str">
        <f t="shared" si="145"/>
        <v/>
      </c>
      <c r="Z440" s="18" t="str">
        <f t="shared" si="146"/>
        <v/>
      </c>
      <c r="AA440" s="18" t="str">
        <f t="shared" si="147"/>
        <v/>
      </c>
    </row>
    <row r="441" spans="1:27">
      <c r="A441" s="11">
        <v>42656</v>
      </c>
      <c r="B441" s="12">
        <v>1262.75</v>
      </c>
      <c r="C441" s="12">
        <v>1338.9</v>
      </c>
      <c r="D441" s="9">
        <f t="shared" si="132"/>
        <v>-2.5430764375804726E-2</v>
      </c>
      <c r="E441" s="9">
        <f t="shared" si="148"/>
        <v>-3.988967596763026E-2</v>
      </c>
      <c r="F441" s="9">
        <f t="shared" si="149"/>
        <v>5.7288524421136647E-3</v>
      </c>
      <c r="G441" s="9">
        <f t="shared" si="150"/>
        <v>-2.6999757972874516E-2</v>
      </c>
      <c r="H441" s="9">
        <f t="shared" si="151"/>
        <v>-5.2779593962386004E-2</v>
      </c>
      <c r="I441" s="9">
        <f t="shared" si="152"/>
        <v>2.5238757216953047</v>
      </c>
      <c r="J441" s="3">
        <f t="shared" si="153"/>
        <v>-1.6817845602834048E-2</v>
      </c>
      <c r="K441" s="3">
        <f t="shared" si="153"/>
        <v>-3.7766358834309496E-2</v>
      </c>
      <c r="L441" s="15" t="str">
        <f t="shared" si="133"/>
        <v>Enter Trade</v>
      </c>
      <c r="M441" s="12">
        <v>2.5238757216953047</v>
      </c>
      <c r="N441" s="15" t="str">
        <f t="shared" si="134"/>
        <v>Enter Trade</v>
      </c>
      <c r="O441" s="15" t="str">
        <f t="shared" si="135"/>
        <v>Enter Trade</v>
      </c>
      <c r="P441" s="15">
        <f t="shared" si="136"/>
        <v>1262.75</v>
      </c>
      <c r="Q441" s="15">
        <f t="shared" si="137"/>
        <v>1262.75</v>
      </c>
      <c r="R441" s="15">
        <f t="shared" si="138"/>
        <v>1338.9</v>
      </c>
      <c r="S441" s="15">
        <f t="shared" si="139"/>
        <v>1338.9</v>
      </c>
      <c r="T441" s="18">
        <f t="shared" si="140"/>
        <v>-1.6817845602834048E-2</v>
      </c>
      <c r="U441" s="18">
        <f t="shared" si="141"/>
        <v>-1.6817845602834048E-2</v>
      </c>
      <c r="V441" s="18">
        <f t="shared" si="142"/>
        <v>-3.7766358834309496E-2</v>
      </c>
      <c r="W441" s="18">
        <f t="shared" si="143"/>
        <v>-3.7766358834309496E-2</v>
      </c>
      <c r="X441" s="18" t="str">
        <f t="shared" si="144"/>
        <v/>
      </c>
      <c r="Y441" s="18" t="str">
        <f t="shared" si="145"/>
        <v/>
      </c>
      <c r="Z441" s="18" t="str">
        <f t="shared" si="146"/>
        <v/>
      </c>
      <c r="AA441" s="18" t="str">
        <f t="shared" si="147"/>
        <v/>
      </c>
    </row>
    <row r="442" spans="1:27">
      <c r="A442" s="11">
        <v>42657</v>
      </c>
      <c r="B442" s="12">
        <v>1261.8</v>
      </c>
      <c r="C442" s="12">
        <v>1316.05</v>
      </c>
      <c r="D442" s="9">
        <f t="shared" si="132"/>
        <v>-1.8281866444743888E-2</v>
      </c>
      <c r="E442" s="9">
        <f t="shared" si="148"/>
        <v>-3.897557581150092E-2</v>
      </c>
      <c r="F442" s="9">
        <f t="shared" si="149"/>
        <v>6.8475677120336245E-3</v>
      </c>
      <c r="G442" s="9">
        <f t="shared" si="150"/>
        <v>-2.3568548459425263E-2</v>
      </c>
      <c r="H442" s="9">
        <f t="shared" si="151"/>
        <v>-5.4382603163576577E-2</v>
      </c>
      <c r="I442" s="9">
        <f t="shared" si="152"/>
        <v>3.0220525355873131</v>
      </c>
      <c r="J442" s="3">
        <f t="shared" si="153"/>
        <v>-7.5232627202537748E-4</v>
      </c>
      <c r="K442" s="3">
        <f t="shared" si="153"/>
        <v>-1.7066248412876343E-2</v>
      </c>
      <c r="L442" s="15" t="str">
        <f t="shared" si="133"/>
        <v>Enter Trade</v>
      </c>
      <c r="M442" s="12">
        <v>2.5238757216953047</v>
      </c>
      <c r="N442" s="15" t="str">
        <f t="shared" si="134"/>
        <v/>
      </c>
      <c r="O442" s="15" t="str">
        <f t="shared" si="135"/>
        <v>Enter Trade</v>
      </c>
      <c r="P442" s="15" t="str">
        <f t="shared" si="136"/>
        <v/>
      </c>
      <c r="Q442" s="15">
        <f t="shared" si="137"/>
        <v>1262.75</v>
      </c>
      <c r="R442" s="15" t="str">
        <f t="shared" si="138"/>
        <v/>
      </c>
      <c r="S442" s="15">
        <f t="shared" si="139"/>
        <v>1338.9</v>
      </c>
      <c r="T442" s="18" t="str">
        <f t="shared" si="140"/>
        <v/>
      </c>
      <c r="U442" s="18">
        <f t="shared" si="141"/>
        <v>-1.6817845602834048E-2</v>
      </c>
      <c r="V442" s="18" t="str">
        <f t="shared" si="142"/>
        <v/>
      </c>
      <c r="W442" s="18">
        <f t="shared" si="143"/>
        <v>-3.7766358834309496E-2</v>
      </c>
      <c r="X442" s="18" t="str">
        <f t="shared" si="144"/>
        <v/>
      </c>
      <c r="Y442" s="18" t="str">
        <f t="shared" si="145"/>
        <v/>
      </c>
      <c r="Z442" s="18" t="str">
        <f t="shared" si="146"/>
        <v/>
      </c>
      <c r="AA442" s="18" t="str">
        <f t="shared" si="147"/>
        <v/>
      </c>
    </row>
    <row r="443" spans="1:27">
      <c r="A443" s="11">
        <v>42660</v>
      </c>
      <c r="B443" s="12">
        <v>1237.7</v>
      </c>
      <c r="C443" s="12">
        <v>1301.95</v>
      </c>
      <c r="D443" s="9">
        <f t="shared" si="132"/>
        <v>-2.1978914994877096E-2</v>
      </c>
      <c r="E443" s="9">
        <f t="shared" si="148"/>
        <v>-3.8363919322368129E-2</v>
      </c>
      <c r="F443" s="9">
        <f t="shared" si="149"/>
        <v>7.5100355663580099E-3</v>
      </c>
      <c r="G443" s="9">
        <f t="shared" si="150"/>
        <v>-2.1466339298062607E-2</v>
      </c>
      <c r="H443" s="9">
        <f t="shared" si="151"/>
        <v>-5.5261499346673654E-2</v>
      </c>
      <c r="I443" s="9">
        <f t="shared" si="152"/>
        <v>2.181747900221588</v>
      </c>
      <c r="J443" s="3">
        <f t="shared" si="153"/>
        <v>-1.9099698842922737E-2</v>
      </c>
      <c r="K443" s="3">
        <f t="shared" si="153"/>
        <v>-1.071387865202683E-2</v>
      </c>
      <c r="L443" s="15" t="str">
        <f t="shared" si="133"/>
        <v/>
      </c>
      <c r="M443" s="12">
        <v>2.5238757216953047</v>
      </c>
      <c r="N443" s="15" t="str">
        <f t="shared" si="134"/>
        <v/>
      </c>
      <c r="O443" s="15" t="str">
        <f t="shared" si="135"/>
        <v>Enter Trade</v>
      </c>
      <c r="P443" s="15" t="str">
        <f t="shared" si="136"/>
        <v/>
      </c>
      <c r="Q443" s="15">
        <f t="shared" si="137"/>
        <v>1262.75</v>
      </c>
      <c r="R443" s="15" t="str">
        <f t="shared" si="138"/>
        <v/>
      </c>
      <c r="S443" s="15">
        <f t="shared" si="139"/>
        <v>1338.9</v>
      </c>
      <c r="T443" s="18" t="str">
        <f t="shared" si="140"/>
        <v/>
      </c>
      <c r="U443" s="18">
        <f t="shared" si="141"/>
        <v>-1.6817845602834048E-2</v>
      </c>
      <c r="V443" s="18" t="str">
        <f t="shared" si="142"/>
        <v/>
      </c>
      <c r="W443" s="18">
        <f t="shared" si="143"/>
        <v>-3.7766358834309496E-2</v>
      </c>
      <c r="X443" s="18" t="str">
        <f t="shared" si="144"/>
        <v/>
      </c>
      <c r="Y443" s="18" t="str">
        <f t="shared" si="145"/>
        <v/>
      </c>
      <c r="Z443" s="18" t="str">
        <f t="shared" si="146"/>
        <v/>
      </c>
      <c r="AA443" s="18" t="str">
        <f t="shared" si="147"/>
        <v/>
      </c>
    </row>
    <row r="444" spans="1:27">
      <c r="A444" s="11">
        <v>42661</v>
      </c>
      <c r="B444" s="12">
        <v>1257.8499999999999</v>
      </c>
      <c r="C444" s="12">
        <v>1355.25</v>
      </c>
      <c r="D444" s="9">
        <f t="shared" si="132"/>
        <v>-3.2390561851639611E-2</v>
      </c>
      <c r="E444" s="9">
        <f t="shared" si="148"/>
        <v>-3.8216208635117307E-2</v>
      </c>
      <c r="F444" s="9">
        <f t="shared" si="149"/>
        <v>7.58461910127998E-3</v>
      </c>
      <c r="G444" s="9">
        <f t="shared" si="150"/>
        <v>-2.1150815657237351E-2</v>
      </c>
      <c r="H444" s="9">
        <f t="shared" si="151"/>
        <v>-5.5281601612997264E-2</v>
      </c>
      <c r="I444" s="9">
        <f t="shared" si="152"/>
        <v>0.76808692772647746</v>
      </c>
      <c r="J444" s="3">
        <f t="shared" si="153"/>
        <v>1.6280197139856074E-2</v>
      </c>
      <c r="K444" s="3">
        <f t="shared" si="153"/>
        <v>4.0938592111832213E-2</v>
      </c>
      <c r="L444" s="15" t="str">
        <f t="shared" si="133"/>
        <v/>
      </c>
      <c r="M444" s="12">
        <v>2.5238757216953047</v>
      </c>
      <c r="N444" s="15" t="str">
        <f t="shared" si="134"/>
        <v/>
      </c>
      <c r="O444" s="15" t="str">
        <f t="shared" si="135"/>
        <v>Enter Trade</v>
      </c>
      <c r="P444" s="15" t="str">
        <f t="shared" si="136"/>
        <v/>
      </c>
      <c r="Q444" s="15">
        <f t="shared" si="137"/>
        <v>1262.75</v>
      </c>
      <c r="R444" s="15" t="str">
        <f t="shared" si="138"/>
        <v/>
      </c>
      <c r="S444" s="15">
        <f t="shared" si="139"/>
        <v>1338.9</v>
      </c>
      <c r="T444" s="18" t="str">
        <f t="shared" si="140"/>
        <v/>
      </c>
      <c r="U444" s="18">
        <f t="shared" si="141"/>
        <v>-1.6817845602834048E-2</v>
      </c>
      <c r="V444" s="18" t="str">
        <f t="shared" si="142"/>
        <v/>
      </c>
      <c r="W444" s="18">
        <f t="shared" si="143"/>
        <v>-3.7766358834309496E-2</v>
      </c>
      <c r="X444" s="18" t="str">
        <f t="shared" si="144"/>
        <v/>
      </c>
      <c r="Y444" s="18" t="str">
        <f t="shared" si="145"/>
        <v/>
      </c>
      <c r="Z444" s="18" t="str">
        <f t="shared" si="146"/>
        <v/>
      </c>
      <c r="AA444" s="18" t="str">
        <f t="shared" si="147"/>
        <v/>
      </c>
    </row>
    <row r="445" spans="1:27">
      <c r="A445" s="11">
        <v>42662</v>
      </c>
      <c r="B445" s="12">
        <v>1258.3499999999999</v>
      </c>
      <c r="C445" s="12">
        <v>1342.15</v>
      </c>
      <c r="D445" s="9">
        <f t="shared" si="132"/>
        <v>-2.7999602270342986E-2</v>
      </c>
      <c r="E445" s="9">
        <f t="shared" si="148"/>
        <v>-3.7640357896052981E-2</v>
      </c>
      <c r="F445" s="9">
        <f t="shared" si="149"/>
        <v>7.6853411551569715E-3</v>
      </c>
      <c r="G445" s="9">
        <f t="shared" si="150"/>
        <v>-2.0348340296949794E-2</v>
      </c>
      <c r="H445" s="9">
        <f t="shared" si="151"/>
        <v>-5.4932375495156172E-2</v>
      </c>
      <c r="I445" s="9">
        <f t="shared" si="152"/>
        <v>1.2544343095609898</v>
      </c>
      <c r="J445" s="3">
        <f t="shared" si="153"/>
        <v>3.9750367690901143E-4</v>
      </c>
      <c r="K445" s="3">
        <f t="shared" si="153"/>
        <v>-9.6661132632354981E-3</v>
      </c>
      <c r="L445" s="15" t="str">
        <f t="shared" si="133"/>
        <v/>
      </c>
      <c r="M445" s="12">
        <v>2.5238757216953047</v>
      </c>
      <c r="N445" s="15" t="str">
        <f t="shared" si="134"/>
        <v/>
      </c>
      <c r="O445" s="15" t="str">
        <f t="shared" si="135"/>
        <v>Enter Trade</v>
      </c>
      <c r="P445" s="15" t="str">
        <f t="shared" si="136"/>
        <v/>
      </c>
      <c r="Q445" s="15">
        <f t="shared" si="137"/>
        <v>1262.75</v>
      </c>
      <c r="R445" s="15" t="str">
        <f t="shared" si="138"/>
        <v/>
      </c>
      <c r="S445" s="15">
        <f t="shared" si="139"/>
        <v>1338.9</v>
      </c>
      <c r="T445" s="18" t="str">
        <f t="shared" si="140"/>
        <v/>
      </c>
      <c r="U445" s="18">
        <f t="shared" si="141"/>
        <v>-1.6817845602834048E-2</v>
      </c>
      <c r="V445" s="18" t="str">
        <f t="shared" si="142"/>
        <v/>
      </c>
      <c r="W445" s="18">
        <f t="shared" si="143"/>
        <v>-3.7766358834309496E-2</v>
      </c>
      <c r="X445" s="18" t="str">
        <f t="shared" si="144"/>
        <v/>
      </c>
      <c r="Y445" s="18" t="str">
        <f t="shared" si="145"/>
        <v/>
      </c>
      <c r="Z445" s="18" t="str">
        <f t="shared" si="146"/>
        <v/>
      </c>
      <c r="AA445" s="18" t="str">
        <f t="shared" si="147"/>
        <v/>
      </c>
    </row>
    <row r="446" spans="1:27">
      <c r="A446" s="11">
        <v>42663</v>
      </c>
      <c r="B446" s="12">
        <v>1255.5</v>
      </c>
      <c r="C446" s="12">
        <v>1359.95</v>
      </c>
      <c r="D446" s="9">
        <f t="shared" si="132"/>
        <v>-3.4706224318869897E-2</v>
      </c>
      <c r="E446" s="9">
        <f t="shared" si="148"/>
        <v>-3.7158260758836076E-2</v>
      </c>
      <c r="F446" s="9">
        <f t="shared" si="149"/>
        <v>7.3849647376106678E-3</v>
      </c>
      <c r="G446" s="9">
        <f t="shared" si="150"/>
        <v>-2.0542090099212075E-2</v>
      </c>
      <c r="H446" s="9">
        <f t="shared" si="151"/>
        <v>-5.3774431418460077E-2</v>
      </c>
      <c r="I446" s="9">
        <f t="shared" si="152"/>
        <v>0.33203089345549286</v>
      </c>
      <c r="J446" s="3">
        <f t="shared" si="153"/>
        <v>-2.2648706639646437E-3</v>
      </c>
      <c r="K446" s="3">
        <f t="shared" si="153"/>
        <v>1.3262303021271805E-2</v>
      </c>
      <c r="L446" s="15" t="str">
        <f t="shared" si="133"/>
        <v>Exit Trade</v>
      </c>
      <c r="M446" s="12">
        <v>0.33203089345549286</v>
      </c>
      <c r="N446" s="15" t="str">
        <f t="shared" si="134"/>
        <v>Exit Trade</v>
      </c>
      <c r="O446" s="15" t="str">
        <f t="shared" si="135"/>
        <v>Exit Trade</v>
      </c>
      <c r="P446" s="15">
        <f t="shared" si="136"/>
        <v>1255.5</v>
      </c>
      <c r="Q446" s="15">
        <f t="shared" si="137"/>
        <v>1255.5</v>
      </c>
      <c r="R446" s="15">
        <f t="shared" si="138"/>
        <v>1359.95</v>
      </c>
      <c r="S446" s="15">
        <f t="shared" si="139"/>
        <v>1359.95</v>
      </c>
      <c r="T446" s="18">
        <f t="shared" si="140"/>
        <v>-2.2648706639646437E-3</v>
      </c>
      <c r="U446" s="18">
        <f t="shared" si="141"/>
        <v>-2.2648706639646437E-3</v>
      </c>
      <c r="V446" s="18">
        <f t="shared" si="142"/>
        <v>1.3262303021271805E-2</v>
      </c>
      <c r="W446" s="18">
        <f t="shared" si="143"/>
        <v>1.3262303021271805E-2</v>
      </c>
      <c r="X446" s="18">
        <f t="shared" si="144"/>
        <v>5.7414373391407869E-3</v>
      </c>
      <c r="Y446" s="18">
        <f t="shared" si="145"/>
        <v>1.5721861229367251E-2</v>
      </c>
      <c r="Z446" s="18">
        <f t="shared" si="146"/>
        <v>2.1463298568508038E-2</v>
      </c>
      <c r="AA446" s="18">
        <f t="shared" si="147"/>
        <v>1.0731649284254019E-2</v>
      </c>
    </row>
    <row r="447" spans="1:27">
      <c r="A447" s="11">
        <v>42664</v>
      </c>
      <c r="B447" s="12">
        <v>1270.7</v>
      </c>
      <c r="C447" s="12">
        <v>1336.55</v>
      </c>
      <c r="D447" s="9">
        <f t="shared" si="132"/>
        <v>-2.1942180322001379E-2</v>
      </c>
      <c r="E447" s="9">
        <f t="shared" si="148"/>
        <v>-3.6233151556127857E-2</v>
      </c>
      <c r="F447" s="9">
        <f t="shared" si="149"/>
        <v>7.4977385998131465E-3</v>
      </c>
      <c r="G447" s="9">
        <f t="shared" si="150"/>
        <v>-1.9363239706548279E-2</v>
      </c>
      <c r="H447" s="9">
        <f t="shared" si="151"/>
        <v>-5.3103063405707432E-2</v>
      </c>
      <c r="I447" s="9">
        <f t="shared" si="152"/>
        <v>1.9060375397033218</v>
      </c>
      <c r="J447" s="3">
        <f t="shared" si="153"/>
        <v>1.2106730386300314E-2</v>
      </c>
      <c r="K447" s="3">
        <f t="shared" si="153"/>
        <v>-1.7206514945402471E-2</v>
      </c>
      <c r="L447" s="15" t="str">
        <f t="shared" si="133"/>
        <v/>
      </c>
      <c r="M447" s="12">
        <v>0.33203089345549286</v>
      </c>
      <c r="N447" s="15" t="str">
        <f t="shared" si="134"/>
        <v/>
      </c>
      <c r="O447" s="15" t="str">
        <f t="shared" si="135"/>
        <v>Exit Trade</v>
      </c>
      <c r="P447" s="15" t="str">
        <f t="shared" si="136"/>
        <v/>
      </c>
      <c r="Q447" s="15">
        <f t="shared" si="137"/>
        <v>1255.5</v>
      </c>
      <c r="R447" s="15" t="str">
        <f t="shared" si="138"/>
        <v/>
      </c>
      <c r="S447" s="15">
        <f t="shared" si="139"/>
        <v>1359.95</v>
      </c>
      <c r="T447" s="18" t="str">
        <f t="shared" si="140"/>
        <v/>
      </c>
      <c r="U447" s="18">
        <f t="shared" si="141"/>
        <v>-2.2648706639646437E-3</v>
      </c>
      <c r="V447" s="18" t="str">
        <f t="shared" si="142"/>
        <v/>
      </c>
      <c r="W447" s="18">
        <f t="shared" si="143"/>
        <v>1.3262303021271805E-2</v>
      </c>
      <c r="X447" s="18" t="str">
        <f t="shared" si="144"/>
        <v/>
      </c>
      <c r="Y447" s="18" t="str">
        <f t="shared" si="145"/>
        <v/>
      </c>
      <c r="Z447" s="18" t="str">
        <f t="shared" si="146"/>
        <v/>
      </c>
      <c r="AA447" s="18" t="str">
        <f t="shared" si="147"/>
        <v/>
      </c>
    </row>
    <row r="448" spans="1:27">
      <c r="A448" s="11">
        <v>42667</v>
      </c>
      <c r="B448" s="12">
        <v>1263.55</v>
      </c>
      <c r="C448" s="12">
        <v>1344</v>
      </c>
      <c r="D448" s="9">
        <f t="shared" si="132"/>
        <v>-2.6806836633260084E-2</v>
      </c>
      <c r="E448" s="9">
        <f t="shared" si="148"/>
        <v>-3.5627531279565389E-2</v>
      </c>
      <c r="F448" s="9">
        <f t="shared" si="149"/>
        <v>7.5010134515945933E-3</v>
      </c>
      <c r="G448" s="9">
        <f t="shared" si="150"/>
        <v>-1.8750251013477555E-2</v>
      </c>
      <c r="H448" s="9">
        <f t="shared" si="151"/>
        <v>-5.2504811545653222E-2</v>
      </c>
      <c r="I448" s="9">
        <f t="shared" si="152"/>
        <v>1.1759337192536521</v>
      </c>
      <c r="J448" s="3">
        <f t="shared" si="153"/>
        <v>-5.6268198630676719E-3</v>
      </c>
      <c r="K448" s="3">
        <f t="shared" si="153"/>
        <v>5.5740525981071007E-3</v>
      </c>
      <c r="L448" s="15" t="str">
        <f t="shared" si="133"/>
        <v/>
      </c>
      <c r="M448" s="12">
        <v>0.33203089345549286</v>
      </c>
      <c r="N448" s="15" t="str">
        <f t="shared" si="134"/>
        <v/>
      </c>
      <c r="O448" s="15" t="str">
        <f t="shared" si="135"/>
        <v>Exit Trade</v>
      </c>
      <c r="P448" s="15" t="str">
        <f t="shared" si="136"/>
        <v/>
      </c>
      <c r="Q448" s="15">
        <f t="shared" si="137"/>
        <v>1255.5</v>
      </c>
      <c r="R448" s="15" t="str">
        <f t="shared" si="138"/>
        <v/>
      </c>
      <c r="S448" s="15">
        <f t="shared" si="139"/>
        <v>1359.95</v>
      </c>
      <c r="T448" s="18" t="str">
        <f t="shared" si="140"/>
        <v/>
      </c>
      <c r="U448" s="18">
        <f t="shared" si="141"/>
        <v>-2.2648706639646437E-3</v>
      </c>
      <c r="V448" s="18" t="str">
        <f t="shared" si="142"/>
        <v/>
      </c>
      <c r="W448" s="18">
        <f t="shared" si="143"/>
        <v>1.3262303021271805E-2</v>
      </c>
      <c r="X448" s="18" t="str">
        <f t="shared" si="144"/>
        <v/>
      </c>
      <c r="Y448" s="18" t="str">
        <f t="shared" si="145"/>
        <v/>
      </c>
      <c r="Z448" s="18" t="str">
        <f t="shared" si="146"/>
        <v/>
      </c>
      <c r="AA448" s="18" t="str">
        <f t="shared" si="147"/>
        <v/>
      </c>
    </row>
    <row r="449" spans="1:27">
      <c r="A449" s="11">
        <v>42668</v>
      </c>
      <c r="B449" s="12">
        <v>1250.3</v>
      </c>
      <c r="C449" s="12">
        <v>1340.1</v>
      </c>
      <c r="D449" s="9">
        <f t="shared" si="132"/>
        <v>-3.0122976013468038E-2</v>
      </c>
      <c r="E449" s="9">
        <f t="shared" si="148"/>
        <v>-3.5054603366666666E-2</v>
      </c>
      <c r="F449" s="9">
        <f t="shared" si="149"/>
        <v>7.2293571445723077E-3</v>
      </c>
      <c r="G449" s="9">
        <f t="shared" si="150"/>
        <v>-1.8788549791378974E-2</v>
      </c>
      <c r="H449" s="9">
        <f t="shared" si="151"/>
        <v>-5.1320656941954354E-2</v>
      </c>
      <c r="I449" s="9">
        <f t="shared" si="152"/>
        <v>0.68216678946359965</v>
      </c>
      <c r="J449" s="3">
        <f t="shared" si="153"/>
        <v>-1.0486328202287207E-2</v>
      </c>
      <c r="K449" s="3">
        <f t="shared" si="153"/>
        <v>-2.901785714285782E-3</v>
      </c>
      <c r="L449" s="15" t="str">
        <f t="shared" si="133"/>
        <v/>
      </c>
      <c r="M449" s="12">
        <v>0.33203089345549286</v>
      </c>
      <c r="N449" s="15" t="str">
        <f t="shared" si="134"/>
        <v/>
      </c>
      <c r="O449" s="15" t="str">
        <f t="shared" si="135"/>
        <v>Exit Trade</v>
      </c>
      <c r="P449" s="15" t="str">
        <f t="shared" si="136"/>
        <v/>
      </c>
      <c r="Q449" s="15">
        <f t="shared" si="137"/>
        <v>1255.5</v>
      </c>
      <c r="R449" s="15" t="str">
        <f t="shared" si="138"/>
        <v/>
      </c>
      <c r="S449" s="15">
        <f t="shared" si="139"/>
        <v>1359.95</v>
      </c>
      <c r="T449" s="18" t="str">
        <f t="shared" si="140"/>
        <v/>
      </c>
      <c r="U449" s="18">
        <f t="shared" si="141"/>
        <v>-2.2648706639646437E-3</v>
      </c>
      <c r="V449" s="18" t="str">
        <f t="shared" si="142"/>
        <v/>
      </c>
      <c r="W449" s="18">
        <f t="shared" si="143"/>
        <v>1.3262303021271805E-2</v>
      </c>
      <c r="X449" s="18" t="str">
        <f t="shared" si="144"/>
        <v/>
      </c>
      <c r="Y449" s="18" t="str">
        <f t="shared" si="145"/>
        <v/>
      </c>
      <c r="Z449" s="18" t="str">
        <f t="shared" si="146"/>
        <v/>
      </c>
      <c r="AA449" s="18" t="str">
        <f t="shared" si="147"/>
        <v/>
      </c>
    </row>
    <row r="450" spans="1:27">
      <c r="A450" s="11">
        <v>42669</v>
      </c>
      <c r="B450" s="12">
        <v>1239.3</v>
      </c>
      <c r="C450" s="12">
        <v>1334.65</v>
      </c>
      <c r="D450" s="9">
        <f t="shared" si="132"/>
        <v>-3.2190941099742278E-2</v>
      </c>
      <c r="E450" s="9">
        <f t="shared" si="148"/>
        <v>-3.4837804109398823E-2</v>
      </c>
      <c r="F450" s="9">
        <f t="shared" si="149"/>
        <v>7.2139308344590291E-3</v>
      </c>
      <c r="G450" s="9">
        <f t="shared" si="150"/>
        <v>-1.8606459731866008E-2</v>
      </c>
      <c r="H450" s="9">
        <f t="shared" si="151"/>
        <v>-5.1069148486931643E-2</v>
      </c>
      <c r="I450" s="9">
        <f t="shared" si="152"/>
        <v>0.36690995109257007</v>
      </c>
      <c r="J450" s="3">
        <f t="shared" si="153"/>
        <v>-8.7978885067583786E-3</v>
      </c>
      <c r="K450" s="3">
        <f t="shared" si="153"/>
        <v>-4.0668606820385179E-3</v>
      </c>
      <c r="L450" s="15" t="str">
        <f t="shared" si="133"/>
        <v>Exit Trade</v>
      </c>
      <c r="M450" s="12">
        <v>0.33203089345549286</v>
      </c>
      <c r="N450" s="15" t="str">
        <f t="shared" si="134"/>
        <v/>
      </c>
      <c r="O450" s="15" t="str">
        <f t="shared" si="135"/>
        <v>Exit Trade</v>
      </c>
      <c r="P450" s="15" t="str">
        <f t="shared" si="136"/>
        <v/>
      </c>
      <c r="Q450" s="15">
        <f t="shared" si="137"/>
        <v>1255.5</v>
      </c>
      <c r="R450" s="15" t="str">
        <f t="shared" si="138"/>
        <v/>
      </c>
      <c r="S450" s="15">
        <f t="shared" si="139"/>
        <v>1359.95</v>
      </c>
      <c r="T450" s="18" t="str">
        <f t="shared" si="140"/>
        <v/>
      </c>
      <c r="U450" s="18">
        <f t="shared" si="141"/>
        <v>-2.2648706639646437E-3</v>
      </c>
      <c r="V450" s="18" t="str">
        <f t="shared" si="142"/>
        <v/>
      </c>
      <c r="W450" s="18">
        <f t="shared" si="143"/>
        <v>1.3262303021271805E-2</v>
      </c>
      <c r="X450" s="18" t="str">
        <f t="shared" si="144"/>
        <v/>
      </c>
      <c r="Y450" s="18" t="str">
        <f t="shared" si="145"/>
        <v/>
      </c>
      <c r="Z450" s="18" t="str">
        <f t="shared" si="146"/>
        <v/>
      </c>
      <c r="AA450" s="18" t="str">
        <f t="shared" si="147"/>
        <v/>
      </c>
    </row>
    <row r="451" spans="1:27">
      <c r="A451" s="11">
        <v>42670</v>
      </c>
      <c r="B451" s="12">
        <v>1252.0999999999999</v>
      </c>
      <c r="C451" s="12">
        <v>1378.55</v>
      </c>
      <c r="D451" s="9">
        <f t="shared" ref="D451:D496" si="154">LOG(B451/C451)</f>
        <v>-4.1783507038801328E-2</v>
      </c>
      <c r="E451" s="9">
        <f t="shared" si="148"/>
        <v>-3.4942014452275648E-2</v>
      </c>
      <c r="F451" s="9">
        <f t="shared" si="149"/>
        <v>7.2931530941838544E-3</v>
      </c>
      <c r="G451" s="9">
        <f t="shared" si="150"/>
        <v>-1.8532419990361974E-2</v>
      </c>
      <c r="H451" s="9">
        <f t="shared" si="151"/>
        <v>-5.1351608914189321E-2</v>
      </c>
      <c r="I451" s="9">
        <f t="shared" si="152"/>
        <v>-0.93807061200753283</v>
      </c>
      <c r="J451" s="3">
        <f t="shared" si="153"/>
        <v>1.0328411199870859E-2</v>
      </c>
      <c r="K451" s="3">
        <f t="shared" si="153"/>
        <v>3.2892518637845022E-2</v>
      </c>
      <c r="L451" s="15" t="str">
        <f t="shared" si="133"/>
        <v/>
      </c>
      <c r="M451" s="12">
        <v>0.33203089345549286</v>
      </c>
      <c r="N451" s="15" t="str">
        <f t="shared" si="134"/>
        <v/>
      </c>
      <c r="O451" s="15" t="str">
        <f t="shared" si="135"/>
        <v>Exit Trade</v>
      </c>
      <c r="P451" s="15" t="str">
        <f t="shared" si="136"/>
        <v/>
      </c>
      <c r="Q451" s="15">
        <f t="shared" si="137"/>
        <v>1255.5</v>
      </c>
      <c r="R451" s="15" t="str">
        <f t="shared" si="138"/>
        <v/>
      </c>
      <c r="S451" s="15">
        <f t="shared" si="139"/>
        <v>1359.95</v>
      </c>
      <c r="T451" s="18" t="str">
        <f t="shared" si="140"/>
        <v/>
      </c>
      <c r="U451" s="18">
        <f t="shared" si="141"/>
        <v>-2.2648706639646437E-3</v>
      </c>
      <c r="V451" s="18" t="str">
        <f t="shared" si="142"/>
        <v/>
      </c>
      <c r="W451" s="18">
        <f t="shared" si="143"/>
        <v>1.3262303021271805E-2</v>
      </c>
      <c r="X451" s="18" t="str">
        <f t="shared" si="144"/>
        <v/>
      </c>
      <c r="Y451" s="18" t="str">
        <f t="shared" si="145"/>
        <v/>
      </c>
      <c r="Z451" s="18" t="str">
        <f t="shared" si="146"/>
        <v/>
      </c>
      <c r="AA451" s="18" t="str">
        <f t="shared" si="147"/>
        <v/>
      </c>
    </row>
    <row r="452" spans="1:27">
      <c r="A452" s="11">
        <v>42671</v>
      </c>
      <c r="B452" s="12">
        <v>1259.05</v>
      </c>
      <c r="C452" s="12">
        <v>1391.7</v>
      </c>
      <c r="D452" s="9">
        <f t="shared" si="154"/>
        <v>-4.3502649876455676E-2</v>
      </c>
      <c r="E452" s="9">
        <f t="shared" si="148"/>
        <v>-3.5055901798355521E-2</v>
      </c>
      <c r="F452" s="9">
        <f t="shared" si="149"/>
        <v>7.4021126012561896E-3</v>
      </c>
      <c r="G452" s="9">
        <f t="shared" si="150"/>
        <v>-1.8401148445529095E-2</v>
      </c>
      <c r="H452" s="9">
        <f t="shared" si="151"/>
        <v>-5.171065515118195E-2</v>
      </c>
      <c r="I452" s="9">
        <f t="shared" si="152"/>
        <v>-1.1411266665501256</v>
      </c>
      <c r="J452" s="3">
        <f t="shared" si="153"/>
        <v>5.5506748662247788E-3</v>
      </c>
      <c r="K452" s="3">
        <f t="shared" si="153"/>
        <v>9.5390083783686418E-3</v>
      </c>
      <c r="L452" s="15" t="str">
        <f t="shared" si="133"/>
        <v/>
      </c>
      <c r="M452" s="12">
        <v>0.33203089345549286</v>
      </c>
      <c r="N452" s="15" t="str">
        <f t="shared" si="134"/>
        <v/>
      </c>
      <c r="O452" s="15" t="str">
        <f t="shared" si="135"/>
        <v>Exit Trade</v>
      </c>
      <c r="P452" s="15" t="str">
        <f t="shared" si="136"/>
        <v/>
      </c>
      <c r="Q452" s="15">
        <f t="shared" si="137"/>
        <v>1255.5</v>
      </c>
      <c r="R452" s="15" t="str">
        <f t="shared" si="138"/>
        <v/>
      </c>
      <c r="S452" s="15">
        <f t="shared" si="139"/>
        <v>1359.95</v>
      </c>
      <c r="T452" s="18" t="str">
        <f t="shared" si="140"/>
        <v/>
      </c>
      <c r="U452" s="18">
        <f t="shared" si="141"/>
        <v>-2.2648706639646437E-3</v>
      </c>
      <c r="V452" s="18" t="str">
        <f t="shared" si="142"/>
        <v/>
      </c>
      <c r="W452" s="18">
        <f t="shared" si="143"/>
        <v>1.3262303021271805E-2</v>
      </c>
      <c r="X452" s="18" t="str">
        <f t="shared" si="144"/>
        <v/>
      </c>
      <c r="Y452" s="18" t="str">
        <f t="shared" si="145"/>
        <v/>
      </c>
      <c r="Z452" s="18" t="str">
        <f t="shared" si="146"/>
        <v/>
      </c>
      <c r="AA452" s="18" t="str">
        <f t="shared" si="147"/>
        <v/>
      </c>
    </row>
    <row r="453" spans="1:27">
      <c r="A453" s="11">
        <v>42673</v>
      </c>
      <c r="B453" s="12">
        <v>1253.3</v>
      </c>
      <c r="C453" s="12">
        <v>1377.5</v>
      </c>
      <c r="D453" s="9">
        <f t="shared" si="154"/>
        <v>-4.1036567854579355E-2</v>
      </c>
      <c r="E453" s="9">
        <f t="shared" si="148"/>
        <v>-3.5018444677381466E-2</v>
      </c>
      <c r="F453" s="9">
        <f t="shared" si="149"/>
        <v>7.3676855547403445E-3</v>
      </c>
      <c r="G453" s="9">
        <f t="shared" si="150"/>
        <v>-1.844115217921569E-2</v>
      </c>
      <c r="H453" s="9">
        <f t="shared" si="151"/>
        <v>-5.1595737175547246E-2</v>
      </c>
      <c r="I453" s="9">
        <f t="shared" si="152"/>
        <v>-0.81682682200326096</v>
      </c>
      <c r="J453" s="3">
        <f t="shared" si="153"/>
        <v>-4.5669353877923835E-3</v>
      </c>
      <c r="K453" s="3">
        <f t="shared" si="153"/>
        <v>-1.02033484227923E-2</v>
      </c>
      <c r="L453" s="15" t="str">
        <f t="shared" si="133"/>
        <v/>
      </c>
      <c r="M453" s="12">
        <v>0.33203089345549286</v>
      </c>
      <c r="N453" s="15" t="str">
        <f t="shared" si="134"/>
        <v/>
      </c>
      <c r="O453" s="15" t="str">
        <f t="shared" si="135"/>
        <v>Exit Trade</v>
      </c>
      <c r="P453" s="15" t="str">
        <f t="shared" si="136"/>
        <v/>
      </c>
      <c r="Q453" s="15">
        <f t="shared" si="137"/>
        <v>1255.5</v>
      </c>
      <c r="R453" s="15" t="str">
        <f t="shared" si="138"/>
        <v/>
      </c>
      <c r="S453" s="15">
        <f t="shared" si="139"/>
        <v>1359.95</v>
      </c>
      <c r="T453" s="18" t="str">
        <f t="shared" si="140"/>
        <v/>
      </c>
      <c r="U453" s="18">
        <f t="shared" si="141"/>
        <v>-2.2648706639646437E-3</v>
      </c>
      <c r="V453" s="18" t="str">
        <f t="shared" si="142"/>
        <v/>
      </c>
      <c r="W453" s="18">
        <f t="shared" si="143"/>
        <v>1.3262303021271805E-2</v>
      </c>
      <c r="X453" s="18" t="str">
        <f t="shared" si="144"/>
        <v/>
      </c>
      <c r="Y453" s="18" t="str">
        <f t="shared" si="145"/>
        <v/>
      </c>
      <c r="Z453" s="18" t="str">
        <f t="shared" si="146"/>
        <v/>
      </c>
      <c r="AA453" s="18" t="str">
        <f t="shared" si="147"/>
        <v/>
      </c>
    </row>
    <row r="454" spans="1:27">
      <c r="A454" s="11">
        <v>42675</v>
      </c>
      <c r="B454" s="12">
        <v>1259.8</v>
      </c>
      <c r="C454" s="12">
        <v>1417.2</v>
      </c>
      <c r="D454" s="9">
        <f t="shared" si="154"/>
        <v>-5.1129539647285796E-2</v>
      </c>
      <c r="E454" s="9">
        <f t="shared" si="148"/>
        <v>-3.5653406071814178E-2</v>
      </c>
      <c r="F454" s="9">
        <f t="shared" si="149"/>
        <v>7.9068775560344438E-3</v>
      </c>
      <c r="G454" s="9">
        <f t="shared" si="150"/>
        <v>-1.7862931570736679E-2</v>
      </c>
      <c r="H454" s="9">
        <f t="shared" si="151"/>
        <v>-5.3443880572891678E-2</v>
      </c>
      <c r="I454" s="9">
        <f t="shared" si="152"/>
        <v>-1.9573002700238351</v>
      </c>
      <c r="J454" s="3">
        <f t="shared" si="153"/>
        <v>5.1863081464932582E-3</v>
      </c>
      <c r="K454" s="3">
        <f t="shared" si="153"/>
        <v>2.8820326678765912E-2</v>
      </c>
      <c r="L454" s="15" t="str">
        <f t="shared" si="133"/>
        <v/>
      </c>
      <c r="M454" s="12">
        <v>0.33203089345549286</v>
      </c>
      <c r="N454" s="15" t="str">
        <f t="shared" si="134"/>
        <v/>
      </c>
      <c r="O454" s="15" t="str">
        <f t="shared" si="135"/>
        <v>Exit Trade</v>
      </c>
      <c r="P454" s="15" t="str">
        <f t="shared" si="136"/>
        <v/>
      </c>
      <c r="Q454" s="15">
        <f t="shared" si="137"/>
        <v>1255.5</v>
      </c>
      <c r="R454" s="15" t="str">
        <f t="shared" si="138"/>
        <v/>
      </c>
      <c r="S454" s="15">
        <f t="shared" si="139"/>
        <v>1359.95</v>
      </c>
      <c r="T454" s="18" t="str">
        <f t="shared" si="140"/>
        <v/>
      </c>
      <c r="U454" s="18">
        <f t="shared" si="141"/>
        <v>-2.2648706639646437E-3</v>
      </c>
      <c r="V454" s="18" t="str">
        <f t="shared" si="142"/>
        <v/>
      </c>
      <c r="W454" s="18">
        <f t="shared" si="143"/>
        <v>1.3262303021271805E-2</v>
      </c>
      <c r="X454" s="18" t="str">
        <f t="shared" si="144"/>
        <v/>
      </c>
      <c r="Y454" s="18" t="str">
        <f t="shared" si="145"/>
        <v/>
      </c>
      <c r="Z454" s="18" t="str">
        <f t="shared" si="146"/>
        <v/>
      </c>
      <c r="AA454" s="18" t="str">
        <f t="shared" si="147"/>
        <v/>
      </c>
    </row>
    <row r="455" spans="1:27">
      <c r="A455" s="11">
        <v>42676</v>
      </c>
      <c r="B455" s="12">
        <v>1246.1500000000001</v>
      </c>
      <c r="C455" s="12">
        <v>1404.35</v>
      </c>
      <c r="D455" s="9">
        <f t="shared" si="154"/>
        <v>-5.1905036776811284E-2</v>
      </c>
      <c r="E455" s="9">
        <f t="shared" si="148"/>
        <v>-3.6275288918126335E-2</v>
      </c>
      <c r="F455" s="9">
        <f t="shared" si="149"/>
        <v>8.4277306925945022E-3</v>
      </c>
      <c r="G455" s="9">
        <f t="shared" si="150"/>
        <v>-1.7312894859788704E-2</v>
      </c>
      <c r="H455" s="9">
        <f t="shared" si="151"/>
        <v>-5.5237682976463962E-2</v>
      </c>
      <c r="I455" s="9">
        <f t="shared" si="152"/>
        <v>-1.8545618540491455</v>
      </c>
      <c r="J455" s="3">
        <f t="shared" si="153"/>
        <v>-1.083505318304482E-2</v>
      </c>
      <c r="K455" s="3">
        <f t="shared" si="153"/>
        <v>-9.0671747106972449E-3</v>
      </c>
      <c r="L455" s="15" t="str">
        <f t="shared" si="133"/>
        <v/>
      </c>
      <c r="M455" s="12">
        <v>0.33203089345549286</v>
      </c>
      <c r="N455" s="15" t="str">
        <f t="shared" si="134"/>
        <v/>
      </c>
      <c r="O455" s="15" t="str">
        <f t="shared" si="135"/>
        <v>Exit Trade</v>
      </c>
      <c r="P455" s="15" t="str">
        <f t="shared" si="136"/>
        <v/>
      </c>
      <c r="Q455" s="15">
        <f t="shared" si="137"/>
        <v>1255.5</v>
      </c>
      <c r="R455" s="15" t="str">
        <f t="shared" si="138"/>
        <v/>
      </c>
      <c r="S455" s="15">
        <f t="shared" si="139"/>
        <v>1359.95</v>
      </c>
      <c r="T455" s="18" t="str">
        <f t="shared" si="140"/>
        <v/>
      </c>
      <c r="U455" s="18">
        <f t="shared" si="141"/>
        <v>-2.2648706639646437E-3</v>
      </c>
      <c r="V455" s="18" t="str">
        <f t="shared" si="142"/>
        <v/>
      </c>
      <c r="W455" s="18">
        <f t="shared" si="143"/>
        <v>1.3262303021271805E-2</v>
      </c>
      <c r="X455" s="18" t="str">
        <f t="shared" si="144"/>
        <v/>
      </c>
      <c r="Y455" s="18" t="str">
        <f t="shared" si="145"/>
        <v/>
      </c>
      <c r="Z455" s="18" t="str">
        <f t="shared" si="146"/>
        <v/>
      </c>
      <c r="AA455" s="18" t="str">
        <f t="shared" si="147"/>
        <v/>
      </c>
    </row>
    <row r="456" spans="1:27">
      <c r="A456" s="11">
        <v>42677</v>
      </c>
      <c r="B456" s="12">
        <v>1254.95</v>
      </c>
      <c r="C456" s="12">
        <v>1401.6</v>
      </c>
      <c r="D456" s="9">
        <f t="shared" si="154"/>
        <v>-4.7997665920630476E-2</v>
      </c>
      <c r="E456" s="9">
        <f t="shared" si="148"/>
        <v>-3.6744720369491356E-2</v>
      </c>
      <c r="F456" s="9">
        <f t="shared" si="149"/>
        <v>8.6801469194632934E-3</v>
      </c>
      <c r="G456" s="9">
        <f t="shared" si="150"/>
        <v>-1.7214389800698945E-2</v>
      </c>
      <c r="H456" s="9">
        <f t="shared" si="151"/>
        <v>-5.6275050938283763E-2</v>
      </c>
      <c r="I456" s="9">
        <f t="shared" si="152"/>
        <v>-1.2964003553795731</v>
      </c>
      <c r="J456" s="3">
        <f t="shared" si="153"/>
        <v>7.061750190586971E-3</v>
      </c>
      <c r="K456" s="3">
        <f t="shared" si="153"/>
        <v>-1.958201303093958E-3</v>
      </c>
      <c r="L456" s="15" t="str">
        <f t="shared" si="133"/>
        <v/>
      </c>
      <c r="M456" s="12">
        <v>0.33203089345549286</v>
      </c>
      <c r="N456" s="15" t="str">
        <f t="shared" si="134"/>
        <v/>
      </c>
      <c r="O456" s="15" t="str">
        <f t="shared" si="135"/>
        <v>Exit Trade</v>
      </c>
      <c r="P456" s="15" t="str">
        <f t="shared" si="136"/>
        <v/>
      </c>
      <c r="Q456" s="15">
        <f t="shared" si="137"/>
        <v>1255.5</v>
      </c>
      <c r="R456" s="15" t="str">
        <f t="shared" si="138"/>
        <v/>
      </c>
      <c r="S456" s="15">
        <f t="shared" si="139"/>
        <v>1359.95</v>
      </c>
      <c r="T456" s="18" t="str">
        <f t="shared" si="140"/>
        <v/>
      </c>
      <c r="U456" s="18">
        <f t="shared" si="141"/>
        <v>-2.2648706639646437E-3</v>
      </c>
      <c r="V456" s="18" t="str">
        <f t="shared" si="142"/>
        <v/>
      </c>
      <c r="W456" s="18">
        <f t="shared" si="143"/>
        <v>1.3262303021271805E-2</v>
      </c>
      <c r="X456" s="18" t="str">
        <f t="shared" si="144"/>
        <v/>
      </c>
      <c r="Y456" s="18" t="str">
        <f t="shared" si="145"/>
        <v/>
      </c>
      <c r="Z456" s="18" t="str">
        <f t="shared" si="146"/>
        <v/>
      </c>
      <c r="AA456" s="18" t="str">
        <f t="shared" si="147"/>
        <v/>
      </c>
    </row>
    <row r="457" spans="1:27">
      <c r="A457" s="11">
        <v>42678</v>
      </c>
      <c r="B457" s="12">
        <v>1243.7</v>
      </c>
      <c r="C457" s="12">
        <v>1386.15</v>
      </c>
      <c r="D457" s="9">
        <f t="shared" si="154"/>
        <v>-4.7094594971715198E-2</v>
      </c>
      <c r="E457" s="9">
        <f t="shared" si="148"/>
        <v>-3.7242877059378433E-2</v>
      </c>
      <c r="F457" s="9">
        <f t="shared" si="149"/>
        <v>8.8348179548683684E-3</v>
      </c>
      <c r="G457" s="9">
        <f t="shared" si="150"/>
        <v>-1.7364536660924603E-2</v>
      </c>
      <c r="H457" s="9">
        <f t="shared" si="151"/>
        <v>-5.712121745783226E-2</v>
      </c>
      <c r="I457" s="9">
        <f t="shared" si="152"/>
        <v>-1.115101404767264</v>
      </c>
      <c r="J457" s="3">
        <f t="shared" si="153"/>
        <v>-8.9645005777122585E-3</v>
      </c>
      <c r="K457" s="3">
        <f t="shared" si="153"/>
        <v>-1.1023116438356035E-2</v>
      </c>
      <c r="L457" s="15" t="str">
        <f t="shared" si="133"/>
        <v/>
      </c>
      <c r="M457" s="12">
        <v>0.33203089345549286</v>
      </c>
      <c r="N457" s="15" t="str">
        <f t="shared" si="134"/>
        <v/>
      </c>
      <c r="O457" s="15" t="str">
        <f t="shared" si="135"/>
        <v>Exit Trade</v>
      </c>
      <c r="P457" s="15" t="str">
        <f t="shared" si="136"/>
        <v/>
      </c>
      <c r="Q457" s="15">
        <f t="shared" si="137"/>
        <v>1255.5</v>
      </c>
      <c r="R457" s="15" t="str">
        <f t="shared" si="138"/>
        <v/>
      </c>
      <c r="S457" s="15">
        <f t="shared" si="139"/>
        <v>1359.95</v>
      </c>
      <c r="T457" s="18" t="str">
        <f t="shared" si="140"/>
        <v/>
      </c>
      <c r="U457" s="18">
        <f t="shared" si="141"/>
        <v>-2.2648706639646437E-3</v>
      </c>
      <c r="V457" s="18" t="str">
        <f t="shared" si="142"/>
        <v/>
      </c>
      <c r="W457" s="18">
        <f t="shared" si="143"/>
        <v>1.3262303021271805E-2</v>
      </c>
      <c r="X457" s="18" t="str">
        <f t="shared" si="144"/>
        <v/>
      </c>
      <c r="Y457" s="18" t="str">
        <f t="shared" si="145"/>
        <v/>
      </c>
      <c r="Z457" s="18" t="str">
        <f t="shared" si="146"/>
        <v/>
      </c>
      <c r="AA457" s="18" t="str">
        <f t="shared" si="147"/>
        <v/>
      </c>
    </row>
    <row r="458" spans="1:27">
      <c r="A458" s="11">
        <v>42681</v>
      </c>
      <c r="B458" s="12">
        <v>1249.45</v>
      </c>
      <c r="C458" s="12">
        <v>1381.4</v>
      </c>
      <c r="D458" s="9">
        <f t="shared" si="154"/>
        <v>-4.3600570286150719E-2</v>
      </c>
      <c r="E458" s="9">
        <f t="shared" si="148"/>
        <v>-3.756367486328941E-2</v>
      </c>
      <c r="F458" s="9">
        <f t="shared" si="149"/>
        <v>8.8867022649983061E-3</v>
      </c>
      <c r="G458" s="9">
        <f t="shared" si="150"/>
        <v>-1.756859476704322E-2</v>
      </c>
      <c r="H458" s="9">
        <f t="shared" si="151"/>
        <v>-5.75587549595356E-2</v>
      </c>
      <c r="I458" s="9">
        <f t="shared" si="152"/>
        <v>-0.67931784399243167</v>
      </c>
      <c r="J458" s="3">
        <f t="shared" si="153"/>
        <v>4.6233014392538388E-3</v>
      </c>
      <c r="K458" s="3">
        <f t="shared" si="153"/>
        <v>-3.4267575659199939E-3</v>
      </c>
      <c r="L458" s="15" t="str">
        <f t="shared" si="133"/>
        <v/>
      </c>
      <c r="M458" s="12">
        <v>0.33203089345549286</v>
      </c>
      <c r="N458" s="15" t="str">
        <f t="shared" si="134"/>
        <v/>
      </c>
      <c r="O458" s="15" t="str">
        <f t="shared" si="135"/>
        <v>Exit Trade</v>
      </c>
      <c r="P458" s="15" t="str">
        <f t="shared" si="136"/>
        <v/>
      </c>
      <c r="Q458" s="15">
        <f t="shared" si="137"/>
        <v>1255.5</v>
      </c>
      <c r="R458" s="15" t="str">
        <f t="shared" si="138"/>
        <v/>
      </c>
      <c r="S458" s="15">
        <f t="shared" si="139"/>
        <v>1359.95</v>
      </c>
      <c r="T458" s="18" t="str">
        <f t="shared" si="140"/>
        <v/>
      </c>
      <c r="U458" s="18">
        <f t="shared" si="141"/>
        <v>-2.2648706639646437E-3</v>
      </c>
      <c r="V458" s="18" t="str">
        <f t="shared" si="142"/>
        <v/>
      </c>
      <c r="W458" s="18">
        <f t="shared" si="143"/>
        <v>1.3262303021271805E-2</v>
      </c>
      <c r="X458" s="18" t="str">
        <f t="shared" si="144"/>
        <v/>
      </c>
      <c r="Y458" s="18" t="str">
        <f t="shared" si="145"/>
        <v/>
      </c>
      <c r="Z458" s="18" t="str">
        <f t="shared" si="146"/>
        <v/>
      </c>
      <c r="AA458" s="18" t="str">
        <f t="shared" si="147"/>
        <v/>
      </c>
    </row>
    <row r="459" spans="1:27">
      <c r="A459" s="11">
        <v>42682</v>
      </c>
      <c r="B459" s="12">
        <v>1254.3</v>
      </c>
      <c r="C459" s="12">
        <v>1391.35</v>
      </c>
      <c r="D459" s="9">
        <f t="shared" si="154"/>
        <v>-4.5034970086134711E-2</v>
      </c>
      <c r="E459" s="9">
        <f t="shared" si="148"/>
        <v>-3.7875512038232521E-2</v>
      </c>
      <c r="F459" s="9">
        <f t="shared" si="149"/>
        <v>8.9819455671447911E-3</v>
      </c>
      <c r="G459" s="9">
        <f t="shared" si="150"/>
        <v>-1.7666134512156741E-2</v>
      </c>
      <c r="H459" s="9">
        <f t="shared" si="151"/>
        <v>-5.8084889564308302E-2</v>
      </c>
      <c r="I459" s="9">
        <f t="shared" si="152"/>
        <v>-0.79709434825466885</v>
      </c>
      <c r="J459" s="3">
        <f t="shared" si="153"/>
        <v>3.8817079514985864E-3</v>
      </c>
      <c r="K459" s="3">
        <f t="shared" si="153"/>
        <v>7.2028377008830297E-3</v>
      </c>
      <c r="L459" s="15" t="str">
        <f t="shared" si="133"/>
        <v/>
      </c>
      <c r="M459" s="12">
        <v>0.33203089345549286</v>
      </c>
      <c r="N459" s="15" t="str">
        <f t="shared" si="134"/>
        <v/>
      </c>
      <c r="O459" s="15" t="str">
        <f t="shared" si="135"/>
        <v>Exit Trade</v>
      </c>
      <c r="P459" s="15" t="str">
        <f t="shared" si="136"/>
        <v/>
      </c>
      <c r="Q459" s="15">
        <f t="shared" si="137"/>
        <v>1255.5</v>
      </c>
      <c r="R459" s="15" t="str">
        <f t="shared" si="138"/>
        <v/>
      </c>
      <c r="S459" s="15">
        <f t="shared" si="139"/>
        <v>1359.95</v>
      </c>
      <c r="T459" s="18" t="str">
        <f t="shared" si="140"/>
        <v/>
      </c>
      <c r="U459" s="18">
        <f t="shared" si="141"/>
        <v>-2.2648706639646437E-3</v>
      </c>
      <c r="V459" s="18" t="str">
        <f t="shared" si="142"/>
        <v/>
      </c>
      <c r="W459" s="18">
        <f t="shared" si="143"/>
        <v>1.3262303021271805E-2</v>
      </c>
      <c r="X459" s="18" t="str">
        <f t="shared" si="144"/>
        <v/>
      </c>
      <c r="Y459" s="18" t="str">
        <f t="shared" si="145"/>
        <v/>
      </c>
      <c r="Z459" s="18" t="str">
        <f t="shared" si="146"/>
        <v/>
      </c>
      <c r="AA459" s="18" t="str">
        <f t="shared" si="147"/>
        <v/>
      </c>
    </row>
    <row r="460" spans="1:27">
      <c r="A460" s="11">
        <v>42683</v>
      </c>
      <c r="B460" s="12">
        <v>1251.25</v>
      </c>
      <c r="C460" s="12">
        <v>1350.8</v>
      </c>
      <c r="D460" s="9">
        <f t="shared" si="154"/>
        <v>-3.324696147599885E-2</v>
      </c>
      <c r="E460" s="9">
        <f t="shared" si="148"/>
        <v>-3.7739816795018061E-2</v>
      </c>
      <c r="F460" s="9">
        <f t="shared" si="149"/>
        <v>9.0213255038019864E-3</v>
      </c>
      <c r="G460" s="9">
        <f t="shared" si="150"/>
        <v>-1.7441834411463592E-2</v>
      </c>
      <c r="H460" s="9">
        <f t="shared" si="151"/>
        <v>-5.8037799178572533E-2</v>
      </c>
      <c r="I460" s="9">
        <f t="shared" si="152"/>
        <v>0.49802607356598788</v>
      </c>
      <c r="J460" s="3">
        <f t="shared" si="153"/>
        <v>-2.4316351749979707E-3</v>
      </c>
      <c r="K460" s="3">
        <f t="shared" si="153"/>
        <v>-2.9144356200812131E-2</v>
      </c>
      <c r="L460" s="15" t="str">
        <f t="shared" si="133"/>
        <v>Exit Trade</v>
      </c>
      <c r="M460" s="12">
        <v>0.33203089345549286</v>
      </c>
      <c r="N460" s="15" t="str">
        <f t="shared" si="134"/>
        <v/>
      </c>
      <c r="O460" s="15" t="str">
        <f t="shared" si="135"/>
        <v>Exit Trade</v>
      </c>
      <c r="P460" s="15" t="str">
        <f t="shared" si="136"/>
        <v/>
      </c>
      <c r="Q460" s="15">
        <f t="shared" si="137"/>
        <v>1255.5</v>
      </c>
      <c r="R460" s="15" t="str">
        <f t="shared" si="138"/>
        <v/>
      </c>
      <c r="S460" s="15">
        <f t="shared" si="139"/>
        <v>1359.95</v>
      </c>
      <c r="T460" s="18" t="str">
        <f t="shared" si="140"/>
        <v/>
      </c>
      <c r="U460" s="18">
        <f t="shared" si="141"/>
        <v>-2.2648706639646437E-3</v>
      </c>
      <c r="V460" s="18" t="str">
        <f t="shared" si="142"/>
        <v/>
      </c>
      <c r="W460" s="18">
        <f t="shared" si="143"/>
        <v>1.3262303021271805E-2</v>
      </c>
      <c r="X460" s="18" t="str">
        <f t="shared" si="144"/>
        <v/>
      </c>
      <c r="Y460" s="18" t="str">
        <f t="shared" si="145"/>
        <v/>
      </c>
      <c r="Z460" s="18" t="str">
        <f t="shared" si="146"/>
        <v/>
      </c>
      <c r="AA460" s="18" t="str">
        <f t="shared" si="147"/>
        <v/>
      </c>
    </row>
    <row r="461" spans="1:27">
      <c r="A461" s="11">
        <v>42684</v>
      </c>
      <c r="B461" s="12">
        <v>1278.55</v>
      </c>
      <c r="C461" s="12">
        <v>1324.55</v>
      </c>
      <c r="D461" s="9">
        <f t="shared" si="154"/>
        <v>-1.5350640419293885E-2</v>
      </c>
      <c r="E461" s="9">
        <f t="shared" si="148"/>
        <v>-3.6962825902537612E-2</v>
      </c>
      <c r="F461" s="9">
        <f t="shared" si="149"/>
        <v>9.9002986054892682E-3</v>
      </c>
      <c r="G461" s="9">
        <f t="shared" si="150"/>
        <v>-1.4687154040186758E-2</v>
      </c>
      <c r="H461" s="9">
        <f t="shared" si="151"/>
        <v>-5.9238497764888466E-2</v>
      </c>
      <c r="I461" s="9">
        <f t="shared" si="152"/>
        <v>2.1829831951998648</v>
      </c>
      <c r="J461" s="3">
        <f t="shared" si="153"/>
        <v>2.1818181818181782E-2</v>
      </c>
      <c r="K461" s="3">
        <f t="shared" si="153"/>
        <v>-1.9432928634883034E-2</v>
      </c>
      <c r="L461" s="15" t="str">
        <f t="shared" si="133"/>
        <v/>
      </c>
      <c r="M461" s="12">
        <v>0.33203089345549286</v>
      </c>
      <c r="N461" s="15" t="str">
        <f t="shared" si="134"/>
        <v/>
      </c>
      <c r="O461" s="15" t="str">
        <f t="shared" si="135"/>
        <v>Exit Trade</v>
      </c>
      <c r="P461" s="15" t="str">
        <f t="shared" si="136"/>
        <v/>
      </c>
      <c r="Q461" s="15">
        <f t="shared" si="137"/>
        <v>1255.5</v>
      </c>
      <c r="R461" s="15" t="str">
        <f t="shared" si="138"/>
        <v/>
      </c>
      <c r="S461" s="15">
        <f t="shared" si="139"/>
        <v>1359.95</v>
      </c>
      <c r="T461" s="18" t="str">
        <f t="shared" si="140"/>
        <v/>
      </c>
      <c r="U461" s="18">
        <f t="shared" si="141"/>
        <v>-2.2648706639646437E-3</v>
      </c>
      <c r="V461" s="18" t="str">
        <f t="shared" si="142"/>
        <v/>
      </c>
      <c r="W461" s="18">
        <f t="shared" si="143"/>
        <v>1.3262303021271805E-2</v>
      </c>
      <c r="X461" s="18" t="str">
        <f t="shared" si="144"/>
        <v/>
      </c>
      <c r="Y461" s="18" t="str">
        <f t="shared" si="145"/>
        <v/>
      </c>
      <c r="Z461" s="18" t="str">
        <f t="shared" si="146"/>
        <v/>
      </c>
      <c r="AA461" s="18" t="str">
        <f t="shared" si="147"/>
        <v/>
      </c>
    </row>
    <row r="462" spans="1:27">
      <c r="A462" s="11">
        <v>42685</v>
      </c>
      <c r="B462" s="12">
        <v>1275.8</v>
      </c>
      <c r="C462" s="12">
        <v>1268.3499999999999</v>
      </c>
      <c r="D462" s="9">
        <f t="shared" si="154"/>
        <v>2.543484572998897E-3</v>
      </c>
      <c r="E462" s="9">
        <f t="shared" si="148"/>
        <v>-3.5510738926233729E-2</v>
      </c>
      <c r="F462" s="9">
        <f t="shared" si="149"/>
        <v>1.2210085954651863E-2</v>
      </c>
      <c r="G462" s="9">
        <f t="shared" si="150"/>
        <v>-8.0380455282670349E-3</v>
      </c>
      <c r="H462" s="9">
        <f t="shared" si="151"/>
        <v>-6.2983432324200422E-2</v>
      </c>
      <c r="I462" s="9">
        <f t="shared" si="152"/>
        <v>3.1166220811684395</v>
      </c>
      <c r="J462" s="3">
        <f t="shared" si="153"/>
        <v>-2.1508740369950334E-3</v>
      </c>
      <c r="K462" s="3">
        <f t="shared" si="153"/>
        <v>-4.2429504359971344E-2</v>
      </c>
      <c r="L462" s="15" t="str">
        <f t="shared" si="133"/>
        <v>Enter Trade</v>
      </c>
      <c r="M462" s="12">
        <v>3.1166220811684395</v>
      </c>
      <c r="N462" s="15" t="str">
        <f t="shared" si="134"/>
        <v>Enter Trade</v>
      </c>
      <c r="O462" s="15" t="str">
        <f t="shared" si="135"/>
        <v>Enter Trade</v>
      </c>
      <c r="P462" s="15">
        <f t="shared" si="136"/>
        <v>1275.8</v>
      </c>
      <c r="Q462" s="15">
        <f t="shared" si="137"/>
        <v>1275.8</v>
      </c>
      <c r="R462" s="15">
        <f t="shared" si="138"/>
        <v>1268.3499999999999</v>
      </c>
      <c r="S462" s="15">
        <f t="shared" si="139"/>
        <v>1268.3499999999999</v>
      </c>
      <c r="T462" s="18">
        <f t="shared" si="140"/>
        <v>-2.1508740369950334E-3</v>
      </c>
      <c r="U462" s="18">
        <f t="shared" si="141"/>
        <v>-2.1508740369950334E-3</v>
      </c>
      <c r="V462" s="18">
        <f t="shared" si="142"/>
        <v>-4.2429504359971344E-2</v>
      </c>
      <c r="W462" s="18">
        <f t="shared" si="143"/>
        <v>-4.2429504359971344E-2</v>
      </c>
      <c r="X462" s="18" t="str">
        <f t="shared" si="144"/>
        <v/>
      </c>
      <c r="Y462" s="18" t="str">
        <f t="shared" si="145"/>
        <v/>
      </c>
      <c r="Z462" s="18" t="str">
        <f t="shared" si="146"/>
        <v/>
      </c>
      <c r="AA462" s="18" t="str">
        <f t="shared" si="147"/>
        <v/>
      </c>
    </row>
    <row r="463" spans="1:27">
      <c r="A463" s="11">
        <v>42689</v>
      </c>
      <c r="B463" s="12">
        <v>1254.75</v>
      </c>
      <c r="C463" s="12">
        <v>1225.75</v>
      </c>
      <c r="D463" s="9">
        <f t="shared" si="154"/>
        <v>1.0155302435878711E-2</v>
      </c>
      <c r="E463" s="9">
        <f t="shared" si="148"/>
        <v>-3.3832188700010896E-2</v>
      </c>
      <c r="F463" s="9">
        <f t="shared" si="149"/>
        <v>1.4741871768008855E-2</v>
      </c>
      <c r="G463" s="9">
        <f t="shared" si="150"/>
        <v>-6.6297722199097631E-4</v>
      </c>
      <c r="H463" s="9">
        <f t="shared" si="151"/>
        <v>-6.7001400178030815E-2</v>
      </c>
      <c r="I463" s="9">
        <f t="shared" si="152"/>
        <v>2.9838470872705796</v>
      </c>
      <c r="J463" s="3">
        <f t="shared" si="153"/>
        <v>-1.6499451324659003E-2</v>
      </c>
      <c r="K463" s="3">
        <f t="shared" si="153"/>
        <v>-3.3586943666968828E-2</v>
      </c>
      <c r="L463" s="15" t="str">
        <f t="shared" si="133"/>
        <v>Enter Trade</v>
      </c>
      <c r="M463" s="12">
        <v>3.1166220811684395</v>
      </c>
      <c r="N463" s="15" t="str">
        <f t="shared" si="134"/>
        <v/>
      </c>
      <c r="O463" s="15" t="str">
        <f t="shared" si="135"/>
        <v>Enter Trade</v>
      </c>
      <c r="P463" s="15" t="str">
        <f t="shared" si="136"/>
        <v/>
      </c>
      <c r="Q463" s="15">
        <f t="shared" si="137"/>
        <v>1275.8</v>
      </c>
      <c r="R463" s="15" t="str">
        <f t="shared" si="138"/>
        <v/>
      </c>
      <c r="S463" s="15">
        <f t="shared" si="139"/>
        <v>1268.3499999999999</v>
      </c>
      <c r="T463" s="18" t="str">
        <f t="shared" si="140"/>
        <v/>
      </c>
      <c r="U463" s="18">
        <f t="shared" si="141"/>
        <v>-2.1508740369950334E-3</v>
      </c>
      <c r="V463" s="18" t="str">
        <f t="shared" si="142"/>
        <v/>
      </c>
      <c r="W463" s="18">
        <f t="shared" si="143"/>
        <v>-4.2429504359971344E-2</v>
      </c>
      <c r="X463" s="18" t="str">
        <f t="shared" si="144"/>
        <v/>
      </c>
      <c r="Y463" s="18" t="str">
        <f t="shared" si="145"/>
        <v/>
      </c>
      <c r="Z463" s="18" t="str">
        <f t="shared" si="146"/>
        <v/>
      </c>
      <c r="AA463" s="18" t="str">
        <f t="shared" si="147"/>
        <v/>
      </c>
    </row>
    <row r="464" spans="1:27">
      <c r="A464" s="11">
        <v>42690</v>
      </c>
      <c r="B464" s="12">
        <v>1244.3499999999999</v>
      </c>
      <c r="C464" s="12">
        <v>1255.4000000000001</v>
      </c>
      <c r="D464" s="9">
        <f t="shared" si="154"/>
        <v>-3.8395721836800979E-3</v>
      </c>
      <c r="E464" s="9">
        <f t="shared" si="148"/>
        <v>-3.2649702339265382E-2</v>
      </c>
      <c r="F464" s="9">
        <f t="shared" si="149"/>
        <v>1.5679898725164763E-2</v>
      </c>
      <c r="G464" s="9">
        <f t="shared" si="150"/>
        <v>2.6300697923553329E-3</v>
      </c>
      <c r="H464" s="9">
        <f t="shared" si="151"/>
        <v>-6.7929474470886098E-2</v>
      </c>
      <c r="I464" s="9">
        <f t="shared" si="152"/>
        <v>1.8373926171696335</v>
      </c>
      <c r="J464" s="3">
        <f t="shared" si="153"/>
        <v>-8.2885036859932978E-3</v>
      </c>
      <c r="K464" s="3">
        <f t="shared" si="153"/>
        <v>2.4189271874362709E-2</v>
      </c>
      <c r="L464" s="15" t="str">
        <f t="shared" ref="L464:L496" si="155">IF(ABS(I464)&gt;2.25,"Enter Trade",IF(ABS(I464)&lt;0.5,"Exit Trade",""))</f>
        <v/>
      </c>
      <c r="M464" s="12">
        <v>3.1166220811684395</v>
      </c>
      <c r="N464" s="15" t="str">
        <f t="shared" ref="N464:N496" si="156">IF(M464&lt;&gt;M463,L464,"")</f>
        <v/>
      </c>
      <c r="O464" s="15" t="str">
        <f t="shared" ref="O464:O496" si="157">IF(M464&lt;&gt;M463,N464,O463)</f>
        <v>Enter Trade</v>
      </c>
      <c r="P464" s="15" t="str">
        <f t="shared" ref="P464:P496" si="158">IF(OR(N464="Enter Trade",N464="Exit Trade"),B464,"")</f>
        <v/>
      </c>
      <c r="Q464" s="15">
        <f t="shared" ref="Q464:Q496" si="159">IF(M464&lt;&gt;M463,P464,Q463)</f>
        <v>1275.8</v>
      </c>
      <c r="R464" s="15" t="str">
        <f t="shared" ref="R464:R496" si="160">IF(OR(N464="Enter Trade",N464="Exit Trade"),C464,"")</f>
        <v/>
      </c>
      <c r="S464" s="15">
        <f t="shared" ref="S464:S496" si="161">IF(M464&lt;&gt;M463,R464,S463)</f>
        <v>1268.3499999999999</v>
      </c>
      <c r="T464" s="18" t="str">
        <f t="shared" ref="T464:T496" si="162">IF(OR(N464="Enter Trade",N464="Exit Trade"),J464,"")</f>
        <v/>
      </c>
      <c r="U464" s="18">
        <f t="shared" ref="U464:U496" si="163">IF(M464&lt;&gt;M463,T464,U463)</f>
        <v>-2.1508740369950334E-3</v>
      </c>
      <c r="V464" s="18" t="str">
        <f t="shared" ref="V464:V496" si="164">IF(OR(N464="Enter Trade",N464="Exit Trade"),K464,"")</f>
        <v/>
      </c>
      <c r="W464" s="18">
        <f t="shared" ref="W464:W496" si="165">IF(M464&lt;&gt;M463,V464,W463)</f>
        <v>-4.2429504359971344E-2</v>
      </c>
      <c r="X464" s="18" t="str">
        <f t="shared" si="144"/>
        <v/>
      </c>
      <c r="Y464" s="18" t="str">
        <f t="shared" si="145"/>
        <v/>
      </c>
      <c r="Z464" s="18" t="str">
        <f t="shared" si="146"/>
        <v/>
      </c>
      <c r="AA464" s="18" t="str">
        <f t="shared" si="147"/>
        <v/>
      </c>
    </row>
    <row r="465" spans="1:27">
      <c r="A465" s="11">
        <v>42691</v>
      </c>
      <c r="B465" s="12">
        <v>1230.2</v>
      </c>
      <c r="C465" s="12">
        <v>1250.2</v>
      </c>
      <c r="D465" s="9">
        <f t="shared" si="154"/>
        <v>-7.0037718790554784E-3</v>
      </c>
      <c r="E465" s="9">
        <f t="shared" si="148"/>
        <v>-3.1405788383417045E-2</v>
      </c>
      <c r="F465" s="9">
        <f t="shared" si="149"/>
        <v>1.6193855743115361E-2</v>
      </c>
      <c r="G465" s="9">
        <f t="shared" si="150"/>
        <v>5.0303870385925153E-3</v>
      </c>
      <c r="H465" s="9">
        <f t="shared" si="151"/>
        <v>-6.7841963805426606E-2</v>
      </c>
      <c r="I465" s="9">
        <f t="shared" si="152"/>
        <v>1.5068688329359616</v>
      </c>
      <c r="J465" s="3">
        <f t="shared" si="153"/>
        <v>-1.1371398722224346E-2</v>
      </c>
      <c r="K465" s="3">
        <f t="shared" si="153"/>
        <v>-4.142106101640947E-3</v>
      </c>
      <c r="L465" s="15" t="str">
        <f t="shared" si="155"/>
        <v/>
      </c>
      <c r="M465" s="12">
        <v>3.1166220811684395</v>
      </c>
      <c r="N465" s="15" t="str">
        <f t="shared" si="156"/>
        <v/>
      </c>
      <c r="O465" s="15" t="str">
        <f t="shared" si="157"/>
        <v>Enter Trade</v>
      </c>
      <c r="P465" s="15" t="str">
        <f t="shared" si="158"/>
        <v/>
      </c>
      <c r="Q465" s="15">
        <f t="shared" si="159"/>
        <v>1275.8</v>
      </c>
      <c r="R465" s="15" t="str">
        <f t="shared" si="160"/>
        <v/>
      </c>
      <c r="S465" s="15">
        <f t="shared" si="161"/>
        <v>1268.3499999999999</v>
      </c>
      <c r="T465" s="18" t="str">
        <f t="shared" si="162"/>
        <v/>
      </c>
      <c r="U465" s="18">
        <f t="shared" si="163"/>
        <v>-2.1508740369950334E-3</v>
      </c>
      <c r="V465" s="18" t="str">
        <f t="shared" si="164"/>
        <v/>
      </c>
      <c r="W465" s="18">
        <f t="shared" si="165"/>
        <v>-4.2429504359971344E-2</v>
      </c>
      <c r="X465" s="18" t="str">
        <f t="shared" si="144"/>
        <v/>
      </c>
      <c r="Y465" s="18" t="str">
        <f t="shared" si="145"/>
        <v/>
      </c>
      <c r="Z465" s="18" t="str">
        <f t="shared" si="146"/>
        <v/>
      </c>
      <c r="AA465" s="18" t="str">
        <f t="shared" si="147"/>
        <v/>
      </c>
    </row>
    <row r="466" spans="1:27">
      <c r="A466" s="11">
        <v>42692</v>
      </c>
      <c r="B466" s="12">
        <v>1211.4000000000001</v>
      </c>
      <c r="C466" s="12">
        <v>1249.8</v>
      </c>
      <c r="D466" s="9">
        <f t="shared" si="154"/>
        <v>-1.3552951004106509E-2</v>
      </c>
      <c r="E466" s="9">
        <f t="shared" si="148"/>
        <v>-3.0336682532022978E-2</v>
      </c>
      <c r="F466" s="9">
        <f t="shared" si="149"/>
        <v>1.6281154873495306E-2</v>
      </c>
      <c r="G466" s="9">
        <f t="shared" si="150"/>
        <v>6.2959159333414588E-3</v>
      </c>
      <c r="H466" s="9">
        <f t="shared" si="151"/>
        <v>-6.6969280997387415E-2</v>
      </c>
      <c r="I466" s="9">
        <f t="shared" si="152"/>
        <v>1.0308686121056023</v>
      </c>
      <c r="J466" s="3">
        <f t="shared" si="153"/>
        <v>-1.5282067956429812E-2</v>
      </c>
      <c r="K466" s="3">
        <f t="shared" si="153"/>
        <v>-3.1994880819076222E-4</v>
      </c>
      <c r="L466" s="15" t="str">
        <f t="shared" si="155"/>
        <v/>
      </c>
      <c r="M466" s="12">
        <v>3.1166220811684395</v>
      </c>
      <c r="N466" s="15" t="str">
        <f t="shared" si="156"/>
        <v/>
      </c>
      <c r="O466" s="15" t="str">
        <f t="shared" si="157"/>
        <v>Enter Trade</v>
      </c>
      <c r="P466" s="15" t="str">
        <f t="shared" si="158"/>
        <v/>
      </c>
      <c r="Q466" s="15">
        <f t="shared" si="159"/>
        <v>1275.8</v>
      </c>
      <c r="R466" s="15" t="str">
        <f t="shared" si="160"/>
        <v/>
      </c>
      <c r="S466" s="15">
        <f t="shared" si="161"/>
        <v>1268.3499999999999</v>
      </c>
      <c r="T466" s="18" t="str">
        <f t="shared" si="162"/>
        <v/>
      </c>
      <c r="U466" s="18">
        <f t="shared" si="163"/>
        <v>-2.1508740369950334E-3</v>
      </c>
      <c r="V466" s="18" t="str">
        <f t="shared" si="164"/>
        <v/>
      </c>
      <c r="W466" s="18">
        <f t="shared" si="165"/>
        <v>-4.2429504359971344E-2</v>
      </c>
      <c r="X466" s="18" t="str">
        <f t="shared" si="144"/>
        <v/>
      </c>
      <c r="Y466" s="18" t="str">
        <f t="shared" si="145"/>
        <v/>
      </c>
      <c r="Z466" s="18" t="str">
        <f t="shared" si="146"/>
        <v/>
      </c>
      <c r="AA466" s="18" t="str">
        <f t="shared" si="147"/>
        <v/>
      </c>
    </row>
    <row r="467" spans="1:27">
      <c r="A467" s="11">
        <v>42695</v>
      </c>
      <c r="B467" s="12">
        <v>1198.7</v>
      </c>
      <c r="C467" s="12">
        <v>1221.95</v>
      </c>
      <c r="D467" s="9">
        <f t="shared" si="154"/>
        <v>-8.3429303913911523E-3</v>
      </c>
      <c r="E467" s="9">
        <f t="shared" si="148"/>
        <v>-2.9148915581675254E-2</v>
      </c>
      <c r="F467" s="9">
        <f t="shared" si="149"/>
        <v>1.6549378804343255E-2</v>
      </c>
      <c r="G467" s="9">
        <f t="shared" si="150"/>
        <v>8.0871867280970719E-3</v>
      </c>
      <c r="H467" s="9">
        <f t="shared" si="151"/>
        <v>-6.6385017891447573E-2</v>
      </c>
      <c r="I467" s="9">
        <f t="shared" si="152"/>
        <v>1.2572064145890316</v>
      </c>
      <c r="J467" s="3">
        <f t="shared" si="153"/>
        <v>-1.048373782400532E-2</v>
      </c>
      <c r="K467" s="3">
        <f t="shared" si="153"/>
        <v>-2.2283565370459203E-2</v>
      </c>
      <c r="L467" s="15" t="str">
        <f t="shared" si="155"/>
        <v/>
      </c>
      <c r="M467" s="12">
        <v>3.1166220811684395</v>
      </c>
      <c r="N467" s="15" t="str">
        <f t="shared" si="156"/>
        <v/>
      </c>
      <c r="O467" s="15" t="str">
        <f t="shared" si="157"/>
        <v>Enter Trade</v>
      </c>
      <c r="P467" s="15" t="str">
        <f t="shared" si="158"/>
        <v/>
      </c>
      <c r="Q467" s="15">
        <f t="shared" si="159"/>
        <v>1275.8</v>
      </c>
      <c r="R467" s="15" t="str">
        <f t="shared" si="160"/>
        <v/>
      </c>
      <c r="S467" s="15">
        <f t="shared" si="161"/>
        <v>1268.3499999999999</v>
      </c>
      <c r="T467" s="18" t="str">
        <f t="shared" si="162"/>
        <v/>
      </c>
      <c r="U467" s="18">
        <f t="shared" si="163"/>
        <v>-2.1508740369950334E-3</v>
      </c>
      <c r="V467" s="18" t="str">
        <f t="shared" si="164"/>
        <v/>
      </c>
      <c r="W467" s="18">
        <f t="shared" si="165"/>
        <v>-4.2429504359971344E-2</v>
      </c>
      <c r="X467" s="18" t="str">
        <f t="shared" si="144"/>
        <v/>
      </c>
      <c r="Y467" s="18" t="str">
        <f t="shared" si="145"/>
        <v/>
      </c>
      <c r="Z467" s="18" t="str">
        <f t="shared" si="146"/>
        <v/>
      </c>
      <c r="AA467" s="18" t="str">
        <f t="shared" si="147"/>
        <v/>
      </c>
    </row>
    <row r="468" spans="1:27">
      <c r="A468" s="11">
        <v>42696</v>
      </c>
      <c r="B468" s="12">
        <v>1198.05</v>
      </c>
      <c r="C468" s="12">
        <v>1249.7</v>
      </c>
      <c r="D468" s="9">
        <f t="shared" si="154"/>
        <v>-1.8330826334564312E-2</v>
      </c>
      <c r="E468" s="9">
        <f t="shared" si="148"/>
        <v>-2.8218328498637906E-2</v>
      </c>
      <c r="F468" s="9">
        <f t="shared" si="149"/>
        <v>1.6338270933389409E-2</v>
      </c>
      <c r="G468" s="9">
        <f t="shared" si="150"/>
        <v>8.542781101488265E-3</v>
      </c>
      <c r="H468" s="9">
        <f t="shared" si="151"/>
        <v>-6.4979438098764081E-2</v>
      </c>
      <c r="I468" s="9">
        <f t="shared" si="152"/>
        <v>0.60517432991438413</v>
      </c>
      <c r="J468" s="3">
        <f t="shared" si="153"/>
        <v>-5.4225410861774494E-4</v>
      </c>
      <c r="K468" s="3">
        <f t="shared" si="153"/>
        <v>2.2709603502598305E-2</v>
      </c>
      <c r="L468" s="15" t="str">
        <f t="shared" si="155"/>
        <v/>
      </c>
      <c r="M468" s="12">
        <v>3.1166220811684395</v>
      </c>
      <c r="N468" s="15" t="str">
        <f t="shared" si="156"/>
        <v/>
      </c>
      <c r="O468" s="15" t="str">
        <f t="shared" si="157"/>
        <v>Enter Trade</v>
      </c>
      <c r="P468" s="15" t="str">
        <f t="shared" si="158"/>
        <v/>
      </c>
      <c r="Q468" s="15">
        <f t="shared" si="159"/>
        <v>1275.8</v>
      </c>
      <c r="R468" s="15" t="str">
        <f t="shared" si="160"/>
        <v/>
      </c>
      <c r="S468" s="15">
        <f t="shared" si="161"/>
        <v>1268.3499999999999</v>
      </c>
      <c r="T468" s="18" t="str">
        <f t="shared" si="162"/>
        <v/>
      </c>
      <c r="U468" s="18">
        <f t="shared" si="163"/>
        <v>-2.1508740369950334E-3</v>
      </c>
      <c r="V468" s="18" t="str">
        <f t="shared" si="164"/>
        <v/>
      </c>
      <c r="W468" s="18">
        <f t="shared" si="165"/>
        <v>-4.2429504359971344E-2</v>
      </c>
      <c r="X468" s="18" t="str">
        <f t="shared" si="144"/>
        <v/>
      </c>
      <c r="Y468" s="18" t="str">
        <f t="shared" si="145"/>
        <v/>
      </c>
      <c r="Z468" s="18" t="str">
        <f t="shared" si="146"/>
        <v/>
      </c>
      <c r="AA468" s="18" t="str">
        <f t="shared" si="147"/>
        <v/>
      </c>
    </row>
    <row r="469" spans="1:27">
      <c r="A469" s="11">
        <v>42697</v>
      </c>
      <c r="B469" s="12">
        <v>1184.75</v>
      </c>
      <c r="C469" s="12">
        <v>1226.9000000000001</v>
      </c>
      <c r="D469" s="9">
        <f t="shared" si="154"/>
        <v>-1.5182449089854302E-2</v>
      </c>
      <c r="E469" s="9">
        <f t="shared" si="148"/>
        <v>-2.739571672084325E-2</v>
      </c>
      <c r="F469" s="9">
        <f t="shared" si="149"/>
        <v>1.6353129052525464E-2</v>
      </c>
      <c r="G469" s="9">
        <f t="shared" si="150"/>
        <v>9.3988236473390406E-3</v>
      </c>
      <c r="H469" s="9">
        <f t="shared" si="151"/>
        <v>-6.4190257089025538E-2</v>
      </c>
      <c r="I469" s="9">
        <f t="shared" si="152"/>
        <v>0.74684591503928821</v>
      </c>
      <c r="J469" s="3">
        <f t="shared" si="153"/>
        <v>-1.1101373064563212E-2</v>
      </c>
      <c r="K469" s="3">
        <f t="shared" si="153"/>
        <v>-1.8244378650876174E-2</v>
      </c>
      <c r="L469" s="15" t="str">
        <f t="shared" si="155"/>
        <v/>
      </c>
      <c r="M469" s="12">
        <v>3.1166220811684395</v>
      </c>
      <c r="N469" s="15" t="str">
        <f t="shared" si="156"/>
        <v/>
      </c>
      <c r="O469" s="15" t="str">
        <f t="shared" si="157"/>
        <v>Enter Trade</v>
      </c>
      <c r="P469" s="15" t="str">
        <f t="shared" si="158"/>
        <v/>
      </c>
      <c r="Q469" s="15">
        <f t="shared" si="159"/>
        <v>1275.8</v>
      </c>
      <c r="R469" s="15" t="str">
        <f t="shared" si="160"/>
        <v/>
      </c>
      <c r="S469" s="15">
        <f t="shared" si="161"/>
        <v>1268.3499999999999</v>
      </c>
      <c r="T469" s="18" t="str">
        <f t="shared" si="162"/>
        <v/>
      </c>
      <c r="U469" s="18">
        <f t="shared" si="163"/>
        <v>-2.1508740369950334E-3</v>
      </c>
      <c r="V469" s="18" t="str">
        <f t="shared" si="164"/>
        <v/>
      </c>
      <c r="W469" s="18">
        <f t="shared" si="165"/>
        <v>-4.2429504359971344E-2</v>
      </c>
      <c r="X469" s="18" t="str">
        <f t="shared" si="144"/>
        <v/>
      </c>
      <c r="Y469" s="18" t="str">
        <f t="shared" si="145"/>
        <v/>
      </c>
      <c r="Z469" s="18" t="str">
        <f t="shared" si="146"/>
        <v/>
      </c>
      <c r="AA469" s="18" t="str">
        <f t="shared" si="147"/>
        <v/>
      </c>
    </row>
    <row r="470" spans="1:27">
      <c r="A470" s="11">
        <v>42698</v>
      </c>
      <c r="B470" s="12">
        <v>1165.5</v>
      </c>
      <c r="C470" s="12">
        <v>1217.6500000000001</v>
      </c>
      <c r="D470" s="9">
        <f t="shared" si="154"/>
        <v>-1.9010195241269102E-2</v>
      </c>
      <c r="E470" s="9">
        <f t="shared" si="148"/>
        <v>-2.6869916059788349E-2</v>
      </c>
      <c r="F470" s="9">
        <f t="shared" si="149"/>
        <v>1.6360963989155521E-2</v>
      </c>
      <c r="G470" s="9">
        <f t="shared" si="150"/>
        <v>9.9422529158115711E-3</v>
      </c>
      <c r="H470" s="9">
        <f t="shared" si="151"/>
        <v>-6.3682085035388275E-2</v>
      </c>
      <c r="I470" s="9">
        <f t="shared" si="152"/>
        <v>0.48039472635774255</v>
      </c>
      <c r="J470" s="3">
        <f t="shared" si="153"/>
        <v>-1.6248153618906941E-2</v>
      </c>
      <c r="K470" s="3">
        <f t="shared" si="153"/>
        <v>-7.5393267584970246E-3</v>
      </c>
      <c r="L470" s="15" t="str">
        <f t="shared" si="155"/>
        <v>Exit Trade</v>
      </c>
      <c r="M470" s="12">
        <v>0.48039472635774255</v>
      </c>
      <c r="N470" s="15" t="str">
        <f t="shared" si="156"/>
        <v>Exit Trade</v>
      </c>
      <c r="O470" s="15" t="str">
        <f t="shared" si="157"/>
        <v>Exit Trade</v>
      </c>
      <c r="P470" s="15">
        <f t="shared" si="158"/>
        <v>1165.5</v>
      </c>
      <c r="Q470" s="15">
        <f t="shared" si="159"/>
        <v>1165.5</v>
      </c>
      <c r="R470" s="15">
        <f t="shared" si="160"/>
        <v>1217.6500000000001</v>
      </c>
      <c r="S470" s="15">
        <f t="shared" si="161"/>
        <v>1217.6500000000001</v>
      </c>
      <c r="T470" s="18">
        <f t="shared" si="162"/>
        <v>-1.6248153618906941E-2</v>
      </c>
      <c r="U470" s="18">
        <f t="shared" si="163"/>
        <v>-1.6248153618906941E-2</v>
      </c>
      <c r="V470" s="18">
        <f t="shared" si="164"/>
        <v>-7.5393267584970246E-3</v>
      </c>
      <c r="W470" s="18">
        <f t="shared" si="165"/>
        <v>-7.5393267584970246E-3</v>
      </c>
      <c r="X470" s="18">
        <f t="shared" si="144"/>
        <v>8.6455557297381969E-2</v>
      </c>
      <c r="Y470" s="18">
        <f t="shared" si="145"/>
        <v>-3.9973193519138861E-2</v>
      </c>
      <c r="Z470" s="18">
        <f t="shared" si="146"/>
        <v>4.6482363778243108E-2</v>
      </c>
      <c r="AA470" s="18">
        <f t="shared" si="147"/>
        <v>2.3241181889121554E-2</v>
      </c>
    </row>
    <row r="471" spans="1:27">
      <c r="A471" s="11">
        <v>42699</v>
      </c>
      <c r="B471" s="12">
        <v>1189.3</v>
      </c>
      <c r="C471" s="12">
        <v>1244.05</v>
      </c>
      <c r="D471" s="9">
        <f t="shared" si="154"/>
        <v>-1.9546416686704603E-2</v>
      </c>
      <c r="E471" s="9">
        <f t="shared" si="148"/>
        <v>-2.6673771136818347E-2</v>
      </c>
      <c r="F471" s="9">
        <f t="shared" si="149"/>
        <v>1.6413998900804472E-2</v>
      </c>
      <c r="G471" s="9">
        <f t="shared" si="150"/>
        <v>1.0257726389991714E-2</v>
      </c>
      <c r="H471" s="9">
        <f t="shared" si="151"/>
        <v>-6.3605268663628409E-2</v>
      </c>
      <c r="I471" s="9">
        <f t="shared" si="152"/>
        <v>0.4342241335086493</v>
      </c>
      <c r="J471" s="3">
        <f t="shared" si="153"/>
        <v>2.0420420420420381E-2</v>
      </c>
      <c r="K471" s="3">
        <f t="shared" si="153"/>
        <v>2.1681107050465949E-2</v>
      </c>
      <c r="L471" s="15" t="str">
        <f t="shared" si="155"/>
        <v>Exit Trade</v>
      </c>
      <c r="M471" s="12">
        <v>0.48039472635774255</v>
      </c>
      <c r="N471" s="15" t="str">
        <f t="shared" si="156"/>
        <v/>
      </c>
      <c r="O471" s="15" t="str">
        <f t="shared" si="157"/>
        <v>Exit Trade</v>
      </c>
      <c r="P471" s="15" t="str">
        <f t="shared" si="158"/>
        <v/>
      </c>
      <c r="Q471" s="15">
        <f t="shared" si="159"/>
        <v>1165.5</v>
      </c>
      <c r="R471" s="15" t="str">
        <f t="shared" si="160"/>
        <v/>
      </c>
      <c r="S471" s="15">
        <f t="shared" si="161"/>
        <v>1217.6500000000001</v>
      </c>
      <c r="T471" s="18" t="str">
        <f t="shared" si="162"/>
        <v/>
      </c>
      <c r="U471" s="18">
        <f t="shared" si="163"/>
        <v>-1.6248153618906941E-2</v>
      </c>
      <c r="V471" s="18" t="str">
        <f t="shared" si="164"/>
        <v/>
      </c>
      <c r="W471" s="18">
        <f t="shared" si="165"/>
        <v>-7.5393267584970246E-3</v>
      </c>
      <c r="X471" s="18" t="str">
        <f t="shared" si="144"/>
        <v/>
      </c>
      <c r="Y471" s="18" t="str">
        <f t="shared" si="145"/>
        <v/>
      </c>
      <c r="Z471" s="18" t="str">
        <f t="shared" si="146"/>
        <v/>
      </c>
      <c r="AA471" s="18" t="str">
        <f t="shared" si="147"/>
        <v/>
      </c>
    </row>
    <row r="472" spans="1:27">
      <c r="A472" s="11">
        <v>42702</v>
      </c>
      <c r="B472" s="12">
        <v>1184.45</v>
      </c>
      <c r="C472" s="12">
        <v>1246.7</v>
      </c>
      <c r="D472" s="9">
        <f t="shared" si="154"/>
        <v>-2.2245227202522273E-2</v>
      </c>
      <c r="E472" s="9">
        <f t="shared" si="148"/>
        <v>-2.6805883162077625E-2</v>
      </c>
      <c r="F472" s="9">
        <f t="shared" si="149"/>
        <v>1.6359986686354595E-2</v>
      </c>
      <c r="G472" s="9">
        <f t="shared" si="150"/>
        <v>1.0004086882220216E-2</v>
      </c>
      <c r="H472" s="9">
        <f t="shared" si="151"/>
        <v>-6.3615853206375472E-2</v>
      </c>
      <c r="I472" s="9">
        <f t="shared" si="152"/>
        <v>0.27876892854437757</v>
      </c>
      <c r="J472" s="3">
        <f t="shared" si="153"/>
        <v>-4.0780290927435545E-3</v>
      </c>
      <c r="K472" s="3">
        <f t="shared" si="153"/>
        <v>2.1301394638479892E-3</v>
      </c>
      <c r="L472" s="15" t="str">
        <f t="shared" si="155"/>
        <v>Exit Trade</v>
      </c>
      <c r="M472" s="12">
        <v>0.48039472635774255</v>
      </c>
      <c r="N472" s="15" t="str">
        <f t="shared" si="156"/>
        <v/>
      </c>
      <c r="O472" s="15" t="str">
        <f t="shared" si="157"/>
        <v>Exit Trade</v>
      </c>
      <c r="P472" s="15" t="str">
        <f t="shared" si="158"/>
        <v/>
      </c>
      <c r="Q472" s="15">
        <f t="shared" si="159"/>
        <v>1165.5</v>
      </c>
      <c r="R472" s="15" t="str">
        <f t="shared" si="160"/>
        <v/>
      </c>
      <c r="S472" s="15">
        <f t="shared" si="161"/>
        <v>1217.6500000000001</v>
      </c>
      <c r="T472" s="18" t="str">
        <f t="shared" si="162"/>
        <v/>
      </c>
      <c r="U472" s="18">
        <f t="shared" si="163"/>
        <v>-1.6248153618906941E-2</v>
      </c>
      <c r="V472" s="18" t="str">
        <f t="shared" si="164"/>
        <v/>
      </c>
      <c r="W472" s="18">
        <f t="shared" si="165"/>
        <v>-7.5393267584970246E-3</v>
      </c>
      <c r="X472" s="18" t="str">
        <f t="shared" si="144"/>
        <v/>
      </c>
      <c r="Y472" s="18" t="str">
        <f t="shared" si="145"/>
        <v/>
      </c>
      <c r="Z472" s="18" t="str">
        <f t="shared" si="146"/>
        <v/>
      </c>
      <c r="AA472" s="18" t="str">
        <f t="shared" si="147"/>
        <v/>
      </c>
    </row>
    <row r="473" spans="1:27">
      <c r="A473" s="11">
        <v>42703</v>
      </c>
      <c r="B473" s="12">
        <v>1178.75</v>
      </c>
      <c r="C473" s="12">
        <v>1255.8</v>
      </c>
      <c r="D473" s="9">
        <f t="shared" si="154"/>
        <v>-2.7498772976945324E-2</v>
      </c>
      <c r="E473" s="9">
        <f t="shared" si="148"/>
        <v>-2.6989878428146572E-2</v>
      </c>
      <c r="F473" s="9">
        <f t="shared" si="149"/>
        <v>1.6334848102925261E-2</v>
      </c>
      <c r="G473" s="9">
        <f t="shared" si="150"/>
        <v>9.7635298034352662E-3</v>
      </c>
      <c r="H473" s="9">
        <f t="shared" si="151"/>
        <v>-6.3743286659728407E-2</v>
      </c>
      <c r="I473" s="9">
        <f t="shared" si="152"/>
        <v>-3.1153919864588084E-2</v>
      </c>
      <c r="J473" s="3">
        <f t="shared" si="153"/>
        <v>-4.8123601671662339E-3</v>
      </c>
      <c r="K473" s="3">
        <f t="shared" si="153"/>
        <v>7.2992700729926276E-3</v>
      </c>
      <c r="L473" s="15" t="str">
        <f t="shared" si="155"/>
        <v>Exit Trade</v>
      </c>
      <c r="M473" s="12">
        <v>0.48039472635774255</v>
      </c>
      <c r="N473" s="15" t="str">
        <f t="shared" si="156"/>
        <v/>
      </c>
      <c r="O473" s="15" t="str">
        <f t="shared" si="157"/>
        <v>Exit Trade</v>
      </c>
      <c r="P473" s="15" t="str">
        <f t="shared" si="158"/>
        <v/>
      </c>
      <c r="Q473" s="15">
        <f t="shared" si="159"/>
        <v>1165.5</v>
      </c>
      <c r="R473" s="15" t="str">
        <f t="shared" si="160"/>
        <v/>
      </c>
      <c r="S473" s="15">
        <f t="shared" si="161"/>
        <v>1217.6500000000001</v>
      </c>
      <c r="T473" s="18" t="str">
        <f t="shared" si="162"/>
        <v/>
      </c>
      <c r="U473" s="18">
        <f t="shared" si="163"/>
        <v>-1.6248153618906941E-2</v>
      </c>
      <c r="V473" s="18" t="str">
        <f t="shared" si="164"/>
        <v/>
      </c>
      <c r="W473" s="18">
        <f t="shared" si="165"/>
        <v>-7.5393267584970246E-3</v>
      </c>
      <c r="X473" s="18" t="str">
        <f t="shared" ref="X473:X496" si="166">IF(AND(O472="Enter Trade",O473="Exit Trade",U472&gt;W472),1-Q473/Q472,IF(AND(O472="Enter Trade",O473="Exit Trade",U472&lt;W472),Q473/Q472-1,""))</f>
        <v/>
      </c>
      <c r="Y473" s="18" t="str">
        <f t="shared" ref="Y473:Y496" si="167">IF(AND(O472="Enter Trade",O473="Exit Trade",U472&gt;W472),S473/S472-1,IF(AND(O472="Enter Trade",O473="Exit Trade",U472&lt;W472),1-S473/S472,""))</f>
        <v/>
      </c>
      <c r="Z473" s="18" t="str">
        <f t="shared" ref="Z473:Z496" si="168">IF(AND(X473&lt;&gt;"",Y473&lt;&gt;""),(X473+Y473),"")</f>
        <v/>
      </c>
      <c r="AA473" s="18" t="str">
        <f t="shared" ref="AA473:AA496" si="169">IF(AND(X473&lt;&gt;"",Y473&lt;&gt;""),(X473+Y473)/2,"")</f>
        <v/>
      </c>
    </row>
    <row r="474" spans="1:27">
      <c r="A474" s="11">
        <v>42704</v>
      </c>
      <c r="B474" s="12">
        <v>1199.5999999999999</v>
      </c>
      <c r="C474" s="12">
        <v>1263.0999999999999</v>
      </c>
      <c r="D474" s="9">
        <f t="shared" si="154"/>
        <v>-2.2401278051359681E-2</v>
      </c>
      <c r="E474" s="9">
        <f t="shared" si="148"/>
        <v>-2.665690230147057E-2</v>
      </c>
      <c r="F474" s="9">
        <f t="shared" si="149"/>
        <v>1.632277052714436E-2</v>
      </c>
      <c r="G474" s="9">
        <f t="shared" si="150"/>
        <v>1.0069331384604242E-2</v>
      </c>
      <c r="H474" s="9">
        <f t="shared" si="151"/>
        <v>-6.3383135987545386E-2</v>
      </c>
      <c r="I474" s="9">
        <f t="shared" si="152"/>
        <v>0.26071702981022082</v>
      </c>
      <c r="J474" s="3">
        <f t="shared" si="153"/>
        <v>1.7688229056203528E-2</v>
      </c>
      <c r="K474" s="3">
        <f t="shared" si="153"/>
        <v>5.8130275521579506E-3</v>
      </c>
      <c r="L474" s="15" t="str">
        <f t="shared" si="155"/>
        <v>Exit Trade</v>
      </c>
      <c r="M474" s="12">
        <v>0.48039472635774255</v>
      </c>
      <c r="N474" s="15" t="str">
        <f t="shared" si="156"/>
        <v/>
      </c>
      <c r="O474" s="15" t="str">
        <f t="shared" si="157"/>
        <v>Exit Trade</v>
      </c>
      <c r="P474" s="15" t="str">
        <f t="shared" si="158"/>
        <v/>
      </c>
      <c r="Q474" s="15">
        <f t="shared" si="159"/>
        <v>1165.5</v>
      </c>
      <c r="R474" s="15" t="str">
        <f t="shared" si="160"/>
        <v/>
      </c>
      <c r="S474" s="15">
        <f t="shared" si="161"/>
        <v>1217.6500000000001</v>
      </c>
      <c r="T474" s="18" t="str">
        <f t="shared" si="162"/>
        <v/>
      </c>
      <c r="U474" s="18">
        <f t="shared" si="163"/>
        <v>-1.6248153618906941E-2</v>
      </c>
      <c r="V474" s="18" t="str">
        <f t="shared" si="164"/>
        <v/>
      </c>
      <c r="W474" s="18">
        <f t="shared" si="165"/>
        <v>-7.5393267584970246E-3</v>
      </c>
      <c r="X474" s="18" t="str">
        <f t="shared" si="166"/>
        <v/>
      </c>
      <c r="Y474" s="18" t="str">
        <f t="shared" si="167"/>
        <v/>
      </c>
      <c r="Z474" s="18" t="str">
        <f t="shared" si="168"/>
        <v/>
      </c>
      <c r="AA474" s="18" t="str">
        <f t="shared" si="169"/>
        <v/>
      </c>
    </row>
    <row r="475" spans="1:27">
      <c r="A475" s="11">
        <v>42705</v>
      </c>
      <c r="B475" s="12">
        <v>1197.25</v>
      </c>
      <c r="C475" s="12">
        <v>1270</v>
      </c>
      <c r="D475" s="9">
        <f t="shared" si="154"/>
        <v>-2.5618875241311546E-2</v>
      </c>
      <c r="E475" s="9">
        <f t="shared" si="148"/>
        <v>-2.6577544733836191E-2</v>
      </c>
      <c r="F475" s="9">
        <f t="shared" si="149"/>
        <v>1.6321804773684199E-2</v>
      </c>
      <c r="G475" s="9">
        <f t="shared" si="150"/>
        <v>1.0146516006953255E-2</v>
      </c>
      <c r="H475" s="9">
        <f t="shared" si="151"/>
        <v>-6.3301605474625641E-2</v>
      </c>
      <c r="I475" s="9">
        <f t="shared" si="152"/>
        <v>5.8735507856969155E-2</v>
      </c>
      <c r="J475" s="3">
        <f t="shared" si="153"/>
        <v>-1.9589863287761832E-3</v>
      </c>
      <c r="K475" s="3">
        <f t="shared" si="153"/>
        <v>5.4627503760589754E-3</v>
      </c>
      <c r="L475" s="15" t="str">
        <f t="shared" si="155"/>
        <v>Exit Trade</v>
      </c>
      <c r="M475" s="12">
        <v>0.48039472635774255</v>
      </c>
      <c r="N475" s="15" t="str">
        <f t="shared" si="156"/>
        <v/>
      </c>
      <c r="O475" s="15" t="str">
        <f t="shared" si="157"/>
        <v>Exit Trade</v>
      </c>
      <c r="P475" s="15" t="str">
        <f t="shared" si="158"/>
        <v/>
      </c>
      <c r="Q475" s="15">
        <f t="shared" si="159"/>
        <v>1165.5</v>
      </c>
      <c r="R475" s="15" t="str">
        <f t="shared" si="160"/>
        <v/>
      </c>
      <c r="S475" s="15">
        <f t="shared" si="161"/>
        <v>1217.6500000000001</v>
      </c>
      <c r="T475" s="18" t="str">
        <f t="shared" si="162"/>
        <v/>
      </c>
      <c r="U475" s="18">
        <f t="shared" si="163"/>
        <v>-1.6248153618906941E-2</v>
      </c>
      <c r="V475" s="18" t="str">
        <f t="shared" si="164"/>
        <v/>
      </c>
      <c r="W475" s="18">
        <f t="shared" si="165"/>
        <v>-7.5393267584970246E-3</v>
      </c>
      <c r="X475" s="18" t="str">
        <f t="shared" si="166"/>
        <v/>
      </c>
      <c r="Y475" s="18" t="str">
        <f t="shared" si="167"/>
        <v/>
      </c>
      <c r="Z475" s="18" t="str">
        <f t="shared" si="168"/>
        <v/>
      </c>
      <c r="AA475" s="18" t="str">
        <f t="shared" si="169"/>
        <v/>
      </c>
    </row>
    <row r="476" spans="1:27">
      <c r="A476" s="11">
        <v>42706</v>
      </c>
      <c r="B476" s="12">
        <v>1189.0999999999999</v>
      </c>
      <c r="C476" s="12">
        <v>1236.8</v>
      </c>
      <c r="D476" s="9">
        <f t="shared" si="154"/>
        <v>-1.7081097462714311E-2</v>
      </c>
      <c r="E476" s="9">
        <f t="shared" si="148"/>
        <v>-2.5990040505297678E-2</v>
      </c>
      <c r="F476" s="9">
        <f t="shared" si="149"/>
        <v>1.6336325361786249E-2</v>
      </c>
      <c r="G476" s="9">
        <f t="shared" si="150"/>
        <v>1.0766691558721384E-2</v>
      </c>
      <c r="H476" s="9">
        <f t="shared" si="151"/>
        <v>-6.2746772569316739E-2</v>
      </c>
      <c r="I476" s="9">
        <f t="shared" si="152"/>
        <v>0.54534559304401875</v>
      </c>
      <c r="J476" s="3">
        <f t="shared" si="153"/>
        <v>-6.8072666527459521E-3</v>
      </c>
      <c r="K476" s="3">
        <f t="shared" si="153"/>
        <v>-2.6141732283464603E-2</v>
      </c>
      <c r="L476" s="15" t="str">
        <f t="shared" si="155"/>
        <v/>
      </c>
      <c r="M476" s="12">
        <v>0.48039472635774255</v>
      </c>
      <c r="N476" s="15" t="str">
        <f t="shared" si="156"/>
        <v/>
      </c>
      <c r="O476" s="15" t="str">
        <f t="shared" si="157"/>
        <v>Exit Trade</v>
      </c>
      <c r="P476" s="15" t="str">
        <f t="shared" si="158"/>
        <v/>
      </c>
      <c r="Q476" s="15">
        <f t="shared" si="159"/>
        <v>1165.5</v>
      </c>
      <c r="R476" s="15" t="str">
        <f t="shared" si="160"/>
        <v/>
      </c>
      <c r="S476" s="15">
        <f t="shared" si="161"/>
        <v>1217.6500000000001</v>
      </c>
      <c r="T476" s="18" t="str">
        <f t="shared" si="162"/>
        <v/>
      </c>
      <c r="U476" s="18">
        <f t="shared" si="163"/>
        <v>-1.6248153618906941E-2</v>
      </c>
      <c r="V476" s="18" t="str">
        <f t="shared" si="164"/>
        <v/>
      </c>
      <c r="W476" s="18">
        <f t="shared" si="165"/>
        <v>-7.5393267584970246E-3</v>
      </c>
      <c r="X476" s="18" t="str">
        <f t="shared" si="166"/>
        <v/>
      </c>
      <c r="Y476" s="18" t="str">
        <f t="shared" si="167"/>
        <v/>
      </c>
      <c r="Z476" s="18" t="str">
        <f t="shared" si="168"/>
        <v/>
      </c>
      <c r="AA476" s="18" t="str">
        <f t="shared" si="169"/>
        <v/>
      </c>
    </row>
    <row r="477" spans="1:27">
      <c r="A477" s="11">
        <v>42709</v>
      </c>
      <c r="B477" s="12">
        <v>1196.3499999999999</v>
      </c>
      <c r="C477" s="12">
        <v>1215.55</v>
      </c>
      <c r="D477" s="9">
        <f t="shared" si="154"/>
        <v>-6.9145737346052363E-3</v>
      </c>
      <c r="E477" s="9">
        <f t="shared" si="148"/>
        <v>-2.5489120285717808E-2</v>
      </c>
      <c r="F477" s="9">
        <f t="shared" si="149"/>
        <v>1.6691264380448496E-2</v>
      </c>
      <c r="G477" s="9">
        <f t="shared" si="150"/>
        <v>1.2066224570291308E-2</v>
      </c>
      <c r="H477" s="9">
        <f t="shared" si="151"/>
        <v>-6.304446514172693E-2</v>
      </c>
      <c r="I477" s="9">
        <f t="shared" si="152"/>
        <v>1.1128304080348805</v>
      </c>
      <c r="J477" s="3">
        <f t="shared" si="153"/>
        <v>6.0970481877049877E-3</v>
      </c>
      <c r="K477" s="3">
        <f t="shared" si="153"/>
        <v>-1.718143596377749E-2</v>
      </c>
      <c r="L477" s="15" t="str">
        <f t="shared" si="155"/>
        <v/>
      </c>
      <c r="M477" s="12">
        <v>0.48039472635774255</v>
      </c>
      <c r="N477" s="15" t="str">
        <f t="shared" si="156"/>
        <v/>
      </c>
      <c r="O477" s="15" t="str">
        <f t="shared" si="157"/>
        <v>Exit Trade</v>
      </c>
      <c r="P477" s="15" t="str">
        <f t="shared" si="158"/>
        <v/>
      </c>
      <c r="Q477" s="15">
        <f t="shared" si="159"/>
        <v>1165.5</v>
      </c>
      <c r="R477" s="15" t="str">
        <f t="shared" si="160"/>
        <v/>
      </c>
      <c r="S477" s="15">
        <f t="shared" si="161"/>
        <v>1217.6500000000001</v>
      </c>
      <c r="T477" s="18" t="str">
        <f t="shared" si="162"/>
        <v/>
      </c>
      <c r="U477" s="18">
        <f t="shared" si="163"/>
        <v>-1.6248153618906941E-2</v>
      </c>
      <c r="V477" s="18" t="str">
        <f t="shared" si="164"/>
        <v/>
      </c>
      <c r="W477" s="18">
        <f t="shared" si="165"/>
        <v>-7.5393267584970246E-3</v>
      </c>
      <c r="X477" s="18" t="str">
        <f t="shared" si="166"/>
        <v/>
      </c>
      <c r="Y477" s="18" t="str">
        <f t="shared" si="167"/>
        <v/>
      </c>
      <c r="Z477" s="18" t="str">
        <f t="shared" si="168"/>
        <v/>
      </c>
      <c r="AA477" s="18" t="str">
        <f t="shared" si="169"/>
        <v/>
      </c>
    </row>
    <row r="478" spans="1:27">
      <c r="A478" s="11">
        <v>42710</v>
      </c>
      <c r="B478" s="12">
        <v>1194.45</v>
      </c>
      <c r="C478" s="12">
        <v>1243.4000000000001</v>
      </c>
      <c r="D478" s="9">
        <f t="shared" si="154"/>
        <v>-1.7442888250200909E-2</v>
      </c>
      <c r="E478" s="9">
        <f t="shared" si="148"/>
        <v>-2.5176988672949166E-2</v>
      </c>
      <c r="F478" s="9">
        <f t="shared" si="149"/>
        <v>1.6753212333459024E-2</v>
      </c>
      <c r="G478" s="9">
        <f t="shared" si="150"/>
        <v>1.2517739077333639E-2</v>
      </c>
      <c r="H478" s="9">
        <f t="shared" si="151"/>
        <v>-6.2871716423231971E-2</v>
      </c>
      <c r="I478" s="9">
        <f t="shared" si="152"/>
        <v>0.4616488031553172</v>
      </c>
      <c r="J478" s="3">
        <f t="shared" si="153"/>
        <v>-1.5881639988296599E-3</v>
      </c>
      <c r="K478" s="3">
        <f t="shared" si="153"/>
        <v>2.2911439266175917E-2</v>
      </c>
      <c r="L478" s="15" t="str">
        <f t="shared" si="155"/>
        <v>Exit Trade</v>
      </c>
      <c r="M478" s="12">
        <v>0.48039472635774255</v>
      </c>
      <c r="N478" s="15" t="str">
        <f t="shared" si="156"/>
        <v/>
      </c>
      <c r="O478" s="15" t="str">
        <f t="shared" si="157"/>
        <v>Exit Trade</v>
      </c>
      <c r="P478" s="15" t="str">
        <f t="shared" si="158"/>
        <v/>
      </c>
      <c r="Q478" s="15">
        <f t="shared" si="159"/>
        <v>1165.5</v>
      </c>
      <c r="R478" s="15" t="str">
        <f t="shared" si="160"/>
        <v/>
      </c>
      <c r="S478" s="15">
        <f t="shared" si="161"/>
        <v>1217.6500000000001</v>
      </c>
      <c r="T478" s="18" t="str">
        <f t="shared" si="162"/>
        <v/>
      </c>
      <c r="U478" s="18">
        <f t="shared" si="163"/>
        <v>-1.6248153618906941E-2</v>
      </c>
      <c r="V478" s="18" t="str">
        <f t="shared" si="164"/>
        <v/>
      </c>
      <c r="W478" s="18">
        <f t="shared" si="165"/>
        <v>-7.5393267584970246E-3</v>
      </c>
      <c r="X478" s="18" t="str">
        <f t="shared" si="166"/>
        <v/>
      </c>
      <c r="Y478" s="18" t="str">
        <f t="shared" si="167"/>
        <v/>
      </c>
      <c r="Z478" s="18" t="str">
        <f t="shared" si="168"/>
        <v/>
      </c>
      <c r="AA478" s="18" t="str">
        <f t="shared" si="169"/>
        <v/>
      </c>
    </row>
    <row r="479" spans="1:27">
      <c r="A479" s="11">
        <v>42711</v>
      </c>
      <c r="B479" s="12">
        <v>1181.5999999999999</v>
      </c>
      <c r="C479" s="12">
        <v>1264.95</v>
      </c>
      <c r="D479" s="9">
        <f t="shared" si="154"/>
        <v>-2.9602877078891338E-2</v>
      </c>
      <c r="E479" s="9">
        <f t="shared" si="148"/>
        <v>-2.5159652041796612E-2</v>
      </c>
      <c r="F479" s="9">
        <f t="shared" si="149"/>
        <v>1.6748185966468366E-2</v>
      </c>
      <c r="G479" s="9">
        <f t="shared" si="150"/>
        <v>1.2523766382757213E-2</v>
      </c>
      <c r="H479" s="9">
        <f t="shared" si="151"/>
        <v>-6.2843070466350431E-2</v>
      </c>
      <c r="I479" s="9">
        <f t="shared" si="152"/>
        <v>-0.26529589807460524</v>
      </c>
      <c r="J479" s="3">
        <f t="shared" si="153"/>
        <v>-1.0758089497258266E-2</v>
      </c>
      <c r="K479" s="3">
        <f t="shared" si="153"/>
        <v>1.7331510374778793E-2</v>
      </c>
      <c r="L479" s="15" t="str">
        <f t="shared" si="155"/>
        <v>Exit Trade</v>
      </c>
      <c r="M479" s="12">
        <v>0.48039472635774255</v>
      </c>
      <c r="N479" s="15" t="str">
        <f t="shared" si="156"/>
        <v/>
      </c>
      <c r="O479" s="15" t="str">
        <f t="shared" si="157"/>
        <v>Exit Trade</v>
      </c>
      <c r="P479" s="15" t="str">
        <f t="shared" si="158"/>
        <v/>
      </c>
      <c r="Q479" s="15">
        <f t="shared" si="159"/>
        <v>1165.5</v>
      </c>
      <c r="R479" s="15" t="str">
        <f t="shared" si="160"/>
        <v/>
      </c>
      <c r="S479" s="15">
        <f t="shared" si="161"/>
        <v>1217.6500000000001</v>
      </c>
      <c r="T479" s="18" t="str">
        <f t="shared" si="162"/>
        <v/>
      </c>
      <c r="U479" s="18">
        <f t="shared" si="163"/>
        <v>-1.6248153618906941E-2</v>
      </c>
      <c r="V479" s="18" t="str">
        <f t="shared" si="164"/>
        <v/>
      </c>
      <c r="W479" s="18">
        <f t="shared" si="165"/>
        <v>-7.5393267584970246E-3</v>
      </c>
      <c r="X479" s="18" t="str">
        <f t="shared" si="166"/>
        <v/>
      </c>
      <c r="Y479" s="18" t="str">
        <f t="shared" si="167"/>
        <v/>
      </c>
      <c r="Z479" s="18" t="str">
        <f t="shared" si="168"/>
        <v/>
      </c>
      <c r="AA479" s="18" t="str">
        <f t="shared" si="169"/>
        <v/>
      </c>
    </row>
    <row r="480" spans="1:27">
      <c r="A480" s="11">
        <v>42712</v>
      </c>
      <c r="B480" s="12">
        <v>1199.5</v>
      </c>
      <c r="C480" s="12">
        <v>1289.8499999999999</v>
      </c>
      <c r="D480" s="9">
        <f t="shared" si="154"/>
        <v>-3.1538955700801834E-2</v>
      </c>
      <c r="E480" s="9">
        <f t="shared" ref="E480:E496" si="170">AVERAGE(D451:D480)</f>
        <v>-2.5137919195165268E-2</v>
      </c>
      <c r="F480" s="9">
        <f t="shared" ref="F480:F496" si="171">STDEV(D451:D480)</f>
        <v>1.6739167966091362E-2</v>
      </c>
      <c r="G480" s="9">
        <f t="shared" ref="G480:G496" si="172">E480+2.25*F480</f>
        <v>1.25252087285403E-2</v>
      </c>
      <c r="H480" s="9">
        <f t="shared" ref="H480:H496" si="173">E480-2.25*F480</f>
        <v>-6.2801047118870829E-2</v>
      </c>
      <c r="I480" s="9">
        <f t="shared" ref="I480:I496" si="174">(D480-E480)/F480</f>
        <v>-0.38239872606590636</v>
      </c>
      <c r="J480" s="3">
        <f t="shared" ref="J480:K496" si="175">(B480-B479)/B479</f>
        <v>1.5148950575490937E-2</v>
      </c>
      <c r="K480" s="3">
        <f t="shared" si="175"/>
        <v>1.9684572512747432E-2</v>
      </c>
      <c r="L480" s="15" t="str">
        <f t="shared" si="155"/>
        <v>Exit Trade</v>
      </c>
      <c r="M480" s="12">
        <v>0.48039472635774255</v>
      </c>
      <c r="N480" s="15" t="str">
        <f t="shared" si="156"/>
        <v/>
      </c>
      <c r="O480" s="15" t="str">
        <f t="shared" si="157"/>
        <v>Exit Trade</v>
      </c>
      <c r="P480" s="15" t="str">
        <f t="shared" si="158"/>
        <v/>
      </c>
      <c r="Q480" s="15">
        <f t="shared" si="159"/>
        <v>1165.5</v>
      </c>
      <c r="R480" s="15" t="str">
        <f t="shared" si="160"/>
        <v/>
      </c>
      <c r="S480" s="15">
        <f t="shared" si="161"/>
        <v>1217.6500000000001</v>
      </c>
      <c r="T480" s="18" t="str">
        <f t="shared" si="162"/>
        <v/>
      </c>
      <c r="U480" s="18">
        <f t="shared" si="163"/>
        <v>-1.6248153618906941E-2</v>
      </c>
      <c r="V480" s="18" t="str">
        <f t="shared" si="164"/>
        <v/>
      </c>
      <c r="W480" s="18">
        <f t="shared" si="165"/>
        <v>-7.5393267584970246E-3</v>
      </c>
      <c r="X480" s="18" t="str">
        <f t="shared" si="166"/>
        <v/>
      </c>
      <c r="Y480" s="18" t="str">
        <f t="shared" si="167"/>
        <v/>
      </c>
      <c r="Z480" s="18" t="str">
        <f t="shared" si="168"/>
        <v/>
      </c>
      <c r="AA480" s="18" t="str">
        <f t="shared" si="169"/>
        <v/>
      </c>
    </row>
    <row r="481" spans="1:27">
      <c r="A481" s="11">
        <v>42713</v>
      </c>
      <c r="B481" s="12">
        <v>1198.3</v>
      </c>
      <c r="C481" s="12">
        <v>1268.25</v>
      </c>
      <c r="D481" s="9">
        <f t="shared" si="154"/>
        <v>-2.463931167232444E-2</v>
      </c>
      <c r="E481" s="9">
        <f t="shared" si="170"/>
        <v>-2.4566446016282703E-2</v>
      </c>
      <c r="F481" s="9">
        <f t="shared" si="171"/>
        <v>1.6441293837720517E-2</v>
      </c>
      <c r="G481" s="9">
        <f t="shared" si="172"/>
        <v>1.2426465118588463E-2</v>
      </c>
      <c r="H481" s="9">
        <f t="shared" si="173"/>
        <v>-6.1559357151153869E-2</v>
      </c>
      <c r="I481" s="9">
        <f t="shared" si="174"/>
        <v>-4.4318687300974003E-3</v>
      </c>
      <c r="J481" s="3">
        <f t="shared" si="175"/>
        <v>-1.0004168403501838E-3</v>
      </c>
      <c r="K481" s="3">
        <f t="shared" si="175"/>
        <v>-1.6746133271310547E-2</v>
      </c>
      <c r="L481" s="15" t="str">
        <f t="shared" si="155"/>
        <v>Exit Trade</v>
      </c>
      <c r="M481" s="12">
        <v>0.48039472635774255</v>
      </c>
      <c r="N481" s="15" t="str">
        <f t="shared" si="156"/>
        <v/>
      </c>
      <c r="O481" s="15" t="str">
        <f t="shared" si="157"/>
        <v>Exit Trade</v>
      </c>
      <c r="P481" s="15" t="str">
        <f t="shared" si="158"/>
        <v/>
      </c>
      <c r="Q481" s="15">
        <f t="shared" si="159"/>
        <v>1165.5</v>
      </c>
      <c r="R481" s="15" t="str">
        <f t="shared" si="160"/>
        <v/>
      </c>
      <c r="S481" s="15">
        <f t="shared" si="161"/>
        <v>1217.6500000000001</v>
      </c>
      <c r="T481" s="18" t="str">
        <f t="shared" si="162"/>
        <v/>
      </c>
      <c r="U481" s="18">
        <f t="shared" si="163"/>
        <v>-1.6248153618906941E-2</v>
      </c>
      <c r="V481" s="18" t="str">
        <f t="shared" si="164"/>
        <v/>
      </c>
      <c r="W481" s="18">
        <f t="shared" si="165"/>
        <v>-7.5393267584970246E-3</v>
      </c>
      <c r="X481" s="18" t="str">
        <f t="shared" si="166"/>
        <v/>
      </c>
      <c r="Y481" s="18" t="str">
        <f t="shared" si="167"/>
        <v/>
      </c>
      <c r="Z481" s="18" t="str">
        <f t="shared" si="168"/>
        <v/>
      </c>
      <c r="AA481" s="18" t="str">
        <f t="shared" si="169"/>
        <v/>
      </c>
    </row>
    <row r="482" spans="1:27">
      <c r="A482" s="11">
        <v>42716</v>
      </c>
      <c r="B482" s="12">
        <v>1184.45</v>
      </c>
      <c r="C482" s="12">
        <v>1264.5</v>
      </c>
      <c r="D482" s="9">
        <f t="shared" si="154"/>
        <v>-2.8402101405445499E-2</v>
      </c>
      <c r="E482" s="9">
        <f t="shared" si="170"/>
        <v>-2.4063094400582359E-2</v>
      </c>
      <c r="F482" s="9">
        <f t="shared" si="171"/>
        <v>1.6068495304154339E-2</v>
      </c>
      <c r="G482" s="9">
        <f t="shared" si="172"/>
        <v>1.2091020033764902E-2</v>
      </c>
      <c r="H482" s="9">
        <f t="shared" si="173"/>
        <v>-6.021720883492962E-2</v>
      </c>
      <c r="I482" s="9">
        <f t="shared" si="174"/>
        <v>-0.27003194280060161</v>
      </c>
      <c r="J482" s="3">
        <f t="shared" si="175"/>
        <v>-1.1558040557456321E-2</v>
      </c>
      <c r="K482" s="3">
        <f t="shared" si="175"/>
        <v>-2.9568302779420462E-3</v>
      </c>
      <c r="L482" s="15" t="str">
        <f t="shared" si="155"/>
        <v>Exit Trade</v>
      </c>
      <c r="M482" s="12">
        <v>0.48039472635774255</v>
      </c>
      <c r="N482" s="15" t="str">
        <f t="shared" si="156"/>
        <v/>
      </c>
      <c r="O482" s="15" t="str">
        <f t="shared" si="157"/>
        <v>Exit Trade</v>
      </c>
      <c r="P482" s="15" t="str">
        <f t="shared" si="158"/>
        <v/>
      </c>
      <c r="Q482" s="15">
        <f t="shared" si="159"/>
        <v>1165.5</v>
      </c>
      <c r="R482" s="15" t="str">
        <f t="shared" si="160"/>
        <v/>
      </c>
      <c r="S482" s="15">
        <f t="shared" si="161"/>
        <v>1217.6500000000001</v>
      </c>
      <c r="T482" s="18" t="str">
        <f t="shared" si="162"/>
        <v/>
      </c>
      <c r="U482" s="18">
        <f t="shared" si="163"/>
        <v>-1.6248153618906941E-2</v>
      </c>
      <c r="V482" s="18" t="str">
        <f t="shared" si="164"/>
        <v/>
      </c>
      <c r="W482" s="18">
        <f t="shared" si="165"/>
        <v>-7.5393267584970246E-3</v>
      </c>
      <c r="X482" s="18" t="str">
        <f t="shared" si="166"/>
        <v/>
      </c>
      <c r="Y482" s="18" t="str">
        <f t="shared" si="167"/>
        <v/>
      </c>
      <c r="Z482" s="18" t="str">
        <f t="shared" si="168"/>
        <v/>
      </c>
      <c r="AA482" s="18" t="str">
        <f t="shared" si="169"/>
        <v/>
      </c>
    </row>
    <row r="483" spans="1:27">
      <c r="A483" s="11">
        <v>42717</v>
      </c>
      <c r="B483" s="12">
        <v>1186.25</v>
      </c>
      <c r="C483" s="12">
        <v>1278.55</v>
      </c>
      <c r="D483" s="9">
        <f t="shared" si="154"/>
        <v>-3.2541491126843215E-2</v>
      </c>
      <c r="E483" s="9">
        <f t="shared" si="170"/>
        <v>-2.3779925176324483E-2</v>
      </c>
      <c r="F483" s="9">
        <f t="shared" si="171"/>
        <v>1.5832178673039772E-2</v>
      </c>
      <c r="G483" s="9">
        <f t="shared" si="172"/>
        <v>1.1842476838015002E-2</v>
      </c>
      <c r="H483" s="9">
        <f t="shared" si="173"/>
        <v>-5.9402327190663969E-2</v>
      </c>
      <c r="I483" s="9">
        <f t="shared" si="174"/>
        <v>-0.55340241740946161</v>
      </c>
      <c r="J483" s="3">
        <f t="shared" si="175"/>
        <v>1.5196926843682337E-3</v>
      </c>
      <c r="K483" s="3">
        <f t="shared" si="175"/>
        <v>1.1111111111111075E-2</v>
      </c>
      <c r="L483" s="15" t="str">
        <f t="shared" si="155"/>
        <v/>
      </c>
      <c r="M483" s="12">
        <v>0.48039472635774255</v>
      </c>
      <c r="N483" s="15" t="str">
        <f t="shared" si="156"/>
        <v/>
      </c>
      <c r="O483" s="15" t="str">
        <f t="shared" si="157"/>
        <v>Exit Trade</v>
      </c>
      <c r="P483" s="15" t="str">
        <f t="shared" si="158"/>
        <v/>
      </c>
      <c r="Q483" s="15">
        <f t="shared" si="159"/>
        <v>1165.5</v>
      </c>
      <c r="R483" s="15" t="str">
        <f t="shared" si="160"/>
        <v/>
      </c>
      <c r="S483" s="15">
        <f t="shared" si="161"/>
        <v>1217.6500000000001</v>
      </c>
      <c r="T483" s="18" t="str">
        <f t="shared" si="162"/>
        <v/>
      </c>
      <c r="U483" s="18">
        <f t="shared" si="163"/>
        <v>-1.6248153618906941E-2</v>
      </c>
      <c r="V483" s="18" t="str">
        <f t="shared" si="164"/>
        <v/>
      </c>
      <c r="W483" s="18">
        <f t="shared" si="165"/>
        <v>-7.5393267584970246E-3</v>
      </c>
      <c r="X483" s="18" t="str">
        <f t="shared" si="166"/>
        <v/>
      </c>
      <c r="Y483" s="18" t="str">
        <f t="shared" si="167"/>
        <v/>
      </c>
      <c r="Z483" s="18" t="str">
        <f t="shared" si="168"/>
        <v/>
      </c>
      <c r="AA483" s="18" t="str">
        <f t="shared" si="169"/>
        <v/>
      </c>
    </row>
    <row r="484" spans="1:27">
      <c r="A484" s="11">
        <v>42718</v>
      </c>
      <c r="B484" s="12">
        <v>1175.7</v>
      </c>
      <c r="C484" s="12">
        <v>1266.55</v>
      </c>
      <c r="D484" s="9">
        <f t="shared" si="154"/>
        <v>-3.2325821049583384E-2</v>
      </c>
      <c r="E484" s="9">
        <f t="shared" si="170"/>
        <v>-2.3153134556401066E-2</v>
      </c>
      <c r="F484" s="9">
        <f t="shared" si="171"/>
        <v>1.5065744994164123E-2</v>
      </c>
      <c r="G484" s="9">
        <f t="shared" si="172"/>
        <v>1.074479168046821E-2</v>
      </c>
      <c r="H484" s="9">
        <f t="shared" si="173"/>
        <v>-5.7051060793270339E-2</v>
      </c>
      <c r="I484" s="9">
        <f t="shared" si="174"/>
        <v>-0.60884387043159527</v>
      </c>
      <c r="J484" s="3">
        <f t="shared" si="175"/>
        <v>-8.8935721812433751E-3</v>
      </c>
      <c r="K484" s="3">
        <f t="shared" si="175"/>
        <v>-9.3856321614328737E-3</v>
      </c>
      <c r="L484" s="15" t="str">
        <f t="shared" si="155"/>
        <v/>
      </c>
      <c r="M484" s="12">
        <v>0.48039472635774255</v>
      </c>
      <c r="N484" s="15" t="str">
        <f t="shared" si="156"/>
        <v/>
      </c>
      <c r="O484" s="15" t="str">
        <f t="shared" si="157"/>
        <v>Exit Trade</v>
      </c>
      <c r="P484" s="15" t="str">
        <f t="shared" si="158"/>
        <v/>
      </c>
      <c r="Q484" s="15">
        <f t="shared" si="159"/>
        <v>1165.5</v>
      </c>
      <c r="R484" s="15" t="str">
        <f t="shared" si="160"/>
        <v/>
      </c>
      <c r="S484" s="15">
        <f t="shared" si="161"/>
        <v>1217.6500000000001</v>
      </c>
      <c r="T484" s="18" t="str">
        <f t="shared" si="162"/>
        <v/>
      </c>
      <c r="U484" s="18">
        <f t="shared" si="163"/>
        <v>-1.6248153618906941E-2</v>
      </c>
      <c r="V484" s="18" t="str">
        <f t="shared" si="164"/>
        <v/>
      </c>
      <c r="W484" s="18">
        <f t="shared" si="165"/>
        <v>-7.5393267584970246E-3</v>
      </c>
      <c r="X484" s="18" t="str">
        <f t="shared" si="166"/>
        <v/>
      </c>
      <c r="Y484" s="18" t="str">
        <f t="shared" si="167"/>
        <v/>
      </c>
      <c r="Z484" s="18" t="str">
        <f t="shared" si="168"/>
        <v/>
      </c>
      <c r="AA484" s="18" t="str">
        <f t="shared" si="169"/>
        <v/>
      </c>
    </row>
    <row r="485" spans="1:27">
      <c r="A485" s="11">
        <v>42719</v>
      </c>
      <c r="B485" s="12">
        <v>1176.5999999999999</v>
      </c>
      <c r="C485" s="12">
        <v>1259.2</v>
      </c>
      <c r="D485" s="9">
        <f t="shared" si="154"/>
        <v>-2.9465870963561729E-2</v>
      </c>
      <c r="E485" s="9">
        <f t="shared" si="170"/>
        <v>-2.2405162362626078E-2</v>
      </c>
      <c r="F485" s="9">
        <f t="shared" si="171"/>
        <v>1.4116166303605911E-2</v>
      </c>
      <c r="G485" s="9">
        <f t="shared" si="172"/>
        <v>9.3562118204872195E-3</v>
      </c>
      <c r="H485" s="9">
        <f t="shared" si="173"/>
        <v>-5.4166536545739372E-2</v>
      </c>
      <c r="I485" s="9">
        <f t="shared" si="174"/>
        <v>-0.50018598882134346</v>
      </c>
      <c r="J485" s="3">
        <f t="shared" si="175"/>
        <v>7.6550140341912355E-4</v>
      </c>
      <c r="K485" s="3">
        <f t="shared" si="175"/>
        <v>-5.8031660810863445E-3</v>
      </c>
      <c r="L485" s="15" t="str">
        <f t="shared" si="155"/>
        <v/>
      </c>
      <c r="M485" s="12">
        <v>0.48039472635774255</v>
      </c>
      <c r="N485" s="15" t="str">
        <f t="shared" si="156"/>
        <v/>
      </c>
      <c r="O485" s="15" t="str">
        <f t="shared" si="157"/>
        <v>Exit Trade</v>
      </c>
      <c r="P485" s="15" t="str">
        <f t="shared" si="158"/>
        <v/>
      </c>
      <c r="Q485" s="15">
        <f t="shared" si="159"/>
        <v>1165.5</v>
      </c>
      <c r="R485" s="15" t="str">
        <f t="shared" si="160"/>
        <v/>
      </c>
      <c r="S485" s="15">
        <f t="shared" si="161"/>
        <v>1217.6500000000001</v>
      </c>
      <c r="T485" s="18" t="str">
        <f t="shared" si="162"/>
        <v/>
      </c>
      <c r="U485" s="18">
        <f t="shared" si="163"/>
        <v>-1.6248153618906941E-2</v>
      </c>
      <c r="V485" s="18" t="str">
        <f t="shared" si="164"/>
        <v/>
      </c>
      <c r="W485" s="18">
        <f t="shared" si="165"/>
        <v>-7.5393267584970246E-3</v>
      </c>
      <c r="X485" s="18" t="str">
        <f t="shared" si="166"/>
        <v/>
      </c>
      <c r="Y485" s="18" t="str">
        <f t="shared" si="167"/>
        <v/>
      </c>
      <c r="Z485" s="18" t="str">
        <f t="shared" si="168"/>
        <v/>
      </c>
      <c r="AA485" s="18" t="str">
        <f t="shared" si="169"/>
        <v/>
      </c>
    </row>
    <row r="486" spans="1:27">
      <c r="A486" s="11">
        <v>42720</v>
      </c>
      <c r="B486" s="12">
        <v>1182.3</v>
      </c>
      <c r="C486" s="12">
        <v>1269.1500000000001</v>
      </c>
      <c r="D486" s="9">
        <f t="shared" si="154"/>
        <v>-3.0785264520834493E-2</v>
      </c>
      <c r="E486" s="9">
        <f t="shared" si="170"/>
        <v>-2.1831415649299548E-2</v>
      </c>
      <c r="F486" s="9">
        <f t="shared" si="171"/>
        <v>1.3370183886111527E-2</v>
      </c>
      <c r="G486" s="9">
        <f t="shared" si="172"/>
        <v>8.2514980944513872E-3</v>
      </c>
      <c r="H486" s="9">
        <f t="shared" si="173"/>
        <v>-5.1914329393050483E-2</v>
      </c>
      <c r="I486" s="9">
        <f t="shared" si="174"/>
        <v>-0.66968778797693918</v>
      </c>
      <c r="J486" s="3">
        <f t="shared" si="175"/>
        <v>4.844467108618091E-3</v>
      </c>
      <c r="K486" s="3">
        <f t="shared" si="175"/>
        <v>7.9018424396442542E-3</v>
      </c>
      <c r="L486" s="15" t="str">
        <f t="shared" si="155"/>
        <v/>
      </c>
      <c r="M486" s="12">
        <v>0.48039472635774255</v>
      </c>
      <c r="N486" s="15" t="str">
        <f t="shared" si="156"/>
        <v/>
      </c>
      <c r="O486" s="15" t="str">
        <f t="shared" si="157"/>
        <v>Exit Trade</v>
      </c>
      <c r="P486" s="15" t="str">
        <f t="shared" si="158"/>
        <v/>
      </c>
      <c r="Q486" s="15">
        <f t="shared" si="159"/>
        <v>1165.5</v>
      </c>
      <c r="R486" s="15" t="str">
        <f t="shared" si="160"/>
        <v/>
      </c>
      <c r="S486" s="15">
        <f t="shared" si="161"/>
        <v>1217.6500000000001</v>
      </c>
      <c r="T486" s="18" t="str">
        <f t="shared" si="162"/>
        <v/>
      </c>
      <c r="U486" s="18">
        <f t="shared" si="163"/>
        <v>-1.6248153618906941E-2</v>
      </c>
      <c r="V486" s="18" t="str">
        <f t="shared" si="164"/>
        <v/>
      </c>
      <c r="W486" s="18">
        <f t="shared" si="165"/>
        <v>-7.5393267584970246E-3</v>
      </c>
      <c r="X486" s="18" t="str">
        <f t="shared" si="166"/>
        <v/>
      </c>
      <c r="Y486" s="18" t="str">
        <f t="shared" si="167"/>
        <v/>
      </c>
      <c r="Z486" s="18" t="str">
        <f t="shared" si="168"/>
        <v/>
      </c>
      <c r="AA486" s="18" t="str">
        <f t="shared" si="169"/>
        <v/>
      </c>
    </row>
    <row r="487" spans="1:27">
      <c r="A487" s="11">
        <v>42723</v>
      </c>
      <c r="B487" s="12">
        <v>1176.75</v>
      </c>
      <c r="C487" s="12">
        <v>1247.9000000000001</v>
      </c>
      <c r="D487" s="9">
        <f t="shared" si="154"/>
        <v>-2.5495577736161817E-2</v>
      </c>
      <c r="E487" s="9">
        <f t="shared" si="170"/>
        <v>-2.1111448408114439E-2</v>
      </c>
      <c r="F487" s="9">
        <f t="shared" si="171"/>
        <v>1.2517215685187381E-2</v>
      </c>
      <c r="G487" s="9">
        <f t="shared" si="172"/>
        <v>7.0522868835571663E-3</v>
      </c>
      <c r="H487" s="9">
        <f t="shared" si="173"/>
        <v>-4.9275183699786049E-2</v>
      </c>
      <c r="I487" s="9">
        <f t="shared" si="174"/>
        <v>-0.35024796554680027</v>
      </c>
      <c r="J487" s="3">
        <f t="shared" si="175"/>
        <v>-4.6942400405987949E-3</v>
      </c>
      <c r="K487" s="3">
        <f t="shared" si="175"/>
        <v>-1.6743489737225701E-2</v>
      </c>
      <c r="L487" s="15" t="str">
        <f t="shared" si="155"/>
        <v>Exit Trade</v>
      </c>
      <c r="M487" s="12">
        <v>0.48039472635774255</v>
      </c>
      <c r="N487" s="15" t="str">
        <f t="shared" si="156"/>
        <v/>
      </c>
      <c r="O487" s="15" t="str">
        <f t="shared" si="157"/>
        <v>Exit Trade</v>
      </c>
      <c r="P487" s="15" t="str">
        <f t="shared" si="158"/>
        <v/>
      </c>
      <c r="Q487" s="15">
        <f t="shared" si="159"/>
        <v>1165.5</v>
      </c>
      <c r="R487" s="15" t="str">
        <f t="shared" si="160"/>
        <v/>
      </c>
      <c r="S487" s="15">
        <f t="shared" si="161"/>
        <v>1217.6500000000001</v>
      </c>
      <c r="T487" s="18" t="str">
        <f t="shared" si="162"/>
        <v/>
      </c>
      <c r="U487" s="18">
        <f t="shared" si="163"/>
        <v>-1.6248153618906941E-2</v>
      </c>
      <c r="V487" s="18" t="str">
        <f t="shared" si="164"/>
        <v/>
      </c>
      <c r="W487" s="18">
        <f t="shared" si="165"/>
        <v>-7.5393267584970246E-3</v>
      </c>
      <c r="X487" s="18" t="str">
        <f t="shared" si="166"/>
        <v/>
      </c>
      <c r="Y487" s="18" t="str">
        <f t="shared" si="167"/>
        <v/>
      </c>
      <c r="Z487" s="18" t="str">
        <f t="shared" si="168"/>
        <v/>
      </c>
      <c r="AA487" s="18" t="str">
        <f t="shared" si="169"/>
        <v/>
      </c>
    </row>
    <row r="488" spans="1:27">
      <c r="A488" s="11">
        <v>42724</v>
      </c>
      <c r="B488" s="12">
        <v>1181.9000000000001</v>
      </c>
      <c r="C488" s="12">
        <v>1235.55</v>
      </c>
      <c r="D488" s="9">
        <f t="shared" si="154"/>
        <v>-1.9279592390415608E-2</v>
      </c>
      <c r="E488" s="9">
        <f t="shared" si="170"/>
        <v>-2.0300749144923268E-2</v>
      </c>
      <c r="F488" s="9">
        <f t="shared" si="171"/>
        <v>1.177609803290894E-2</v>
      </c>
      <c r="G488" s="9">
        <f t="shared" si="172"/>
        <v>6.1954714291218467E-3</v>
      </c>
      <c r="H488" s="9">
        <f t="shared" si="173"/>
        <v>-4.6796969718968379E-2</v>
      </c>
      <c r="I488" s="9">
        <f t="shared" si="174"/>
        <v>8.6714355778457555E-2</v>
      </c>
      <c r="J488" s="3">
        <f t="shared" si="175"/>
        <v>4.3764605906098071E-3</v>
      </c>
      <c r="K488" s="3">
        <f t="shared" si="175"/>
        <v>-9.8966263322382685E-3</v>
      </c>
      <c r="L488" s="15" t="str">
        <f t="shared" si="155"/>
        <v>Exit Trade</v>
      </c>
      <c r="M488" s="12">
        <v>0.48039472635774255</v>
      </c>
      <c r="N488" s="15" t="str">
        <f t="shared" si="156"/>
        <v/>
      </c>
      <c r="O488" s="15" t="str">
        <f t="shared" si="157"/>
        <v>Exit Trade</v>
      </c>
      <c r="P488" s="15" t="str">
        <f t="shared" si="158"/>
        <v/>
      </c>
      <c r="Q488" s="15">
        <f t="shared" si="159"/>
        <v>1165.5</v>
      </c>
      <c r="R488" s="15" t="str">
        <f t="shared" si="160"/>
        <v/>
      </c>
      <c r="S488" s="15">
        <f t="shared" si="161"/>
        <v>1217.6500000000001</v>
      </c>
      <c r="T488" s="18" t="str">
        <f t="shared" si="162"/>
        <v/>
      </c>
      <c r="U488" s="18">
        <f t="shared" si="163"/>
        <v>-1.6248153618906941E-2</v>
      </c>
      <c r="V488" s="18" t="str">
        <f t="shared" si="164"/>
        <v/>
      </c>
      <c r="W488" s="18">
        <f t="shared" si="165"/>
        <v>-7.5393267584970246E-3</v>
      </c>
      <c r="X488" s="18" t="str">
        <f t="shared" si="166"/>
        <v/>
      </c>
      <c r="Y488" s="18" t="str">
        <f t="shared" si="167"/>
        <v/>
      </c>
      <c r="Z488" s="18" t="str">
        <f t="shared" si="168"/>
        <v/>
      </c>
      <c r="AA488" s="18" t="str">
        <f t="shared" si="169"/>
        <v/>
      </c>
    </row>
    <row r="489" spans="1:27">
      <c r="A489" s="11">
        <v>42725</v>
      </c>
      <c r="B489" s="12">
        <v>1180</v>
      </c>
      <c r="C489" s="12">
        <v>1235.5999999999999</v>
      </c>
      <c r="D489" s="9">
        <f t="shared" si="154"/>
        <v>-1.9995892323287613E-2</v>
      </c>
      <c r="E489" s="9">
        <f t="shared" si="170"/>
        <v>-1.9466113219495033E-2</v>
      </c>
      <c r="F489" s="9">
        <f t="shared" si="171"/>
        <v>1.0810325204544585E-2</v>
      </c>
      <c r="G489" s="9">
        <f t="shared" si="172"/>
        <v>4.8571184907302833E-3</v>
      </c>
      <c r="H489" s="9">
        <f t="shared" si="173"/>
        <v>-4.378934492972035E-2</v>
      </c>
      <c r="I489" s="9">
        <f t="shared" si="174"/>
        <v>-4.9006768415242895E-2</v>
      </c>
      <c r="J489" s="3">
        <f t="shared" si="175"/>
        <v>-1.6075810136222106E-3</v>
      </c>
      <c r="K489" s="3">
        <f t="shared" si="175"/>
        <v>4.0467807858811481E-5</v>
      </c>
      <c r="L489" s="15" t="str">
        <f t="shared" si="155"/>
        <v>Exit Trade</v>
      </c>
      <c r="M489" s="12">
        <v>0.48039472635774255</v>
      </c>
      <c r="N489" s="15" t="str">
        <f t="shared" si="156"/>
        <v/>
      </c>
      <c r="O489" s="15" t="str">
        <f t="shared" si="157"/>
        <v>Exit Trade</v>
      </c>
      <c r="P489" s="15" t="str">
        <f t="shared" si="158"/>
        <v/>
      </c>
      <c r="Q489" s="15">
        <f t="shared" si="159"/>
        <v>1165.5</v>
      </c>
      <c r="R489" s="15" t="str">
        <f t="shared" si="160"/>
        <v/>
      </c>
      <c r="S489" s="15">
        <f t="shared" si="161"/>
        <v>1217.6500000000001</v>
      </c>
      <c r="T489" s="18" t="str">
        <f t="shared" si="162"/>
        <v/>
      </c>
      <c r="U489" s="18">
        <f t="shared" si="163"/>
        <v>-1.6248153618906941E-2</v>
      </c>
      <c r="V489" s="18" t="str">
        <f t="shared" si="164"/>
        <v/>
      </c>
      <c r="W489" s="18">
        <f t="shared" si="165"/>
        <v>-7.5393267584970246E-3</v>
      </c>
      <c r="X489" s="18" t="str">
        <f t="shared" si="166"/>
        <v/>
      </c>
      <c r="Y489" s="18" t="str">
        <f t="shared" si="167"/>
        <v/>
      </c>
      <c r="Z489" s="18" t="str">
        <f t="shared" si="168"/>
        <v/>
      </c>
      <c r="AA489" s="18" t="str">
        <f t="shared" si="169"/>
        <v/>
      </c>
    </row>
    <row r="490" spans="1:27">
      <c r="A490" s="11">
        <v>42726</v>
      </c>
      <c r="B490" s="12">
        <v>1173.0999999999999</v>
      </c>
      <c r="C490" s="12">
        <v>1217.4000000000001</v>
      </c>
      <c r="D490" s="9">
        <f t="shared" si="154"/>
        <v>-1.6098262627050438E-2</v>
      </c>
      <c r="E490" s="9">
        <f t="shared" si="170"/>
        <v>-1.8894489924530085E-2</v>
      </c>
      <c r="F490" s="9">
        <f t="shared" si="171"/>
        <v>1.0505595952201054E-2</v>
      </c>
      <c r="G490" s="9">
        <f t="shared" si="172"/>
        <v>4.7431009679222841E-3</v>
      </c>
      <c r="H490" s="9">
        <f t="shared" si="173"/>
        <v>-4.2532080816982454E-2</v>
      </c>
      <c r="I490" s="9">
        <f t="shared" si="174"/>
        <v>0.26616550933446115</v>
      </c>
      <c r="J490" s="3">
        <f t="shared" si="175"/>
        <v>-5.847457627118721E-3</v>
      </c>
      <c r="K490" s="3">
        <f t="shared" si="175"/>
        <v>-1.4729685982518469E-2</v>
      </c>
      <c r="L490" s="15" t="str">
        <f t="shared" si="155"/>
        <v>Exit Trade</v>
      </c>
      <c r="M490" s="12">
        <v>0.48039472635774255</v>
      </c>
      <c r="N490" s="15" t="str">
        <f t="shared" si="156"/>
        <v/>
      </c>
      <c r="O490" s="15" t="str">
        <f t="shared" si="157"/>
        <v>Exit Trade</v>
      </c>
      <c r="P490" s="15" t="str">
        <f t="shared" si="158"/>
        <v/>
      </c>
      <c r="Q490" s="15">
        <f t="shared" si="159"/>
        <v>1165.5</v>
      </c>
      <c r="R490" s="15" t="str">
        <f t="shared" si="160"/>
        <v/>
      </c>
      <c r="S490" s="15">
        <f t="shared" si="161"/>
        <v>1217.6500000000001</v>
      </c>
      <c r="T490" s="18" t="str">
        <f t="shared" si="162"/>
        <v/>
      </c>
      <c r="U490" s="18">
        <f t="shared" si="163"/>
        <v>-1.6248153618906941E-2</v>
      </c>
      <c r="V490" s="18" t="str">
        <f t="shared" si="164"/>
        <v/>
      </c>
      <c r="W490" s="18">
        <f t="shared" si="165"/>
        <v>-7.5393267584970246E-3</v>
      </c>
      <c r="X490" s="18" t="str">
        <f t="shared" si="166"/>
        <v/>
      </c>
      <c r="Y490" s="18" t="str">
        <f t="shared" si="167"/>
        <v/>
      </c>
      <c r="Z490" s="18" t="str">
        <f t="shared" si="168"/>
        <v/>
      </c>
      <c r="AA490" s="18" t="str">
        <f t="shared" si="169"/>
        <v/>
      </c>
    </row>
    <row r="491" spans="1:27">
      <c r="A491" s="11">
        <v>42727</v>
      </c>
      <c r="B491" s="12">
        <v>1186.25</v>
      </c>
      <c r="C491" s="12">
        <v>1224.8499999999999</v>
      </c>
      <c r="D491" s="9">
        <f t="shared" si="154"/>
        <v>-1.3906681092932922E-2</v>
      </c>
      <c r="E491" s="9">
        <f t="shared" si="170"/>
        <v>-1.8846357946984717E-2</v>
      </c>
      <c r="F491" s="9">
        <f t="shared" si="171"/>
        <v>1.0525680762688866E-2</v>
      </c>
      <c r="G491" s="9">
        <f t="shared" si="172"/>
        <v>4.8364237690652311E-3</v>
      </c>
      <c r="H491" s="9">
        <f t="shared" si="173"/>
        <v>-4.2529139663034662E-2</v>
      </c>
      <c r="I491" s="9">
        <f t="shared" si="174"/>
        <v>0.46929761270756198</v>
      </c>
      <c r="J491" s="3">
        <f t="shared" si="175"/>
        <v>1.1209615548546664E-2</v>
      </c>
      <c r="K491" s="3">
        <f t="shared" si="175"/>
        <v>6.1195991457202378E-3</v>
      </c>
      <c r="L491" s="15" t="str">
        <f t="shared" si="155"/>
        <v>Exit Trade</v>
      </c>
      <c r="M491" s="12">
        <v>0.48039472635774255</v>
      </c>
      <c r="N491" s="15" t="str">
        <f t="shared" si="156"/>
        <v/>
      </c>
      <c r="O491" s="15" t="str">
        <f t="shared" si="157"/>
        <v>Exit Trade</v>
      </c>
      <c r="P491" s="15" t="str">
        <f t="shared" si="158"/>
        <v/>
      </c>
      <c r="Q491" s="15">
        <f t="shared" si="159"/>
        <v>1165.5</v>
      </c>
      <c r="R491" s="15" t="str">
        <f t="shared" si="160"/>
        <v/>
      </c>
      <c r="S491" s="15">
        <f t="shared" si="161"/>
        <v>1217.6500000000001</v>
      </c>
      <c r="T491" s="18" t="str">
        <f t="shared" si="162"/>
        <v/>
      </c>
      <c r="U491" s="18">
        <f t="shared" si="163"/>
        <v>-1.6248153618906941E-2</v>
      </c>
      <c r="V491" s="18" t="str">
        <f t="shared" si="164"/>
        <v/>
      </c>
      <c r="W491" s="18">
        <f t="shared" si="165"/>
        <v>-7.5393267584970246E-3</v>
      </c>
      <c r="X491" s="18" t="str">
        <f t="shared" si="166"/>
        <v/>
      </c>
      <c r="Y491" s="18" t="str">
        <f t="shared" si="167"/>
        <v/>
      </c>
      <c r="Z491" s="18" t="str">
        <f t="shared" si="168"/>
        <v/>
      </c>
      <c r="AA491" s="18" t="str">
        <f t="shared" si="169"/>
        <v/>
      </c>
    </row>
    <row r="492" spans="1:27">
      <c r="A492" s="11">
        <v>42730</v>
      </c>
      <c r="B492" s="12">
        <v>1175</v>
      </c>
      <c r="C492" s="12">
        <v>1219.5</v>
      </c>
      <c r="D492" s="9">
        <f t="shared" si="154"/>
        <v>-1.6143938041994311E-2</v>
      </c>
      <c r="E492" s="9">
        <f t="shared" si="170"/>
        <v>-1.946927203415116E-2</v>
      </c>
      <c r="F492" s="9">
        <f t="shared" si="171"/>
        <v>9.7397970692174908E-3</v>
      </c>
      <c r="G492" s="9">
        <f t="shared" si="172"/>
        <v>2.4452713715881931E-3</v>
      </c>
      <c r="H492" s="9">
        <f t="shared" si="173"/>
        <v>-4.1383815439890517E-2</v>
      </c>
      <c r="I492" s="9">
        <f t="shared" si="174"/>
        <v>0.34141717414898992</v>
      </c>
      <c r="J492" s="3">
        <f t="shared" si="175"/>
        <v>-9.4836670179135937E-3</v>
      </c>
      <c r="K492" s="3">
        <f t="shared" si="175"/>
        <v>-4.3678817814425518E-3</v>
      </c>
      <c r="L492" s="15" t="str">
        <f t="shared" si="155"/>
        <v>Exit Trade</v>
      </c>
      <c r="M492" s="12">
        <v>0.48039472635774255</v>
      </c>
      <c r="N492" s="15" t="str">
        <f t="shared" si="156"/>
        <v/>
      </c>
      <c r="O492" s="15" t="str">
        <f t="shared" si="157"/>
        <v>Exit Trade</v>
      </c>
      <c r="P492" s="15" t="str">
        <f t="shared" si="158"/>
        <v/>
      </c>
      <c r="Q492" s="15">
        <f t="shared" si="159"/>
        <v>1165.5</v>
      </c>
      <c r="R492" s="15" t="str">
        <f t="shared" si="160"/>
        <v/>
      </c>
      <c r="S492" s="15">
        <f t="shared" si="161"/>
        <v>1217.6500000000001</v>
      </c>
      <c r="T492" s="18" t="str">
        <f t="shared" si="162"/>
        <v/>
      </c>
      <c r="U492" s="18">
        <f t="shared" si="163"/>
        <v>-1.6248153618906941E-2</v>
      </c>
      <c r="V492" s="18" t="str">
        <f t="shared" si="164"/>
        <v/>
      </c>
      <c r="W492" s="18">
        <f t="shared" si="165"/>
        <v>-7.5393267584970246E-3</v>
      </c>
      <c r="X492" s="18" t="str">
        <f t="shared" si="166"/>
        <v/>
      </c>
      <c r="Y492" s="18" t="str">
        <f t="shared" si="167"/>
        <v/>
      </c>
      <c r="Z492" s="18" t="str">
        <f t="shared" si="168"/>
        <v/>
      </c>
      <c r="AA492" s="18" t="str">
        <f t="shared" si="169"/>
        <v/>
      </c>
    </row>
    <row r="493" spans="1:27">
      <c r="A493" s="11">
        <v>42731</v>
      </c>
      <c r="B493" s="12">
        <v>1185.2</v>
      </c>
      <c r="C493" s="12">
        <v>1232.1500000000001</v>
      </c>
      <c r="D493" s="9">
        <f t="shared" si="154"/>
        <v>-1.6871938564914403E-2</v>
      </c>
      <c r="E493" s="9">
        <f t="shared" si="170"/>
        <v>-2.0370180067510932E-2</v>
      </c>
      <c r="F493" s="9">
        <f t="shared" si="171"/>
        <v>7.999628076741417E-3</v>
      </c>
      <c r="G493" s="9">
        <f t="shared" si="172"/>
        <v>-2.3710168948427451E-3</v>
      </c>
      <c r="H493" s="9">
        <f t="shared" si="173"/>
        <v>-3.836934324017912E-2</v>
      </c>
      <c r="I493" s="9">
        <f t="shared" si="174"/>
        <v>0.43730051810377535</v>
      </c>
      <c r="J493" s="3">
        <f t="shared" si="175"/>
        <v>8.6808510638298267E-3</v>
      </c>
      <c r="K493" s="3">
        <f t="shared" si="175"/>
        <v>1.0373103731037385E-2</v>
      </c>
      <c r="L493" s="15" t="str">
        <f t="shared" si="155"/>
        <v>Exit Trade</v>
      </c>
      <c r="M493" s="12">
        <v>0.48039472635774255</v>
      </c>
      <c r="N493" s="15" t="str">
        <f t="shared" si="156"/>
        <v/>
      </c>
      <c r="O493" s="15" t="str">
        <f t="shared" si="157"/>
        <v>Exit Trade</v>
      </c>
      <c r="P493" s="15" t="str">
        <f t="shared" si="158"/>
        <v/>
      </c>
      <c r="Q493" s="15">
        <f t="shared" si="159"/>
        <v>1165.5</v>
      </c>
      <c r="R493" s="15" t="str">
        <f t="shared" si="160"/>
        <v/>
      </c>
      <c r="S493" s="15">
        <f t="shared" si="161"/>
        <v>1217.6500000000001</v>
      </c>
      <c r="T493" s="18" t="str">
        <f t="shared" si="162"/>
        <v/>
      </c>
      <c r="U493" s="18">
        <f t="shared" si="163"/>
        <v>-1.6248153618906941E-2</v>
      </c>
      <c r="V493" s="18" t="str">
        <f t="shared" si="164"/>
        <v/>
      </c>
      <c r="W493" s="18">
        <f t="shared" si="165"/>
        <v>-7.5393267584970246E-3</v>
      </c>
      <c r="X493" s="18" t="str">
        <f t="shared" si="166"/>
        <v/>
      </c>
      <c r="Y493" s="18" t="str">
        <f t="shared" si="167"/>
        <v/>
      </c>
      <c r="Z493" s="18" t="str">
        <f t="shared" si="168"/>
        <v/>
      </c>
      <c r="AA493" s="18" t="str">
        <f t="shared" si="169"/>
        <v/>
      </c>
    </row>
    <row r="494" spans="1:27">
      <c r="A494" s="11">
        <v>42732</v>
      </c>
      <c r="B494" s="12">
        <v>1186.75</v>
      </c>
      <c r="C494" s="12">
        <v>1237.95</v>
      </c>
      <c r="D494" s="9">
        <f t="shared" si="154"/>
        <v>-1.8343863774629598E-2</v>
      </c>
      <c r="E494" s="9">
        <f t="shared" si="170"/>
        <v>-2.0853656453875914E-2</v>
      </c>
      <c r="F494" s="9">
        <f t="shared" si="171"/>
        <v>7.380449266402158E-3</v>
      </c>
      <c r="G494" s="9">
        <f t="shared" si="172"/>
        <v>-4.2476456044710578E-3</v>
      </c>
      <c r="H494" s="9">
        <f t="shared" si="173"/>
        <v>-3.7459667303280771E-2</v>
      </c>
      <c r="I494" s="9">
        <f t="shared" si="174"/>
        <v>0.34005960730217127</v>
      </c>
      <c r="J494" s="3">
        <f t="shared" si="175"/>
        <v>1.3077961525480547E-3</v>
      </c>
      <c r="K494" s="3">
        <f t="shared" si="175"/>
        <v>4.7072190885849565E-3</v>
      </c>
      <c r="L494" s="15" t="str">
        <f t="shared" si="155"/>
        <v>Exit Trade</v>
      </c>
      <c r="M494" s="12">
        <v>0.48039472635774255</v>
      </c>
      <c r="N494" s="15" t="str">
        <f t="shared" si="156"/>
        <v/>
      </c>
      <c r="O494" s="15" t="str">
        <f t="shared" si="157"/>
        <v>Exit Trade</v>
      </c>
      <c r="P494" s="15" t="str">
        <f t="shared" si="158"/>
        <v/>
      </c>
      <c r="Q494" s="15">
        <f t="shared" si="159"/>
        <v>1165.5</v>
      </c>
      <c r="R494" s="15" t="str">
        <f t="shared" si="160"/>
        <v/>
      </c>
      <c r="S494" s="15">
        <f t="shared" si="161"/>
        <v>1217.6500000000001</v>
      </c>
      <c r="T494" s="18" t="str">
        <f t="shared" si="162"/>
        <v/>
      </c>
      <c r="U494" s="18">
        <f t="shared" si="163"/>
        <v>-1.6248153618906941E-2</v>
      </c>
      <c r="V494" s="18" t="str">
        <f t="shared" si="164"/>
        <v/>
      </c>
      <c r="W494" s="18">
        <f t="shared" si="165"/>
        <v>-7.5393267584970246E-3</v>
      </c>
      <c r="X494" s="18" t="str">
        <f t="shared" si="166"/>
        <v/>
      </c>
      <c r="Y494" s="18" t="str">
        <f t="shared" si="167"/>
        <v/>
      </c>
      <c r="Z494" s="18" t="str">
        <f t="shared" si="168"/>
        <v/>
      </c>
      <c r="AA494" s="18" t="str">
        <f t="shared" si="169"/>
        <v/>
      </c>
    </row>
    <row r="495" spans="1:27">
      <c r="A495" s="11">
        <v>42733</v>
      </c>
      <c r="B495" s="12">
        <v>1205.2</v>
      </c>
      <c r="C495" s="12">
        <v>1257.2</v>
      </c>
      <c r="D495" s="9">
        <f t="shared" si="154"/>
        <v>-1.8345249344222842E-2</v>
      </c>
      <c r="E495" s="9">
        <f t="shared" si="170"/>
        <v>-2.1231705702714827E-2</v>
      </c>
      <c r="F495" s="9">
        <f t="shared" si="171"/>
        <v>6.9228384558787711E-3</v>
      </c>
      <c r="G495" s="9">
        <f t="shared" si="172"/>
        <v>-5.6553191769875919E-3</v>
      </c>
      <c r="H495" s="9">
        <f t="shared" si="173"/>
        <v>-3.6808092228442064E-2</v>
      </c>
      <c r="I495" s="9">
        <f t="shared" si="174"/>
        <v>0.41694694696231854</v>
      </c>
      <c r="J495" s="3">
        <f t="shared" si="175"/>
        <v>1.5546661049083669E-2</v>
      </c>
      <c r="K495" s="3">
        <f t="shared" si="175"/>
        <v>1.5549901046084252E-2</v>
      </c>
      <c r="L495" s="15" t="str">
        <f t="shared" si="155"/>
        <v>Exit Trade</v>
      </c>
      <c r="M495" s="12">
        <v>0.48039472635774255</v>
      </c>
      <c r="N495" s="15" t="str">
        <f t="shared" si="156"/>
        <v/>
      </c>
      <c r="O495" s="15" t="str">
        <f t="shared" si="157"/>
        <v>Exit Trade</v>
      </c>
      <c r="P495" s="15" t="str">
        <f t="shared" si="158"/>
        <v/>
      </c>
      <c r="Q495" s="15">
        <f t="shared" si="159"/>
        <v>1165.5</v>
      </c>
      <c r="R495" s="15" t="str">
        <f t="shared" si="160"/>
        <v/>
      </c>
      <c r="S495" s="15">
        <f t="shared" si="161"/>
        <v>1217.6500000000001</v>
      </c>
      <c r="T495" s="18" t="str">
        <f t="shared" si="162"/>
        <v/>
      </c>
      <c r="U495" s="18">
        <f t="shared" si="163"/>
        <v>-1.6248153618906941E-2</v>
      </c>
      <c r="V495" s="18" t="str">
        <f t="shared" si="164"/>
        <v/>
      </c>
      <c r="W495" s="18">
        <f t="shared" si="165"/>
        <v>-7.5393267584970246E-3</v>
      </c>
      <c r="X495" s="18" t="str">
        <f t="shared" si="166"/>
        <v/>
      </c>
      <c r="Y495" s="18" t="str">
        <f t="shared" si="167"/>
        <v/>
      </c>
      <c r="Z495" s="18" t="str">
        <f t="shared" si="168"/>
        <v/>
      </c>
      <c r="AA495" s="18" t="str">
        <f t="shared" si="169"/>
        <v/>
      </c>
    </row>
    <row r="496" spans="1:27">
      <c r="A496" s="11">
        <v>42734</v>
      </c>
      <c r="B496" s="12">
        <v>1206.2</v>
      </c>
      <c r="C496" s="12">
        <v>1262.5999999999999</v>
      </c>
      <c r="D496" s="9">
        <f t="shared" si="154"/>
        <v>-1.9846460856400985E-2</v>
      </c>
      <c r="E496" s="9">
        <f t="shared" si="170"/>
        <v>-2.1441489364457975E-2</v>
      </c>
      <c r="F496" s="9">
        <f t="shared" si="171"/>
        <v>6.775921951064052E-3</v>
      </c>
      <c r="G496" s="9">
        <f t="shared" si="172"/>
        <v>-6.1956649745638585E-3</v>
      </c>
      <c r="H496" s="9">
        <f t="shared" si="173"/>
        <v>-3.6687313754352094E-2</v>
      </c>
      <c r="I496" s="9">
        <f t="shared" si="174"/>
        <v>0.23539652900023686</v>
      </c>
      <c r="J496" s="3">
        <f t="shared" si="175"/>
        <v>8.29737802854298E-4</v>
      </c>
      <c r="K496" s="3">
        <f t="shared" si="175"/>
        <v>4.2952593063950552E-3</v>
      </c>
      <c r="L496" s="15" t="str">
        <f t="shared" si="155"/>
        <v>Exit Trade</v>
      </c>
      <c r="M496" s="12">
        <v>0.48039472635774255</v>
      </c>
      <c r="N496" s="15" t="str">
        <f t="shared" si="156"/>
        <v/>
      </c>
      <c r="O496" s="15" t="str">
        <f t="shared" si="157"/>
        <v>Exit Trade</v>
      </c>
      <c r="P496" s="15" t="str">
        <f t="shared" si="158"/>
        <v/>
      </c>
      <c r="Q496" s="15">
        <f t="shared" si="159"/>
        <v>1165.5</v>
      </c>
      <c r="R496" s="15" t="str">
        <f t="shared" si="160"/>
        <v/>
      </c>
      <c r="S496" s="15">
        <f t="shared" si="161"/>
        <v>1217.6500000000001</v>
      </c>
      <c r="T496" s="18" t="str">
        <f t="shared" si="162"/>
        <v/>
      </c>
      <c r="U496" s="18">
        <f t="shared" si="163"/>
        <v>-1.6248153618906941E-2</v>
      </c>
      <c r="V496" s="18" t="str">
        <f t="shared" si="164"/>
        <v/>
      </c>
      <c r="W496" s="18">
        <f t="shared" si="165"/>
        <v>-7.5393267584970246E-3</v>
      </c>
      <c r="X496" s="18" t="str">
        <f t="shared" si="166"/>
        <v/>
      </c>
      <c r="Y496" s="18" t="str">
        <f t="shared" si="167"/>
        <v/>
      </c>
      <c r="Z496" s="18" t="str">
        <f t="shared" si="168"/>
        <v/>
      </c>
      <c r="AA496" s="18" t="str">
        <f t="shared" si="169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C496"/>
  <sheetViews>
    <sheetView topLeftCell="D1" workbookViewId="0">
      <pane ySplit="1" topLeftCell="A22" activePane="bottomLeft" state="frozen"/>
      <selection pane="bottomLeft" activeCell="L31" sqref="L31"/>
    </sheetView>
  </sheetViews>
  <sheetFormatPr defaultRowHeight="15"/>
  <cols>
    <col min="1" max="1" width="10.42578125" style="9" bestFit="1" customWidth="1"/>
    <col min="2" max="2" width="17.28515625" style="9" bestFit="1" customWidth="1"/>
    <col min="3" max="3" width="11" style="9" bestFit="1" customWidth="1"/>
    <col min="4" max="6" width="9.140625" style="9"/>
    <col min="7" max="7" width="10.42578125" style="9" bestFit="1" customWidth="1"/>
    <col min="8" max="9" width="9.140625" style="9"/>
    <col min="10" max="10" width="14.85546875" style="9" bestFit="1" customWidth="1"/>
    <col min="11" max="11" width="9.140625" style="9"/>
    <col min="12" max="12" width="11.140625" style="15" bestFit="1" customWidth="1"/>
    <col min="13" max="13" width="11" style="9" bestFit="1" customWidth="1"/>
    <col min="14" max="14" width="19.28515625" style="9" bestFit="1" customWidth="1"/>
    <col min="15" max="15" width="19.28515625" style="9" customWidth="1"/>
    <col min="16" max="16" width="28" style="9" bestFit="1" customWidth="1"/>
    <col min="17" max="18" width="20.42578125" style="9" bestFit="1" customWidth="1"/>
    <col min="19" max="19" width="10.5703125" style="9" bestFit="1" customWidth="1"/>
    <col min="20" max="20" width="10.42578125" style="3" bestFit="1" customWidth="1"/>
    <col min="21" max="21" width="11.140625" style="3" bestFit="1" customWidth="1"/>
    <col min="22" max="22" width="6.85546875" style="3" bestFit="1" customWidth="1"/>
    <col min="23" max="23" width="9.140625" style="3"/>
    <col min="24" max="24" width="18.5703125" style="3" bestFit="1" customWidth="1"/>
    <col min="25" max="25" width="13.5703125" style="3" bestFit="1" customWidth="1"/>
    <col min="26" max="26" width="12.28515625" style="3" bestFit="1" customWidth="1"/>
    <col min="27" max="27" width="32" style="3" bestFit="1" customWidth="1"/>
    <col min="28" max="28" width="15.5703125" style="9" bestFit="1" customWidth="1"/>
    <col min="29" max="16384" width="9.140625" style="9"/>
  </cols>
  <sheetData>
    <row r="1" spans="1:27" s="14" customFormat="1">
      <c r="A1" s="13" t="s">
        <v>32</v>
      </c>
      <c r="B1" s="13" t="s">
        <v>35</v>
      </c>
      <c r="C1" s="13" t="s">
        <v>36</v>
      </c>
      <c r="D1" s="13" t="s">
        <v>37</v>
      </c>
      <c r="E1" s="13" t="s">
        <v>30</v>
      </c>
      <c r="F1" s="13" t="s">
        <v>38</v>
      </c>
      <c r="G1" s="13" t="s">
        <v>39</v>
      </c>
      <c r="H1" s="13" t="s">
        <v>31</v>
      </c>
      <c r="I1" s="13" t="s">
        <v>40</v>
      </c>
      <c r="J1" s="13" t="s">
        <v>41</v>
      </c>
      <c r="K1" s="13" t="s">
        <v>42</v>
      </c>
      <c r="L1" s="13" t="s">
        <v>43</v>
      </c>
      <c r="M1" s="13" t="s">
        <v>44</v>
      </c>
      <c r="N1" s="14" t="s">
        <v>45</v>
      </c>
      <c r="P1" s="14" t="s">
        <v>46</v>
      </c>
      <c r="Q1" s="14" t="s">
        <v>48</v>
      </c>
      <c r="R1" s="14" t="s">
        <v>47</v>
      </c>
      <c r="S1" s="14" t="s">
        <v>49</v>
      </c>
      <c r="T1" s="19" t="s">
        <v>51</v>
      </c>
      <c r="U1" s="19" t="s">
        <v>50</v>
      </c>
      <c r="V1" s="19" t="s">
        <v>34</v>
      </c>
      <c r="W1" s="19" t="s">
        <v>34</v>
      </c>
      <c r="X1" s="19" t="s">
        <v>52</v>
      </c>
      <c r="Y1" s="19" t="s">
        <v>53</v>
      </c>
      <c r="Z1" s="19" t="s">
        <v>54</v>
      </c>
      <c r="AA1" s="19" t="s">
        <v>55</v>
      </c>
    </row>
    <row r="2" spans="1:27">
      <c r="A2" s="11">
        <v>42005</v>
      </c>
      <c r="B2" s="12">
        <v>952.05</v>
      </c>
      <c r="C2" s="12">
        <v>1124</v>
      </c>
      <c r="D2" s="9">
        <f>LOG(B2/C2)</f>
        <v>-7.2106553863404574E-2</v>
      </c>
      <c r="M2" s="12"/>
    </row>
    <row r="3" spans="1:27">
      <c r="A3" s="11">
        <v>42006</v>
      </c>
      <c r="B3" s="12">
        <v>965.3</v>
      </c>
      <c r="C3" s="12">
        <v>1171.9000000000001</v>
      </c>
      <c r="D3" s="9">
        <f t="shared" ref="D3:D66" si="0">LOG(B3/C3)</f>
        <v>-8.4228248067828901E-2</v>
      </c>
      <c r="M3" s="12"/>
    </row>
    <row r="4" spans="1:27">
      <c r="A4" s="11">
        <v>42009</v>
      </c>
      <c r="B4" s="12">
        <v>957.15</v>
      </c>
      <c r="C4" s="12">
        <v>1156.4000000000001</v>
      </c>
      <c r="D4" s="9">
        <f t="shared" si="0"/>
        <v>-8.2128079320547623E-2</v>
      </c>
      <c r="M4" s="12"/>
    </row>
    <row r="5" spans="1:27">
      <c r="A5" s="11">
        <v>42010</v>
      </c>
      <c r="B5" s="12">
        <v>942.25</v>
      </c>
      <c r="C5" s="12">
        <v>1101.95</v>
      </c>
      <c r="D5" s="9">
        <f t="shared" si="0"/>
        <v>-6.7995743115783547E-2</v>
      </c>
      <c r="M5" s="12"/>
    </row>
    <row r="6" spans="1:27">
      <c r="A6" s="11">
        <v>42011</v>
      </c>
      <c r="B6" s="12">
        <v>945</v>
      </c>
      <c r="C6" s="12">
        <v>1099.25</v>
      </c>
      <c r="D6" s="9">
        <f t="shared" si="0"/>
        <v>-6.5664665782480938E-2</v>
      </c>
      <c r="M6" s="12"/>
    </row>
    <row r="7" spans="1:27">
      <c r="A7" s="11">
        <v>42012</v>
      </c>
      <c r="B7" s="12">
        <v>964.85</v>
      </c>
      <c r="C7" s="12">
        <v>1123.3499999999999</v>
      </c>
      <c r="D7" s="9">
        <f t="shared" si="0"/>
        <v>-6.6055288459871075E-2</v>
      </c>
      <c r="M7" s="12"/>
    </row>
    <row r="8" spans="1:27">
      <c r="A8" s="11">
        <v>42013</v>
      </c>
      <c r="B8" s="12">
        <v>975.65</v>
      </c>
      <c r="C8" s="12">
        <v>1113.3</v>
      </c>
      <c r="D8" s="9">
        <f t="shared" si="0"/>
        <v>-5.7318160182319541E-2</v>
      </c>
      <c r="M8" s="12"/>
    </row>
    <row r="9" spans="1:27">
      <c r="A9" s="11">
        <v>42016</v>
      </c>
      <c r="B9" s="12">
        <v>967.05</v>
      </c>
      <c r="C9" s="12">
        <v>1128.55</v>
      </c>
      <c r="D9" s="9">
        <f t="shared" si="0"/>
        <v>-6.7071875833353223E-2</v>
      </c>
      <c r="M9" s="12"/>
    </row>
    <row r="10" spans="1:27">
      <c r="A10" s="11">
        <v>42017</v>
      </c>
      <c r="B10" s="12">
        <v>963.35</v>
      </c>
      <c r="C10" s="12">
        <v>1122.2</v>
      </c>
      <c r="D10" s="9">
        <f t="shared" si="0"/>
        <v>-6.6286162650188385E-2</v>
      </c>
      <c r="M10" s="12"/>
    </row>
    <row r="11" spans="1:27">
      <c r="A11" s="11">
        <v>42018</v>
      </c>
      <c r="B11" s="12">
        <v>963.9</v>
      </c>
      <c r="C11" s="12">
        <v>1120.3</v>
      </c>
      <c r="D11" s="9">
        <f t="shared" si="0"/>
        <v>-6.5302355701103265E-2</v>
      </c>
      <c r="M11" s="12"/>
    </row>
    <row r="12" spans="1:27">
      <c r="A12" s="11">
        <v>42019</v>
      </c>
      <c r="B12" s="12">
        <v>993.15</v>
      </c>
      <c r="C12" s="12">
        <v>1202.55</v>
      </c>
      <c r="D12" s="9">
        <f t="shared" si="0"/>
        <v>-8.3088295716070751E-2</v>
      </c>
      <c r="M12" s="12"/>
    </row>
    <row r="13" spans="1:27">
      <c r="A13" s="11">
        <v>42020</v>
      </c>
      <c r="B13" s="12">
        <v>1001.35</v>
      </c>
      <c r="C13" s="12">
        <v>1194.55</v>
      </c>
      <c r="D13" s="9">
        <f t="shared" si="0"/>
        <v>-7.6618430473376159E-2</v>
      </c>
      <c r="M13" s="12"/>
    </row>
    <row r="14" spans="1:27">
      <c r="A14" s="11">
        <v>42023</v>
      </c>
      <c r="B14" s="12">
        <v>1004.55</v>
      </c>
      <c r="C14" s="12">
        <v>1181.7</v>
      </c>
      <c r="D14" s="9">
        <f t="shared" si="0"/>
        <v>-7.0535677536943481E-2</v>
      </c>
      <c r="M14" s="12"/>
    </row>
    <row r="15" spans="1:27">
      <c r="A15" s="11">
        <v>42024</v>
      </c>
      <c r="B15" s="12">
        <v>1020.95</v>
      </c>
      <c r="C15" s="12">
        <v>1251.55</v>
      </c>
      <c r="D15" s="9">
        <f t="shared" si="0"/>
        <v>-8.8443731083766075E-2</v>
      </c>
      <c r="M15" s="12"/>
    </row>
    <row r="16" spans="1:27">
      <c r="A16" s="11">
        <v>42025</v>
      </c>
      <c r="B16" s="12">
        <v>1019.95</v>
      </c>
      <c r="C16" s="12">
        <v>1287.2</v>
      </c>
      <c r="D16" s="9">
        <f t="shared" si="0"/>
        <v>-0.10106714879605186</v>
      </c>
      <c r="M16" s="12"/>
    </row>
    <row r="17" spans="1:29">
      <c r="A17" s="11">
        <v>42026</v>
      </c>
      <c r="B17" s="12">
        <v>1021.25</v>
      </c>
      <c r="C17" s="12">
        <v>1279.6500000000001</v>
      </c>
      <c r="D17" s="9">
        <f t="shared" si="0"/>
        <v>-9.7959131471361496E-2</v>
      </c>
      <c r="M17" s="12"/>
    </row>
    <row r="18" spans="1:29">
      <c r="A18" s="11">
        <v>42027</v>
      </c>
      <c r="B18" s="12">
        <v>1042.8</v>
      </c>
      <c r="C18" s="12">
        <v>1290.0999999999999</v>
      </c>
      <c r="D18" s="9">
        <f t="shared" si="0"/>
        <v>-9.2422352737039346E-2</v>
      </c>
      <c r="M18" s="12"/>
    </row>
    <row r="19" spans="1:29">
      <c r="A19" s="11">
        <v>42031</v>
      </c>
      <c r="B19" s="12">
        <v>1074.05</v>
      </c>
      <c r="C19" s="12">
        <v>1315.85</v>
      </c>
      <c r="D19" s="9">
        <f t="shared" si="0"/>
        <v>-8.8181885361692955E-2</v>
      </c>
      <c r="M19" s="12"/>
    </row>
    <row r="20" spans="1:29">
      <c r="A20" s="11">
        <v>42032</v>
      </c>
      <c r="B20" s="12">
        <v>1058.3499999999999</v>
      </c>
      <c r="C20" s="12">
        <v>1344.6</v>
      </c>
      <c r="D20" s="9">
        <f t="shared" si="0"/>
        <v>-0.10396379278104527</v>
      </c>
      <c r="M20" s="12"/>
    </row>
    <row r="21" spans="1:29">
      <c r="A21" s="11">
        <v>42033</v>
      </c>
      <c r="B21" s="12">
        <v>1095</v>
      </c>
      <c r="C21" s="12">
        <v>1315.55</v>
      </c>
      <c r="D21" s="9">
        <f t="shared" si="0"/>
        <v>-7.9693239753707054E-2</v>
      </c>
      <c r="M21" s="12"/>
    </row>
    <row r="22" spans="1:29">
      <c r="A22" s="11">
        <v>42034</v>
      </c>
      <c r="B22" s="12">
        <v>1077.3499999999999</v>
      </c>
      <c r="C22" s="12">
        <v>1262.5</v>
      </c>
      <c r="D22" s="9">
        <f t="shared" si="0"/>
        <v>-6.8874570795148818E-2</v>
      </c>
      <c r="M22" s="12"/>
    </row>
    <row r="23" spans="1:29">
      <c r="A23" s="11">
        <v>42037</v>
      </c>
      <c r="B23" s="12">
        <v>1081.5999999999999</v>
      </c>
      <c r="C23" s="12">
        <v>1269.3</v>
      </c>
      <c r="D23" s="9">
        <f t="shared" si="0"/>
        <v>-6.949760145339641E-2</v>
      </c>
      <c r="M23" s="12"/>
    </row>
    <row r="24" spans="1:29">
      <c r="A24" s="11">
        <v>42038</v>
      </c>
      <c r="B24" s="12">
        <v>1064.0999999999999</v>
      </c>
      <c r="C24" s="12">
        <v>1230.1500000000001</v>
      </c>
      <c r="D24" s="9">
        <f t="shared" si="0"/>
        <v>-6.2975627760315372E-2</v>
      </c>
      <c r="M24" s="12"/>
    </row>
    <row r="25" spans="1:29">
      <c r="A25" s="11">
        <v>42039</v>
      </c>
      <c r="B25" s="12">
        <v>1067.7</v>
      </c>
      <c r="C25" s="12">
        <v>1232.45</v>
      </c>
      <c r="D25" s="9">
        <f t="shared" si="0"/>
        <v>-6.2320066430977941E-2</v>
      </c>
      <c r="M25" s="12"/>
    </row>
    <row r="26" spans="1:29">
      <c r="A26" s="11">
        <v>42040</v>
      </c>
      <c r="B26" s="12">
        <v>1076.5</v>
      </c>
      <c r="C26" s="12">
        <v>1246.45</v>
      </c>
      <c r="D26" s="9">
        <f t="shared" si="0"/>
        <v>-6.3660827774052228E-2</v>
      </c>
      <c r="M26" s="12"/>
      <c r="AB26" s="9" t="s">
        <v>59</v>
      </c>
      <c r="AC26" s="3">
        <f>SUM(AA:AA)</f>
        <v>0.1444577762203193</v>
      </c>
    </row>
    <row r="27" spans="1:29">
      <c r="A27" s="11">
        <v>42041</v>
      </c>
      <c r="B27" s="12">
        <v>1053.5</v>
      </c>
      <c r="C27" s="12">
        <v>1280.55</v>
      </c>
      <c r="D27" s="9">
        <f t="shared" si="0"/>
        <v>-8.476200053323546E-2</v>
      </c>
      <c r="M27" s="12"/>
      <c r="AB27" s="9" t="s">
        <v>62</v>
      </c>
      <c r="AC27" s="9">
        <f>COUNTIF(AA:AA,"&gt;0")</f>
        <v>12</v>
      </c>
    </row>
    <row r="28" spans="1:29">
      <c r="A28" s="11">
        <v>42044</v>
      </c>
      <c r="B28" s="12">
        <v>1040.0999999999999</v>
      </c>
      <c r="C28" s="12">
        <v>1271.95</v>
      </c>
      <c r="D28" s="9">
        <f t="shared" si="0"/>
        <v>-8.7394943276831713E-2</v>
      </c>
      <c r="M28" s="12"/>
      <c r="AB28" s="9" t="s">
        <v>63</v>
      </c>
      <c r="AC28" s="9">
        <f>COUNTIF(AA:AA,"&lt;0")</f>
        <v>0</v>
      </c>
    </row>
    <row r="29" spans="1:29">
      <c r="A29" s="11">
        <v>42045</v>
      </c>
      <c r="B29" s="12">
        <v>1054.45</v>
      </c>
      <c r="C29" s="12">
        <v>1246.1500000000001</v>
      </c>
      <c r="D29" s="9">
        <f t="shared" si="0"/>
        <v>-7.254433066768802E-2</v>
      </c>
      <c r="M29" s="12"/>
    </row>
    <row r="30" spans="1:29">
      <c r="A30" s="11">
        <v>42046</v>
      </c>
      <c r="B30" s="12">
        <v>1058.4000000000001</v>
      </c>
      <c r="C30" s="12">
        <v>1245.8</v>
      </c>
      <c r="D30" s="9">
        <f t="shared" si="0"/>
        <v>-7.0798495358677563E-2</v>
      </c>
      <c r="M30" s="12"/>
    </row>
    <row r="31" spans="1:29">
      <c r="A31" s="11">
        <v>42047</v>
      </c>
      <c r="B31" s="12">
        <v>1076</v>
      </c>
      <c r="C31" s="12">
        <v>1253.25</v>
      </c>
      <c r="D31" s="9">
        <f t="shared" si="0"/>
        <v>-6.622544195472102E-2</v>
      </c>
      <c r="E31" s="9">
        <f>AVERAGE(D2:D31)</f>
        <v>-7.6172824156432659E-2</v>
      </c>
      <c r="F31" s="9">
        <f>STDEV(D2:D31)</f>
        <v>1.2497817782946169E-2</v>
      </c>
      <c r="G31" s="9">
        <f>E31+2.25*F31</f>
        <v>-4.805273414480378E-2</v>
      </c>
      <c r="H31" s="9">
        <f>E31-2.25*F31</f>
        <v>-0.10429291416806154</v>
      </c>
      <c r="I31" s="9">
        <f>(D31-E31)/F31</f>
        <v>0.79592952741600098</v>
      </c>
      <c r="J31" s="3">
        <f>(B31-B30)/B30</f>
        <v>1.6628873771730827E-2</v>
      </c>
      <c r="K31" s="3">
        <f>(C31-C30)/C30</f>
        <v>5.9800931128592433E-3</v>
      </c>
      <c r="L31" s="15" t="str">
        <f>IF(ABS(I31)&gt;2,"Enter Trade",IF(ABS(I31)&lt;0.5,"Exit Trade",""))</f>
        <v/>
      </c>
      <c r="M31" s="17"/>
      <c r="N31" s="15" t="str">
        <f t="shared" ref="N31:N78" si="1">IF(M31&lt;&gt;M30,L31,"")</f>
        <v/>
      </c>
      <c r="O31" s="15">
        <f t="shared" ref="O31:O78" si="2">IF(M31&lt;&gt;M30,N31,O30)</f>
        <v>0</v>
      </c>
      <c r="P31" s="15" t="str">
        <f t="shared" ref="P31:P78" si="3">IF(OR(N31="Enter Trade",N31="Exit Trade"),B31,"")</f>
        <v/>
      </c>
      <c r="R31" s="15" t="str">
        <f t="shared" ref="R31:R78" si="4">IF(OR(N31="Enter Trade",N31="Exit Trade"),C31,"")</f>
        <v/>
      </c>
    </row>
    <row r="32" spans="1:29">
      <c r="A32" s="11">
        <v>42048</v>
      </c>
      <c r="B32" s="12">
        <v>1065.8</v>
      </c>
      <c r="C32" s="12">
        <v>1268.6500000000001</v>
      </c>
      <c r="D32" s="9">
        <f t="shared" si="0"/>
        <v>-7.5666107896406529E-2</v>
      </c>
      <c r="E32" s="9">
        <f t="shared" ref="E32:E95" si="5">AVERAGE(D3:D32)</f>
        <v>-7.6291475957532731E-2</v>
      </c>
      <c r="F32" s="9">
        <f t="shared" ref="F32:F95" si="6">STDEV(D3:D32)</f>
        <v>1.2474757810531584E-2</v>
      </c>
      <c r="G32" s="9">
        <f t="shared" ref="G32:G95" si="7">E32+2.25*F32</f>
        <v>-4.8223270883836669E-2</v>
      </c>
      <c r="H32" s="9">
        <f t="shared" ref="H32:H95" si="8">E32-2.25*F32</f>
        <v>-0.10435968103122879</v>
      </c>
      <c r="I32" s="9">
        <f t="shared" ref="I32:I95" si="9">(D32-E32)/F32</f>
        <v>5.0130677534937551E-2</v>
      </c>
      <c r="J32" s="3">
        <f t="shared" ref="J32:K95" si="10">(B32-B31)/B31</f>
        <v>-9.4795539033457679E-3</v>
      </c>
      <c r="K32" s="3">
        <f t="shared" si="10"/>
        <v>1.2288051067225287E-2</v>
      </c>
      <c r="L32" s="15" t="str">
        <f t="shared" ref="L32:L95" si="11">IF(ABS(I32)&gt;2,"Enter Trade",IF(ABS(I32)&lt;0.5,"Exit Trade",""))</f>
        <v>Exit Trade</v>
      </c>
      <c r="M32" s="17">
        <v>5.0130677534937551E-2</v>
      </c>
      <c r="N32" s="15" t="str">
        <f t="shared" si="1"/>
        <v>Exit Trade</v>
      </c>
      <c r="O32" s="15" t="str">
        <f t="shared" si="2"/>
        <v>Exit Trade</v>
      </c>
      <c r="P32" s="15">
        <f t="shared" si="3"/>
        <v>1065.8</v>
      </c>
      <c r="Q32" s="15">
        <f t="shared" ref="Q32:Q78" si="12">IF(M32&lt;&gt;M31,P32,Q31)</f>
        <v>1065.8</v>
      </c>
      <c r="R32" s="15">
        <f t="shared" si="4"/>
        <v>1268.6500000000001</v>
      </c>
      <c r="S32" s="15">
        <f t="shared" ref="S32:S78" si="13">IF(M32&lt;&gt;M31,R32,S31)</f>
        <v>1268.6500000000001</v>
      </c>
      <c r="T32" s="18">
        <f t="shared" ref="T32:T78" si="14">IF(OR(N32="Enter Trade",N32="Exit Trade"),J32,"")</f>
        <v>-9.4795539033457679E-3</v>
      </c>
      <c r="U32" s="18">
        <f t="shared" ref="U32:U78" si="15">IF(M32&lt;&gt;M31,T32,U31)</f>
        <v>-9.4795539033457679E-3</v>
      </c>
      <c r="V32" s="18">
        <f t="shared" ref="V32:V78" si="16">IF(OR(N32="Enter Trade",N32="Exit Trade"),K32,"")</f>
        <v>1.2288051067225287E-2</v>
      </c>
      <c r="W32" s="18">
        <f t="shared" ref="W32:W78" si="17">IF(M32&lt;&gt;M31,V32,W31)</f>
        <v>1.2288051067225287E-2</v>
      </c>
      <c r="X32" s="18" t="str">
        <f t="shared" ref="X32:X87" si="18">IF(AND(O31="Enter Trade",O32="Exit Trade",U31&gt;W31),1-Q32/Q31,IF(AND(O31="Enter Trade",O32="Exit Trade",U31&lt;W31),Q32/Q31-1,""))</f>
        <v/>
      </c>
      <c r="Y32" s="18" t="str">
        <f t="shared" ref="Y32:Y87" si="19">IF(AND(O31="Enter Trade",O32="Exit Trade",U31&gt;W31),S32/S31-1,IF(AND(O31="Enter Trade",O32="Exit Trade",U31&lt;W31),1-S32/S31,""))</f>
        <v/>
      </c>
      <c r="Z32" s="18" t="str">
        <f t="shared" ref="Z32:Z87" si="20">IF(AND(X32&lt;&gt;"",Y32&lt;&gt;""),(X32+Y32),"")</f>
        <v/>
      </c>
      <c r="AA32" s="18" t="str">
        <f t="shared" ref="AA32:AA87" si="21">IF(AND(X32&lt;&gt;"",Y32&lt;&gt;""),(X32+Y32)/2,"")</f>
        <v/>
      </c>
    </row>
    <row r="33" spans="1:27">
      <c r="A33" s="11">
        <v>42051</v>
      </c>
      <c r="B33" s="12">
        <v>1067.55</v>
      </c>
      <c r="C33" s="12">
        <v>1288</v>
      </c>
      <c r="D33" s="9">
        <f t="shared" si="0"/>
        <v>-8.1527638141186659E-2</v>
      </c>
      <c r="E33" s="9">
        <f t="shared" si="5"/>
        <v>-7.6201455626644654E-2</v>
      </c>
      <c r="F33" s="9">
        <f t="shared" si="6"/>
        <v>1.2425154996042407E-2</v>
      </c>
      <c r="G33" s="9">
        <f t="shared" si="7"/>
        <v>-4.8244856885549234E-2</v>
      </c>
      <c r="H33" s="9">
        <f t="shared" si="8"/>
        <v>-0.10415805436774007</v>
      </c>
      <c r="I33" s="9">
        <f t="shared" si="9"/>
        <v>-0.42866125342005568</v>
      </c>
      <c r="J33" s="3">
        <f t="shared" si="10"/>
        <v>1.6419590917620568E-3</v>
      </c>
      <c r="K33" s="3">
        <f t="shared" si="10"/>
        <v>1.5252433689354753E-2</v>
      </c>
      <c r="L33" s="15" t="str">
        <f t="shared" si="11"/>
        <v>Exit Trade</v>
      </c>
      <c r="M33" s="17">
        <v>5.0130677534937551E-2</v>
      </c>
      <c r="N33" s="15" t="str">
        <f t="shared" si="1"/>
        <v/>
      </c>
      <c r="O33" s="15" t="str">
        <f t="shared" si="2"/>
        <v>Exit Trade</v>
      </c>
      <c r="P33" s="15" t="str">
        <f t="shared" si="3"/>
        <v/>
      </c>
      <c r="Q33" s="15">
        <f t="shared" si="12"/>
        <v>1065.8</v>
      </c>
      <c r="R33" s="15" t="str">
        <f t="shared" si="4"/>
        <v/>
      </c>
      <c r="S33" s="15">
        <f t="shared" si="13"/>
        <v>1268.6500000000001</v>
      </c>
      <c r="T33" s="18" t="str">
        <f t="shared" si="14"/>
        <v/>
      </c>
      <c r="U33" s="18">
        <f t="shared" si="15"/>
        <v>-9.4795539033457679E-3</v>
      </c>
      <c r="V33" s="18" t="str">
        <f t="shared" si="16"/>
        <v/>
      </c>
      <c r="W33" s="18">
        <f t="shared" si="17"/>
        <v>1.2288051067225287E-2</v>
      </c>
      <c r="X33" s="18" t="str">
        <f t="shared" si="18"/>
        <v/>
      </c>
      <c r="Y33" s="18" t="str">
        <f t="shared" si="19"/>
        <v/>
      </c>
      <c r="Z33" s="18" t="str">
        <f t="shared" si="20"/>
        <v/>
      </c>
      <c r="AA33" s="18" t="str">
        <f t="shared" si="21"/>
        <v/>
      </c>
    </row>
    <row r="34" spans="1:27">
      <c r="A34" s="11">
        <v>42053</v>
      </c>
      <c r="B34" s="12">
        <v>1074.8</v>
      </c>
      <c r="C34" s="12">
        <v>1328.6</v>
      </c>
      <c r="D34" s="9">
        <f t="shared" si="0"/>
        <v>-9.2066590344399818E-2</v>
      </c>
      <c r="E34" s="9">
        <f t="shared" si="5"/>
        <v>-7.6532739327439717E-2</v>
      </c>
      <c r="F34" s="9">
        <f t="shared" si="6"/>
        <v>1.2717670286660137E-2</v>
      </c>
      <c r="G34" s="9">
        <f t="shared" si="7"/>
        <v>-4.7917981182454411E-2</v>
      </c>
      <c r="H34" s="9">
        <f t="shared" si="8"/>
        <v>-0.10514749747242502</v>
      </c>
      <c r="I34" s="9">
        <f t="shared" si="9"/>
        <v>-1.2214384133903773</v>
      </c>
      <c r="J34" s="3">
        <f t="shared" si="10"/>
        <v>6.7912509952695425E-3</v>
      </c>
      <c r="K34" s="3">
        <f t="shared" si="10"/>
        <v>3.1521739130434712E-2</v>
      </c>
      <c r="L34" s="15" t="str">
        <f t="shared" si="11"/>
        <v/>
      </c>
      <c r="M34" s="17">
        <v>5.0130677534937551E-2</v>
      </c>
      <c r="N34" s="15" t="str">
        <f t="shared" si="1"/>
        <v/>
      </c>
      <c r="O34" s="15" t="str">
        <f t="shared" si="2"/>
        <v>Exit Trade</v>
      </c>
      <c r="P34" s="15" t="str">
        <f t="shared" si="3"/>
        <v/>
      </c>
      <c r="Q34" s="15">
        <f t="shared" si="12"/>
        <v>1065.8</v>
      </c>
      <c r="R34" s="15" t="str">
        <f t="shared" si="4"/>
        <v/>
      </c>
      <c r="S34" s="15">
        <f t="shared" si="13"/>
        <v>1268.6500000000001</v>
      </c>
      <c r="T34" s="18" t="str">
        <f t="shared" si="14"/>
        <v/>
      </c>
      <c r="U34" s="18">
        <f t="shared" si="15"/>
        <v>-9.4795539033457679E-3</v>
      </c>
      <c r="V34" s="18" t="str">
        <f t="shared" si="16"/>
        <v/>
      </c>
      <c r="W34" s="18">
        <f t="shared" si="17"/>
        <v>1.2288051067225287E-2</v>
      </c>
      <c r="X34" s="18" t="str">
        <f t="shared" si="18"/>
        <v/>
      </c>
      <c r="Y34" s="18" t="str">
        <f t="shared" si="19"/>
        <v/>
      </c>
      <c r="Z34" s="18" t="str">
        <f t="shared" si="20"/>
        <v/>
      </c>
      <c r="AA34" s="18" t="str">
        <f t="shared" si="21"/>
        <v/>
      </c>
    </row>
    <row r="35" spans="1:27">
      <c r="A35" s="11">
        <v>42054</v>
      </c>
      <c r="B35" s="12">
        <v>1079.8</v>
      </c>
      <c r="C35" s="12">
        <v>1353.45</v>
      </c>
      <c r="D35" s="9">
        <f t="shared" si="0"/>
        <v>-9.8098893288117453E-2</v>
      </c>
      <c r="E35" s="9">
        <f t="shared" si="5"/>
        <v>-7.7536177666517533E-2</v>
      </c>
      <c r="F35" s="9">
        <f t="shared" si="6"/>
        <v>1.3199329953492215E-2</v>
      </c>
      <c r="G35" s="9">
        <f t="shared" si="7"/>
        <v>-4.7837685271160051E-2</v>
      </c>
      <c r="H35" s="9">
        <f t="shared" si="8"/>
        <v>-0.10723467006187501</v>
      </c>
      <c r="I35" s="9">
        <f t="shared" si="9"/>
        <v>-1.5578605651993369</v>
      </c>
      <c r="J35" s="3">
        <f t="shared" si="10"/>
        <v>4.6520282843319693E-3</v>
      </c>
      <c r="K35" s="3">
        <f t="shared" si="10"/>
        <v>1.8703898840885247E-2</v>
      </c>
      <c r="L35" s="15" t="str">
        <f t="shared" si="11"/>
        <v/>
      </c>
      <c r="M35" s="17">
        <v>5.0130677534937551E-2</v>
      </c>
      <c r="N35" s="15" t="str">
        <f t="shared" si="1"/>
        <v/>
      </c>
      <c r="O35" s="15" t="str">
        <f t="shared" si="2"/>
        <v>Exit Trade</v>
      </c>
      <c r="P35" s="15" t="str">
        <f t="shared" si="3"/>
        <v/>
      </c>
      <c r="Q35" s="15">
        <f t="shared" si="12"/>
        <v>1065.8</v>
      </c>
      <c r="R35" s="15" t="str">
        <f t="shared" si="4"/>
        <v/>
      </c>
      <c r="S35" s="15">
        <f t="shared" si="13"/>
        <v>1268.6500000000001</v>
      </c>
      <c r="T35" s="18" t="str">
        <f t="shared" si="14"/>
        <v/>
      </c>
      <c r="U35" s="18">
        <f t="shared" si="15"/>
        <v>-9.4795539033457679E-3</v>
      </c>
      <c r="V35" s="18" t="str">
        <f t="shared" si="16"/>
        <v/>
      </c>
      <c r="W35" s="18">
        <f t="shared" si="17"/>
        <v>1.2288051067225287E-2</v>
      </c>
      <c r="X35" s="18" t="str">
        <f t="shared" si="18"/>
        <v/>
      </c>
      <c r="Y35" s="18" t="str">
        <f t="shared" si="19"/>
        <v/>
      </c>
      <c r="Z35" s="18" t="str">
        <f t="shared" si="20"/>
        <v/>
      </c>
      <c r="AA35" s="18" t="str">
        <f t="shared" si="21"/>
        <v/>
      </c>
    </row>
    <row r="36" spans="1:27">
      <c r="A36" s="11">
        <v>42055</v>
      </c>
      <c r="B36" s="12">
        <v>1073.05</v>
      </c>
      <c r="C36" s="12">
        <v>1333.15</v>
      </c>
      <c r="D36" s="9">
        <f t="shared" si="0"/>
        <v>-9.4259058122460021E-2</v>
      </c>
      <c r="E36" s="9">
        <f t="shared" si="5"/>
        <v>-7.8489324077850156E-2</v>
      </c>
      <c r="F36" s="9">
        <f t="shared" si="6"/>
        <v>1.3344137702017072E-2</v>
      </c>
      <c r="G36" s="9">
        <f t="shared" si="7"/>
        <v>-4.8465014248311747E-2</v>
      </c>
      <c r="H36" s="9">
        <f t="shared" si="8"/>
        <v>-0.10851363390738857</v>
      </c>
      <c r="I36" s="9">
        <f t="shared" si="9"/>
        <v>-1.181772430467811</v>
      </c>
      <c r="J36" s="3">
        <f t="shared" si="10"/>
        <v>-6.251157621781812E-3</v>
      </c>
      <c r="K36" s="3">
        <f t="shared" si="10"/>
        <v>-1.4998707008016516E-2</v>
      </c>
      <c r="L36" s="15" t="str">
        <f t="shared" si="11"/>
        <v/>
      </c>
      <c r="M36" s="17">
        <v>5.0130677534937551E-2</v>
      </c>
      <c r="N36" s="15" t="str">
        <f t="shared" si="1"/>
        <v/>
      </c>
      <c r="O36" s="15" t="str">
        <f t="shared" si="2"/>
        <v>Exit Trade</v>
      </c>
      <c r="P36" s="15" t="str">
        <f t="shared" si="3"/>
        <v/>
      </c>
      <c r="Q36" s="15">
        <f t="shared" si="12"/>
        <v>1065.8</v>
      </c>
      <c r="R36" s="15" t="str">
        <f t="shared" si="4"/>
        <v/>
      </c>
      <c r="S36" s="15">
        <f t="shared" si="13"/>
        <v>1268.6500000000001</v>
      </c>
      <c r="T36" s="18" t="str">
        <f t="shared" si="14"/>
        <v/>
      </c>
      <c r="U36" s="18">
        <f t="shared" si="15"/>
        <v>-9.4795539033457679E-3</v>
      </c>
      <c r="V36" s="18" t="str">
        <f t="shared" si="16"/>
        <v/>
      </c>
      <c r="W36" s="18">
        <f t="shared" si="17"/>
        <v>1.2288051067225287E-2</v>
      </c>
      <c r="X36" s="18" t="str">
        <f t="shared" si="18"/>
        <v/>
      </c>
      <c r="Y36" s="18" t="str">
        <f t="shared" si="19"/>
        <v/>
      </c>
      <c r="Z36" s="18" t="str">
        <f t="shared" si="20"/>
        <v/>
      </c>
      <c r="AA36" s="18" t="str">
        <f t="shared" si="21"/>
        <v/>
      </c>
    </row>
    <row r="37" spans="1:27">
      <c r="A37" s="11">
        <v>42058</v>
      </c>
      <c r="B37" s="12">
        <v>1067.5</v>
      </c>
      <c r="C37" s="12">
        <v>1311.25</v>
      </c>
      <c r="D37" s="9">
        <f t="shared" si="0"/>
        <v>-8.931761750455279E-2</v>
      </c>
      <c r="E37" s="9">
        <f t="shared" si="5"/>
        <v>-7.9264735046006216E-2</v>
      </c>
      <c r="F37" s="9">
        <f t="shared" si="6"/>
        <v>1.3272376227494843E-2</v>
      </c>
      <c r="G37" s="9">
        <f t="shared" si="7"/>
        <v>-4.9401888534142818E-2</v>
      </c>
      <c r="H37" s="9">
        <f t="shared" si="8"/>
        <v>-0.10912758155786961</v>
      </c>
      <c r="I37" s="9">
        <f t="shared" si="9"/>
        <v>-0.75742898530266067</v>
      </c>
      <c r="J37" s="3">
        <f t="shared" si="10"/>
        <v>-5.172172778528451E-3</v>
      </c>
      <c r="K37" s="3">
        <f t="shared" si="10"/>
        <v>-1.6427258748077926E-2</v>
      </c>
      <c r="L37" s="15" t="str">
        <f t="shared" si="11"/>
        <v/>
      </c>
      <c r="M37" s="17">
        <v>5.0130677534937551E-2</v>
      </c>
      <c r="N37" s="15" t="str">
        <f t="shared" si="1"/>
        <v/>
      </c>
      <c r="O37" s="15" t="str">
        <f t="shared" si="2"/>
        <v>Exit Trade</v>
      </c>
      <c r="P37" s="15" t="str">
        <f t="shared" si="3"/>
        <v/>
      </c>
      <c r="Q37" s="15">
        <f t="shared" si="12"/>
        <v>1065.8</v>
      </c>
      <c r="R37" s="15" t="str">
        <f t="shared" si="4"/>
        <v/>
      </c>
      <c r="S37" s="15">
        <f t="shared" si="13"/>
        <v>1268.6500000000001</v>
      </c>
      <c r="T37" s="18" t="str">
        <f t="shared" si="14"/>
        <v/>
      </c>
      <c r="U37" s="18">
        <f t="shared" si="15"/>
        <v>-9.4795539033457679E-3</v>
      </c>
      <c r="V37" s="18" t="str">
        <f t="shared" si="16"/>
        <v/>
      </c>
      <c r="W37" s="18">
        <f t="shared" si="17"/>
        <v>1.2288051067225287E-2</v>
      </c>
      <c r="X37" s="18" t="str">
        <f t="shared" si="18"/>
        <v/>
      </c>
      <c r="Y37" s="18" t="str">
        <f t="shared" si="19"/>
        <v/>
      </c>
      <c r="Z37" s="18" t="str">
        <f t="shared" si="20"/>
        <v/>
      </c>
      <c r="AA37" s="18" t="str">
        <f t="shared" si="21"/>
        <v/>
      </c>
    </row>
    <row r="38" spans="1:27">
      <c r="A38" s="11">
        <v>42059</v>
      </c>
      <c r="B38" s="12">
        <v>1067.6500000000001</v>
      </c>
      <c r="C38" s="12">
        <v>1310.4000000000001</v>
      </c>
      <c r="D38" s="9">
        <f t="shared" si="0"/>
        <v>-8.897498002060239E-2</v>
      </c>
      <c r="E38" s="9">
        <f t="shared" si="5"/>
        <v>-8.0319962373948978E-2</v>
      </c>
      <c r="F38" s="9">
        <f t="shared" si="6"/>
        <v>1.2714036119256601E-2</v>
      </c>
      <c r="G38" s="9">
        <f t="shared" si="7"/>
        <v>-5.1713381105621625E-2</v>
      </c>
      <c r="H38" s="9">
        <f t="shared" si="8"/>
        <v>-0.10892654364227633</v>
      </c>
      <c r="I38" s="9">
        <f t="shared" si="9"/>
        <v>-0.68074508877197348</v>
      </c>
      <c r="J38" s="3">
        <f t="shared" si="10"/>
        <v>1.4051522248252079E-4</v>
      </c>
      <c r="K38" s="3">
        <f t="shared" si="10"/>
        <v>-6.4823641563386777E-4</v>
      </c>
      <c r="L38" s="15" t="str">
        <f t="shared" si="11"/>
        <v/>
      </c>
      <c r="M38" s="17">
        <v>5.0130677534937551E-2</v>
      </c>
      <c r="N38" s="15" t="str">
        <f t="shared" si="1"/>
        <v/>
      </c>
      <c r="O38" s="15" t="str">
        <f t="shared" si="2"/>
        <v>Exit Trade</v>
      </c>
      <c r="P38" s="15" t="str">
        <f t="shared" si="3"/>
        <v/>
      </c>
      <c r="Q38" s="15">
        <f t="shared" si="12"/>
        <v>1065.8</v>
      </c>
      <c r="R38" s="15" t="str">
        <f t="shared" si="4"/>
        <v/>
      </c>
      <c r="S38" s="15">
        <f t="shared" si="13"/>
        <v>1268.6500000000001</v>
      </c>
      <c r="T38" s="18" t="str">
        <f t="shared" si="14"/>
        <v/>
      </c>
      <c r="U38" s="18">
        <f t="shared" si="15"/>
        <v>-9.4795539033457679E-3</v>
      </c>
      <c r="V38" s="18" t="str">
        <f t="shared" si="16"/>
        <v/>
      </c>
      <c r="W38" s="18">
        <f t="shared" si="17"/>
        <v>1.2288051067225287E-2</v>
      </c>
      <c r="X38" s="18" t="str">
        <f t="shared" si="18"/>
        <v/>
      </c>
      <c r="Y38" s="18" t="str">
        <f t="shared" si="19"/>
        <v/>
      </c>
      <c r="Z38" s="18" t="str">
        <f t="shared" si="20"/>
        <v/>
      </c>
      <c r="AA38" s="18" t="str">
        <f t="shared" si="21"/>
        <v/>
      </c>
    </row>
    <row r="39" spans="1:27">
      <c r="A39" s="11">
        <v>42060</v>
      </c>
      <c r="B39" s="12">
        <v>1052.45</v>
      </c>
      <c r="C39" s="12">
        <v>1340.55</v>
      </c>
      <c r="D39" s="9">
        <f t="shared" si="0"/>
        <v>-0.1050815445395941</v>
      </c>
      <c r="E39" s="9">
        <f t="shared" si="5"/>
        <v>-8.1586951330823651E-2</v>
      </c>
      <c r="F39" s="9">
        <f t="shared" si="6"/>
        <v>1.323165098081475E-2</v>
      </c>
      <c r="G39" s="9">
        <f t="shared" si="7"/>
        <v>-5.1815736623990465E-2</v>
      </c>
      <c r="H39" s="9">
        <f t="shared" si="8"/>
        <v>-0.11135816603765683</v>
      </c>
      <c r="I39" s="9">
        <f t="shared" si="9"/>
        <v>-1.7756358025794718</v>
      </c>
      <c r="J39" s="3">
        <f t="shared" si="10"/>
        <v>-1.4236875380508635E-2</v>
      </c>
      <c r="K39" s="3">
        <f t="shared" si="10"/>
        <v>2.3008241758241652E-2</v>
      </c>
      <c r="L39" s="15" t="str">
        <f t="shared" si="11"/>
        <v/>
      </c>
      <c r="M39" s="17">
        <v>5.0130677534937551E-2</v>
      </c>
      <c r="N39" s="15" t="str">
        <f t="shared" si="1"/>
        <v/>
      </c>
      <c r="O39" s="15" t="str">
        <f t="shared" si="2"/>
        <v>Exit Trade</v>
      </c>
      <c r="P39" s="15" t="str">
        <f t="shared" si="3"/>
        <v/>
      </c>
      <c r="Q39" s="15">
        <f t="shared" si="12"/>
        <v>1065.8</v>
      </c>
      <c r="R39" s="15" t="str">
        <f t="shared" si="4"/>
        <v/>
      </c>
      <c r="S39" s="15">
        <f t="shared" si="13"/>
        <v>1268.6500000000001</v>
      </c>
      <c r="T39" s="18" t="str">
        <f t="shared" si="14"/>
        <v/>
      </c>
      <c r="U39" s="18">
        <f t="shared" si="15"/>
        <v>-9.4795539033457679E-3</v>
      </c>
      <c r="V39" s="18" t="str">
        <f t="shared" si="16"/>
        <v/>
      </c>
      <c r="W39" s="18">
        <f t="shared" si="17"/>
        <v>1.2288051067225287E-2</v>
      </c>
      <c r="X39" s="18" t="str">
        <f t="shared" si="18"/>
        <v/>
      </c>
      <c r="Y39" s="18" t="str">
        <f t="shared" si="19"/>
        <v/>
      </c>
      <c r="Z39" s="18" t="str">
        <f t="shared" si="20"/>
        <v/>
      </c>
      <c r="AA39" s="18" t="str">
        <f t="shared" si="21"/>
        <v/>
      </c>
    </row>
    <row r="40" spans="1:27">
      <c r="A40" s="11">
        <v>42061</v>
      </c>
      <c r="B40" s="12">
        <v>1038.1500000000001</v>
      </c>
      <c r="C40" s="12">
        <v>1345.7</v>
      </c>
      <c r="D40" s="9">
        <f t="shared" si="0"/>
        <v>-0.11268814411289363</v>
      </c>
      <c r="E40" s="9">
        <f t="shared" si="5"/>
        <v>-8.3133684046247158E-2</v>
      </c>
      <c r="F40" s="9">
        <f t="shared" si="6"/>
        <v>1.4067104741073862E-2</v>
      </c>
      <c r="G40" s="9">
        <f t="shared" si="7"/>
        <v>-5.1482698378830967E-2</v>
      </c>
      <c r="H40" s="9">
        <f t="shared" si="8"/>
        <v>-0.11478466971366336</v>
      </c>
      <c r="I40" s="9">
        <f t="shared" si="9"/>
        <v>-2.1009625371133995</v>
      </c>
      <c r="J40" s="3">
        <f t="shared" si="10"/>
        <v>-1.3587343816808355E-2</v>
      </c>
      <c r="K40" s="3">
        <f t="shared" si="10"/>
        <v>3.841706762149932E-3</v>
      </c>
      <c r="L40" s="15" t="str">
        <f t="shared" si="11"/>
        <v>Enter Trade</v>
      </c>
      <c r="M40" s="17">
        <v>-2.1009625371133995</v>
      </c>
      <c r="N40" s="15" t="str">
        <f t="shared" si="1"/>
        <v>Enter Trade</v>
      </c>
      <c r="O40" s="15" t="str">
        <f t="shared" si="2"/>
        <v>Enter Trade</v>
      </c>
      <c r="P40" s="15">
        <f t="shared" si="3"/>
        <v>1038.1500000000001</v>
      </c>
      <c r="Q40" s="15">
        <f t="shared" si="12"/>
        <v>1038.1500000000001</v>
      </c>
      <c r="R40" s="15">
        <f t="shared" si="4"/>
        <v>1345.7</v>
      </c>
      <c r="S40" s="15">
        <f t="shared" si="13"/>
        <v>1345.7</v>
      </c>
      <c r="T40" s="18">
        <f t="shared" si="14"/>
        <v>-1.3587343816808355E-2</v>
      </c>
      <c r="U40" s="18">
        <f t="shared" si="15"/>
        <v>-1.3587343816808355E-2</v>
      </c>
      <c r="V40" s="18">
        <f t="shared" si="16"/>
        <v>3.841706762149932E-3</v>
      </c>
      <c r="W40" s="18">
        <f t="shared" si="17"/>
        <v>3.841706762149932E-3</v>
      </c>
      <c r="X40" s="18" t="str">
        <f t="shared" si="18"/>
        <v/>
      </c>
      <c r="Y40" s="18" t="str">
        <f t="shared" si="19"/>
        <v/>
      </c>
      <c r="Z40" s="18" t="str">
        <f t="shared" si="20"/>
        <v/>
      </c>
      <c r="AA40" s="18" t="str">
        <f t="shared" si="21"/>
        <v/>
      </c>
    </row>
    <row r="41" spans="1:27">
      <c r="A41" s="11">
        <v>42062</v>
      </c>
      <c r="B41" s="12">
        <v>1054</v>
      </c>
      <c r="C41" s="12">
        <v>1347.4</v>
      </c>
      <c r="D41" s="9">
        <f t="shared" si="0"/>
        <v>-0.10665593214013175</v>
      </c>
      <c r="E41" s="9">
        <f t="shared" si="5"/>
        <v>-8.451213659421479E-2</v>
      </c>
      <c r="F41" s="9">
        <f t="shared" si="6"/>
        <v>1.4284010327589525E-2</v>
      </c>
      <c r="G41" s="9">
        <f t="shared" si="7"/>
        <v>-5.2373113357138359E-2</v>
      </c>
      <c r="H41" s="9">
        <f t="shared" si="8"/>
        <v>-0.11665115983129122</v>
      </c>
      <c r="I41" s="9">
        <f t="shared" si="9"/>
        <v>-1.5502505975612662</v>
      </c>
      <c r="J41" s="3">
        <f t="shared" si="10"/>
        <v>1.5267543225930652E-2</v>
      </c>
      <c r="K41" s="3">
        <f t="shared" si="10"/>
        <v>1.2632830497139372E-3</v>
      </c>
      <c r="L41" s="15" t="str">
        <f t="shared" si="11"/>
        <v/>
      </c>
      <c r="M41" s="17">
        <v>-2.1009625371133995</v>
      </c>
      <c r="N41" s="15" t="str">
        <f t="shared" si="1"/>
        <v/>
      </c>
      <c r="O41" s="15" t="str">
        <f t="shared" si="2"/>
        <v>Enter Trade</v>
      </c>
      <c r="P41" s="15" t="str">
        <f t="shared" si="3"/>
        <v/>
      </c>
      <c r="Q41" s="15">
        <f t="shared" si="12"/>
        <v>1038.1500000000001</v>
      </c>
      <c r="R41" s="15" t="str">
        <f t="shared" si="4"/>
        <v/>
      </c>
      <c r="S41" s="15">
        <f t="shared" si="13"/>
        <v>1345.7</v>
      </c>
      <c r="T41" s="18" t="str">
        <f t="shared" si="14"/>
        <v/>
      </c>
      <c r="U41" s="18">
        <f t="shared" si="15"/>
        <v>-1.3587343816808355E-2</v>
      </c>
      <c r="V41" s="18" t="str">
        <f t="shared" si="16"/>
        <v/>
      </c>
      <c r="W41" s="18">
        <f t="shared" si="17"/>
        <v>3.841706762149932E-3</v>
      </c>
      <c r="X41" s="18" t="str">
        <f t="shared" si="18"/>
        <v/>
      </c>
      <c r="Y41" s="18" t="str">
        <f t="shared" si="19"/>
        <v/>
      </c>
      <c r="Z41" s="18" t="str">
        <f t="shared" si="20"/>
        <v/>
      </c>
      <c r="AA41" s="18" t="str">
        <f t="shared" si="21"/>
        <v/>
      </c>
    </row>
    <row r="42" spans="1:27">
      <c r="A42" s="11">
        <v>42063</v>
      </c>
      <c r="B42" s="12">
        <v>1071.2</v>
      </c>
      <c r="C42" s="12">
        <v>1335.15</v>
      </c>
      <c r="D42" s="9">
        <f t="shared" si="0"/>
        <v>-9.5659496088233001E-2</v>
      </c>
      <c r="E42" s="9">
        <f t="shared" si="5"/>
        <v>-8.493117660662021E-2</v>
      </c>
      <c r="F42" s="9">
        <f t="shared" si="6"/>
        <v>1.4424505065320833E-2</v>
      </c>
      <c r="G42" s="9">
        <f t="shared" si="7"/>
        <v>-5.2476040209648335E-2</v>
      </c>
      <c r="H42" s="9">
        <f t="shared" si="8"/>
        <v>-0.11738631300359209</v>
      </c>
      <c r="I42" s="9">
        <f t="shared" si="9"/>
        <v>-0.74375650554594397</v>
      </c>
      <c r="J42" s="3">
        <f t="shared" si="10"/>
        <v>1.631878557874767E-2</v>
      </c>
      <c r="K42" s="3">
        <f t="shared" si="10"/>
        <v>-9.0915837910048973E-3</v>
      </c>
      <c r="L42" s="15" t="str">
        <f t="shared" si="11"/>
        <v/>
      </c>
      <c r="M42" s="17">
        <v>-2.1009625371133995</v>
      </c>
      <c r="N42" s="15" t="str">
        <f t="shared" si="1"/>
        <v/>
      </c>
      <c r="O42" s="15" t="str">
        <f t="shared" si="2"/>
        <v>Enter Trade</v>
      </c>
      <c r="P42" s="15" t="str">
        <f t="shared" si="3"/>
        <v/>
      </c>
      <c r="Q42" s="15">
        <f t="shared" si="12"/>
        <v>1038.1500000000001</v>
      </c>
      <c r="R42" s="15" t="str">
        <f t="shared" si="4"/>
        <v/>
      </c>
      <c r="S42" s="15">
        <f t="shared" si="13"/>
        <v>1345.7</v>
      </c>
      <c r="T42" s="18" t="str">
        <f t="shared" si="14"/>
        <v/>
      </c>
      <c r="U42" s="18">
        <f t="shared" si="15"/>
        <v>-1.3587343816808355E-2</v>
      </c>
      <c r="V42" s="18" t="str">
        <f t="shared" si="16"/>
        <v/>
      </c>
      <c r="W42" s="18">
        <f t="shared" si="17"/>
        <v>3.841706762149932E-3</v>
      </c>
      <c r="X42" s="18" t="str">
        <f t="shared" si="18"/>
        <v/>
      </c>
      <c r="Y42" s="18" t="str">
        <f t="shared" si="19"/>
        <v/>
      </c>
      <c r="Z42" s="18" t="str">
        <f t="shared" si="20"/>
        <v/>
      </c>
      <c r="AA42" s="18" t="str">
        <f t="shared" si="21"/>
        <v/>
      </c>
    </row>
    <row r="43" spans="1:27">
      <c r="A43" s="11">
        <v>42065</v>
      </c>
      <c r="B43" s="12">
        <v>1082.55</v>
      </c>
      <c r="C43" s="12">
        <v>1339.95</v>
      </c>
      <c r="D43" s="9">
        <f t="shared" si="0"/>
        <v>-9.2640628691031623E-2</v>
      </c>
      <c r="E43" s="9">
        <f t="shared" si="5"/>
        <v>-8.5465249880542063E-2</v>
      </c>
      <c r="F43" s="9">
        <f t="shared" si="6"/>
        <v>1.4402706786205706E-2</v>
      </c>
      <c r="G43" s="9">
        <f t="shared" si="7"/>
        <v>-5.3059159611579226E-2</v>
      </c>
      <c r="H43" s="9">
        <f t="shared" si="8"/>
        <v>-0.1178713401495049</v>
      </c>
      <c r="I43" s="9">
        <f t="shared" si="9"/>
        <v>-0.49819654853779499</v>
      </c>
      <c r="J43" s="3">
        <f t="shared" si="10"/>
        <v>1.0595593726661603E-2</v>
      </c>
      <c r="K43" s="3">
        <f t="shared" si="10"/>
        <v>3.5951016739691828E-3</v>
      </c>
      <c r="L43" s="15" t="str">
        <f t="shared" si="11"/>
        <v>Exit Trade</v>
      </c>
      <c r="M43" s="17">
        <v>-0.49819654853779499</v>
      </c>
      <c r="N43" s="15" t="str">
        <f t="shared" si="1"/>
        <v>Exit Trade</v>
      </c>
      <c r="O43" s="15" t="str">
        <f t="shared" si="2"/>
        <v>Exit Trade</v>
      </c>
      <c r="P43" s="15">
        <f t="shared" si="3"/>
        <v>1082.55</v>
      </c>
      <c r="Q43" s="15">
        <f t="shared" si="12"/>
        <v>1082.55</v>
      </c>
      <c r="R43" s="15">
        <f t="shared" si="4"/>
        <v>1339.95</v>
      </c>
      <c r="S43" s="15">
        <f t="shared" si="13"/>
        <v>1339.95</v>
      </c>
      <c r="T43" s="18">
        <f t="shared" si="14"/>
        <v>1.0595593726661603E-2</v>
      </c>
      <c r="U43" s="18">
        <f t="shared" si="15"/>
        <v>1.0595593726661603E-2</v>
      </c>
      <c r="V43" s="18">
        <f t="shared" si="16"/>
        <v>3.5951016739691828E-3</v>
      </c>
      <c r="W43" s="18">
        <f t="shared" si="17"/>
        <v>3.5951016739691828E-3</v>
      </c>
      <c r="X43" s="18">
        <f t="shared" si="18"/>
        <v>4.2768386071376785E-2</v>
      </c>
      <c r="Y43" s="18">
        <f t="shared" si="19"/>
        <v>4.2728691387382556E-3</v>
      </c>
      <c r="Z43" s="18">
        <f t="shared" si="20"/>
        <v>4.7041255210115041E-2</v>
      </c>
      <c r="AA43" s="18">
        <f t="shared" si="21"/>
        <v>2.352062760505752E-2</v>
      </c>
    </row>
    <row r="44" spans="1:27">
      <c r="A44" s="11">
        <v>42066</v>
      </c>
      <c r="B44" s="12">
        <v>1083.3499999999999</v>
      </c>
      <c r="C44" s="12">
        <v>1368.05</v>
      </c>
      <c r="D44" s="9">
        <f t="shared" si="0"/>
        <v>-0.10133318276896409</v>
      </c>
      <c r="E44" s="9">
        <f t="shared" si="5"/>
        <v>-8.6491833388276082E-2</v>
      </c>
      <c r="F44" s="9">
        <f t="shared" si="6"/>
        <v>1.4399453860753577E-2</v>
      </c>
      <c r="G44" s="9">
        <f t="shared" si="7"/>
        <v>-5.4093062201580534E-2</v>
      </c>
      <c r="H44" s="9">
        <f t="shared" si="8"/>
        <v>-0.11889060457497164</v>
      </c>
      <c r="I44" s="9">
        <f t="shared" si="9"/>
        <v>-1.0306883527811317</v>
      </c>
      <c r="J44" s="3">
        <f t="shared" si="10"/>
        <v>7.3899588933532359E-4</v>
      </c>
      <c r="K44" s="3">
        <f t="shared" si="10"/>
        <v>2.0970931751184679E-2</v>
      </c>
      <c r="L44" s="15" t="str">
        <f t="shared" si="11"/>
        <v/>
      </c>
      <c r="M44" s="17">
        <v>-0.49819654853779499</v>
      </c>
      <c r="N44" s="15" t="str">
        <f t="shared" si="1"/>
        <v/>
      </c>
      <c r="O44" s="15" t="str">
        <f t="shared" si="2"/>
        <v>Exit Trade</v>
      </c>
      <c r="P44" s="15" t="str">
        <f t="shared" si="3"/>
        <v/>
      </c>
      <c r="Q44" s="15">
        <f t="shared" si="12"/>
        <v>1082.55</v>
      </c>
      <c r="R44" s="15" t="str">
        <f t="shared" si="4"/>
        <v/>
      </c>
      <c r="S44" s="15">
        <f t="shared" si="13"/>
        <v>1339.95</v>
      </c>
      <c r="T44" s="18" t="str">
        <f t="shared" si="14"/>
        <v/>
      </c>
      <c r="U44" s="18">
        <f t="shared" si="15"/>
        <v>1.0595593726661603E-2</v>
      </c>
      <c r="V44" s="18" t="str">
        <f t="shared" si="16"/>
        <v/>
      </c>
      <c r="W44" s="18">
        <f t="shared" si="17"/>
        <v>3.5951016739691828E-3</v>
      </c>
      <c r="X44" s="18" t="str">
        <f t="shared" si="18"/>
        <v/>
      </c>
      <c r="Y44" s="18" t="str">
        <f t="shared" si="19"/>
        <v/>
      </c>
      <c r="Z44" s="18" t="str">
        <f t="shared" si="20"/>
        <v/>
      </c>
      <c r="AA44" s="18" t="str">
        <f t="shared" si="21"/>
        <v/>
      </c>
    </row>
    <row r="45" spans="1:27">
      <c r="A45" s="11">
        <v>42067</v>
      </c>
      <c r="B45" s="12">
        <v>1065.3</v>
      </c>
      <c r="C45" s="12">
        <v>1367.7</v>
      </c>
      <c r="D45" s="9">
        <f t="shared" si="0"/>
        <v>-0.10851891990034687</v>
      </c>
      <c r="E45" s="9">
        <f t="shared" si="5"/>
        <v>-8.7161006348828771E-2</v>
      </c>
      <c r="F45" s="9">
        <f t="shared" si="6"/>
        <v>1.4949262160565035E-2</v>
      </c>
      <c r="G45" s="9">
        <f t="shared" si="7"/>
        <v>-5.3525166487557445E-2</v>
      </c>
      <c r="H45" s="9">
        <f t="shared" si="8"/>
        <v>-0.12079684621010009</v>
      </c>
      <c r="I45" s="9">
        <f t="shared" si="9"/>
        <v>-1.4286934914994387</v>
      </c>
      <c r="J45" s="3">
        <f t="shared" si="10"/>
        <v>-1.6661282134120974E-2</v>
      </c>
      <c r="K45" s="3">
        <f t="shared" si="10"/>
        <v>-2.5583860239019706E-4</v>
      </c>
      <c r="L45" s="15" t="str">
        <f t="shared" si="11"/>
        <v/>
      </c>
      <c r="M45" s="17">
        <v>-0.49819654853779499</v>
      </c>
      <c r="N45" s="15" t="str">
        <f t="shared" si="1"/>
        <v/>
      </c>
      <c r="O45" s="15" t="str">
        <f t="shared" si="2"/>
        <v>Exit Trade</v>
      </c>
      <c r="P45" s="15" t="str">
        <f t="shared" si="3"/>
        <v/>
      </c>
      <c r="Q45" s="15">
        <f t="shared" si="12"/>
        <v>1082.55</v>
      </c>
      <c r="R45" s="15" t="str">
        <f t="shared" si="4"/>
        <v/>
      </c>
      <c r="S45" s="15">
        <f t="shared" si="13"/>
        <v>1339.95</v>
      </c>
      <c r="T45" s="18" t="str">
        <f t="shared" si="14"/>
        <v/>
      </c>
      <c r="U45" s="18">
        <f t="shared" si="15"/>
        <v>1.0595593726661603E-2</v>
      </c>
      <c r="V45" s="18" t="str">
        <f t="shared" si="16"/>
        <v/>
      </c>
      <c r="W45" s="18">
        <f t="shared" si="17"/>
        <v>3.5951016739691828E-3</v>
      </c>
      <c r="X45" s="18" t="str">
        <f t="shared" si="18"/>
        <v/>
      </c>
      <c r="Y45" s="18" t="str">
        <f t="shared" si="19"/>
        <v/>
      </c>
      <c r="Z45" s="18" t="str">
        <f t="shared" si="20"/>
        <v/>
      </c>
      <c r="AA45" s="18" t="str">
        <f t="shared" si="21"/>
        <v/>
      </c>
    </row>
    <row r="46" spans="1:27">
      <c r="A46" s="11">
        <v>42068</v>
      </c>
      <c r="B46" s="12">
        <v>1085.0999999999999</v>
      </c>
      <c r="C46" s="12">
        <v>1394.8</v>
      </c>
      <c r="D46" s="9">
        <f t="shared" si="0"/>
        <v>-0.10904217522265677</v>
      </c>
      <c r="E46" s="9">
        <f t="shared" si="5"/>
        <v>-8.7426840563048946E-2</v>
      </c>
      <c r="F46" s="9">
        <f t="shared" si="6"/>
        <v>1.5272487607428574E-2</v>
      </c>
      <c r="G46" s="9">
        <f t="shared" si="7"/>
        <v>-5.3063743446334653E-2</v>
      </c>
      <c r="H46" s="9">
        <f t="shared" si="8"/>
        <v>-0.12178993767976323</v>
      </c>
      <c r="I46" s="9">
        <f t="shared" si="9"/>
        <v>-1.4153119789793822</v>
      </c>
      <c r="J46" s="3">
        <f t="shared" si="10"/>
        <v>1.8586313714446592E-2</v>
      </c>
      <c r="K46" s="3">
        <f t="shared" si="10"/>
        <v>1.9814286758792064E-2</v>
      </c>
      <c r="L46" s="15" t="str">
        <f t="shared" si="11"/>
        <v/>
      </c>
      <c r="M46" s="17">
        <v>-0.49819654853779499</v>
      </c>
      <c r="N46" s="15" t="str">
        <f t="shared" si="1"/>
        <v/>
      </c>
      <c r="O46" s="15" t="str">
        <f t="shared" si="2"/>
        <v>Exit Trade</v>
      </c>
      <c r="P46" s="15" t="str">
        <f t="shared" si="3"/>
        <v/>
      </c>
      <c r="Q46" s="15">
        <f t="shared" si="12"/>
        <v>1082.55</v>
      </c>
      <c r="R46" s="15" t="str">
        <f t="shared" si="4"/>
        <v/>
      </c>
      <c r="S46" s="15">
        <f t="shared" si="13"/>
        <v>1339.95</v>
      </c>
      <c r="T46" s="18" t="str">
        <f t="shared" si="14"/>
        <v/>
      </c>
      <c r="U46" s="18">
        <f t="shared" si="15"/>
        <v>1.0595593726661603E-2</v>
      </c>
      <c r="V46" s="18" t="str">
        <f t="shared" si="16"/>
        <v/>
      </c>
      <c r="W46" s="18">
        <f t="shared" si="17"/>
        <v>3.5951016739691828E-3</v>
      </c>
      <c r="X46" s="18" t="str">
        <f t="shared" si="18"/>
        <v/>
      </c>
      <c r="Y46" s="18" t="str">
        <f t="shared" si="19"/>
        <v/>
      </c>
      <c r="Z46" s="18" t="str">
        <f t="shared" si="20"/>
        <v/>
      </c>
      <c r="AA46" s="18" t="str">
        <f t="shared" si="21"/>
        <v/>
      </c>
    </row>
    <row r="47" spans="1:27">
      <c r="A47" s="11">
        <v>42072</v>
      </c>
      <c r="B47" s="12">
        <v>1059</v>
      </c>
      <c r="C47" s="12">
        <v>1368.35</v>
      </c>
      <c r="D47" s="9">
        <f t="shared" si="0"/>
        <v>-0.1113012364192623</v>
      </c>
      <c r="E47" s="9">
        <f t="shared" si="5"/>
        <v>-8.7871577394645642E-2</v>
      </c>
      <c r="F47" s="9">
        <f t="shared" si="6"/>
        <v>1.5775735792549195E-2</v>
      </c>
      <c r="G47" s="9">
        <f t="shared" si="7"/>
        <v>-5.2376171861409949E-2</v>
      </c>
      <c r="H47" s="9">
        <f t="shared" si="8"/>
        <v>-0.12336698292788134</v>
      </c>
      <c r="I47" s="9">
        <f t="shared" si="9"/>
        <v>-1.4851706020382502</v>
      </c>
      <c r="J47" s="3">
        <f t="shared" si="10"/>
        <v>-2.4053082665192068E-2</v>
      </c>
      <c r="K47" s="3">
        <f t="shared" si="10"/>
        <v>-1.8963292228276488E-2</v>
      </c>
      <c r="L47" s="15" t="str">
        <f t="shared" si="11"/>
        <v/>
      </c>
      <c r="M47" s="17">
        <v>-0.49819654853779499</v>
      </c>
      <c r="N47" s="15" t="str">
        <f t="shared" si="1"/>
        <v/>
      </c>
      <c r="O47" s="15" t="str">
        <f t="shared" si="2"/>
        <v>Exit Trade</v>
      </c>
      <c r="P47" s="15" t="str">
        <f t="shared" si="3"/>
        <v/>
      </c>
      <c r="Q47" s="15">
        <f t="shared" si="12"/>
        <v>1082.55</v>
      </c>
      <c r="R47" s="15" t="str">
        <f t="shared" si="4"/>
        <v/>
      </c>
      <c r="S47" s="15">
        <f t="shared" si="13"/>
        <v>1339.95</v>
      </c>
      <c r="T47" s="18" t="str">
        <f t="shared" si="14"/>
        <v/>
      </c>
      <c r="U47" s="18">
        <f t="shared" si="15"/>
        <v>1.0595593726661603E-2</v>
      </c>
      <c r="V47" s="18" t="str">
        <f t="shared" si="16"/>
        <v/>
      </c>
      <c r="W47" s="18">
        <f t="shared" si="17"/>
        <v>3.5951016739691828E-3</v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</row>
    <row r="48" spans="1:27">
      <c r="A48" s="11">
        <v>42073</v>
      </c>
      <c r="B48" s="12">
        <v>1052.55</v>
      </c>
      <c r="C48" s="12">
        <v>1312.4</v>
      </c>
      <c r="D48" s="9">
        <f t="shared" si="0"/>
        <v>-9.5823486129513372E-2</v>
      </c>
      <c r="E48" s="9">
        <f t="shared" si="5"/>
        <v>-8.7984948507728117E-2</v>
      </c>
      <c r="F48" s="9">
        <f t="shared" si="6"/>
        <v>1.5821721276215735E-2</v>
      </c>
      <c r="G48" s="9">
        <f t="shared" si="7"/>
        <v>-5.2386075636242715E-2</v>
      </c>
      <c r="H48" s="9">
        <f t="shared" si="8"/>
        <v>-0.12358382137921352</v>
      </c>
      <c r="I48" s="9">
        <f t="shared" si="9"/>
        <v>-0.49542887811888497</v>
      </c>
      <c r="J48" s="3">
        <f t="shared" si="10"/>
        <v>-6.0906515580736974E-3</v>
      </c>
      <c r="K48" s="3">
        <f t="shared" si="10"/>
        <v>-4.0888661526656059E-2</v>
      </c>
      <c r="L48" s="15" t="str">
        <f t="shared" si="11"/>
        <v>Exit Trade</v>
      </c>
      <c r="M48" s="17">
        <v>-0.49819654853779499</v>
      </c>
      <c r="N48" s="15" t="str">
        <f t="shared" si="1"/>
        <v/>
      </c>
      <c r="O48" s="15" t="str">
        <f t="shared" si="2"/>
        <v>Exit Trade</v>
      </c>
      <c r="P48" s="15" t="str">
        <f t="shared" si="3"/>
        <v/>
      </c>
      <c r="Q48" s="15">
        <f t="shared" si="12"/>
        <v>1082.55</v>
      </c>
      <c r="R48" s="15" t="str">
        <f t="shared" si="4"/>
        <v/>
      </c>
      <c r="S48" s="15">
        <f t="shared" si="13"/>
        <v>1339.95</v>
      </c>
      <c r="T48" s="18" t="str">
        <f t="shared" si="14"/>
        <v/>
      </c>
      <c r="U48" s="18">
        <f t="shared" si="15"/>
        <v>1.0595593726661603E-2</v>
      </c>
      <c r="V48" s="18" t="str">
        <f t="shared" si="16"/>
        <v/>
      </c>
      <c r="W48" s="18">
        <f t="shared" si="17"/>
        <v>3.5951016739691828E-3</v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</row>
    <row r="49" spans="1:27">
      <c r="A49" s="11">
        <v>42074</v>
      </c>
      <c r="B49" s="12">
        <v>1056.45</v>
      </c>
      <c r="C49" s="12">
        <v>1322.75</v>
      </c>
      <c r="D49" s="9">
        <f t="shared" si="0"/>
        <v>-9.7628822756081896E-2</v>
      </c>
      <c r="E49" s="9">
        <f t="shared" si="5"/>
        <v>-8.8299846420874392E-2</v>
      </c>
      <c r="F49" s="9">
        <f t="shared" si="6"/>
        <v>1.5919484662478809E-2</v>
      </c>
      <c r="G49" s="9">
        <f t="shared" si="7"/>
        <v>-5.2481005930297073E-2</v>
      </c>
      <c r="H49" s="9">
        <f t="shared" si="8"/>
        <v>-0.12411868691145171</v>
      </c>
      <c r="I49" s="9">
        <f t="shared" si="9"/>
        <v>-0.586009945233673</v>
      </c>
      <c r="J49" s="3">
        <f t="shared" si="10"/>
        <v>3.7052871597549678E-3</v>
      </c>
      <c r="K49" s="3">
        <f t="shared" si="10"/>
        <v>7.8863151478207171E-3</v>
      </c>
      <c r="L49" s="15" t="str">
        <f t="shared" si="11"/>
        <v/>
      </c>
      <c r="M49" s="17">
        <v>-0.49819654853779499</v>
      </c>
      <c r="N49" s="15" t="str">
        <f t="shared" si="1"/>
        <v/>
      </c>
      <c r="O49" s="15" t="str">
        <f t="shared" si="2"/>
        <v>Exit Trade</v>
      </c>
      <c r="P49" s="15" t="str">
        <f t="shared" si="3"/>
        <v/>
      </c>
      <c r="Q49" s="15">
        <f t="shared" si="12"/>
        <v>1082.55</v>
      </c>
      <c r="R49" s="15" t="str">
        <f t="shared" si="4"/>
        <v/>
      </c>
      <c r="S49" s="15">
        <f t="shared" si="13"/>
        <v>1339.95</v>
      </c>
      <c r="T49" s="18" t="str">
        <f t="shared" si="14"/>
        <v/>
      </c>
      <c r="U49" s="18">
        <f t="shared" si="15"/>
        <v>1.0595593726661603E-2</v>
      </c>
      <c r="V49" s="18" t="str">
        <f t="shared" si="16"/>
        <v/>
      </c>
      <c r="W49" s="18">
        <f t="shared" si="17"/>
        <v>3.5951016739691828E-3</v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</row>
    <row r="50" spans="1:27">
      <c r="A50" s="11">
        <v>42075</v>
      </c>
      <c r="B50" s="12">
        <v>1054.5999999999999</v>
      </c>
      <c r="C50" s="12">
        <v>1332.85</v>
      </c>
      <c r="D50" s="9">
        <f t="shared" si="0"/>
        <v>-0.10169350932176235</v>
      </c>
      <c r="E50" s="9">
        <f t="shared" si="5"/>
        <v>-8.8224170305564981E-2</v>
      </c>
      <c r="F50" s="9">
        <f t="shared" si="6"/>
        <v>1.5847689867267208E-2</v>
      </c>
      <c r="G50" s="9">
        <f t="shared" si="7"/>
        <v>-5.2566868104213765E-2</v>
      </c>
      <c r="H50" s="9">
        <f t="shared" si="8"/>
        <v>-0.1238814725069162</v>
      </c>
      <c r="I50" s="9">
        <f t="shared" si="9"/>
        <v>-0.84992444507749831</v>
      </c>
      <c r="J50" s="3">
        <f t="shared" si="10"/>
        <v>-1.7511477116760247E-3</v>
      </c>
      <c r="K50" s="3">
        <f t="shared" si="10"/>
        <v>7.6356076356075666E-3</v>
      </c>
      <c r="L50" s="15" t="str">
        <f t="shared" si="11"/>
        <v/>
      </c>
      <c r="M50" s="17">
        <v>-0.49819654853779499</v>
      </c>
      <c r="N50" s="15" t="str">
        <f t="shared" si="1"/>
        <v/>
      </c>
      <c r="O50" s="15" t="str">
        <f t="shared" si="2"/>
        <v>Exit Trade</v>
      </c>
      <c r="P50" s="15" t="str">
        <f t="shared" si="3"/>
        <v/>
      </c>
      <c r="Q50" s="15">
        <f t="shared" si="12"/>
        <v>1082.55</v>
      </c>
      <c r="R50" s="15" t="str">
        <f t="shared" si="4"/>
        <v/>
      </c>
      <c r="S50" s="15">
        <f t="shared" si="13"/>
        <v>1339.95</v>
      </c>
      <c r="T50" s="18" t="str">
        <f t="shared" si="14"/>
        <v/>
      </c>
      <c r="U50" s="18">
        <f t="shared" si="15"/>
        <v>1.0595593726661603E-2</v>
      </c>
      <c r="V50" s="18" t="str">
        <f t="shared" si="16"/>
        <v/>
      </c>
      <c r="W50" s="18">
        <f t="shared" si="17"/>
        <v>3.5951016739691828E-3</v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</row>
    <row r="51" spans="1:27">
      <c r="A51" s="11">
        <v>42076</v>
      </c>
      <c r="B51" s="12">
        <v>1042.6500000000001</v>
      </c>
      <c r="C51" s="12">
        <v>1328.05</v>
      </c>
      <c r="D51" s="9">
        <f t="shared" si="0"/>
        <v>-0.10507587860773303</v>
      </c>
      <c r="E51" s="9">
        <f t="shared" si="5"/>
        <v>-8.9070258267365837E-2</v>
      </c>
      <c r="F51" s="9">
        <f t="shared" si="6"/>
        <v>1.6052775354834931E-2</v>
      </c>
      <c r="G51" s="9">
        <f t="shared" si="7"/>
        <v>-5.2951513718987243E-2</v>
      </c>
      <c r="H51" s="9">
        <f t="shared" si="8"/>
        <v>-0.12518900281574444</v>
      </c>
      <c r="I51" s="9">
        <f t="shared" si="9"/>
        <v>-0.99706250081836867</v>
      </c>
      <c r="J51" s="3">
        <f t="shared" si="10"/>
        <v>-1.1331310449459338E-2</v>
      </c>
      <c r="K51" s="3">
        <f t="shared" si="10"/>
        <v>-3.6013054732340136E-3</v>
      </c>
      <c r="L51" s="15" t="str">
        <f t="shared" si="11"/>
        <v/>
      </c>
      <c r="M51" s="17">
        <v>-0.49819654853779499</v>
      </c>
      <c r="N51" s="15" t="str">
        <f t="shared" si="1"/>
        <v/>
      </c>
      <c r="O51" s="15" t="str">
        <f t="shared" si="2"/>
        <v>Exit Trade</v>
      </c>
      <c r="P51" s="15" t="str">
        <f t="shared" si="3"/>
        <v/>
      </c>
      <c r="Q51" s="15">
        <f t="shared" si="12"/>
        <v>1082.55</v>
      </c>
      <c r="R51" s="15" t="str">
        <f t="shared" si="4"/>
        <v/>
      </c>
      <c r="S51" s="15">
        <f t="shared" si="13"/>
        <v>1339.95</v>
      </c>
      <c r="T51" s="18" t="str">
        <f t="shared" si="14"/>
        <v/>
      </c>
      <c r="U51" s="18">
        <f t="shared" si="15"/>
        <v>1.0595593726661603E-2</v>
      </c>
      <c r="V51" s="18" t="str">
        <f t="shared" si="16"/>
        <v/>
      </c>
      <c r="W51" s="18">
        <f t="shared" si="17"/>
        <v>3.5951016739691828E-3</v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</row>
    <row r="52" spans="1:27">
      <c r="A52" s="11">
        <v>42079</v>
      </c>
      <c r="B52" s="12">
        <v>1051.55</v>
      </c>
      <c r="C52" s="12">
        <v>1305.7</v>
      </c>
      <c r="D52" s="9">
        <f t="shared" si="0"/>
        <v>-9.4013476393536924E-2</v>
      </c>
      <c r="E52" s="9">
        <f t="shared" si="5"/>
        <v>-8.9908221787312101E-2</v>
      </c>
      <c r="F52" s="9">
        <f t="shared" si="6"/>
        <v>1.5612285644519179E-2</v>
      </c>
      <c r="G52" s="9">
        <f t="shared" si="7"/>
        <v>-5.4780579087143948E-2</v>
      </c>
      <c r="H52" s="9">
        <f t="shared" si="8"/>
        <v>-0.12503586448748025</v>
      </c>
      <c r="I52" s="9">
        <f t="shared" si="9"/>
        <v>-0.26295026235738944</v>
      </c>
      <c r="J52" s="3">
        <f t="shared" si="10"/>
        <v>8.5359420706851413E-3</v>
      </c>
      <c r="K52" s="3">
        <f t="shared" si="10"/>
        <v>-1.682918564813065E-2</v>
      </c>
      <c r="L52" s="15" t="str">
        <f t="shared" si="11"/>
        <v>Exit Trade</v>
      </c>
      <c r="M52" s="17">
        <v>-0.49819654853779499</v>
      </c>
      <c r="N52" s="15" t="str">
        <f t="shared" si="1"/>
        <v/>
      </c>
      <c r="O52" s="15" t="str">
        <f t="shared" si="2"/>
        <v>Exit Trade</v>
      </c>
      <c r="P52" s="15" t="str">
        <f t="shared" si="3"/>
        <v/>
      </c>
      <c r="Q52" s="15">
        <f t="shared" si="12"/>
        <v>1082.55</v>
      </c>
      <c r="R52" s="15" t="str">
        <f t="shared" si="4"/>
        <v/>
      </c>
      <c r="S52" s="15">
        <f t="shared" si="13"/>
        <v>1339.95</v>
      </c>
      <c r="T52" s="18" t="str">
        <f t="shared" si="14"/>
        <v/>
      </c>
      <c r="U52" s="18">
        <f t="shared" si="15"/>
        <v>1.0595593726661603E-2</v>
      </c>
      <c r="V52" s="18" t="str">
        <f t="shared" si="16"/>
        <v/>
      </c>
      <c r="W52" s="18">
        <f t="shared" si="17"/>
        <v>3.5951016739691828E-3</v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</row>
    <row r="53" spans="1:27">
      <c r="A53" s="11">
        <v>42080</v>
      </c>
      <c r="B53" s="12">
        <v>1058.05</v>
      </c>
      <c r="C53" s="12">
        <v>1339.45</v>
      </c>
      <c r="D53" s="9">
        <f t="shared" si="0"/>
        <v>-0.10242031504668223</v>
      </c>
      <c r="E53" s="9">
        <f t="shared" si="5"/>
        <v>-9.1005645573754942E-2</v>
      </c>
      <c r="F53" s="9">
        <f t="shared" si="6"/>
        <v>1.5281710179887508E-2</v>
      </c>
      <c r="G53" s="9">
        <f t="shared" si="7"/>
        <v>-5.6621797669008052E-2</v>
      </c>
      <c r="H53" s="9">
        <f t="shared" si="8"/>
        <v>-0.12538949347850184</v>
      </c>
      <c r="I53" s="9">
        <f t="shared" si="9"/>
        <v>-0.74694974178677354</v>
      </c>
      <c r="J53" s="3">
        <f t="shared" si="10"/>
        <v>6.1813513385003092E-3</v>
      </c>
      <c r="K53" s="3">
        <f t="shared" si="10"/>
        <v>2.5848204028490463E-2</v>
      </c>
      <c r="L53" s="15" t="str">
        <f t="shared" si="11"/>
        <v/>
      </c>
      <c r="M53" s="17">
        <v>-0.49819654853779499</v>
      </c>
      <c r="N53" s="15" t="str">
        <f t="shared" si="1"/>
        <v/>
      </c>
      <c r="O53" s="15" t="str">
        <f t="shared" si="2"/>
        <v>Exit Trade</v>
      </c>
      <c r="P53" s="15" t="str">
        <f t="shared" si="3"/>
        <v/>
      </c>
      <c r="Q53" s="15">
        <f t="shared" si="12"/>
        <v>1082.55</v>
      </c>
      <c r="R53" s="15" t="str">
        <f t="shared" si="4"/>
        <v/>
      </c>
      <c r="S53" s="15">
        <f t="shared" si="13"/>
        <v>1339.95</v>
      </c>
      <c r="T53" s="18" t="str">
        <f t="shared" si="14"/>
        <v/>
      </c>
      <c r="U53" s="18">
        <f t="shared" si="15"/>
        <v>1.0595593726661603E-2</v>
      </c>
      <c r="V53" s="18" t="str">
        <f t="shared" si="16"/>
        <v/>
      </c>
      <c r="W53" s="18">
        <f t="shared" si="17"/>
        <v>3.5951016739691828E-3</v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</row>
    <row r="54" spans="1:27">
      <c r="A54" s="11">
        <v>42081</v>
      </c>
      <c r="B54" s="12">
        <v>1063.55</v>
      </c>
      <c r="C54" s="12">
        <v>1322.05</v>
      </c>
      <c r="D54" s="9">
        <f t="shared" si="0"/>
        <v>-9.448996857113004E-2</v>
      </c>
      <c r="E54" s="9">
        <f t="shared" si="5"/>
        <v>-9.2056123600782108E-2</v>
      </c>
      <c r="F54" s="9">
        <f t="shared" si="6"/>
        <v>1.4342777589183207E-2</v>
      </c>
      <c r="G54" s="9">
        <f t="shared" si="7"/>
        <v>-5.9784874025119894E-2</v>
      </c>
      <c r="H54" s="9">
        <f t="shared" si="8"/>
        <v>-0.12432737317644432</v>
      </c>
      <c r="I54" s="9">
        <f t="shared" si="9"/>
        <v>-0.16969132758381802</v>
      </c>
      <c r="J54" s="3">
        <f t="shared" si="10"/>
        <v>5.1982420490525021E-3</v>
      </c>
      <c r="K54" s="3">
        <f t="shared" si="10"/>
        <v>-1.2990406510134824E-2</v>
      </c>
      <c r="L54" s="15" t="str">
        <f t="shared" si="11"/>
        <v>Exit Trade</v>
      </c>
      <c r="M54" s="17">
        <v>-0.49819654853779499</v>
      </c>
      <c r="N54" s="15" t="str">
        <f t="shared" si="1"/>
        <v/>
      </c>
      <c r="O54" s="15" t="str">
        <f t="shared" si="2"/>
        <v>Exit Trade</v>
      </c>
      <c r="P54" s="15" t="str">
        <f t="shared" si="3"/>
        <v/>
      </c>
      <c r="Q54" s="15">
        <f t="shared" si="12"/>
        <v>1082.55</v>
      </c>
      <c r="R54" s="15" t="str">
        <f t="shared" si="4"/>
        <v/>
      </c>
      <c r="S54" s="15">
        <f t="shared" si="13"/>
        <v>1339.95</v>
      </c>
      <c r="T54" s="18" t="str">
        <f t="shared" si="14"/>
        <v/>
      </c>
      <c r="U54" s="18">
        <f t="shared" si="15"/>
        <v>1.0595593726661603E-2</v>
      </c>
      <c r="V54" s="18" t="str">
        <f t="shared" si="16"/>
        <v/>
      </c>
      <c r="W54" s="18">
        <f t="shared" si="17"/>
        <v>3.5951016739691828E-3</v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</row>
    <row r="55" spans="1:27">
      <c r="A55" s="11">
        <v>42082</v>
      </c>
      <c r="B55" s="12">
        <v>1052.2</v>
      </c>
      <c r="C55" s="12">
        <v>1327.7</v>
      </c>
      <c r="D55" s="9">
        <f t="shared" si="0"/>
        <v>-0.10100165779443399</v>
      </c>
      <c r="E55" s="9">
        <f t="shared" si="5"/>
        <v>-9.3345509979563979E-2</v>
      </c>
      <c r="F55" s="9">
        <f t="shared" si="6"/>
        <v>1.3276446306303686E-2</v>
      </c>
      <c r="G55" s="9">
        <f t="shared" si="7"/>
        <v>-6.3473505790380691E-2</v>
      </c>
      <c r="H55" s="9">
        <f t="shared" si="8"/>
        <v>-0.12321751416874727</v>
      </c>
      <c r="I55" s="9">
        <f t="shared" si="9"/>
        <v>-0.57667147053009593</v>
      </c>
      <c r="J55" s="3">
        <f t="shared" si="10"/>
        <v>-1.0671806685158111E-2</v>
      </c>
      <c r="K55" s="3">
        <f t="shared" si="10"/>
        <v>4.2736658976590073E-3</v>
      </c>
      <c r="L55" s="15" t="str">
        <f t="shared" si="11"/>
        <v/>
      </c>
      <c r="M55" s="17">
        <v>-0.49819654853779499</v>
      </c>
      <c r="N55" s="15" t="str">
        <f t="shared" si="1"/>
        <v/>
      </c>
      <c r="O55" s="15" t="str">
        <f t="shared" si="2"/>
        <v>Exit Trade</v>
      </c>
      <c r="P55" s="15" t="str">
        <f t="shared" si="3"/>
        <v/>
      </c>
      <c r="Q55" s="15">
        <f t="shared" si="12"/>
        <v>1082.55</v>
      </c>
      <c r="R55" s="15" t="str">
        <f t="shared" si="4"/>
        <v/>
      </c>
      <c r="S55" s="15">
        <f t="shared" si="13"/>
        <v>1339.95</v>
      </c>
      <c r="T55" s="18" t="str">
        <f t="shared" si="14"/>
        <v/>
      </c>
      <c r="U55" s="18">
        <f t="shared" si="15"/>
        <v>1.0595593726661603E-2</v>
      </c>
      <c r="V55" s="18" t="str">
        <f t="shared" si="16"/>
        <v/>
      </c>
      <c r="W55" s="18">
        <f t="shared" si="17"/>
        <v>3.5951016739691828E-3</v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</row>
    <row r="56" spans="1:27">
      <c r="A56" s="11">
        <v>42083</v>
      </c>
      <c r="B56" s="12">
        <v>1055.9000000000001</v>
      </c>
      <c r="C56" s="12">
        <v>1338.45</v>
      </c>
      <c r="D56" s="9">
        <f t="shared" si="0"/>
        <v>-0.10297936216267105</v>
      </c>
      <c r="E56" s="9">
        <f t="shared" si="5"/>
        <v>-9.4656127792517933E-2</v>
      </c>
      <c r="F56" s="9">
        <f t="shared" si="6"/>
        <v>1.2136800617863864E-2</v>
      </c>
      <c r="G56" s="9">
        <f t="shared" si="7"/>
        <v>-6.7348326402324243E-2</v>
      </c>
      <c r="H56" s="9">
        <f t="shared" si="8"/>
        <v>-0.12196392918271162</v>
      </c>
      <c r="I56" s="9">
        <f t="shared" si="9"/>
        <v>-0.6857848812233388</v>
      </c>
      <c r="J56" s="3">
        <f t="shared" si="10"/>
        <v>3.5164417411138998E-3</v>
      </c>
      <c r="K56" s="3">
        <f t="shared" si="10"/>
        <v>8.0967085938088417E-3</v>
      </c>
      <c r="L56" s="15" t="str">
        <f t="shared" si="11"/>
        <v/>
      </c>
      <c r="M56" s="17">
        <v>-0.49819654853779499</v>
      </c>
      <c r="N56" s="15" t="str">
        <f t="shared" si="1"/>
        <v/>
      </c>
      <c r="O56" s="15" t="str">
        <f t="shared" si="2"/>
        <v>Exit Trade</v>
      </c>
      <c r="P56" s="15" t="str">
        <f t="shared" si="3"/>
        <v/>
      </c>
      <c r="Q56" s="15">
        <f t="shared" si="12"/>
        <v>1082.55</v>
      </c>
      <c r="R56" s="15" t="str">
        <f t="shared" si="4"/>
        <v/>
      </c>
      <c r="S56" s="15">
        <f t="shared" si="13"/>
        <v>1339.95</v>
      </c>
      <c r="T56" s="18" t="str">
        <f t="shared" si="14"/>
        <v/>
      </c>
      <c r="U56" s="18">
        <f t="shared" si="15"/>
        <v>1.0595593726661603E-2</v>
      </c>
      <c r="V56" s="18" t="str">
        <f t="shared" si="16"/>
        <v/>
      </c>
      <c r="W56" s="18">
        <f t="shared" si="17"/>
        <v>3.5951016739691828E-3</v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</row>
    <row r="57" spans="1:27">
      <c r="A57" s="11">
        <v>42086</v>
      </c>
      <c r="B57" s="12">
        <v>1047.75</v>
      </c>
      <c r="C57" s="12">
        <v>1345.7</v>
      </c>
      <c r="D57" s="9">
        <f t="shared" si="0"/>
        <v>-0.10869058290344887</v>
      </c>
      <c r="E57" s="9">
        <f t="shared" si="5"/>
        <v>-9.5453747204858386E-2</v>
      </c>
      <c r="F57" s="9">
        <f t="shared" si="6"/>
        <v>1.2249901086335552E-2</v>
      </c>
      <c r="G57" s="9">
        <f t="shared" si="7"/>
        <v>-6.7891469760603396E-2</v>
      </c>
      <c r="H57" s="9">
        <f t="shared" si="8"/>
        <v>-0.12301602464911338</v>
      </c>
      <c r="I57" s="9">
        <f t="shared" si="9"/>
        <v>-1.0805667413393099</v>
      </c>
      <c r="J57" s="3">
        <f t="shared" si="10"/>
        <v>-7.7185339520788807E-3</v>
      </c>
      <c r="K57" s="3">
        <f t="shared" si="10"/>
        <v>5.4167133624715156E-3</v>
      </c>
      <c r="L57" s="15" t="str">
        <f t="shared" si="11"/>
        <v/>
      </c>
      <c r="M57" s="17">
        <v>-0.49819654853779499</v>
      </c>
      <c r="N57" s="15" t="str">
        <f t="shared" si="1"/>
        <v/>
      </c>
      <c r="O57" s="15" t="str">
        <f t="shared" si="2"/>
        <v>Exit Trade</v>
      </c>
      <c r="P57" s="15" t="str">
        <f t="shared" si="3"/>
        <v/>
      </c>
      <c r="Q57" s="15">
        <f t="shared" si="12"/>
        <v>1082.55</v>
      </c>
      <c r="R57" s="15" t="str">
        <f t="shared" si="4"/>
        <v/>
      </c>
      <c r="S57" s="15">
        <f t="shared" si="13"/>
        <v>1339.95</v>
      </c>
      <c r="T57" s="18" t="str">
        <f t="shared" si="14"/>
        <v/>
      </c>
      <c r="U57" s="18">
        <f t="shared" si="15"/>
        <v>1.0595593726661603E-2</v>
      </c>
      <c r="V57" s="18" t="str">
        <f t="shared" si="16"/>
        <v/>
      </c>
      <c r="W57" s="18">
        <f t="shared" si="17"/>
        <v>3.5951016739691828E-3</v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</row>
    <row r="58" spans="1:27">
      <c r="A58" s="11">
        <v>42087</v>
      </c>
      <c r="B58" s="12">
        <v>1037.95</v>
      </c>
      <c r="C58" s="12">
        <v>1358.85</v>
      </c>
      <c r="D58" s="9">
        <f t="shared" si="0"/>
        <v>-0.11699508547773763</v>
      </c>
      <c r="E58" s="9">
        <f t="shared" si="5"/>
        <v>-9.6440418611555251E-2</v>
      </c>
      <c r="F58" s="9">
        <f t="shared" si="6"/>
        <v>1.2759879934060421E-2</v>
      </c>
      <c r="G58" s="9">
        <f t="shared" si="7"/>
        <v>-6.7730688759919305E-2</v>
      </c>
      <c r="H58" s="9">
        <f t="shared" si="8"/>
        <v>-0.1251501484631912</v>
      </c>
      <c r="I58" s="9">
        <f t="shared" si="9"/>
        <v>-1.6108824669513575</v>
      </c>
      <c r="J58" s="3">
        <f t="shared" si="10"/>
        <v>-9.353376282510097E-3</v>
      </c>
      <c r="K58" s="3">
        <f t="shared" si="10"/>
        <v>9.7718659433750927E-3</v>
      </c>
      <c r="L58" s="15" t="str">
        <f t="shared" si="11"/>
        <v/>
      </c>
      <c r="M58" s="17">
        <v>-0.49819654853779499</v>
      </c>
      <c r="N58" s="15" t="str">
        <f t="shared" si="1"/>
        <v/>
      </c>
      <c r="O58" s="15" t="str">
        <f t="shared" si="2"/>
        <v>Exit Trade</v>
      </c>
      <c r="P58" s="15" t="str">
        <f t="shared" si="3"/>
        <v/>
      </c>
      <c r="Q58" s="15">
        <f t="shared" si="12"/>
        <v>1082.55</v>
      </c>
      <c r="R58" s="15" t="str">
        <f t="shared" si="4"/>
        <v/>
      </c>
      <c r="S58" s="15">
        <f t="shared" si="13"/>
        <v>1339.95</v>
      </c>
      <c r="T58" s="18" t="str">
        <f t="shared" si="14"/>
        <v/>
      </c>
      <c r="U58" s="18">
        <f t="shared" si="15"/>
        <v>1.0595593726661603E-2</v>
      </c>
      <c r="V58" s="18" t="str">
        <f t="shared" si="16"/>
        <v/>
      </c>
      <c r="W58" s="18">
        <f t="shared" si="17"/>
        <v>3.5951016739691828E-3</v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</row>
    <row r="59" spans="1:27">
      <c r="A59" s="11">
        <v>42088</v>
      </c>
      <c r="B59" s="12">
        <v>1034.25</v>
      </c>
      <c r="C59" s="12">
        <v>1354.55</v>
      </c>
      <c r="D59" s="9">
        <f t="shared" si="0"/>
        <v>-0.11716951104808715</v>
      </c>
      <c r="E59" s="9">
        <f t="shared" si="5"/>
        <v>-9.7927924624235219E-2</v>
      </c>
      <c r="F59" s="9">
        <f t="shared" si="6"/>
        <v>1.2476064769853929E-2</v>
      </c>
      <c r="G59" s="9">
        <f t="shared" si="7"/>
        <v>-6.9856778892063875E-2</v>
      </c>
      <c r="H59" s="9">
        <f t="shared" si="8"/>
        <v>-0.12599907035640656</v>
      </c>
      <c r="I59" s="9">
        <f t="shared" si="9"/>
        <v>-1.5422801002400706</v>
      </c>
      <c r="J59" s="3">
        <f t="shared" si="10"/>
        <v>-3.5647189170962428E-3</v>
      </c>
      <c r="K59" s="3">
        <f t="shared" si="10"/>
        <v>-3.1644405195569449E-3</v>
      </c>
      <c r="L59" s="15" t="str">
        <f t="shared" si="11"/>
        <v/>
      </c>
      <c r="M59" s="17">
        <v>-0.49819654853779499</v>
      </c>
      <c r="N59" s="15" t="str">
        <f t="shared" si="1"/>
        <v/>
      </c>
      <c r="O59" s="15" t="str">
        <f t="shared" si="2"/>
        <v>Exit Trade</v>
      </c>
      <c r="P59" s="15" t="str">
        <f t="shared" si="3"/>
        <v/>
      </c>
      <c r="Q59" s="15">
        <f t="shared" si="12"/>
        <v>1082.55</v>
      </c>
      <c r="R59" s="15" t="str">
        <f t="shared" si="4"/>
        <v/>
      </c>
      <c r="S59" s="15">
        <f t="shared" si="13"/>
        <v>1339.95</v>
      </c>
      <c r="T59" s="18" t="str">
        <f t="shared" si="14"/>
        <v/>
      </c>
      <c r="U59" s="18">
        <f t="shared" si="15"/>
        <v>1.0595593726661603E-2</v>
      </c>
      <c r="V59" s="18" t="str">
        <f t="shared" si="16"/>
        <v/>
      </c>
      <c r="W59" s="18">
        <f t="shared" si="17"/>
        <v>3.5951016739691828E-3</v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</row>
    <row r="60" spans="1:27">
      <c r="A60" s="11">
        <v>42089</v>
      </c>
      <c r="B60" s="12">
        <v>1006.95</v>
      </c>
      <c r="C60" s="12">
        <v>1283.7</v>
      </c>
      <c r="D60" s="9">
        <f t="shared" si="0"/>
        <v>-0.10545563496299354</v>
      </c>
      <c r="E60" s="9">
        <f t="shared" si="5"/>
        <v>-9.9083162611045758E-2</v>
      </c>
      <c r="F60" s="9">
        <f t="shared" si="6"/>
        <v>1.1438797891070888E-2</v>
      </c>
      <c r="G60" s="9">
        <f t="shared" si="7"/>
        <v>-7.3345867356136268E-2</v>
      </c>
      <c r="H60" s="9">
        <f t="shared" si="8"/>
        <v>-0.12482045786595525</v>
      </c>
      <c r="I60" s="9">
        <f t="shared" si="9"/>
        <v>-0.55709283550871413</v>
      </c>
      <c r="J60" s="3">
        <f t="shared" si="10"/>
        <v>-2.6395939086294371E-2</v>
      </c>
      <c r="K60" s="3">
        <f t="shared" si="10"/>
        <v>-5.2305193606732796E-2</v>
      </c>
      <c r="L60" s="15" t="str">
        <f t="shared" si="11"/>
        <v/>
      </c>
      <c r="M60" s="17">
        <v>-0.49819654853779499</v>
      </c>
      <c r="N60" s="15" t="str">
        <f t="shared" si="1"/>
        <v/>
      </c>
      <c r="O60" s="15" t="str">
        <f t="shared" si="2"/>
        <v>Exit Trade</v>
      </c>
      <c r="P60" s="15" t="str">
        <f t="shared" si="3"/>
        <v/>
      </c>
      <c r="Q60" s="15">
        <f t="shared" si="12"/>
        <v>1082.55</v>
      </c>
      <c r="R60" s="15" t="str">
        <f t="shared" si="4"/>
        <v/>
      </c>
      <c r="S60" s="15">
        <f t="shared" si="13"/>
        <v>1339.95</v>
      </c>
      <c r="T60" s="18" t="str">
        <f t="shared" si="14"/>
        <v/>
      </c>
      <c r="U60" s="18">
        <f t="shared" si="15"/>
        <v>1.0595593726661603E-2</v>
      </c>
      <c r="V60" s="18" t="str">
        <f t="shared" si="16"/>
        <v/>
      </c>
      <c r="W60" s="18">
        <f t="shared" si="17"/>
        <v>3.5951016739691828E-3</v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</row>
    <row r="61" spans="1:27">
      <c r="A61" s="11">
        <v>42090</v>
      </c>
      <c r="B61" s="12">
        <v>1014.65</v>
      </c>
      <c r="C61" s="12">
        <v>1262.7</v>
      </c>
      <c r="D61" s="9">
        <f t="shared" si="0"/>
        <v>-9.4983920762411717E-2</v>
      </c>
      <c r="E61" s="9">
        <f t="shared" si="5"/>
        <v>-0.10004177857130211</v>
      </c>
      <c r="F61" s="9">
        <f t="shared" si="6"/>
        <v>9.6564119466469017E-3</v>
      </c>
      <c r="G61" s="9">
        <f t="shared" si="7"/>
        <v>-7.8314851691346582E-2</v>
      </c>
      <c r="H61" s="9">
        <f t="shared" si="8"/>
        <v>-0.12176870545125765</v>
      </c>
      <c r="I61" s="9">
        <f t="shared" si="9"/>
        <v>0.52378231550557364</v>
      </c>
      <c r="J61" s="3">
        <f t="shared" si="10"/>
        <v>7.646854362182761E-3</v>
      </c>
      <c r="K61" s="3">
        <f t="shared" si="10"/>
        <v>-1.6358962374386537E-2</v>
      </c>
      <c r="L61" s="15" t="str">
        <f t="shared" si="11"/>
        <v/>
      </c>
      <c r="M61" s="17">
        <v>-0.49819654853779499</v>
      </c>
      <c r="N61" s="15" t="str">
        <f t="shared" si="1"/>
        <v/>
      </c>
      <c r="O61" s="15" t="str">
        <f t="shared" si="2"/>
        <v>Exit Trade</v>
      </c>
      <c r="P61" s="15" t="str">
        <f t="shared" si="3"/>
        <v/>
      </c>
      <c r="Q61" s="15">
        <f t="shared" si="12"/>
        <v>1082.55</v>
      </c>
      <c r="R61" s="15" t="str">
        <f t="shared" si="4"/>
        <v/>
      </c>
      <c r="S61" s="15">
        <f t="shared" si="13"/>
        <v>1339.95</v>
      </c>
      <c r="T61" s="18" t="str">
        <f t="shared" si="14"/>
        <v/>
      </c>
      <c r="U61" s="18">
        <f t="shared" si="15"/>
        <v>1.0595593726661603E-2</v>
      </c>
      <c r="V61" s="18" t="str">
        <f t="shared" si="16"/>
        <v/>
      </c>
      <c r="W61" s="18">
        <f t="shared" si="17"/>
        <v>3.5951016739691828E-3</v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</row>
    <row r="62" spans="1:27">
      <c r="A62" s="11">
        <v>42093</v>
      </c>
      <c r="B62" s="12">
        <v>1036.9000000000001</v>
      </c>
      <c r="C62" s="12">
        <v>1306.2</v>
      </c>
      <c r="D62" s="9">
        <f t="shared" si="0"/>
        <v>-0.10027280494728771</v>
      </c>
      <c r="E62" s="9">
        <f t="shared" si="5"/>
        <v>-0.10086200180633148</v>
      </c>
      <c r="F62" s="9">
        <f t="shared" si="6"/>
        <v>8.4890183147445439E-3</v>
      </c>
      <c r="G62" s="9">
        <f t="shared" si="7"/>
        <v>-8.1761710598156262E-2</v>
      </c>
      <c r="H62" s="9">
        <f t="shared" si="8"/>
        <v>-0.1199622930145067</v>
      </c>
      <c r="I62" s="9">
        <f t="shared" si="9"/>
        <v>6.9406948742281899E-2</v>
      </c>
      <c r="J62" s="3">
        <f t="shared" si="10"/>
        <v>2.1928743901838185E-2</v>
      </c>
      <c r="K62" s="3">
        <f t="shared" si="10"/>
        <v>3.4449988120693747E-2</v>
      </c>
      <c r="L62" s="15" t="str">
        <f t="shared" si="11"/>
        <v>Exit Trade</v>
      </c>
      <c r="M62" s="17">
        <v>-0.49819654853779499</v>
      </c>
      <c r="N62" s="15" t="str">
        <f t="shared" si="1"/>
        <v/>
      </c>
      <c r="O62" s="15" t="str">
        <f t="shared" si="2"/>
        <v>Exit Trade</v>
      </c>
      <c r="P62" s="15" t="str">
        <f t="shared" si="3"/>
        <v/>
      </c>
      <c r="Q62" s="15">
        <f t="shared" si="12"/>
        <v>1082.55</v>
      </c>
      <c r="R62" s="15" t="str">
        <f t="shared" si="4"/>
        <v/>
      </c>
      <c r="S62" s="15">
        <f t="shared" si="13"/>
        <v>1339.95</v>
      </c>
      <c r="T62" s="18" t="str">
        <f t="shared" si="14"/>
        <v/>
      </c>
      <c r="U62" s="18">
        <f t="shared" si="15"/>
        <v>1.0595593726661603E-2</v>
      </c>
      <c r="V62" s="18" t="str">
        <f t="shared" si="16"/>
        <v/>
      </c>
      <c r="W62" s="18">
        <f t="shared" si="17"/>
        <v>3.5951016739691828E-3</v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</row>
    <row r="63" spans="1:27">
      <c r="A63" s="11">
        <v>42094</v>
      </c>
      <c r="B63" s="12">
        <v>1022.7</v>
      </c>
      <c r="C63" s="12">
        <v>1315.7</v>
      </c>
      <c r="D63" s="9">
        <f t="shared" si="0"/>
        <v>-0.10940861874175128</v>
      </c>
      <c r="E63" s="9">
        <f t="shared" si="5"/>
        <v>-0.1017913678263503</v>
      </c>
      <c r="F63" s="9">
        <f t="shared" si="6"/>
        <v>7.797335825346534E-3</v>
      </c>
      <c r="G63" s="9">
        <f t="shared" si="7"/>
        <v>-8.4247362219320596E-2</v>
      </c>
      <c r="H63" s="9">
        <f t="shared" si="8"/>
        <v>-0.11933537343338001</v>
      </c>
      <c r="I63" s="9">
        <f t="shared" si="9"/>
        <v>-0.97690430244646442</v>
      </c>
      <c r="J63" s="3">
        <f t="shared" si="10"/>
        <v>-1.369466679525513E-2</v>
      </c>
      <c r="K63" s="3">
        <f t="shared" si="10"/>
        <v>7.2730056652886236E-3</v>
      </c>
      <c r="L63" s="15" t="str">
        <f t="shared" si="11"/>
        <v/>
      </c>
      <c r="M63" s="17">
        <v>-0.49819654853779499</v>
      </c>
      <c r="N63" s="15" t="str">
        <f t="shared" si="1"/>
        <v/>
      </c>
      <c r="O63" s="15" t="str">
        <f t="shared" si="2"/>
        <v>Exit Trade</v>
      </c>
      <c r="P63" s="15" t="str">
        <f t="shared" si="3"/>
        <v/>
      </c>
      <c r="Q63" s="15">
        <f t="shared" si="12"/>
        <v>1082.55</v>
      </c>
      <c r="R63" s="15" t="str">
        <f t="shared" si="4"/>
        <v/>
      </c>
      <c r="S63" s="15">
        <f t="shared" si="13"/>
        <v>1339.95</v>
      </c>
      <c r="T63" s="18" t="str">
        <f t="shared" si="14"/>
        <v/>
      </c>
      <c r="U63" s="18">
        <f t="shared" si="15"/>
        <v>1.0595593726661603E-2</v>
      </c>
      <c r="V63" s="18" t="str">
        <f t="shared" si="16"/>
        <v/>
      </c>
      <c r="W63" s="18">
        <f t="shared" si="17"/>
        <v>3.5951016739691828E-3</v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</row>
    <row r="64" spans="1:27">
      <c r="A64" s="11">
        <v>42095</v>
      </c>
      <c r="B64" s="12">
        <v>1033.25</v>
      </c>
      <c r="C64" s="12">
        <v>1337.05</v>
      </c>
      <c r="D64" s="9">
        <f t="shared" si="0"/>
        <v>-0.11194223438383376</v>
      </c>
      <c r="E64" s="9">
        <f t="shared" si="5"/>
        <v>-0.10245388929433143</v>
      </c>
      <c r="F64" s="9">
        <f t="shared" si="6"/>
        <v>7.7869379736352816E-3</v>
      </c>
      <c r="G64" s="9">
        <f t="shared" si="7"/>
        <v>-8.4933278853652039E-2</v>
      </c>
      <c r="H64" s="9">
        <f t="shared" si="8"/>
        <v>-0.11997449973501081</v>
      </c>
      <c r="I64" s="9">
        <f t="shared" si="9"/>
        <v>-1.2184950132680663</v>
      </c>
      <c r="J64" s="3">
        <f t="shared" si="10"/>
        <v>1.0315830644372694E-2</v>
      </c>
      <c r="K64" s="3">
        <f t="shared" si="10"/>
        <v>1.6227103443034057E-2</v>
      </c>
      <c r="L64" s="15" t="str">
        <f t="shared" si="11"/>
        <v/>
      </c>
      <c r="M64" s="17">
        <v>-0.49819654853779499</v>
      </c>
      <c r="N64" s="15" t="str">
        <f t="shared" si="1"/>
        <v/>
      </c>
      <c r="O64" s="15" t="str">
        <f t="shared" si="2"/>
        <v>Exit Trade</v>
      </c>
      <c r="P64" s="15" t="str">
        <f t="shared" si="3"/>
        <v/>
      </c>
      <c r="Q64" s="15">
        <f t="shared" si="12"/>
        <v>1082.55</v>
      </c>
      <c r="R64" s="15" t="str">
        <f t="shared" si="4"/>
        <v/>
      </c>
      <c r="S64" s="15">
        <f t="shared" si="13"/>
        <v>1339.95</v>
      </c>
      <c r="T64" s="18" t="str">
        <f t="shared" si="14"/>
        <v/>
      </c>
      <c r="U64" s="18">
        <f t="shared" si="15"/>
        <v>1.0595593726661603E-2</v>
      </c>
      <c r="V64" s="18" t="str">
        <f t="shared" si="16"/>
        <v/>
      </c>
      <c r="W64" s="18">
        <f t="shared" si="17"/>
        <v>3.5951016739691828E-3</v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</row>
    <row r="65" spans="1:27">
      <c r="A65" s="11">
        <v>42100</v>
      </c>
      <c r="B65" s="12">
        <v>1031.95</v>
      </c>
      <c r="C65" s="12">
        <v>1330.6</v>
      </c>
      <c r="D65" s="9">
        <f t="shared" si="0"/>
        <v>-0.11038886372789516</v>
      </c>
      <c r="E65" s="9">
        <f t="shared" si="5"/>
        <v>-0.10286355497565736</v>
      </c>
      <c r="F65" s="9">
        <f t="shared" si="6"/>
        <v>7.8727350045092546E-3</v>
      </c>
      <c r="G65" s="9">
        <f t="shared" si="7"/>
        <v>-8.5149901215511525E-2</v>
      </c>
      <c r="H65" s="9">
        <f t="shared" si="8"/>
        <v>-0.12057720873580319</v>
      </c>
      <c r="I65" s="9">
        <f t="shared" si="9"/>
        <v>-0.95586968797089555</v>
      </c>
      <c r="J65" s="3">
        <f t="shared" si="10"/>
        <v>-1.2581659811274663E-3</v>
      </c>
      <c r="K65" s="3">
        <f t="shared" si="10"/>
        <v>-4.8240529523952327E-3</v>
      </c>
      <c r="L65" s="15" t="str">
        <f t="shared" si="11"/>
        <v/>
      </c>
      <c r="M65" s="17">
        <v>-0.49819654853779499</v>
      </c>
      <c r="N65" s="15" t="str">
        <f t="shared" si="1"/>
        <v/>
      </c>
      <c r="O65" s="15" t="str">
        <f t="shared" si="2"/>
        <v>Exit Trade</v>
      </c>
      <c r="P65" s="15" t="str">
        <f t="shared" si="3"/>
        <v/>
      </c>
      <c r="Q65" s="15">
        <f t="shared" si="12"/>
        <v>1082.55</v>
      </c>
      <c r="R65" s="15" t="str">
        <f t="shared" si="4"/>
        <v/>
      </c>
      <c r="S65" s="15">
        <f t="shared" si="13"/>
        <v>1339.95</v>
      </c>
      <c r="T65" s="18" t="str">
        <f t="shared" si="14"/>
        <v/>
      </c>
      <c r="U65" s="18">
        <f t="shared" si="15"/>
        <v>1.0595593726661603E-2</v>
      </c>
      <c r="V65" s="18" t="str">
        <f t="shared" si="16"/>
        <v/>
      </c>
      <c r="W65" s="18">
        <f t="shared" si="17"/>
        <v>3.5951016739691828E-3</v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</row>
    <row r="66" spans="1:27">
      <c r="A66" s="11">
        <v>42101</v>
      </c>
      <c r="B66" s="12">
        <v>1032.75</v>
      </c>
      <c r="C66" s="12">
        <v>1328.7</v>
      </c>
      <c r="D66" s="9">
        <f t="shared" si="0"/>
        <v>-0.10943173135579744</v>
      </c>
      <c r="E66" s="9">
        <f t="shared" si="5"/>
        <v>-0.10336931075010194</v>
      </c>
      <c r="F66" s="9">
        <f t="shared" si="6"/>
        <v>7.7878079888129819E-3</v>
      </c>
      <c r="G66" s="9">
        <f t="shared" si="7"/>
        <v>-8.5846742775272739E-2</v>
      </c>
      <c r="H66" s="9">
        <f t="shared" si="8"/>
        <v>-0.12089187872493115</v>
      </c>
      <c r="I66" s="9">
        <f t="shared" si="9"/>
        <v>-0.77845018963025658</v>
      </c>
      <c r="J66" s="3">
        <f t="shared" si="10"/>
        <v>7.7523135810839139E-4</v>
      </c>
      <c r="K66" s="3">
        <f t="shared" si="10"/>
        <v>-1.4279272508641693E-3</v>
      </c>
      <c r="L66" s="15" t="str">
        <f t="shared" si="11"/>
        <v/>
      </c>
      <c r="M66" s="17">
        <v>-0.49819654853779499</v>
      </c>
      <c r="N66" s="15" t="str">
        <f t="shared" si="1"/>
        <v/>
      </c>
      <c r="O66" s="15" t="str">
        <f t="shared" si="2"/>
        <v>Exit Trade</v>
      </c>
      <c r="P66" s="15" t="str">
        <f t="shared" si="3"/>
        <v/>
      </c>
      <c r="Q66" s="15">
        <f t="shared" si="12"/>
        <v>1082.55</v>
      </c>
      <c r="R66" s="15" t="str">
        <f t="shared" si="4"/>
        <v/>
      </c>
      <c r="S66" s="15">
        <f t="shared" si="13"/>
        <v>1339.95</v>
      </c>
      <c r="T66" s="18" t="str">
        <f t="shared" si="14"/>
        <v/>
      </c>
      <c r="U66" s="18">
        <f t="shared" si="15"/>
        <v>1.0595593726661603E-2</v>
      </c>
      <c r="V66" s="18" t="str">
        <f t="shared" si="16"/>
        <v/>
      </c>
      <c r="W66" s="18">
        <f t="shared" si="17"/>
        <v>3.5951016739691828E-3</v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</row>
    <row r="67" spans="1:27">
      <c r="A67" s="11">
        <v>42102</v>
      </c>
      <c r="B67" s="12">
        <v>1035.55</v>
      </c>
      <c r="C67" s="12">
        <v>1299.7</v>
      </c>
      <c r="D67" s="9">
        <f t="shared" ref="D67:D130" si="22">LOG(B67/C67)</f>
        <v>-9.8672045935099123E-2</v>
      </c>
      <c r="E67" s="9">
        <f t="shared" si="5"/>
        <v>-0.10368112503112016</v>
      </c>
      <c r="F67" s="9">
        <f t="shared" si="6"/>
        <v>7.3825189938632645E-3</v>
      </c>
      <c r="G67" s="9">
        <f t="shared" si="7"/>
        <v>-8.7070457294927822E-2</v>
      </c>
      <c r="H67" s="9">
        <f t="shared" si="8"/>
        <v>-0.1202917927673125</v>
      </c>
      <c r="I67" s="9">
        <f t="shared" si="9"/>
        <v>0.67850541260846686</v>
      </c>
      <c r="J67" s="3">
        <f t="shared" si="10"/>
        <v>2.7112079399660657E-3</v>
      </c>
      <c r="K67" s="3">
        <f t="shared" si="10"/>
        <v>-2.182584481071724E-2</v>
      </c>
      <c r="L67" s="15" t="str">
        <f t="shared" si="11"/>
        <v/>
      </c>
      <c r="M67" s="17">
        <v>-0.49819654853779499</v>
      </c>
      <c r="N67" s="15" t="str">
        <f t="shared" si="1"/>
        <v/>
      </c>
      <c r="O67" s="15" t="str">
        <f t="shared" si="2"/>
        <v>Exit Trade</v>
      </c>
      <c r="P67" s="15" t="str">
        <f t="shared" si="3"/>
        <v/>
      </c>
      <c r="Q67" s="15">
        <f t="shared" si="12"/>
        <v>1082.55</v>
      </c>
      <c r="R67" s="15" t="str">
        <f t="shared" si="4"/>
        <v/>
      </c>
      <c r="S67" s="15">
        <f t="shared" si="13"/>
        <v>1339.95</v>
      </c>
      <c r="T67" s="18" t="str">
        <f t="shared" si="14"/>
        <v/>
      </c>
      <c r="U67" s="18">
        <f t="shared" si="15"/>
        <v>1.0595593726661603E-2</v>
      </c>
      <c r="V67" s="18" t="str">
        <f t="shared" si="16"/>
        <v/>
      </c>
      <c r="W67" s="18">
        <f t="shared" si="17"/>
        <v>3.5951016739691828E-3</v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</row>
    <row r="68" spans="1:27">
      <c r="A68" s="11">
        <v>42103</v>
      </c>
      <c r="B68" s="12">
        <v>1056.0999999999999</v>
      </c>
      <c r="C68" s="12">
        <v>1303.05</v>
      </c>
      <c r="D68" s="9">
        <f t="shared" si="22"/>
        <v>-9.1256037946630564E-2</v>
      </c>
      <c r="E68" s="9">
        <f t="shared" si="5"/>
        <v>-0.1037571602953211</v>
      </c>
      <c r="F68" s="9">
        <f t="shared" si="6"/>
        <v>7.2361274204210567E-3</v>
      </c>
      <c r="G68" s="9">
        <f t="shared" si="7"/>
        <v>-8.7475873599373727E-2</v>
      </c>
      <c r="H68" s="9">
        <f t="shared" si="8"/>
        <v>-0.12003844699126848</v>
      </c>
      <c r="I68" s="9">
        <f t="shared" si="9"/>
        <v>1.72759842694466</v>
      </c>
      <c r="J68" s="3">
        <f t="shared" si="10"/>
        <v>1.9844527062913384E-2</v>
      </c>
      <c r="K68" s="3">
        <f t="shared" si="10"/>
        <v>2.577517888743486E-3</v>
      </c>
      <c r="L68" s="15" t="str">
        <f t="shared" si="11"/>
        <v/>
      </c>
      <c r="M68" s="17">
        <v>-0.49819654853779499</v>
      </c>
      <c r="N68" s="15" t="str">
        <f t="shared" si="1"/>
        <v/>
      </c>
      <c r="O68" s="15" t="str">
        <f t="shared" si="2"/>
        <v>Exit Trade</v>
      </c>
      <c r="P68" s="15" t="str">
        <f t="shared" si="3"/>
        <v/>
      </c>
      <c r="Q68" s="15">
        <f t="shared" si="12"/>
        <v>1082.55</v>
      </c>
      <c r="R68" s="15" t="str">
        <f t="shared" si="4"/>
        <v/>
      </c>
      <c r="S68" s="15">
        <f t="shared" si="13"/>
        <v>1339.95</v>
      </c>
      <c r="T68" s="18" t="str">
        <f t="shared" si="14"/>
        <v/>
      </c>
      <c r="U68" s="18">
        <f t="shared" si="15"/>
        <v>1.0595593726661603E-2</v>
      </c>
      <c r="V68" s="18" t="str">
        <f t="shared" si="16"/>
        <v/>
      </c>
      <c r="W68" s="18">
        <f t="shared" si="17"/>
        <v>3.5951016739691828E-3</v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</row>
    <row r="69" spans="1:27">
      <c r="A69" s="11">
        <v>42104</v>
      </c>
      <c r="B69" s="12">
        <v>1042.6500000000001</v>
      </c>
      <c r="C69" s="12">
        <v>1290.3499999999999</v>
      </c>
      <c r="D69" s="9">
        <f t="shared" si="22"/>
        <v>-9.2568978588056655E-2</v>
      </c>
      <c r="E69" s="9">
        <f t="shared" si="5"/>
        <v>-0.1033400747636032</v>
      </c>
      <c r="F69" s="9">
        <f t="shared" si="6"/>
        <v>7.5124890667376994E-3</v>
      </c>
      <c r="G69" s="9">
        <f t="shared" si="7"/>
        <v>-8.6436974363443372E-2</v>
      </c>
      <c r="H69" s="9">
        <f t="shared" si="8"/>
        <v>-0.12024317516376302</v>
      </c>
      <c r="I69" s="9">
        <f t="shared" si="9"/>
        <v>1.4337586490789922</v>
      </c>
      <c r="J69" s="3">
        <f t="shared" si="10"/>
        <v>-1.2735536407536994E-2</v>
      </c>
      <c r="K69" s="3">
        <f t="shared" si="10"/>
        <v>-9.7463642991443503E-3</v>
      </c>
      <c r="L69" s="15" t="str">
        <f t="shared" si="11"/>
        <v/>
      </c>
      <c r="M69" s="17">
        <v>-0.49819654853779499</v>
      </c>
      <c r="N69" s="15" t="str">
        <f t="shared" si="1"/>
        <v/>
      </c>
      <c r="O69" s="15" t="str">
        <f t="shared" si="2"/>
        <v>Exit Trade</v>
      </c>
      <c r="P69" s="15" t="str">
        <f t="shared" si="3"/>
        <v/>
      </c>
      <c r="Q69" s="15">
        <f t="shared" si="12"/>
        <v>1082.55</v>
      </c>
      <c r="R69" s="15" t="str">
        <f t="shared" si="4"/>
        <v/>
      </c>
      <c r="S69" s="15">
        <f t="shared" si="13"/>
        <v>1339.95</v>
      </c>
      <c r="T69" s="18" t="str">
        <f t="shared" si="14"/>
        <v/>
      </c>
      <c r="U69" s="18">
        <f t="shared" si="15"/>
        <v>1.0595593726661603E-2</v>
      </c>
      <c r="V69" s="18" t="str">
        <f t="shared" si="16"/>
        <v/>
      </c>
      <c r="W69" s="18">
        <f t="shared" si="17"/>
        <v>3.5951016739691828E-3</v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</row>
    <row r="70" spans="1:27">
      <c r="A70" s="11">
        <v>42107</v>
      </c>
      <c r="B70" s="12">
        <v>1038.8</v>
      </c>
      <c r="C70" s="12">
        <v>1305.25</v>
      </c>
      <c r="D70" s="9">
        <f t="shared" si="22"/>
        <v>-9.9161760925488118E-2</v>
      </c>
      <c r="E70" s="9">
        <f t="shared" si="5"/>
        <v>-0.10288919532402299</v>
      </c>
      <c r="F70" s="9">
        <f t="shared" si="6"/>
        <v>7.3359304824511121E-3</v>
      </c>
      <c r="G70" s="9">
        <f t="shared" si="7"/>
        <v>-8.6383351738507988E-2</v>
      </c>
      <c r="H70" s="9">
        <f t="shared" si="8"/>
        <v>-0.119395038909538</v>
      </c>
      <c r="I70" s="9">
        <f t="shared" si="9"/>
        <v>0.50810655954981832</v>
      </c>
      <c r="J70" s="3">
        <f t="shared" si="10"/>
        <v>-3.692514266532524E-3</v>
      </c>
      <c r="K70" s="3">
        <f t="shared" si="10"/>
        <v>1.1547254620839378E-2</v>
      </c>
      <c r="L70" s="15" t="str">
        <f t="shared" si="11"/>
        <v/>
      </c>
      <c r="M70" s="17">
        <v>-0.49819654853779499</v>
      </c>
      <c r="N70" s="15" t="str">
        <f t="shared" si="1"/>
        <v/>
      </c>
      <c r="O70" s="15" t="str">
        <f t="shared" si="2"/>
        <v>Exit Trade</v>
      </c>
      <c r="P70" s="15" t="str">
        <f t="shared" si="3"/>
        <v/>
      </c>
      <c r="Q70" s="15">
        <f t="shared" si="12"/>
        <v>1082.55</v>
      </c>
      <c r="R70" s="15" t="str">
        <f t="shared" si="4"/>
        <v/>
      </c>
      <c r="S70" s="15">
        <f t="shared" si="13"/>
        <v>1339.95</v>
      </c>
      <c r="T70" s="18" t="str">
        <f t="shared" si="14"/>
        <v/>
      </c>
      <c r="U70" s="18">
        <f t="shared" si="15"/>
        <v>1.0595593726661603E-2</v>
      </c>
      <c r="V70" s="18" t="str">
        <f t="shared" si="16"/>
        <v/>
      </c>
      <c r="W70" s="18">
        <f t="shared" si="17"/>
        <v>3.5951016739691828E-3</v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</row>
    <row r="71" spans="1:27">
      <c r="A71" s="11">
        <v>42109</v>
      </c>
      <c r="B71" s="12">
        <v>1031.6500000000001</v>
      </c>
      <c r="C71" s="12">
        <v>1290.45</v>
      </c>
      <c r="D71" s="9">
        <f t="shared" si="22"/>
        <v>-9.7208799442534521E-2</v>
      </c>
      <c r="E71" s="9">
        <f t="shared" si="5"/>
        <v>-0.10257429090076978</v>
      </c>
      <c r="F71" s="9">
        <f t="shared" si="6"/>
        <v>7.3713425823213486E-3</v>
      </c>
      <c r="G71" s="9">
        <f t="shared" si="7"/>
        <v>-8.5988770090546743E-2</v>
      </c>
      <c r="H71" s="9">
        <f t="shared" si="8"/>
        <v>-0.11915981171099281</v>
      </c>
      <c r="I71" s="9">
        <f t="shared" si="9"/>
        <v>0.72788523912906788</v>
      </c>
      <c r="J71" s="3">
        <f t="shared" si="10"/>
        <v>-6.8829418559875474E-3</v>
      </c>
      <c r="K71" s="3">
        <f t="shared" si="10"/>
        <v>-1.1338823980080409E-2</v>
      </c>
      <c r="L71" s="15" t="str">
        <f t="shared" si="11"/>
        <v/>
      </c>
      <c r="M71" s="17">
        <v>-0.49819654853779499</v>
      </c>
      <c r="N71" s="15" t="str">
        <f t="shared" si="1"/>
        <v/>
      </c>
      <c r="O71" s="15" t="str">
        <f t="shared" si="2"/>
        <v>Exit Trade</v>
      </c>
      <c r="P71" s="15" t="str">
        <f t="shared" si="3"/>
        <v/>
      </c>
      <c r="Q71" s="15">
        <f t="shared" si="12"/>
        <v>1082.55</v>
      </c>
      <c r="R71" s="15" t="str">
        <f t="shared" si="4"/>
        <v/>
      </c>
      <c r="S71" s="15">
        <f t="shared" si="13"/>
        <v>1339.95</v>
      </c>
      <c r="T71" s="18" t="str">
        <f t="shared" si="14"/>
        <v/>
      </c>
      <c r="U71" s="18">
        <f t="shared" si="15"/>
        <v>1.0595593726661603E-2</v>
      </c>
      <c r="V71" s="18" t="str">
        <f t="shared" si="16"/>
        <v/>
      </c>
      <c r="W71" s="18">
        <f t="shared" si="17"/>
        <v>3.5951016739691828E-3</v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</row>
    <row r="72" spans="1:27">
      <c r="A72" s="11">
        <v>42110</v>
      </c>
      <c r="B72" s="12">
        <v>1029.6500000000001</v>
      </c>
      <c r="C72" s="12">
        <v>1306.8</v>
      </c>
      <c r="D72" s="9">
        <f t="shared" si="22"/>
        <v>-0.10351950197228794</v>
      </c>
      <c r="E72" s="9">
        <f t="shared" si="5"/>
        <v>-0.10283629109690494</v>
      </c>
      <c r="F72" s="9">
        <f t="shared" si="6"/>
        <v>7.2558745904537153E-3</v>
      </c>
      <c r="G72" s="9">
        <f t="shared" si="7"/>
        <v>-8.6510573268384072E-2</v>
      </c>
      <c r="H72" s="9">
        <f t="shared" si="8"/>
        <v>-0.11916200892542581</v>
      </c>
      <c r="I72" s="9">
        <f t="shared" si="9"/>
        <v>-9.4159686315675978E-2</v>
      </c>
      <c r="J72" s="3">
        <f t="shared" si="10"/>
        <v>-1.9386419812921047E-3</v>
      </c>
      <c r="K72" s="3">
        <f t="shared" si="10"/>
        <v>1.2669998837614715E-2</v>
      </c>
      <c r="L72" s="15" t="str">
        <f t="shared" si="11"/>
        <v>Exit Trade</v>
      </c>
      <c r="M72" s="17">
        <v>-0.49819654853779499</v>
      </c>
      <c r="N72" s="15" t="str">
        <f t="shared" si="1"/>
        <v/>
      </c>
      <c r="O72" s="15" t="str">
        <f t="shared" si="2"/>
        <v>Exit Trade</v>
      </c>
      <c r="P72" s="15" t="str">
        <f t="shared" si="3"/>
        <v/>
      </c>
      <c r="Q72" s="15">
        <f t="shared" si="12"/>
        <v>1082.55</v>
      </c>
      <c r="R72" s="15" t="str">
        <f t="shared" si="4"/>
        <v/>
      </c>
      <c r="S72" s="15">
        <f t="shared" si="13"/>
        <v>1339.95</v>
      </c>
      <c r="T72" s="18" t="str">
        <f t="shared" si="14"/>
        <v/>
      </c>
      <c r="U72" s="18">
        <f t="shared" si="15"/>
        <v>1.0595593726661603E-2</v>
      </c>
      <c r="V72" s="18" t="str">
        <f t="shared" si="16"/>
        <v/>
      </c>
      <c r="W72" s="18">
        <f t="shared" si="17"/>
        <v>3.5951016739691828E-3</v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</row>
    <row r="73" spans="1:27">
      <c r="A73" s="11">
        <v>42111</v>
      </c>
      <c r="B73" s="12">
        <v>1018.25</v>
      </c>
      <c r="C73" s="12">
        <v>1306.7</v>
      </c>
      <c r="D73" s="9">
        <f t="shared" si="22"/>
        <v>-0.10832147234231376</v>
      </c>
      <c r="E73" s="9">
        <f t="shared" si="5"/>
        <v>-0.103358985885281</v>
      </c>
      <c r="F73" s="9">
        <f t="shared" si="6"/>
        <v>7.0581895506297383E-3</v>
      </c>
      <c r="G73" s="9">
        <f t="shared" si="7"/>
        <v>-8.7478059396364091E-2</v>
      </c>
      <c r="H73" s="9">
        <f t="shared" si="8"/>
        <v>-0.11923991237419791</v>
      </c>
      <c r="I73" s="9">
        <f t="shared" si="9"/>
        <v>-0.70308206112005067</v>
      </c>
      <c r="J73" s="3">
        <f t="shared" si="10"/>
        <v>-1.1071723401155821E-2</v>
      </c>
      <c r="K73" s="3">
        <f t="shared" si="10"/>
        <v>-7.6522803795461475E-5</v>
      </c>
      <c r="L73" s="15" t="str">
        <f t="shared" si="11"/>
        <v/>
      </c>
      <c r="M73" s="17">
        <v>-0.49819654853779499</v>
      </c>
      <c r="N73" s="15" t="str">
        <f t="shared" si="1"/>
        <v/>
      </c>
      <c r="O73" s="15" t="str">
        <f t="shared" si="2"/>
        <v>Exit Trade</v>
      </c>
      <c r="P73" s="15" t="str">
        <f t="shared" si="3"/>
        <v/>
      </c>
      <c r="Q73" s="15">
        <f t="shared" si="12"/>
        <v>1082.55</v>
      </c>
      <c r="R73" s="15" t="str">
        <f t="shared" si="4"/>
        <v/>
      </c>
      <c r="S73" s="15">
        <f t="shared" si="13"/>
        <v>1339.95</v>
      </c>
      <c r="T73" s="18" t="str">
        <f t="shared" si="14"/>
        <v/>
      </c>
      <c r="U73" s="18">
        <f t="shared" si="15"/>
        <v>1.0595593726661603E-2</v>
      </c>
      <c r="V73" s="18" t="str">
        <f t="shared" si="16"/>
        <v/>
      </c>
      <c r="W73" s="18">
        <f t="shared" si="17"/>
        <v>3.5951016739691828E-3</v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</row>
    <row r="74" spans="1:27">
      <c r="A74" s="11">
        <v>42114</v>
      </c>
      <c r="B74" s="12">
        <v>1005.1</v>
      </c>
      <c r="C74" s="12">
        <v>1268.6500000000001</v>
      </c>
      <c r="D74" s="9">
        <f t="shared" si="22"/>
        <v>-0.10113255081328479</v>
      </c>
      <c r="E74" s="9">
        <f t="shared" si="5"/>
        <v>-0.10335229815342503</v>
      </c>
      <c r="F74" s="9">
        <f t="shared" si="6"/>
        <v>7.0602699600065605E-3</v>
      </c>
      <c r="G74" s="9">
        <f t="shared" si="7"/>
        <v>-8.7466690743410264E-2</v>
      </c>
      <c r="H74" s="9">
        <f t="shared" si="8"/>
        <v>-0.1192379055634398</v>
      </c>
      <c r="I74" s="9">
        <f t="shared" si="9"/>
        <v>0.31439978254573436</v>
      </c>
      <c r="J74" s="3">
        <f t="shared" si="10"/>
        <v>-1.2914313773631208E-2</v>
      </c>
      <c r="K74" s="3">
        <f t="shared" si="10"/>
        <v>-2.9119155123593751E-2</v>
      </c>
      <c r="L74" s="15" t="str">
        <f t="shared" si="11"/>
        <v>Exit Trade</v>
      </c>
      <c r="M74" s="17">
        <v>-0.49819654853779499</v>
      </c>
      <c r="N74" s="15" t="str">
        <f t="shared" si="1"/>
        <v/>
      </c>
      <c r="O74" s="15" t="str">
        <f t="shared" si="2"/>
        <v>Exit Trade</v>
      </c>
      <c r="P74" s="15" t="str">
        <f t="shared" si="3"/>
        <v/>
      </c>
      <c r="Q74" s="15">
        <f t="shared" si="12"/>
        <v>1082.55</v>
      </c>
      <c r="R74" s="15" t="str">
        <f t="shared" si="4"/>
        <v/>
      </c>
      <c r="S74" s="15">
        <f t="shared" si="13"/>
        <v>1339.95</v>
      </c>
      <c r="T74" s="18" t="str">
        <f t="shared" si="14"/>
        <v/>
      </c>
      <c r="U74" s="18">
        <f t="shared" si="15"/>
        <v>1.0595593726661603E-2</v>
      </c>
      <c r="V74" s="18" t="str">
        <f t="shared" si="16"/>
        <v/>
      </c>
      <c r="W74" s="18">
        <f t="shared" si="17"/>
        <v>3.5951016739691828E-3</v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</row>
    <row r="75" spans="1:27">
      <c r="A75" s="11">
        <v>42115</v>
      </c>
      <c r="B75" s="12">
        <v>1003</v>
      </c>
      <c r="C75" s="12">
        <v>1258.1500000000001</v>
      </c>
      <c r="D75" s="9">
        <f t="shared" si="22"/>
        <v>-9.8431488922536448E-2</v>
      </c>
      <c r="E75" s="9">
        <f t="shared" si="5"/>
        <v>-0.10301605045416469</v>
      </c>
      <c r="F75" s="9">
        <f t="shared" si="6"/>
        <v>7.0459170203944843E-3</v>
      </c>
      <c r="G75" s="9">
        <f t="shared" si="7"/>
        <v>-8.7162737158277104E-2</v>
      </c>
      <c r="H75" s="9">
        <f t="shared" si="8"/>
        <v>-0.11886936375005228</v>
      </c>
      <c r="I75" s="9">
        <f t="shared" si="9"/>
        <v>0.65066924835449791</v>
      </c>
      <c r="J75" s="3">
        <f t="shared" si="10"/>
        <v>-2.0893443438464061E-3</v>
      </c>
      <c r="K75" s="3">
        <f t="shared" si="10"/>
        <v>-8.2765144050762612E-3</v>
      </c>
      <c r="L75" s="15" t="str">
        <f t="shared" si="11"/>
        <v/>
      </c>
      <c r="M75" s="17">
        <v>-0.49819654853779499</v>
      </c>
      <c r="N75" s="15" t="str">
        <f t="shared" si="1"/>
        <v/>
      </c>
      <c r="O75" s="15" t="str">
        <f t="shared" si="2"/>
        <v>Exit Trade</v>
      </c>
      <c r="P75" s="15" t="str">
        <f t="shared" si="3"/>
        <v/>
      </c>
      <c r="Q75" s="15">
        <f t="shared" si="12"/>
        <v>1082.55</v>
      </c>
      <c r="R75" s="15" t="str">
        <f t="shared" si="4"/>
        <v/>
      </c>
      <c r="S75" s="15">
        <f t="shared" si="13"/>
        <v>1339.95</v>
      </c>
      <c r="T75" s="18" t="str">
        <f t="shared" si="14"/>
        <v/>
      </c>
      <c r="U75" s="18">
        <f t="shared" si="15"/>
        <v>1.0595593726661603E-2</v>
      </c>
      <c r="V75" s="18" t="str">
        <f t="shared" si="16"/>
        <v/>
      </c>
      <c r="W75" s="18">
        <f t="shared" si="17"/>
        <v>3.5951016739691828E-3</v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</row>
    <row r="76" spans="1:27">
      <c r="A76" s="11">
        <v>42116</v>
      </c>
      <c r="B76" s="12">
        <v>1013.1</v>
      </c>
      <c r="C76" s="12">
        <v>1277.2</v>
      </c>
      <c r="D76" s="9">
        <f t="shared" si="22"/>
        <v>-0.10060659451233329</v>
      </c>
      <c r="E76" s="9">
        <f t="shared" si="5"/>
        <v>-0.10273486443048722</v>
      </c>
      <c r="F76" s="9">
        <f t="shared" si="6"/>
        <v>6.9649932145995188E-3</v>
      </c>
      <c r="G76" s="9">
        <f t="shared" si="7"/>
        <v>-8.7063629697638312E-2</v>
      </c>
      <c r="H76" s="9">
        <f t="shared" si="8"/>
        <v>-0.11840609916333614</v>
      </c>
      <c r="I76" s="9">
        <f t="shared" si="9"/>
        <v>0.30556668938209491</v>
      </c>
      <c r="J76" s="3">
        <f t="shared" si="10"/>
        <v>1.0069790628115676E-2</v>
      </c>
      <c r="K76" s="3">
        <f t="shared" si="10"/>
        <v>1.514127886182089E-2</v>
      </c>
      <c r="L76" s="15" t="str">
        <f t="shared" si="11"/>
        <v>Exit Trade</v>
      </c>
      <c r="M76" s="17">
        <v>-0.49819654853779499</v>
      </c>
      <c r="N76" s="15" t="str">
        <f t="shared" si="1"/>
        <v/>
      </c>
      <c r="O76" s="15" t="str">
        <f t="shared" si="2"/>
        <v>Exit Trade</v>
      </c>
      <c r="P76" s="15" t="str">
        <f t="shared" si="3"/>
        <v/>
      </c>
      <c r="Q76" s="15">
        <f t="shared" si="12"/>
        <v>1082.55</v>
      </c>
      <c r="R76" s="15" t="str">
        <f t="shared" si="4"/>
        <v/>
      </c>
      <c r="S76" s="15">
        <f t="shared" si="13"/>
        <v>1339.95</v>
      </c>
      <c r="T76" s="18" t="str">
        <f t="shared" si="14"/>
        <v/>
      </c>
      <c r="U76" s="18">
        <f t="shared" si="15"/>
        <v>1.0595593726661603E-2</v>
      </c>
      <c r="V76" s="18" t="str">
        <f t="shared" si="16"/>
        <v/>
      </c>
      <c r="W76" s="18">
        <f t="shared" si="17"/>
        <v>3.5951016739691828E-3</v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</row>
    <row r="77" spans="1:27">
      <c r="A77" s="11">
        <v>42117</v>
      </c>
      <c r="B77" s="12">
        <v>1013.5</v>
      </c>
      <c r="C77" s="12">
        <v>1276.05</v>
      </c>
      <c r="D77" s="9">
        <f t="shared" si="22"/>
        <v>-0.1000439388315557</v>
      </c>
      <c r="E77" s="9">
        <f t="shared" si="5"/>
        <v>-0.10235962117756367</v>
      </c>
      <c r="F77" s="9">
        <f t="shared" si="6"/>
        <v>6.7885728286992989E-3</v>
      </c>
      <c r="G77" s="9">
        <f t="shared" si="7"/>
        <v>-8.7085332312990246E-2</v>
      </c>
      <c r="H77" s="9">
        <f t="shared" si="8"/>
        <v>-0.11763391004213709</v>
      </c>
      <c r="I77" s="9">
        <f t="shared" si="9"/>
        <v>0.34111475334229568</v>
      </c>
      <c r="J77" s="3">
        <f t="shared" si="10"/>
        <v>3.9482775639125187E-4</v>
      </c>
      <c r="K77" s="3">
        <f t="shared" si="10"/>
        <v>-9.0040714062017771E-4</v>
      </c>
      <c r="L77" s="15" t="str">
        <f t="shared" si="11"/>
        <v>Exit Trade</v>
      </c>
      <c r="M77" s="17">
        <v>-0.49819654853779499</v>
      </c>
      <c r="N77" s="15" t="str">
        <f t="shared" si="1"/>
        <v/>
      </c>
      <c r="O77" s="15" t="str">
        <f t="shared" si="2"/>
        <v>Exit Trade</v>
      </c>
      <c r="P77" s="15" t="str">
        <f t="shared" si="3"/>
        <v/>
      </c>
      <c r="Q77" s="15">
        <f t="shared" si="12"/>
        <v>1082.55</v>
      </c>
      <c r="R77" s="15" t="str">
        <f t="shared" si="4"/>
        <v/>
      </c>
      <c r="S77" s="15">
        <f t="shared" si="13"/>
        <v>1339.95</v>
      </c>
      <c r="T77" s="18" t="str">
        <f t="shared" si="14"/>
        <v/>
      </c>
      <c r="U77" s="18">
        <f t="shared" si="15"/>
        <v>1.0595593726661603E-2</v>
      </c>
      <c r="V77" s="18" t="str">
        <f t="shared" si="16"/>
        <v/>
      </c>
      <c r="W77" s="18">
        <f t="shared" si="17"/>
        <v>3.5951016739691828E-3</v>
      </c>
      <c r="X77" s="18" t="str">
        <f t="shared" si="18"/>
        <v/>
      </c>
      <c r="Y77" s="18" t="str">
        <f t="shared" si="19"/>
        <v/>
      </c>
      <c r="Z77" s="18" t="str">
        <f t="shared" si="20"/>
        <v/>
      </c>
      <c r="AA77" s="18" t="str">
        <f t="shared" si="21"/>
        <v/>
      </c>
    </row>
    <row r="78" spans="1:27">
      <c r="A78" s="11">
        <v>42118</v>
      </c>
      <c r="B78" s="12">
        <v>1006.45</v>
      </c>
      <c r="C78" s="12">
        <v>1245.1500000000001</v>
      </c>
      <c r="D78" s="9">
        <f t="shared" si="22"/>
        <v>-9.2429468717429866E-2</v>
      </c>
      <c r="E78" s="9">
        <f t="shared" si="5"/>
        <v>-0.10224648726382755</v>
      </c>
      <c r="F78" s="9">
        <f t="shared" si="6"/>
        <v>6.9281031849748728E-3</v>
      </c>
      <c r="G78" s="9">
        <f t="shared" si="7"/>
        <v>-8.6658255097634085E-2</v>
      </c>
      <c r="H78" s="9">
        <f t="shared" si="8"/>
        <v>-0.11783471943002102</v>
      </c>
      <c r="I78" s="9">
        <f t="shared" si="9"/>
        <v>1.4169850367829493</v>
      </c>
      <c r="J78" s="3">
        <f t="shared" si="10"/>
        <v>-6.9560927479032607E-3</v>
      </c>
      <c r="K78" s="3">
        <f t="shared" si="10"/>
        <v>-2.4215352063006828E-2</v>
      </c>
      <c r="L78" s="15" t="str">
        <f t="shared" si="11"/>
        <v/>
      </c>
      <c r="M78" s="17">
        <v>-0.49819654853779499</v>
      </c>
      <c r="N78" s="15" t="str">
        <f t="shared" si="1"/>
        <v/>
      </c>
      <c r="O78" s="15" t="str">
        <f t="shared" si="2"/>
        <v>Exit Trade</v>
      </c>
      <c r="P78" s="15" t="str">
        <f t="shared" si="3"/>
        <v/>
      </c>
      <c r="Q78" s="15">
        <f t="shared" si="12"/>
        <v>1082.55</v>
      </c>
      <c r="R78" s="15" t="str">
        <f t="shared" si="4"/>
        <v/>
      </c>
      <c r="S78" s="15">
        <f t="shared" si="13"/>
        <v>1339.95</v>
      </c>
      <c r="T78" s="18" t="str">
        <f t="shared" si="14"/>
        <v/>
      </c>
      <c r="U78" s="18">
        <f t="shared" si="15"/>
        <v>1.0595593726661603E-2</v>
      </c>
      <c r="V78" s="18" t="str">
        <f t="shared" si="16"/>
        <v/>
      </c>
      <c r="W78" s="18">
        <f t="shared" si="17"/>
        <v>3.5951016739691828E-3</v>
      </c>
      <c r="X78" s="18" t="str">
        <f t="shared" si="18"/>
        <v/>
      </c>
      <c r="Y78" s="18" t="str">
        <f t="shared" si="19"/>
        <v/>
      </c>
      <c r="Z78" s="18" t="str">
        <f t="shared" si="20"/>
        <v/>
      </c>
      <c r="AA78" s="18" t="str">
        <f t="shared" si="21"/>
        <v/>
      </c>
    </row>
    <row r="79" spans="1:27" s="15" customFormat="1">
      <c r="A79" s="16">
        <v>42121</v>
      </c>
      <c r="B79" s="17">
        <v>1005.45</v>
      </c>
      <c r="C79" s="17">
        <v>1211.75</v>
      </c>
      <c r="D79" s="15">
        <f t="shared" si="22"/>
        <v>-8.1052549945389393E-2</v>
      </c>
      <c r="E79" s="15">
        <f t="shared" si="5"/>
        <v>-0.10169394483680445</v>
      </c>
      <c r="F79" s="15">
        <f t="shared" si="6"/>
        <v>7.9016821824262149E-3</v>
      </c>
      <c r="G79" s="15">
        <f t="shared" si="7"/>
        <v>-8.3915159926345462E-2</v>
      </c>
      <c r="H79" s="15">
        <f t="shared" si="8"/>
        <v>-0.11947272974726345</v>
      </c>
      <c r="I79" s="15">
        <f t="shared" si="9"/>
        <v>2.6122785521952125</v>
      </c>
      <c r="J79" s="18">
        <f t="shared" si="10"/>
        <v>-9.9359133588355106E-4</v>
      </c>
      <c r="K79" s="18">
        <f t="shared" si="10"/>
        <v>-2.6824077420391189E-2</v>
      </c>
      <c r="L79" s="15" t="str">
        <f t="shared" si="11"/>
        <v>Enter Trade</v>
      </c>
      <c r="M79" s="17">
        <v>2.6122785521952125</v>
      </c>
      <c r="N79" s="15" t="str">
        <f>IF(M79&lt;&gt;M78,L79,"")</f>
        <v>Enter Trade</v>
      </c>
      <c r="O79" s="15" t="str">
        <f>IF(M79&lt;&gt;M78,N79,O78)</f>
        <v>Enter Trade</v>
      </c>
      <c r="P79" s="15">
        <f>IF(OR(N79="Enter Trade",N79="Exit Trade"),B79,"")</f>
        <v>1005.45</v>
      </c>
      <c r="Q79" s="15">
        <f>IF(M79&lt;&gt;M78,P79,Q78)</f>
        <v>1005.45</v>
      </c>
      <c r="R79" s="15">
        <f>IF(OR(N79="Enter Trade",N79="Exit Trade"),C79,"")</f>
        <v>1211.75</v>
      </c>
      <c r="S79" s="15">
        <f>IF(M79&lt;&gt;M78,R79,S78)</f>
        <v>1211.75</v>
      </c>
      <c r="T79" s="18">
        <f>IF(OR(N79="Enter Trade",N79="Exit Trade"),J79,"")</f>
        <v>-9.9359133588355106E-4</v>
      </c>
      <c r="U79" s="18">
        <f>IF(M79&lt;&gt;M78,T79,U78)</f>
        <v>-9.9359133588355106E-4</v>
      </c>
      <c r="V79" s="18">
        <f>IF(OR(N79="Enter Trade",N79="Exit Trade"),K79,"")</f>
        <v>-2.6824077420391189E-2</v>
      </c>
      <c r="W79" s="18">
        <f>IF(M79&lt;&gt;M78,V79,W78)</f>
        <v>-2.6824077420391189E-2</v>
      </c>
      <c r="X79" s="18" t="str">
        <f t="shared" si="18"/>
        <v/>
      </c>
      <c r="Y79" s="18" t="str">
        <f t="shared" si="19"/>
        <v/>
      </c>
      <c r="Z79" s="18" t="str">
        <f t="shared" si="20"/>
        <v/>
      </c>
      <c r="AA79" s="18" t="str">
        <f t="shared" si="21"/>
        <v/>
      </c>
    </row>
    <row r="80" spans="1:27">
      <c r="A80" s="11">
        <v>42122</v>
      </c>
      <c r="B80" s="12">
        <v>1004.55</v>
      </c>
      <c r="C80" s="12">
        <v>1228.25</v>
      </c>
      <c r="D80" s="9">
        <f t="shared" si="22"/>
        <v>-8.7315214814998668E-2</v>
      </c>
      <c r="E80" s="9">
        <f t="shared" si="5"/>
        <v>-0.10121466835324568</v>
      </c>
      <c r="F80" s="9">
        <f t="shared" si="6"/>
        <v>8.3263552411844983E-3</v>
      </c>
      <c r="G80" s="9">
        <f t="shared" si="7"/>
        <v>-8.2480369060580552E-2</v>
      </c>
      <c r="H80" s="9">
        <f t="shared" si="8"/>
        <v>-0.1199489676459108</v>
      </c>
      <c r="I80" s="9">
        <f t="shared" si="9"/>
        <v>1.6693322751227808</v>
      </c>
      <c r="J80" s="3">
        <f t="shared" si="10"/>
        <v>-8.9512158734903868E-4</v>
      </c>
      <c r="K80" s="3">
        <f t="shared" si="10"/>
        <v>1.3616670105219723E-2</v>
      </c>
      <c r="L80" s="15" t="str">
        <f t="shared" si="11"/>
        <v/>
      </c>
      <c r="M80" s="12">
        <v>2.6122785521952125</v>
      </c>
      <c r="N80" s="15" t="str">
        <f t="shared" ref="N80:N143" si="23">IF(M80&lt;&gt;M79,L80,"")</f>
        <v/>
      </c>
      <c r="O80" s="15" t="str">
        <f t="shared" ref="O80:O143" si="24">IF(M80&lt;&gt;M79,N80,O79)</f>
        <v>Enter Trade</v>
      </c>
      <c r="P80" s="15" t="str">
        <f t="shared" ref="P80:P143" si="25">IF(OR(N80="Enter Trade",N80="Exit Trade"),B80,"")</f>
        <v/>
      </c>
      <c r="Q80" s="15">
        <f t="shared" ref="Q80:Q143" si="26">IF(M80&lt;&gt;M79,P80,Q79)</f>
        <v>1005.45</v>
      </c>
      <c r="R80" s="15" t="str">
        <f t="shared" ref="R80:R143" si="27">IF(OR(N80="Enter Trade",N80="Exit Trade"),C80,"")</f>
        <v/>
      </c>
      <c r="S80" s="15">
        <f t="shared" ref="S80:S143" si="28">IF(M80&lt;&gt;M79,R80,S79)</f>
        <v>1211.75</v>
      </c>
      <c r="T80" s="18" t="str">
        <f t="shared" ref="T80:T143" si="29">IF(OR(N80="Enter Trade",N80="Exit Trade"),J80,"")</f>
        <v/>
      </c>
      <c r="U80" s="18">
        <f t="shared" ref="U80:U143" si="30">IF(M80&lt;&gt;M79,T80,U79)</f>
        <v>-9.9359133588355106E-4</v>
      </c>
      <c r="V80" s="18" t="str">
        <f t="shared" ref="V80:V143" si="31">IF(OR(N80="Enter Trade",N80="Exit Trade"),K80,"")</f>
        <v/>
      </c>
      <c r="W80" s="18">
        <f t="shared" ref="W80:W143" si="32">IF(M80&lt;&gt;M79,V80,W79)</f>
        <v>-2.6824077420391189E-2</v>
      </c>
      <c r="X80" s="18" t="str">
        <f t="shared" si="18"/>
        <v/>
      </c>
      <c r="Y80" s="18" t="str">
        <f t="shared" si="19"/>
        <v/>
      </c>
      <c r="Z80" s="18" t="str">
        <f t="shared" si="20"/>
        <v/>
      </c>
      <c r="AA80" s="18" t="str">
        <f t="shared" si="21"/>
        <v/>
      </c>
    </row>
    <row r="81" spans="1:27">
      <c r="A81" s="11">
        <v>42123</v>
      </c>
      <c r="B81" s="12">
        <v>993.15</v>
      </c>
      <c r="C81" s="12">
        <v>1201.1500000000001</v>
      </c>
      <c r="D81" s="9">
        <f t="shared" si="22"/>
        <v>-8.2582398687808714E-2</v>
      </c>
      <c r="E81" s="9">
        <f t="shared" si="5"/>
        <v>-0.1004648856892482</v>
      </c>
      <c r="F81" s="9">
        <f t="shared" si="6"/>
        <v>8.9556471558624069E-3</v>
      </c>
      <c r="G81" s="9">
        <f t="shared" si="7"/>
        <v>-8.0314679588557786E-2</v>
      </c>
      <c r="H81" s="9">
        <f t="shared" si="8"/>
        <v>-0.12061509178993862</v>
      </c>
      <c r="I81" s="9">
        <f t="shared" si="9"/>
        <v>1.9967833357228164</v>
      </c>
      <c r="J81" s="3">
        <f t="shared" si="10"/>
        <v>-1.1348364939525138E-2</v>
      </c>
      <c r="K81" s="3">
        <f t="shared" si="10"/>
        <v>-2.2063912070018246E-2</v>
      </c>
      <c r="L81" s="15" t="str">
        <f t="shared" si="11"/>
        <v/>
      </c>
      <c r="M81" s="12">
        <v>2.6122785521952125</v>
      </c>
      <c r="N81" s="15" t="str">
        <f t="shared" si="23"/>
        <v/>
      </c>
      <c r="O81" s="15" t="str">
        <f t="shared" si="24"/>
        <v>Enter Trade</v>
      </c>
      <c r="P81" s="15" t="str">
        <f t="shared" si="25"/>
        <v/>
      </c>
      <c r="Q81" s="15">
        <f t="shared" si="26"/>
        <v>1005.45</v>
      </c>
      <c r="R81" s="15" t="str">
        <f t="shared" si="27"/>
        <v/>
      </c>
      <c r="S81" s="15">
        <f t="shared" si="28"/>
        <v>1211.75</v>
      </c>
      <c r="T81" s="18" t="str">
        <f t="shared" si="29"/>
        <v/>
      </c>
      <c r="U81" s="18">
        <f t="shared" si="30"/>
        <v>-9.9359133588355106E-4</v>
      </c>
      <c r="V81" s="18" t="str">
        <f t="shared" si="31"/>
        <v/>
      </c>
      <c r="W81" s="18">
        <f t="shared" si="32"/>
        <v>-2.6824077420391189E-2</v>
      </c>
      <c r="X81" s="18" t="str">
        <f t="shared" si="18"/>
        <v/>
      </c>
      <c r="Y81" s="18" t="str">
        <f t="shared" si="19"/>
        <v/>
      </c>
      <c r="Z81" s="18" t="str">
        <f t="shared" si="20"/>
        <v/>
      </c>
      <c r="AA81" s="18" t="str">
        <f t="shared" si="21"/>
        <v/>
      </c>
    </row>
    <row r="82" spans="1:27">
      <c r="A82" s="11">
        <v>42124</v>
      </c>
      <c r="B82" s="12">
        <v>988.8</v>
      </c>
      <c r="C82" s="12">
        <v>1170</v>
      </c>
      <c r="D82" s="9">
        <f t="shared" si="22"/>
        <v>-7.3077404001421056E-2</v>
      </c>
      <c r="E82" s="9">
        <f t="shared" si="5"/>
        <v>-9.9767016609511011E-2</v>
      </c>
      <c r="F82" s="9">
        <f t="shared" si="6"/>
        <v>1.0204373128046482E-2</v>
      </c>
      <c r="G82" s="9">
        <f t="shared" si="7"/>
        <v>-7.6807177071406427E-2</v>
      </c>
      <c r="H82" s="9">
        <f t="shared" si="8"/>
        <v>-0.1227268561476156</v>
      </c>
      <c r="I82" s="9">
        <f t="shared" si="9"/>
        <v>2.6155073195759742</v>
      </c>
      <c r="J82" s="3">
        <f t="shared" si="10"/>
        <v>-4.3800030206917612E-3</v>
      </c>
      <c r="K82" s="3">
        <f t="shared" si="10"/>
        <v>-2.5933480414602746E-2</v>
      </c>
      <c r="L82" s="15" t="str">
        <f t="shared" si="11"/>
        <v>Enter Trade</v>
      </c>
      <c r="M82" s="12">
        <v>2.6122785521952125</v>
      </c>
      <c r="N82" s="15" t="str">
        <f t="shared" si="23"/>
        <v/>
      </c>
      <c r="O82" s="15" t="str">
        <f t="shared" si="24"/>
        <v>Enter Trade</v>
      </c>
      <c r="P82" s="15" t="str">
        <f t="shared" si="25"/>
        <v/>
      </c>
      <c r="Q82" s="15">
        <f t="shared" si="26"/>
        <v>1005.45</v>
      </c>
      <c r="R82" s="15" t="str">
        <f t="shared" si="27"/>
        <v/>
      </c>
      <c r="S82" s="15">
        <f t="shared" si="28"/>
        <v>1211.75</v>
      </c>
      <c r="T82" s="18" t="str">
        <f t="shared" si="29"/>
        <v/>
      </c>
      <c r="U82" s="18">
        <f t="shared" si="30"/>
        <v>-9.9359133588355106E-4</v>
      </c>
      <c r="V82" s="18" t="str">
        <f t="shared" si="31"/>
        <v/>
      </c>
      <c r="W82" s="18">
        <f t="shared" si="32"/>
        <v>-2.6824077420391189E-2</v>
      </c>
      <c r="X82" s="18" t="str">
        <f t="shared" si="18"/>
        <v/>
      </c>
      <c r="Y82" s="18" t="str">
        <f t="shared" si="19"/>
        <v/>
      </c>
      <c r="Z82" s="18" t="str">
        <f t="shared" si="20"/>
        <v/>
      </c>
      <c r="AA82" s="18" t="str">
        <f t="shared" si="21"/>
        <v/>
      </c>
    </row>
    <row r="83" spans="1:27">
      <c r="A83" s="11">
        <v>42128</v>
      </c>
      <c r="B83" s="12">
        <v>1000.95</v>
      </c>
      <c r="C83" s="12">
        <v>1202.2</v>
      </c>
      <c r="D83" s="9">
        <f t="shared" si="22"/>
        <v>-7.9564339726145406E-2</v>
      </c>
      <c r="E83" s="9">
        <f t="shared" si="5"/>
        <v>-9.9005150765493086E-2</v>
      </c>
      <c r="F83" s="9">
        <f t="shared" si="6"/>
        <v>1.0833286301924072E-2</v>
      </c>
      <c r="G83" s="9">
        <f t="shared" si="7"/>
        <v>-7.4630256586163929E-2</v>
      </c>
      <c r="H83" s="9">
        <f t="shared" si="8"/>
        <v>-0.12338004494482224</v>
      </c>
      <c r="I83" s="9">
        <f t="shared" si="9"/>
        <v>1.7945441943960114</v>
      </c>
      <c r="J83" s="3">
        <f t="shared" si="10"/>
        <v>1.2287621359223393E-2</v>
      </c>
      <c r="K83" s="3">
        <f t="shared" si="10"/>
        <v>2.7521367521367562E-2</v>
      </c>
      <c r="L83" s="15" t="str">
        <f t="shared" si="11"/>
        <v/>
      </c>
      <c r="M83" s="12">
        <v>2.6122785521952125</v>
      </c>
      <c r="N83" s="15" t="str">
        <f t="shared" si="23"/>
        <v/>
      </c>
      <c r="O83" s="15" t="str">
        <f t="shared" si="24"/>
        <v>Enter Trade</v>
      </c>
      <c r="P83" s="15" t="str">
        <f t="shared" si="25"/>
        <v/>
      </c>
      <c r="Q83" s="15">
        <f t="shared" si="26"/>
        <v>1005.45</v>
      </c>
      <c r="R83" s="15" t="str">
        <f t="shared" si="27"/>
        <v/>
      </c>
      <c r="S83" s="15">
        <f t="shared" si="28"/>
        <v>1211.75</v>
      </c>
      <c r="T83" s="18" t="str">
        <f t="shared" si="29"/>
        <v/>
      </c>
      <c r="U83" s="18">
        <f t="shared" si="30"/>
        <v>-9.9359133588355106E-4</v>
      </c>
      <c r="V83" s="18" t="str">
        <f t="shared" si="31"/>
        <v/>
      </c>
      <c r="W83" s="18">
        <f t="shared" si="32"/>
        <v>-2.6824077420391189E-2</v>
      </c>
      <c r="X83" s="18" t="str">
        <f t="shared" si="18"/>
        <v/>
      </c>
      <c r="Y83" s="18" t="str">
        <f t="shared" si="19"/>
        <v/>
      </c>
      <c r="Z83" s="18" t="str">
        <f t="shared" si="20"/>
        <v/>
      </c>
      <c r="AA83" s="18" t="str">
        <f t="shared" si="21"/>
        <v/>
      </c>
    </row>
    <row r="84" spans="1:27">
      <c r="A84" s="11">
        <v>42129</v>
      </c>
      <c r="B84" s="12">
        <v>987.65</v>
      </c>
      <c r="C84" s="12">
        <v>1180.3499999999999</v>
      </c>
      <c r="D84" s="9">
        <f t="shared" si="22"/>
        <v>-7.7407736294918039E-2</v>
      </c>
      <c r="E84" s="9">
        <f t="shared" si="5"/>
        <v>-9.8435743022952701E-2</v>
      </c>
      <c r="F84" s="9">
        <f t="shared" si="6"/>
        <v>1.1506785639923958E-2</v>
      </c>
      <c r="G84" s="9">
        <f t="shared" si="7"/>
        <v>-7.2545475333123804E-2</v>
      </c>
      <c r="H84" s="9">
        <f t="shared" si="8"/>
        <v>-0.1243260107127816</v>
      </c>
      <c r="I84" s="9">
        <f t="shared" si="9"/>
        <v>1.827444030509777</v>
      </c>
      <c r="J84" s="3">
        <f t="shared" si="10"/>
        <v>-1.3287376991857803E-2</v>
      </c>
      <c r="K84" s="3">
        <f t="shared" si="10"/>
        <v>-1.8175012477125382E-2</v>
      </c>
      <c r="L84" s="15" t="str">
        <f t="shared" si="11"/>
        <v/>
      </c>
      <c r="M84" s="12">
        <v>2.6122785521952125</v>
      </c>
      <c r="N84" s="15" t="str">
        <f t="shared" si="23"/>
        <v/>
      </c>
      <c r="O84" s="15" t="str">
        <f t="shared" si="24"/>
        <v>Enter Trade</v>
      </c>
      <c r="P84" s="15" t="str">
        <f t="shared" si="25"/>
        <v/>
      </c>
      <c r="Q84" s="15">
        <f t="shared" si="26"/>
        <v>1005.45</v>
      </c>
      <c r="R84" s="15" t="str">
        <f t="shared" si="27"/>
        <v/>
      </c>
      <c r="S84" s="15">
        <f t="shared" si="28"/>
        <v>1211.75</v>
      </c>
      <c r="T84" s="18" t="str">
        <f t="shared" si="29"/>
        <v/>
      </c>
      <c r="U84" s="18">
        <f t="shared" si="30"/>
        <v>-9.9359133588355106E-4</v>
      </c>
      <c r="V84" s="18" t="str">
        <f t="shared" si="31"/>
        <v/>
      </c>
      <c r="W84" s="18">
        <f t="shared" si="32"/>
        <v>-2.6824077420391189E-2</v>
      </c>
      <c r="X84" s="18" t="str">
        <f t="shared" si="18"/>
        <v/>
      </c>
      <c r="Y84" s="18" t="str">
        <f t="shared" si="19"/>
        <v/>
      </c>
      <c r="Z84" s="18" t="str">
        <f t="shared" si="20"/>
        <v/>
      </c>
      <c r="AA84" s="18" t="str">
        <f t="shared" si="21"/>
        <v/>
      </c>
    </row>
    <row r="85" spans="1:27">
      <c r="A85" s="11">
        <v>42130</v>
      </c>
      <c r="B85" s="12">
        <v>970.6</v>
      </c>
      <c r="C85" s="12">
        <v>1163.5999999999999</v>
      </c>
      <c r="D85" s="9">
        <f t="shared" si="22"/>
        <v>-7.8763425595754777E-2</v>
      </c>
      <c r="E85" s="9">
        <f t="shared" si="5"/>
        <v>-9.7694468616330063E-2</v>
      </c>
      <c r="F85" s="9">
        <f t="shared" si="6"/>
        <v>1.2039745785917766E-2</v>
      </c>
      <c r="G85" s="9">
        <f t="shared" si="7"/>
        <v>-7.060504059801509E-2</v>
      </c>
      <c r="H85" s="9">
        <f t="shared" si="8"/>
        <v>-0.12478389663464504</v>
      </c>
      <c r="I85" s="9">
        <f t="shared" si="9"/>
        <v>1.5723789652367823</v>
      </c>
      <c r="J85" s="3">
        <f t="shared" si="10"/>
        <v>-1.7263200526502258E-2</v>
      </c>
      <c r="K85" s="3">
        <f t="shared" si="10"/>
        <v>-1.4190706146481977E-2</v>
      </c>
      <c r="L85" s="15" t="str">
        <f t="shared" si="11"/>
        <v/>
      </c>
      <c r="M85" s="12">
        <v>2.6122785521952125</v>
      </c>
      <c r="N85" s="15" t="str">
        <f t="shared" si="23"/>
        <v/>
      </c>
      <c r="O85" s="15" t="str">
        <f t="shared" si="24"/>
        <v>Enter Trade</v>
      </c>
      <c r="P85" s="15" t="str">
        <f t="shared" si="25"/>
        <v/>
      </c>
      <c r="Q85" s="15">
        <f t="shared" si="26"/>
        <v>1005.45</v>
      </c>
      <c r="R85" s="15" t="str">
        <f t="shared" si="27"/>
        <v/>
      </c>
      <c r="S85" s="15">
        <f t="shared" si="28"/>
        <v>1211.75</v>
      </c>
      <c r="T85" s="18" t="str">
        <f t="shared" si="29"/>
        <v/>
      </c>
      <c r="U85" s="18">
        <f t="shared" si="30"/>
        <v>-9.9359133588355106E-4</v>
      </c>
      <c r="V85" s="18" t="str">
        <f t="shared" si="31"/>
        <v/>
      </c>
      <c r="W85" s="18">
        <f t="shared" si="32"/>
        <v>-2.6824077420391189E-2</v>
      </c>
      <c r="X85" s="18" t="str">
        <f t="shared" si="18"/>
        <v/>
      </c>
      <c r="Y85" s="18" t="str">
        <f t="shared" si="19"/>
        <v/>
      </c>
      <c r="Z85" s="18" t="str">
        <f t="shared" si="20"/>
        <v/>
      </c>
      <c r="AA85" s="18" t="str">
        <f t="shared" si="21"/>
        <v/>
      </c>
    </row>
    <row r="86" spans="1:27">
      <c r="A86" s="11">
        <v>42131</v>
      </c>
      <c r="B86" s="12">
        <v>951.3</v>
      </c>
      <c r="C86" s="12">
        <v>1154.25</v>
      </c>
      <c r="D86" s="9">
        <f t="shared" si="22"/>
        <v>-8.3982386476427667E-2</v>
      </c>
      <c r="E86" s="9">
        <f t="shared" si="5"/>
        <v>-9.706123609345528E-2</v>
      </c>
      <c r="F86" s="9">
        <f t="shared" si="6"/>
        <v>1.2249940848654755E-2</v>
      </c>
      <c r="G86" s="9">
        <f t="shared" si="7"/>
        <v>-6.9498869183982084E-2</v>
      </c>
      <c r="H86" s="9">
        <f t="shared" si="8"/>
        <v>-0.12462360300292848</v>
      </c>
      <c r="I86" s="9">
        <f t="shared" si="9"/>
        <v>1.0676663486472171</v>
      </c>
      <c r="J86" s="3">
        <f t="shared" si="10"/>
        <v>-1.9884607459303594E-2</v>
      </c>
      <c r="K86" s="3">
        <f t="shared" si="10"/>
        <v>-8.0354073564798123E-3</v>
      </c>
      <c r="L86" s="15" t="str">
        <f t="shared" si="11"/>
        <v/>
      </c>
      <c r="M86" s="12">
        <v>2.6122785521952125</v>
      </c>
      <c r="N86" s="15" t="str">
        <f t="shared" si="23"/>
        <v/>
      </c>
      <c r="O86" s="15" t="str">
        <f t="shared" si="24"/>
        <v>Enter Trade</v>
      </c>
      <c r="P86" s="15" t="str">
        <f t="shared" si="25"/>
        <v/>
      </c>
      <c r="Q86" s="15">
        <f t="shared" si="26"/>
        <v>1005.45</v>
      </c>
      <c r="R86" s="15" t="str">
        <f t="shared" si="27"/>
        <v/>
      </c>
      <c r="S86" s="15">
        <f t="shared" si="28"/>
        <v>1211.75</v>
      </c>
      <c r="T86" s="18" t="str">
        <f t="shared" si="29"/>
        <v/>
      </c>
      <c r="U86" s="18">
        <f t="shared" si="30"/>
        <v>-9.9359133588355106E-4</v>
      </c>
      <c r="V86" s="18" t="str">
        <f t="shared" si="31"/>
        <v/>
      </c>
      <c r="W86" s="18">
        <f t="shared" si="32"/>
        <v>-2.6824077420391189E-2</v>
      </c>
      <c r="X86" s="18" t="str">
        <f t="shared" si="18"/>
        <v/>
      </c>
      <c r="Y86" s="18" t="str">
        <f t="shared" si="19"/>
        <v/>
      </c>
      <c r="Z86" s="18" t="str">
        <f t="shared" si="20"/>
        <v/>
      </c>
      <c r="AA86" s="18" t="str">
        <f t="shared" si="21"/>
        <v/>
      </c>
    </row>
    <row r="87" spans="1:27">
      <c r="A87" s="11">
        <v>42132</v>
      </c>
      <c r="B87" s="12">
        <v>982</v>
      </c>
      <c r="C87" s="12">
        <v>1185.3499999999999</v>
      </c>
      <c r="D87" s="9">
        <f t="shared" si="22"/>
        <v>-8.1735116251472256E-2</v>
      </c>
      <c r="E87" s="9">
        <f t="shared" si="5"/>
        <v>-9.616272053838941E-2</v>
      </c>
      <c r="F87" s="9">
        <f t="shared" si="6"/>
        <v>1.2355647611620179E-2</v>
      </c>
      <c r="G87" s="9">
        <f t="shared" si="7"/>
        <v>-6.8362513412244003E-2</v>
      </c>
      <c r="H87" s="9">
        <f t="shared" si="8"/>
        <v>-0.12396292766453482</v>
      </c>
      <c r="I87" s="9">
        <f t="shared" si="9"/>
        <v>1.1676930858199899</v>
      </c>
      <c r="J87" s="3">
        <f t="shared" si="10"/>
        <v>3.2271628298118415E-2</v>
      </c>
      <c r="K87" s="3">
        <f t="shared" si="10"/>
        <v>2.6943902967294701E-2</v>
      </c>
      <c r="L87" s="15" t="str">
        <f t="shared" si="11"/>
        <v/>
      </c>
      <c r="M87" s="12">
        <v>2.6122785521952125</v>
      </c>
      <c r="N87" s="15" t="str">
        <f t="shared" si="23"/>
        <v/>
      </c>
      <c r="O87" s="15" t="str">
        <f t="shared" si="24"/>
        <v>Enter Trade</v>
      </c>
      <c r="P87" s="15" t="str">
        <f t="shared" si="25"/>
        <v/>
      </c>
      <c r="Q87" s="15">
        <f t="shared" si="26"/>
        <v>1005.45</v>
      </c>
      <c r="R87" s="15" t="str">
        <f t="shared" si="27"/>
        <v/>
      </c>
      <c r="S87" s="15">
        <f t="shared" si="28"/>
        <v>1211.75</v>
      </c>
      <c r="T87" s="18" t="str">
        <f t="shared" si="29"/>
        <v/>
      </c>
      <c r="U87" s="18">
        <f t="shared" si="30"/>
        <v>-9.9359133588355106E-4</v>
      </c>
      <c r="V87" s="18" t="str">
        <f t="shared" si="31"/>
        <v/>
      </c>
      <c r="W87" s="18">
        <f t="shared" si="32"/>
        <v>-2.6824077420391189E-2</v>
      </c>
      <c r="X87" s="18" t="str">
        <f t="shared" si="18"/>
        <v/>
      </c>
      <c r="Y87" s="18" t="str">
        <f t="shared" si="19"/>
        <v/>
      </c>
      <c r="Z87" s="18" t="str">
        <f t="shared" si="20"/>
        <v/>
      </c>
      <c r="AA87" s="18" t="str">
        <f t="shared" si="21"/>
        <v/>
      </c>
    </row>
    <row r="88" spans="1:27" s="15" customFormat="1">
      <c r="A88" s="16">
        <v>42135</v>
      </c>
      <c r="B88" s="17">
        <v>990.3</v>
      </c>
      <c r="C88" s="17">
        <v>1226.0999999999999</v>
      </c>
      <c r="D88" s="15">
        <f t="shared" si="22"/>
        <v>-9.2759113381281913E-2</v>
      </c>
      <c r="E88" s="15">
        <f t="shared" si="5"/>
        <v>-9.535485480184086E-2</v>
      </c>
      <c r="F88" s="15">
        <f t="shared" si="6"/>
        <v>1.1722681390392089E-2</v>
      </c>
      <c r="G88" s="15">
        <f t="shared" si="7"/>
        <v>-6.897882167345866E-2</v>
      </c>
      <c r="H88" s="15">
        <f t="shared" si="8"/>
        <v>-0.12173088793022306</v>
      </c>
      <c r="I88" s="15">
        <f t="shared" si="9"/>
        <v>0.22142898319205515</v>
      </c>
      <c r="J88" s="18">
        <f t="shared" si="10"/>
        <v>8.4521384928716442E-3</v>
      </c>
      <c r="K88" s="18">
        <f t="shared" si="10"/>
        <v>3.4378031804952129E-2</v>
      </c>
      <c r="L88" s="15" t="str">
        <f t="shared" si="11"/>
        <v>Exit Trade</v>
      </c>
      <c r="M88" s="12">
        <v>0.22142898319205515</v>
      </c>
      <c r="N88" s="15" t="str">
        <f t="shared" si="23"/>
        <v>Exit Trade</v>
      </c>
      <c r="O88" s="15" t="str">
        <f t="shared" si="24"/>
        <v>Exit Trade</v>
      </c>
      <c r="P88" s="15">
        <f t="shared" si="25"/>
        <v>990.3</v>
      </c>
      <c r="Q88" s="15">
        <f t="shared" si="26"/>
        <v>990.3</v>
      </c>
      <c r="R88" s="15">
        <f t="shared" si="27"/>
        <v>1226.0999999999999</v>
      </c>
      <c r="S88" s="15">
        <f t="shared" si="28"/>
        <v>1226.0999999999999</v>
      </c>
      <c r="T88" s="18">
        <f t="shared" si="29"/>
        <v>8.4521384928716442E-3</v>
      </c>
      <c r="U88" s="18">
        <f t="shared" si="30"/>
        <v>8.4521384928716442E-3</v>
      </c>
      <c r="V88" s="18">
        <f t="shared" si="31"/>
        <v>3.4378031804952129E-2</v>
      </c>
      <c r="W88" s="18">
        <f t="shared" si="32"/>
        <v>3.4378031804952129E-2</v>
      </c>
      <c r="X88" s="18">
        <f>IF(AND(O87="Enter Trade",O88="Exit Trade",U87&gt;W87),1-Q88/Q87,IF(AND(O87="Enter Trade",O88="Exit Trade",U87&lt;W87),Q88/Q87-1,""))</f>
        <v>1.5067880053707405E-2</v>
      </c>
      <c r="Y88" s="18">
        <f>IF(AND(O87="Enter Trade",O88="Exit Trade",U87&gt;W87),S88/S87-1,IF(AND(O87="Enter Trade",O88="Exit Trade",U87&lt;W87),1-S88/S87,""))</f>
        <v>1.1842376727872805E-2</v>
      </c>
      <c r="Z88" s="18">
        <f>IF(AND(X88&lt;&gt;"",Y88&lt;&gt;""),(X88+Y88),"")</f>
        <v>2.6910256781580211E-2</v>
      </c>
      <c r="AA88" s="18">
        <f>IF(AND(X88&lt;&gt;"",Y88&lt;&gt;""),(X88+Y88)/2,"")</f>
        <v>1.3455128390790105E-2</v>
      </c>
    </row>
    <row r="89" spans="1:27">
      <c r="A89" s="11">
        <v>42136</v>
      </c>
      <c r="B89" s="12">
        <v>971.95</v>
      </c>
      <c r="C89" s="12">
        <v>1191.3499999999999</v>
      </c>
      <c r="D89" s="9">
        <f t="shared" si="22"/>
        <v>-8.8395445055138397E-2</v>
      </c>
      <c r="E89" s="9">
        <f t="shared" si="5"/>
        <v>-9.4395719268742573E-2</v>
      </c>
      <c r="F89" s="9">
        <f t="shared" si="6"/>
        <v>1.1033135731769318E-2</v>
      </c>
      <c r="G89" s="9">
        <f t="shared" si="7"/>
        <v>-6.9571163872261615E-2</v>
      </c>
      <c r="H89" s="9">
        <f t="shared" si="8"/>
        <v>-0.11922027466522353</v>
      </c>
      <c r="I89" s="9">
        <f t="shared" si="9"/>
        <v>0.54384123965109121</v>
      </c>
      <c r="J89" s="3">
        <f t="shared" si="10"/>
        <v>-1.8529738463091902E-2</v>
      </c>
      <c r="K89" s="3">
        <f t="shared" si="10"/>
        <v>-2.8341897072016967E-2</v>
      </c>
      <c r="L89" s="15" t="str">
        <f t="shared" si="11"/>
        <v/>
      </c>
      <c r="M89" s="12">
        <v>0.22142898319205515</v>
      </c>
      <c r="N89" s="15" t="str">
        <f t="shared" si="23"/>
        <v/>
      </c>
      <c r="O89" s="15" t="str">
        <f t="shared" si="24"/>
        <v>Exit Trade</v>
      </c>
      <c r="P89" s="15" t="str">
        <f t="shared" si="25"/>
        <v/>
      </c>
      <c r="Q89" s="15">
        <f t="shared" si="26"/>
        <v>990.3</v>
      </c>
      <c r="R89" s="15" t="str">
        <f t="shared" si="27"/>
        <v/>
      </c>
      <c r="S89" s="15">
        <f t="shared" si="28"/>
        <v>1226.0999999999999</v>
      </c>
      <c r="T89" s="18" t="str">
        <f t="shared" si="29"/>
        <v/>
      </c>
      <c r="U89" s="18">
        <f t="shared" si="30"/>
        <v>8.4521384928716442E-3</v>
      </c>
      <c r="V89" s="18" t="str">
        <f t="shared" si="31"/>
        <v/>
      </c>
      <c r="W89" s="18">
        <f t="shared" si="32"/>
        <v>3.4378031804952129E-2</v>
      </c>
      <c r="X89" s="18" t="str">
        <f t="shared" ref="X89:X152" si="33">IF(AND(O88="Enter Trade",O89="Exit Trade",U88&gt;W88),1-Q89/Q88,IF(AND(O88="Enter Trade",O89="Exit Trade",U88&lt;W88),Q89/Q88-1,""))</f>
        <v/>
      </c>
      <c r="Y89" s="18" t="str">
        <f t="shared" ref="Y89:Y152" si="34">IF(AND(O88="Enter Trade",O89="Exit Trade",U88&gt;W88),S89/S88-1,IF(AND(O88="Enter Trade",O89="Exit Trade",U88&lt;W88),1-S89/S88,""))</f>
        <v/>
      </c>
      <c r="Z89" s="18" t="str">
        <f t="shared" ref="Z89:Z152" si="35">IF(AND(X89&lt;&gt;"",Y89&lt;&gt;""),(X89+Y89),"")</f>
        <v/>
      </c>
      <c r="AA89" s="18" t="str">
        <f t="shared" ref="AA89:AA152" si="36">IF(AND(X89&lt;&gt;"",Y89&lt;&gt;""),(X89+Y89)/2,"")</f>
        <v/>
      </c>
    </row>
    <row r="90" spans="1:27">
      <c r="A90" s="11">
        <v>42137</v>
      </c>
      <c r="B90" s="12">
        <v>990.25</v>
      </c>
      <c r="C90" s="12">
        <v>1219.4000000000001</v>
      </c>
      <c r="D90" s="9">
        <f t="shared" si="22"/>
        <v>-9.0401339609570766E-2</v>
      </c>
      <c r="E90" s="9">
        <f t="shared" si="5"/>
        <v>-9.3893909423628477E-2</v>
      </c>
      <c r="F90" s="9">
        <f t="shared" si="6"/>
        <v>1.0853652457331608E-2</v>
      </c>
      <c r="G90" s="9">
        <f t="shared" si="7"/>
        <v>-6.9473191394632358E-2</v>
      </c>
      <c r="H90" s="9">
        <f t="shared" si="8"/>
        <v>-0.1183146274526246</v>
      </c>
      <c r="I90" s="9">
        <f t="shared" si="9"/>
        <v>0.32178751141957662</v>
      </c>
      <c r="J90" s="3">
        <f t="shared" si="10"/>
        <v>1.8828129018982412E-2</v>
      </c>
      <c r="K90" s="3">
        <f t="shared" si="10"/>
        <v>2.354471817685834E-2</v>
      </c>
      <c r="L90" s="15" t="str">
        <f t="shared" si="11"/>
        <v>Exit Trade</v>
      </c>
      <c r="M90" s="12">
        <v>0.22142898319205515</v>
      </c>
      <c r="N90" s="15" t="str">
        <f t="shared" si="23"/>
        <v/>
      </c>
      <c r="O90" s="15" t="str">
        <f t="shared" si="24"/>
        <v>Exit Trade</v>
      </c>
      <c r="P90" s="15" t="str">
        <f t="shared" si="25"/>
        <v/>
      </c>
      <c r="Q90" s="15">
        <f t="shared" si="26"/>
        <v>990.3</v>
      </c>
      <c r="R90" s="15" t="str">
        <f t="shared" si="27"/>
        <v/>
      </c>
      <c r="S90" s="15">
        <f t="shared" si="28"/>
        <v>1226.0999999999999</v>
      </c>
      <c r="T90" s="18" t="str">
        <f t="shared" si="29"/>
        <v/>
      </c>
      <c r="U90" s="18">
        <f t="shared" si="30"/>
        <v>8.4521384928716442E-3</v>
      </c>
      <c r="V90" s="18" t="str">
        <f t="shared" si="31"/>
        <v/>
      </c>
      <c r="W90" s="18">
        <f t="shared" si="32"/>
        <v>3.4378031804952129E-2</v>
      </c>
      <c r="X90" s="18" t="str">
        <f t="shared" si="33"/>
        <v/>
      </c>
      <c r="Y90" s="18" t="str">
        <f t="shared" si="34"/>
        <v/>
      </c>
      <c r="Z90" s="18" t="str">
        <f t="shared" si="35"/>
        <v/>
      </c>
      <c r="AA90" s="18" t="str">
        <f t="shared" si="36"/>
        <v/>
      </c>
    </row>
    <row r="91" spans="1:27">
      <c r="A91" s="11">
        <v>42138</v>
      </c>
      <c r="B91" s="12">
        <v>991.05</v>
      </c>
      <c r="C91" s="12">
        <v>1209.7</v>
      </c>
      <c r="D91" s="9">
        <f t="shared" si="22"/>
        <v>-8.6582114784113123E-2</v>
      </c>
      <c r="E91" s="9">
        <f t="shared" si="5"/>
        <v>-9.3613849224351856E-2</v>
      </c>
      <c r="F91" s="9">
        <f t="shared" si="6"/>
        <v>1.0932666304036462E-2</v>
      </c>
      <c r="G91" s="9">
        <f t="shared" si="7"/>
        <v>-6.9015350040269818E-2</v>
      </c>
      <c r="H91" s="9">
        <f t="shared" si="8"/>
        <v>-0.11821234840843389</v>
      </c>
      <c r="I91" s="9">
        <f t="shared" si="9"/>
        <v>0.64318568267674447</v>
      </c>
      <c r="J91" s="3">
        <f t="shared" si="10"/>
        <v>8.0787679878813884E-4</v>
      </c>
      <c r="K91" s="3">
        <f t="shared" si="10"/>
        <v>-7.9547318353288873E-3</v>
      </c>
      <c r="L91" s="15" t="str">
        <f t="shared" si="11"/>
        <v/>
      </c>
      <c r="M91" s="12">
        <v>0.22142898319205515</v>
      </c>
      <c r="N91" s="15" t="str">
        <f t="shared" si="23"/>
        <v/>
      </c>
      <c r="O91" s="15" t="str">
        <f t="shared" si="24"/>
        <v>Exit Trade</v>
      </c>
      <c r="P91" s="15" t="str">
        <f t="shared" si="25"/>
        <v/>
      </c>
      <c r="Q91" s="15">
        <f t="shared" si="26"/>
        <v>990.3</v>
      </c>
      <c r="R91" s="15" t="str">
        <f t="shared" si="27"/>
        <v/>
      </c>
      <c r="S91" s="15">
        <f t="shared" si="28"/>
        <v>1226.0999999999999</v>
      </c>
      <c r="T91" s="18" t="str">
        <f t="shared" si="29"/>
        <v/>
      </c>
      <c r="U91" s="18">
        <f t="shared" si="30"/>
        <v>8.4521384928716442E-3</v>
      </c>
      <c r="V91" s="18" t="str">
        <f t="shared" si="31"/>
        <v/>
      </c>
      <c r="W91" s="18">
        <f t="shared" si="32"/>
        <v>3.4378031804952129E-2</v>
      </c>
      <c r="X91" s="18" t="str">
        <f t="shared" si="33"/>
        <v/>
      </c>
      <c r="Y91" s="18" t="str">
        <f t="shared" si="34"/>
        <v/>
      </c>
      <c r="Z91" s="18" t="str">
        <f t="shared" si="35"/>
        <v/>
      </c>
      <c r="AA91" s="18" t="str">
        <f t="shared" si="36"/>
        <v/>
      </c>
    </row>
    <row r="92" spans="1:27">
      <c r="A92" s="11">
        <v>42139</v>
      </c>
      <c r="B92" s="12">
        <v>990.1</v>
      </c>
      <c r="C92" s="12">
        <v>1234.3</v>
      </c>
      <c r="D92" s="9">
        <f t="shared" si="22"/>
        <v>-9.5741668480429115E-2</v>
      </c>
      <c r="E92" s="9">
        <f t="shared" si="5"/>
        <v>-9.3462811342123225E-2</v>
      </c>
      <c r="F92" s="9">
        <f t="shared" si="6"/>
        <v>1.086861050212075E-2</v>
      </c>
      <c r="G92" s="9">
        <f t="shared" si="7"/>
        <v>-6.9008437712351545E-2</v>
      </c>
      <c r="H92" s="9">
        <f t="shared" si="8"/>
        <v>-0.11791718497189491</v>
      </c>
      <c r="I92" s="9">
        <f t="shared" si="9"/>
        <v>-0.20967327312550441</v>
      </c>
      <c r="J92" s="3">
        <f t="shared" si="10"/>
        <v>-9.5857928459707571E-4</v>
      </c>
      <c r="K92" s="3">
        <f t="shared" si="10"/>
        <v>2.0335620401752425E-2</v>
      </c>
      <c r="L92" s="15" t="str">
        <f t="shared" si="11"/>
        <v>Exit Trade</v>
      </c>
      <c r="M92" s="12">
        <v>0.22142898319205515</v>
      </c>
      <c r="N92" s="15" t="str">
        <f t="shared" si="23"/>
        <v/>
      </c>
      <c r="O92" s="15" t="str">
        <f t="shared" si="24"/>
        <v>Exit Trade</v>
      </c>
      <c r="P92" s="15" t="str">
        <f t="shared" si="25"/>
        <v/>
      </c>
      <c r="Q92" s="15">
        <f t="shared" si="26"/>
        <v>990.3</v>
      </c>
      <c r="R92" s="15" t="str">
        <f t="shared" si="27"/>
        <v/>
      </c>
      <c r="S92" s="15">
        <f t="shared" si="28"/>
        <v>1226.0999999999999</v>
      </c>
      <c r="T92" s="18" t="str">
        <f t="shared" si="29"/>
        <v/>
      </c>
      <c r="U92" s="18">
        <f t="shared" si="30"/>
        <v>8.4521384928716442E-3</v>
      </c>
      <c r="V92" s="18" t="str">
        <f t="shared" si="31"/>
        <v/>
      </c>
      <c r="W92" s="18">
        <f t="shared" si="32"/>
        <v>3.4378031804952129E-2</v>
      </c>
      <c r="X92" s="18" t="str">
        <f t="shared" si="33"/>
        <v/>
      </c>
      <c r="Y92" s="18" t="str">
        <f t="shared" si="34"/>
        <v/>
      </c>
      <c r="Z92" s="18" t="str">
        <f t="shared" si="35"/>
        <v/>
      </c>
      <c r="AA92" s="18" t="str">
        <f t="shared" si="36"/>
        <v/>
      </c>
    </row>
    <row r="93" spans="1:27">
      <c r="A93" s="11">
        <v>42142</v>
      </c>
      <c r="B93" s="12">
        <v>1009.85</v>
      </c>
      <c r="C93" s="12">
        <v>1264.3</v>
      </c>
      <c r="D93" s="9">
        <f t="shared" si="22"/>
        <v>-9.7593268125980889E-2</v>
      </c>
      <c r="E93" s="9">
        <f t="shared" si="5"/>
        <v>-9.3068966321597543E-2</v>
      </c>
      <c r="F93" s="9">
        <f t="shared" si="6"/>
        <v>1.0477912097506304E-2</v>
      </c>
      <c r="G93" s="9">
        <f t="shared" si="7"/>
        <v>-6.9493664102208363E-2</v>
      </c>
      <c r="H93" s="9">
        <f t="shared" si="8"/>
        <v>-0.11664426854098672</v>
      </c>
      <c r="I93" s="9">
        <f t="shared" si="9"/>
        <v>-0.43179421265235746</v>
      </c>
      <c r="J93" s="3">
        <f t="shared" si="10"/>
        <v>1.9947480052519947E-2</v>
      </c>
      <c r="K93" s="3">
        <f t="shared" si="10"/>
        <v>2.4305274244511059E-2</v>
      </c>
      <c r="L93" s="15" t="str">
        <f t="shared" si="11"/>
        <v>Exit Trade</v>
      </c>
      <c r="M93" s="12">
        <v>0.22142898319205515</v>
      </c>
      <c r="N93" s="15" t="str">
        <f t="shared" si="23"/>
        <v/>
      </c>
      <c r="O93" s="15" t="str">
        <f t="shared" si="24"/>
        <v>Exit Trade</v>
      </c>
      <c r="P93" s="15" t="str">
        <f t="shared" si="25"/>
        <v/>
      </c>
      <c r="Q93" s="15">
        <f t="shared" si="26"/>
        <v>990.3</v>
      </c>
      <c r="R93" s="15" t="str">
        <f t="shared" si="27"/>
        <v/>
      </c>
      <c r="S93" s="15">
        <f t="shared" si="28"/>
        <v>1226.0999999999999</v>
      </c>
      <c r="T93" s="18" t="str">
        <f t="shared" si="29"/>
        <v/>
      </c>
      <c r="U93" s="18">
        <f t="shared" si="30"/>
        <v>8.4521384928716442E-3</v>
      </c>
      <c r="V93" s="18" t="str">
        <f t="shared" si="31"/>
        <v/>
      </c>
      <c r="W93" s="18">
        <f t="shared" si="32"/>
        <v>3.4378031804952129E-2</v>
      </c>
      <c r="X93" s="18" t="str">
        <f t="shared" si="33"/>
        <v/>
      </c>
      <c r="Y93" s="18" t="str">
        <f t="shared" si="34"/>
        <v/>
      </c>
      <c r="Z93" s="18" t="str">
        <f t="shared" si="35"/>
        <v/>
      </c>
      <c r="AA93" s="18" t="str">
        <f t="shared" si="36"/>
        <v/>
      </c>
    </row>
    <row r="94" spans="1:27">
      <c r="A94" s="11">
        <v>42143</v>
      </c>
      <c r="B94" s="12">
        <v>1007.55</v>
      </c>
      <c r="C94" s="12">
        <v>1240.55</v>
      </c>
      <c r="D94" s="9">
        <f t="shared" si="22"/>
        <v>-9.0347665716962844E-2</v>
      </c>
      <c r="E94" s="9">
        <f t="shared" si="5"/>
        <v>-9.2349147366035195E-2</v>
      </c>
      <c r="F94" s="9">
        <f t="shared" si="6"/>
        <v>9.8601840675569801E-3</v>
      </c>
      <c r="G94" s="9">
        <f t="shared" si="7"/>
        <v>-7.0163733214031992E-2</v>
      </c>
      <c r="H94" s="9">
        <f t="shared" si="8"/>
        <v>-0.1145345615180384</v>
      </c>
      <c r="I94" s="9">
        <f t="shared" si="9"/>
        <v>0.20298623589166426</v>
      </c>
      <c r="J94" s="3">
        <f t="shared" si="10"/>
        <v>-2.2775659751448911E-3</v>
      </c>
      <c r="K94" s="3">
        <f t="shared" si="10"/>
        <v>-1.8785098473463577E-2</v>
      </c>
      <c r="L94" s="15" t="str">
        <f t="shared" si="11"/>
        <v>Exit Trade</v>
      </c>
      <c r="M94" s="12">
        <v>0.22142898319205515</v>
      </c>
      <c r="N94" s="15" t="str">
        <f t="shared" si="23"/>
        <v/>
      </c>
      <c r="O94" s="15" t="str">
        <f t="shared" si="24"/>
        <v>Exit Trade</v>
      </c>
      <c r="P94" s="15" t="str">
        <f t="shared" si="25"/>
        <v/>
      </c>
      <c r="Q94" s="15">
        <f t="shared" si="26"/>
        <v>990.3</v>
      </c>
      <c r="R94" s="15" t="str">
        <f t="shared" si="27"/>
        <v/>
      </c>
      <c r="S94" s="15">
        <f t="shared" si="28"/>
        <v>1226.0999999999999</v>
      </c>
      <c r="T94" s="18" t="str">
        <f t="shared" si="29"/>
        <v/>
      </c>
      <c r="U94" s="18">
        <f t="shared" si="30"/>
        <v>8.4521384928716442E-3</v>
      </c>
      <c r="V94" s="18" t="str">
        <f t="shared" si="31"/>
        <v/>
      </c>
      <c r="W94" s="18">
        <f t="shared" si="32"/>
        <v>3.4378031804952129E-2</v>
      </c>
      <c r="X94" s="18" t="str">
        <f t="shared" si="33"/>
        <v/>
      </c>
      <c r="Y94" s="18" t="str">
        <f t="shared" si="34"/>
        <v/>
      </c>
      <c r="Z94" s="18" t="str">
        <f t="shared" si="35"/>
        <v/>
      </c>
      <c r="AA94" s="18" t="str">
        <f t="shared" si="36"/>
        <v/>
      </c>
    </row>
    <row r="95" spans="1:27">
      <c r="A95" s="11">
        <v>42144</v>
      </c>
      <c r="B95" s="12">
        <v>1024.05</v>
      </c>
      <c r="C95" s="12">
        <v>1270.05</v>
      </c>
      <c r="D95" s="9">
        <f t="shared" si="22"/>
        <v>-9.349965691997715E-2</v>
      </c>
      <c r="E95" s="9">
        <f t="shared" si="5"/>
        <v>-9.1786173805771254E-2</v>
      </c>
      <c r="F95" s="9">
        <f t="shared" si="6"/>
        <v>9.2584682476093052E-3</v>
      </c>
      <c r="G95" s="9">
        <f t="shared" si="7"/>
        <v>-7.0954620248650319E-2</v>
      </c>
      <c r="H95" s="9">
        <f t="shared" si="8"/>
        <v>-0.11261772736289219</v>
      </c>
      <c r="I95" s="9">
        <f t="shared" si="9"/>
        <v>-0.18507198689679011</v>
      </c>
      <c r="J95" s="3">
        <f t="shared" si="10"/>
        <v>1.6376358493375019E-2</v>
      </c>
      <c r="K95" s="3">
        <f t="shared" si="10"/>
        <v>2.3779775099754142E-2</v>
      </c>
      <c r="L95" s="15" t="str">
        <f t="shared" si="11"/>
        <v>Exit Trade</v>
      </c>
      <c r="M95" s="12">
        <v>0.22142898319205515</v>
      </c>
      <c r="N95" s="15" t="str">
        <f t="shared" si="23"/>
        <v/>
      </c>
      <c r="O95" s="15" t="str">
        <f t="shared" si="24"/>
        <v>Exit Trade</v>
      </c>
      <c r="P95" s="15" t="str">
        <f t="shared" si="25"/>
        <v/>
      </c>
      <c r="Q95" s="15">
        <f t="shared" si="26"/>
        <v>990.3</v>
      </c>
      <c r="R95" s="15" t="str">
        <f t="shared" si="27"/>
        <v/>
      </c>
      <c r="S95" s="15">
        <f t="shared" si="28"/>
        <v>1226.0999999999999</v>
      </c>
      <c r="T95" s="18" t="str">
        <f t="shared" si="29"/>
        <v/>
      </c>
      <c r="U95" s="18">
        <f t="shared" si="30"/>
        <v>8.4521384928716442E-3</v>
      </c>
      <c r="V95" s="18" t="str">
        <f t="shared" si="31"/>
        <v/>
      </c>
      <c r="W95" s="18">
        <f t="shared" si="32"/>
        <v>3.4378031804952129E-2</v>
      </c>
      <c r="X95" s="18" t="str">
        <f t="shared" si="33"/>
        <v/>
      </c>
      <c r="Y95" s="18" t="str">
        <f t="shared" si="34"/>
        <v/>
      </c>
      <c r="Z95" s="18" t="str">
        <f t="shared" si="35"/>
        <v/>
      </c>
      <c r="AA95" s="18" t="str">
        <f t="shared" si="36"/>
        <v/>
      </c>
    </row>
    <row r="96" spans="1:27">
      <c r="A96" s="11">
        <v>42145</v>
      </c>
      <c r="B96" s="12">
        <v>1024.7</v>
      </c>
      <c r="C96" s="12">
        <v>1255.95</v>
      </c>
      <c r="D96" s="9">
        <f t="shared" si="22"/>
        <v>-8.8375614057449522E-2</v>
      </c>
      <c r="E96" s="9">
        <f t="shared" ref="E96:E159" si="37">AVERAGE(D67:D96)</f>
        <v>-9.1084303229159683E-2</v>
      </c>
      <c r="F96" s="9">
        <f t="shared" ref="F96:F159" si="38">STDEV(D67:D96)</f>
        <v>8.6529750551051672E-3</v>
      </c>
      <c r="G96" s="9">
        <f t="shared" ref="G96:G159" si="39">E96+2.25*F96</f>
        <v>-7.1615109355173054E-2</v>
      </c>
      <c r="H96" s="9">
        <f t="shared" ref="H96:H159" si="40">E96-2.25*F96</f>
        <v>-0.11055349710314631</v>
      </c>
      <c r="I96" s="9">
        <f t="shared" ref="I96:I159" si="41">(D96-E96)/F96</f>
        <v>0.3130355923205928</v>
      </c>
      <c r="J96" s="3">
        <f t="shared" ref="J96:K159" si="42">(B96-B95)/B95</f>
        <v>6.3473463209813097E-4</v>
      </c>
      <c r="K96" s="3">
        <f t="shared" si="42"/>
        <v>-1.1101925121058155E-2</v>
      </c>
      <c r="L96" s="15" t="str">
        <f t="shared" ref="L96:L159" si="43">IF(ABS(I96)&gt;2,"Enter Trade",IF(ABS(I96)&lt;0.5,"Exit Trade",""))</f>
        <v>Exit Trade</v>
      </c>
      <c r="M96" s="12">
        <v>0.22142898319205515</v>
      </c>
      <c r="N96" s="15" t="str">
        <f t="shared" si="23"/>
        <v/>
      </c>
      <c r="O96" s="15" t="str">
        <f t="shared" si="24"/>
        <v>Exit Trade</v>
      </c>
      <c r="P96" s="15" t="str">
        <f t="shared" si="25"/>
        <v/>
      </c>
      <c r="Q96" s="15">
        <f t="shared" si="26"/>
        <v>990.3</v>
      </c>
      <c r="R96" s="15" t="str">
        <f t="shared" si="27"/>
        <v/>
      </c>
      <c r="S96" s="15">
        <f t="shared" si="28"/>
        <v>1226.0999999999999</v>
      </c>
      <c r="T96" s="18" t="str">
        <f t="shared" si="29"/>
        <v/>
      </c>
      <c r="U96" s="18">
        <f t="shared" si="30"/>
        <v>8.4521384928716442E-3</v>
      </c>
      <c r="V96" s="18" t="str">
        <f t="shared" si="31"/>
        <v/>
      </c>
      <c r="W96" s="18">
        <f t="shared" si="32"/>
        <v>3.4378031804952129E-2</v>
      </c>
      <c r="X96" s="18" t="str">
        <f t="shared" si="33"/>
        <v/>
      </c>
      <c r="Y96" s="18" t="str">
        <f t="shared" si="34"/>
        <v/>
      </c>
      <c r="Z96" s="18" t="str">
        <f t="shared" si="35"/>
        <v/>
      </c>
      <c r="AA96" s="18" t="str">
        <f t="shared" si="36"/>
        <v/>
      </c>
    </row>
    <row r="97" spans="1:27">
      <c r="A97" s="11">
        <v>42146</v>
      </c>
      <c r="B97" s="12">
        <v>1024.3</v>
      </c>
      <c r="C97" s="12">
        <v>1288.05</v>
      </c>
      <c r="D97" s="9">
        <f t="shared" si="22"/>
        <v>-9.9505549237353219E-2</v>
      </c>
      <c r="E97" s="9">
        <f t="shared" si="37"/>
        <v>-9.1112086672568135E-2</v>
      </c>
      <c r="F97" s="9">
        <f t="shared" si="38"/>
        <v>8.6794758486090466E-3</v>
      </c>
      <c r="G97" s="9">
        <f t="shared" si="39"/>
        <v>-7.1583266013197783E-2</v>
      </c>
      <c r="H97" s="9">
        <f t="shared" si="40"/>
        <v>-0.11064090733193849</v>
      </c>
      <c r="I97" s="9">
        <f t="shared" si="41"/>
        <v>-0.96704717095678094</v>
      </c>
      <c r="J97" s="3">
        <f t="shared" si="42"/>
        <v>-3.9035815360602221E-4</v>
      </c>
      <c r="K97" s="3">
        <f t="shared" si="42"/>
        <v>2.5558342290696211E-2</v>
      </c>
      <c r="L97" s="15" t="str">
        <f t="shared" si="43"/>
        <v/>
      </c>
      <c r="M97" s="12">
        <v>0.22142898319205515</v>
      </c>
      <c r="N97" s="15" t="str">
        <f t="shared" si="23"/>
        <v/>
      </c>
      <c r="O97" s="15" t="str">
        <f t="shared" si="24"/>
        <v>Exit Trade</v>
      </c>
      <c r="P97" s="15" t="str">
        <f t="shared" si="25"/>
        <v/>
      </c>
      <c r="Q97" s="15">
        <f t="shared" si="26"/>
        <v>990.3</v>
      </c>
      <c r="R97" s="15" t="str">
        <f t="shared" si="27"/>
        <v/>
      </c>
      <c r="S97" s="15">
        <f t="shared" si="28"/>
        <v>1226.0999999999999</v>
      </c>
      <c r="T97" s="18" t="str">
        <f t="shared" si="29"/>
        <v/>
      </c>
      <c r="U97" s="18">
        <f t="shared" si="30"/>
        <v>8.4521384928716442E-3</v>
      </c>
      <c r="V97" s="18" t="str">
        <f t="shared" si="31"/>
        <v/>
      </c>
      <c r="W97" s="18">
        <f t="shared" si="32"/>
        <v>3.4378031804952129E-2</v>
      </c>
      <c r="X97" s="18" t="str">
        <f t="shared" si="33"/>
        <v/>
      </c>
      <c r="Y97" s="18" t="str">
        <f t="shared" si="34"/>
        <v/>
      </c>
      <c r="Z97" s="18" t="str">
        <f t="shared" si="35"/>
        <v/>
      </c>
      <c r="AA97" s="18" t="str">
        <f t="shared" si="36"/>
        <v/>
      </c>
    </row>
    <row r="98" spans="1:27">
      <c r="A98" s="11">
        <v>42149</v>
      </c>
      <c r="B98" s="12">
        <v>1023.55</v>
      </c>
      <c r="C98" s="12">
        <v>1252.6500000000001</v>
      </c>
      <c r="D98" s="9">
        <f t="shared" si="22"/>
        <v>-8.7720680115269137E-2</v>
      </c>
      <c r="E98" s="9">
        <f t="shared" si="37"/>
        <v>-9.0994241411522764E-2</v>
      </c>
      <c r="F98" s="9">
        <f t="shared" si="38"/>
        <v>8.7014267963840975E-3</v>
      </c>
      <c r="G98" s="9">
        <f t="shared" si="39"/>
        <v>-7.1416031119658552E-2</v>
      </c>
      <c r="H98" s="9">
        <f t="shared" si="40"/>
        <v>-0.11057245170338698</v>
      </c>
      <c r="I98" s="9">
        <f t="shared" si="41"/>
        <v>0.37620971512556595</v>
      </c>
      <c r="J98" s="3">
        <f t="shared" si="42"/>
        <v>-7.3220736112467055E-4</v>
      </c>
      <c r="K98" s="3">
        <f t="shared" si="42"/>
        <v>-2.7483405147315607E-2</v>
      </c>
      <c r="L98" s="15" t="str">
        <f t="shared" si="43"/>
        <v>Exit Trade</v>
      </c>
      <c r="M98" s="12">
        <v>0.22142898319205515</v>
      </c>
      <c r="N98" s="15" t="str">
        <f t="shared" si="23"/>
        <v/>
      </c>
      <c r="O98" s="15" t="str">
        <f t="shared" si="24"/>
        <v>Exit Trade</v>
      </c>
      <c r="P98" s="15" t="str">
        <f t="shared" si="25"/>
        <v/>
      </c>
      <c r="Q98" s="15">
        <f t="shared" si="26"/>
        <v>990.3</v>
      </c>
      <c r="R98" s="15" t="str">
        <f t="shared" si="27"/>
        <v/>
      </c>
      <c r="S98" s="15">
        <f t="shared" si="28"/>
        <v>1226.0999999999999</v>
      </c>
      <c r="T98" s="18" t="str">
        <f t="shared" si="29"/>
        <v/>
      </c>
      <c r="U98" s="18">
        <f t="shared" si="30"/>
        <v>8.4521384928716442E-3</v>
      </c>
      <c r="V98" s="18" t="str">
        <f t="shared" si="31"/>
        <v/>
      </c>
      <c r="W98" s="18">
        <f t="shared" si="32"/>
        <v>3.4378031804952129E-2</v>
      </c>
      <c r="X98" s="18" t="str">
        <f t="shared" si="33"/>
        <v/>
      </c>
      <c r="Y98" s="18" t="str">
        <f t="shared" si="34"/>
        <v/>
      </c>
      <c r="Z98" s="18" t="str">
        <f t="shared" si="35"/>
        <v/>
      </c>
      <c r="AA98" s="18" t="str">
        <f t="shared" si="36"/>
        <v/>
      </c>
    </row>
    <row r="99" spans="1:27">
      <c r="A99" s="11">
        <v>42150</v>
      </c>
      <c r="B99" s="12">
        <v>1027.4000000000001</v>
      </c>
      <c r="C99" s="12">
        <v>1240.45</v>
      </c>
      <c r="D99" s="9">
        <f t="shared" si="22"/>
        <v>-8.1839702051245772E-2</v>
      </c>
      <c r="E99" s="9">
        <f t="shared" si="37"/>
        <v>-9.0636598860295722E-2</v>
      </c>
      <c r="F99" s="9">
        <f t="shared" si="38"/>
        <v>8.8536346878329442E-3</v>
      </c>
      <c r="G99" s="9">
        <f t="shared" si="39"/>
        <v>-7.0715920812671598E-2</v>
      </c>
      <c r="H99" s="9">
        <f t="shared" si="40"/>
        <v>-0.11055727690791985</v>
      </c>
      <c r="I99" s="9">
        <f t="shared" si="41"/>
        <v>0.99359157218662231</v>
      </c>
      <c r="J99" s="3">
        <f t="shared" si="42"/>
        <v>3.7614185921548888E-3</v>
      </c>
      <c r="K99" s="3">
        <f t="shared" si="42"/>
        <v>-9.7393525725462376E-3</v>
      </c>
      <c r="L99" s="15" t="str">
        <f t="shared" si="43"/>
        <v/>
      </c>
      <c r="M99" s="12">
        <v>0.22142898319205515</v>
      </c>
      <c r="N99" s="15" t="str">
        <f t="shared" si="23"/>
        <v/>
      </c>
      <c r="O99" s="15" t="str">
        <f t="shared" si="24"/>
        <v>Exit Trade</v>
      </c>
      <c r="P99" s="15" t="str">
        <f t="shared" si="25"/>
        <v/>
      </c>
      <c r="Q99" s="15">
        <f t="shared" si="26"/>
        <v>990.3</v>
      </c>
      <c r="R99" s="15" t="str">
        <f t="shared" si="27"/>
        <v/>
      </c>
      <c r="S99" s="15">
        <f t="shared" si="28"/>
        <v>1226.0999999999999</v>
      </c>
      <c r="T99" s="18" t="str">
        <f t="shared" si="29"/>
        <v/>
      </c>
      <c r="U99" s="18">
        <f t="shared" si="30"/>
        <v>8.4521384928716442E-3</v>
      </c>
      <c r="V99" s="18" t="str">
        <f t="shared" si="31"/>
        <v/>
      </c>
      <c r="W99" s="18">
        <f t="shared" si="32"/>
        <v>3.4378031804952129E-2</v>
      </c>
      <c r="X99" s="18" t="str">
        <f t="shared" si="33"/>
        <v/>
      </c>
      <c r="Y99" s="18" t="str">
        <f t="shared" si="34"/>
        <v/>
      </c>
      <c r="Z99" s="18" t="str">
        <f t="shared" si="35"/>
        <v/>
      </c>
      <c r="AA99" s="18" t="str">
        <f t="shared" si="36"/>
        <v/>
      </c>
    </row>
    <row r="100" spans="1:27">
      <c r="A100" s="11">
        <v>42151</v>
      </c>
      <c r="B100" s="12">
        <v>1038.1500000000001</v>
      </c>
      <c r="C100" s="12">
        <v>1239.9000000000001</v>
      </c>
      <c r="D100" s="9">
        <f t="shared" si="22"/>
        <v>-7.7126551704933446E-2</v>
      </c>
      <c r="E100" s="9">
        <f t="shared" si="37"/>
        <v>-8.9902091886277236E-2</v>
      </c>
      <c r="F100" s="9">
        <f t="shared" si="38"/>
        <v>9.0341813350420224E-3</v>
      </c>
      <c r="G100" s="9">
        <f t="shared" si="39"/>
        <v>-6.9575183882432681E-2</v>
      </c>
      <c r="H100" s="9">
        <f t="shared" si="40"/>
        <v>-0.11022899989012179</v>
      </c>
      <c r="I100" s="9">
        <f t="shared" si="41"/>
        <v>1.4141336893238665</v>
      </c>
      <c r="J100" s="3">
        <f t="shared" si="42"/>
        <v>1.0463305431185515E-2</v>
      </c>
      <c r="K100" s="3">
        <f t="shared" si="42"/>
        <v>-4.4338748034983635E-4</v>
      </c>
      <c r="L100" s="15" t="str">
        <f t="shared" si="43"/>
        <v/>
      </c>
      <c r="M100" s="12">
        <v>0.22142898319205515</v>
      </c>
      <c r="N100" s="15" t="str">
        <f t="shared" si="23"/>
        <v/>
      </c>
      <c r="O100" s="15" t="str">
        <f t="shared" si="24"/>
        <v>Exit Trade</v>
      </c>
      <c r="P100" s="15" t="str">
        <f t="shared" si="25"/>
        <v/>
      </c>
      <c r="Q100" s="15">
        <f t="shared" si="26"/>
        <v>990.3</v>
      </c>
      <c r="R100" s="15" t="str">
        <f t="shared" si="27"/>
        <v/>
      </c>
      <c r="S100" s="15">
        <f t="shared" si="28"/>
        <v>1226.0999999999999</v>
      </c>
      <c r="T100" s="18" t="str">
        <f t="shared" si="29"/>
        <v/>
      </c>
      <c r="U100" s="18">
        <f t="shared" si="30"/>
        <v>8.4521384928716442E-3</v>
      </c>
      <c r="V100" s="18" t="str">
        <f t="shared" si="31"/>
        <v/>
      </c>
      <c r="W100" s="18">
        <f t="shared" si="32"/>
        <v>3.4378031804952129E-2</v>
      </c>
      <c r="X100" s="18" t="str">
        <f t="shared" si="33"/>
        <v/>
      </c>
      <c r="Y100" s="18" t="str">
        <f t="shared" si="34"/>
        <v/>
      </c>
      <c r="Z100" s="18" t="str">
        <f t="shared" si="35"/>
        <v/>
      </c>
      <c r="AA100" s="18" t="str">
        <f t="shared" si="36"/>
        <v/>
      </c>
    </row>
    <row r="101" spans="1:27">
      <c r="A101" s="11">
        <v>42152</v>
      </c>
      <c r="B101" s="12">
        <v>1029.4000000000001</v>
      </c>
      <c r="C101" s="12">
        <v>1229.25</v>
      </c>
      <c r="D101" s="9">
        <f t="shared" si="22"/>
        <v>-7.7056053048048342E-2</v>
      </c>
      <c r="E101" s="9">
        <f t="shared" si="37"/>
        <v>-8.9230333673127701E-2</v>
      </c>
      <c r="F101" s="9">
        <f t="shared" si="38"/>
        <v>9.2194911690150171E-3</v>
      </c>
      <c r="G101" s="9">
        <f t="shared" si="39"/>
        <v>-6.8486478542843912E-2</v>
      </c>
      <c r="H101" s="9">
        <f t="shared" si="40"/>
        <v>-0.10997418880341149</v>
      </c>
      <c r="I101" s="9">
        <f t="shared" si="41"/>
        <v>1.3204937671609076</v>
      </c>
      <c r="J101" s="3">
        <f t="shared" si="42"/>
        <v>-8.4284544622646052E-3</v>
      </c>
      <c r="K101" s="3">
        <f t="shared" si="42"/>
        <v>-8.589402371159037E-3</v>
      </c>
      <c r="L101" s="15" t="str">
        <f t="shared" si="43"/>
        <v/>
      </c>
      <c r="M101" s="12">
        <v>0.22142898319205515</v>
      </c>
      <c r="N101" s="15" t="str">
        <f t="shared" si="23"/>
        <v/>
      </c>
      <c r="O101" s="15" t="str">
        <f t="shared" si="24"/>
        <v>Exit Trade</v>
      </c>
      <c r="P101" s="15" t="str">
        <f t="shared" si="25"/>
        <v/>
      </c>
      <c r="Q101" s="15">
        <f t="shared" si="26"/>
        <v>990.3</v>
      </c>
      <c r="R101" s="15" t="str">
        <f t="shared" si="27"/>
        <v/>
      </c>
      <c r="S101" s="15">
        <f t="shared" si="28"/>
        <v>1226.0999999999999</v>
      </c>
      <c r="T101" s="18" t="str">
        <f t="shared" si="29"/>
        <v/>
      </c>
      <c r="U101" s="18">
        <f t="shared" si="30"/>
        <v>8.4521384928716442E-3</v>
      </c>
      <c r="V101" s="18" t="str">
        <f t="shared" si="31"/>
        <v/>
      </c>
      <c r="W101" s="18">
        <f t="shared" si="32"/>
        <v>3.4378031804952129E-2</v>
      </c>
      <c r="X101" s="18" t="str">
        <f t="shared" si="33"/>
        <v/>
      </c>
      <c r="Y101" s="18" t="str">
        <f t="shared" si="34"/>
        <v/>
      </c>
      <c r="Z101" s="18" t="str">
        <f t="shared" si="35"/>
        <v/>
      </c>
      <c r="AA101" s="18" t="str">
        <f t="shared" si="36"/>
        <v/>
      </c>
    </row>
    <row r="102" spans="1:27">
      <c r="A102" s="11">
        <v>42153</v>
      </c>
      <c r="B102" s="12">
        <v>1050.55</v>
      </c>
      <c r="C102" s="12">
        <v>1236.05</v>
      </c>
      <c r="D102" s="9">
        <f t="shared" si="22"/>
        <v>-7.0619311848045818E-2</v>
      </c>
      <c r="E102" s="9">
        <f t="shared" si="37"/>
        <v>-8.8133660668986286E-2</v>
      </c>
      <c r="F102" s="9">
        <f t="shared" si="38"/>
        <v>9.415835080079633E-3</v>
      </c>
      <c r="G102" s="9">
        <f t="shared" si="39"/>
        <v>-6.6948031738807118E-2</v>
      </c>
      <c r="H102" s="9">
        <f t="shared" si="40"/>
        <v>-0.10931928959916545</v>
      </c>
      <c r="I102" s="9">
        <f t="shared" si="41"/>
        <v>1.8600951133898092</v>
      </c>
      <c r="J102" s="3">
        <f t="shared" si="42"/>
        <v>2.0545949096560968E-2</v>
      </c>
      <c r="K102" s="3">
        <f t="shared" si="42"/>
        <v>5.5318283506202602E-3</v>
      </c>
      <c r="L102" s="15" t="str">
        <f t="shared" si="43"/>
        <v/>
      </c>
      <c r="M102" s="12">
        <v>0.22142898319205515</v>
      </c>
      <c r="N102" s="15" t="str">
        <f t="shared" si="23"/>
        <v/>
      </c>
      <c r="O102" s="15" t="str">
        <f t="shared" si="24"/>
        <v>Exit Trade</v>
      </c>
      <c r="P102" s="15" t="str">
        <f t="shared" si="25"/>
        <v/>
      </c>
      <c r="Q102" s="15">
        <f t="shared" si="26"/>
        <v>990.3</v>
      </c>
      <c r="R102" s="15" t="str">
        <f t="shared" si="27"/>
        <v/>
      </c>
      <c r="S102" s="15">
        <f t="shared" si="28"/>
        <v>1226.0999999999999</v>
      </c>
      <c r="T102" s="18" t="str">
        <f t="shared" si="29"/>
        <v/>
      </c>
      <c r="U102" s="18">
        <f t="shared" si="30"/>
        <v>8.4521384928716442E-3</v>
      </c>
      <c r="V102" s="18" t="str">
        <f t="shared" si="31"/>
        <v/>
      </c>
      <c r="W102" s="18">
        <f t="shared" si="32"/>
        <v>3.4378031804952129E-2</v>
      </c>
      <c r="X102" s="18" t="str">
        <f t="shared" si="33"/>
        <v/>
      </c>
      <c r="Y102" s="18" t="str">
        <f t="shared" si="34"/>
        <v/>
      </c>
      <c r="Z102" s="18" t="str">
        <f t="shared" si="35"/>
        <v/>
      </c>
      <c r="AA102" s="18" t="str">
        <f t="shared" si="36"/>
        <v/>
      </c>
    </row>
    <row r="103" spans="1:27">
      <c r="A103" s="11">
        <v>42156</v>
      </c>
      <c r="B103" s="12">
        <v>1036.2</v>
      </c>
      <c r="C103" s="12">
        <v>1247.75</v>
      </c>
      <c r="D103" s="9">
        <f t="shared" si="22"/>
        <v>-8.0683990587057539E-2</v>
      </c>
      <c r="E103" s="9">
        <f t="shared" si="37"/>
        <v>-8.7212411277144422E-2</v>
      </c>
      <c r="F103" s="9">
        <f t="shared" si="38"/>
        <v>8.6971445736521037E-3</v>
      </c>
      <c r="G103" s="9">
        <f t="shared" si="39"/>
        <v>-6.7643835986427189E-2</v>
      </c>
      <c r="H103" s="9">
        <f t="shared" si="40"/>
        <v>-0.10678098656786165</v>
      </c>
      <c r="I103" s="9">
        <f t="shared" si="41"/>
        <v>0.75063955011908812</v>
      </c>
      <c r="J103" s="3">
        <f t="shared" si="42"/>
        <v>-1.3659511684355728E-2</v>
      </c>
      <c r="K103" s="3">
        <f t="shared" si="42"/>
        <v>9.4656365033777314E-3</v>
      </c>
      <c r="L103" s="15" t="str">
        <f t="shared" si="43"/>
        <v/>
      </c>
      <c r="M103" s="12">
        <v>0.22142898319205515</v>
      </c>
      <c r="N103" s="15" t="str">
        <f t="shared" si="23"/>
        <v/>
      </c>
      <c r="O103" s="15" t="str">
        <f t="shared" si="24"/>
        <v>Exit Trade</v>
      </c>
      <c r="P103" s="15" t="str">
        <f t="shared" si="25"/>
        <v/>
      </c>
      <c r="Q103" s="15">
        <f t="shared" si="26"/>
        <v>990.3</v>
      </c>
      <c r="R103" s="15" t="str">
        <f t="shared" si="27"/>
        <v/>
      </c>
      <c r="S103" s="15">
        <f t="shared" si="28"/>
        <v>1226.0999999999999</v>
      </c>
      <c r="T103" s="18" t="str">
        <f t="shared" si="29"/>
        <v/>
      </c>
      <c r="U103" s="18">
        <f t="shared" si="30"/>
        <v>8.4521384928716442E-3</v>
      </c>
      <c r="V103" s="18" t="str">
        <f t="shared" si="31"/>
        <v/>
      </c>
      <c r="W103" s="18">
        <f t="shared" si="32"/>
        <v>3.4378031804952129E-2</v>
      </c>
      <c r="X103" s="18" t="str">
        <f t="shared" si="33"/>
        <v/>
      </c>
      <c r="Y103" s="18" t="str">
        <f t="shared" si="34"/>
        <v/>
      </c>
      <c r="Z103" s="18" t="str">
        <f t="shared" si="35"/>
        <v/>
      </c>
      <c r="AA103" s="18" t="str">
        <f t="shared" si="36"/>
        <v/>
      </c>
    </row>
    <row r="104" spans="1:27">
      <c r="A104" s="11">
        <v>42157</v>
      </c>
      <c r="B104" s="12">
        <v>1008.8</v>
      </c>
      <c r="C104" s="12">
        <v>1203.0999999999999</v>
      </c>
      <c r="D104" s="9">
        <f t="shared" si="22"/>
        <v>-7.649665322888656E-2</v>
      </c>
      <c r="E104" s="9">
        <f t="shared" si="37"/>
        <v>-8.6391214690997808E-2</v>
      </c>
      <c r="F104" s="9">
        <f t="shared" si="38"/>
        <v>8.4982668804421957E-3</v>
      </c>
      <c r="G104" s="9">
        <f t="shared" si="39"/>
        <v>-6.7270114210002868E-2</v>
      </c>
      <c r="H104" s="9">
        <f t="shared" si="40"/>
        <v>-0.10551231517199275</v>
      </c>
      <c r="I104" s="9">
        <f t="shared" si="41"/>
        <v>1.1643034516699478</v>
      </c>
      <c r="J104" s="3">
        <f t="shared" si="42"/>
        <v>-2.6442771665701689E-2</v>
      </c>
      <c r="K104" s="3">
        <f t="shared" si="42"/>
        <v>-3.5784411941494766E-2</v>
      </c>
      <c r="L104" s="15" t="str">
        <f t="shared" si="43"/>
        <v/>
      </c>
      <c r="M104" s="12">
        <v>0.22142898319205515</v>
      </c>
      <c r="N104" s="15" t="str">
        <f t="shared" si="23"/>
        <v/>
      </c>
      <c r="O104" s="15" t="str">
        <f t="shared" si="24"/>
        <v>Exit Trade</v>
      </c>
      <c r="P104" s="15" t="str">
        <f t="shared" si="25"/>
        <v/>
      </c>
      <c r="Q104" s="15">
        <f t="shared" si="26"/>
        <v>990.3</v>
      </c>
      <c r="R104" s="15" t="str">
        <f t="shared" si="27"/>
        <v/>
      </c>
      <c r="S104" s="15">
        <f t="shared" si="28"/>
        <v>1226.0999999999999</v>
      </c>
      <c r="T104" s="18" t="str">
        <f t="shared" si="29"/>
        <v/>
      </c>
      <c r="U104" s="18">
        <f t="shared" si="30"/>
        <v>8.4521384928716442E-3</v>
      </c>
      <c r="V104" s="18" t="str">
        <f t="shared" si="31"/>
        <v/>
      </c>
      <c r="W104" s="18">
        <f t="shared" si="32"/>
        <v>3.4378031804952129E-2</v>
      </c>
      <c r="X104" s="18" t="str">
        <f t="shared" si="33"/>
        <v/>
      </c>
      <c r="Y104" s="18" t="str">
        <f t="shared" si="34"/>
        <v/>
      </c>
      <c r="Z104" s="18" t="str">
        <f t="shared" si="35"/>
        <v/>
      </c>
      <c r="AA104" s="18" t="str">
        <f t="shared" si="36"/>
        <v/>
      </c>
    </row>
    <row r="105" spans="1:27">
      <c r="A105" s="11">
        <v>42158</v>
      </c>
      <c r="B105" s="12">
        <v>1005.55</v>
      </c>
      <c r="C105" s="12">
        <v>1202.8499999999999</v>
      </c>
      <c r="D105" s="9">
        <f t="shared" si="22"/>
        <v>-7.7807802189657785E-2</v>
      </c>
      <c r="E105" s="9">
        <f t="shared" si="37"/>
        <v>-8.5703758466568525E-2</v>
      </c>
      <c r="F105" s="9">
        <f t="shared" si="38"/>
        <v>8.3230559373422448E-3</v>
      </c>
      <c r="G105" s="9">
        <f t="shared" si="39"/>
        <v>-6.6976882607548471E-2</v>
      </c>
      <c r="H105" s="9">
        <f t="shared" si="40"/>
        <v>-0.10443063432558858</v>
      </c>
      <c r="I105" s="9">
        <f t="shared" si="41"/>
        <v>0.94868475429616206</v>
      </c>
      <c r="J105" s="3">
        <f t="shared" si="42"/>
        <v>-3.2216494845360827E-3</v>
      </c>
      <c r="K105" s="3">
        <f t="shared" si="42"/>
        <v>-2.0779652564209127E-4</v>
      </c>
      <c r="L105" s="15" t="str">
        <f t="shared" si="43"/>
        <v/>
      </c>
      <c r="M105" s="12">
        <v>0.22142898319205515</v>
      </c>
      <c r="N105" s="15" t="str">
        <f t="shared" si="23"/>
        <v/>
      </c>
      <c r="O105" s="15" t="str">
        <f t="shared" si="24"/>
        <v>Exit Trade</v>
      </c>
      <c r="P105" s="15" t="str">
        <f t="shared" si="25"/>
        <v/>
      </c>
      <c r="Q105" s="15">
        <f t="shared" si="26"/>
        <v>990.3</v>
      </c>
      <c r="R105" s="15" t="str">
        <f t="shared" si="27"/>
        <v/>
      </c>
      <c r="S105" s="15">
        <f t="shared" si="28"/>
        <v>1226.0999999999999</v>
      </c>
      <c r="T105" s="18" t="str">
        <f t="shared" si="29"/>
        <v/>
      </c>
      <c r="U105" s="18">
        <f t="shared" si="30"/>
        <v>8.4521384928716442E-3</v>
      </c>
      <c r="V105" s="18" t="str">
        <f t="shared" si="31"/>
        <v/>
      </c>
      <c r="W105" s="18">
        <f t="shared" si="32"/>
        <v>3.4378031804952129E-2</v>
      </c>
      <c r="X105" s="18" t="str">
        <f t="shared" si="33"/>
        <v/>
      </c>
      <c r="Y105" s="18" t="str">
        <f t="shared" si="34"/>
        <v/>
      </c>
      <c r="Z105" s="18" t="str">
        <f t="shared" si="35"/>
        <v/>
      </c>
      <c r="AA105" s="18" t="str">
        <f t="shared" si="36"/>
        <v/>
      </c>
    </row>
    <row r="106" spans="1:27">
      <c r="A106" s="11">
        <v>42159</v>
      </c>
      <c r="B106" s="12">
        <v>1014.95</v>
      </c>
      <c r="C106" s="12">
        <v>1216</v>
      </c>
      <c r="D106" s="9">
        <f t="shared" si="22"/>
        <v>-7.8488927031285544E-2</v>
      </c>
      <c r="E106" s="9">
        <f t="shared" si="37"/>
        <v>-8.4966502883866937E-2</v>
      </c>
      <c r="F106" s="9">
        <f t="shared" si="38"/>
        <v>7.9276413863218643E-3</v>
      </c>
      <c r="G106" s="9">
        <f t="shared" si="39"/>
        <v>-6.7129309764642736E-2</v>
      </c>
      <c r="H106" s="9">
        <f t="shared" si="40"/>
        <v>-0.10280369600309114</v>
      </c>
      <c r="I106" s="9">
        <f t="shared" si="41"/>
        <v>0.81708739547144826</v>
      </c>
      <c r="J106" s="3">
        <f t="shared" si="42"/>
        <v>9.3481179454031043E-3</v>
      </c>
      <c r="K106" s="3">
        <f t="shared" si="42"/>
        <v>1.0932368957060392E-2</v>
      </c>
      <c r="L106" s="15" t="str">
        <f t="shared" si="43"/>
        <v/>
      </c>
      <c r="M106" s="12">
        <v>0.22142898319205515</v>
      </c>
      <c r="N106" s="15" t="str">
        <f t="shared" si="23"/>
        <v/>
      </c>
      <c r="O106" s="15" t="str">
        <f t="shared" si="24"/>
        <v>Exit Trade</v>
      </c>
      <c r="P106" s="15" t="str">
        <f t="shared" si="25"/>
        <v/>
      </c>
      <c r="Q106" s="15">
        <f t="shared" si="26"/>
        <v>990.3</v>
      </c>
      <c r="R106" s="15" t="str">
        <f t="shared" si="27"/>
        <v/>
      </c>
      <c r="S106" s="15">
        <f t="shared" si="28"/>
        <v>1226.0999999999999</v>
      </c>
      <c r="T106" s="18" t="str">
        <f t="shared" si="29"/>
        <v/>
      </c>
      <c r="U106" s="18">
        <f t="shared" si="30"/>
        <v>8.4521384928716442E-3</v>
      </c>
      <c r="V106" s="18" t="str">
        <f t="shared" si="31"/>
        <v/>
      </c>
      <c r="W106" s="18">
        <f t="shared" si="32"/>
        <v>3.4378031804952129E-2</v>
      </c>
      <c r="X106" s="18" t="str">
        <f t="shared" si="33"/>
        <v/>
      </c>
      <c r="Y106" s="18" t="str">
        <f t="shared" si="34"/>
        <v/>
      </c>
      <c r="Z106" s="18" t="str">
        <f t="shared" si="35"/>
        <v/>
      </c>
      <c r="AA106" s="18" t="str">
        <f t="shared" si="36"/>
        <v/>
      </c>
    </row>
    <row r="107" spans="1:27">
      <c r="A107" s="11">
        <v>42160</v>
      </c>
      <c r="B107" s="12">
        <v>1011.75</v>
      </c>
      <c r="C107" s="12">
        <v>1201.3499999999999</v>
      </c>
      <c r="D107" s="9">
        <f t="shared" si="22"/>
        <v>-7.4596339655131322E-2</v>
      </c>
      <c r="E107" s="9">
        <f t="shared" si="37"/>
        <v>-8.4118249577986137E-2</v>
      </c>
      <c r="F107" s="9">
        <f t="shared" si="38"/>
        <v>7.6139677477723424E-3</v>
      </c>
      <c r="G107" s="9">
        <f t="shared" si="39"/>
        <v>-6.6986822145498365E-2</v>
      </c>
      <c r="H107" s="9">
        <f t="shared" si="40"/>
        <v>-0.10124967701047391</v>
      </c>
      <c r="I107" s="9">
        <f t="shared" si="41"/>
        <v>1.2505844834502602</v>
      </c>
      <c r="J107" s="3">
        <f t="shared" si="42"/>
        <v>-3.1528646731366523E-3</v>
      </c>
      <c r="K107" s="3">
        <f t="shared" si="42"/>
        <v>-1.2047697368421128E-2</v>
      </c>
      <c r="L107" s="15" t="str">
        <f t="shared" si="43"/>
        <v/>
      </c>
      <c r="M107" s="12">
        <v>0.22142898319205515</v>
      </c>
      <c r="N107" s="15" t="str">
        <f t="shared" si="23"/>
        <v/>
      </c>
      <c r="O107" s="15" t="str">
        <f t="shared" si="24"/>
        <v>Exit Trade</v>
      </c>
      <c r="P107" s="15" t="str">
        <f t="shared" si="25"/>
        <v/>
      </c>
      <c r="Q107" s="15">
        <f t="shared" si="26"/>
        <v>990.3</v>
      </c>
      <c r="R107" s="15" t="str">
        <f t="shared" si="27"/>
        <v/>
      </c>
      <c r="S107" s="15">
        <f t="shared" si="28"/>
        <v>1226.0999999999999</v>
      </c>
      <c r="T107" s="18" t="str">
        <f t="shared" si="29"/>
        <v/>
      </c>
      <c r="U107" s="18">
        <f t="shared" si="30"/>
        <v>8.4521384928716442E-3</v>
      </c>
      <c r="V107" s="18" t="str">
        <f t="shared" si="31"/>
        <v/>
      </c>
      <c r="W107" s="18">
        <f t="shared" si="32"/>
        <v>3.4378031804952129E-2</v>
      </c>
      <c r="X107" s="18" t="str">
        <f t="shared" si="33"/>
        <v/>
      </c>
      <c r="Y107" s="18" t="str">
        <f t="shared" si="34"/>
        <v/>
      </c>
      <c r="Z107" s="18" t="str">
        <f t="shared" si="35"/>
        <v/>
      </c>
      <c r="AA107" s="18" t="str">
        <f t="shared" si="36"/>
        <v/>
      </c>
    </row>
    <row r="108" spans="1:27">
      <c r="A108" s="11">
        <v>42163</v>
      </c>
      <c r="B108" s="12">
        <v>1003.45</v>
      </c>
      <c r="C108" s="12">
        <v>1176.75</v>
      </c>
      <c r="D108" s="9">
        <f t="shared" si="22"/>
        <v>-6.9188469681876572E-2</v>
      </c>
      <c r="E108" s="9">
        <f t="shared" si="37"/>
        <v>-8.3343549610134363E-2</v>
      </c>
      <c r="F108" s="9">
        <f t="shared" si="38"/>
        <v>7.9155451682686642E-3</v>
      </c>
      <c r="G108" s="9">
        <f t="shared" si="39"/>
        <v>-6.553357298152987E-2</v>
      </c>
      <c r="H108" s="9">
        <f t="shared" si="40"/>
        <v>-0.10115352623873886</v>
      </c>
      <c r="I108" s="9">
        <f t="shared" si="41"/>
        <v>1.7882634268833155</v>
      </c>
      <c r="J108" s="3">
        <f t="shared" si="42"/>
        <v>-8.2036076105756906E-3</v>
      </c>
      <c r="K108" s="3">
        <f t="shared" si="42"/>
        <v>-2.0476963416156749E-2</v>
      </c>
      <c r="L108" s="15" t="str">
        <f t="shared" si="43"/>
        <v/>
      </c>
      <c r="M108" s="12">
        <v>0.22142898319205515</v>
      </c>
      <c r="N108" s="15" t="str">
        <f t="shared" si="23"/>
        <v/>
      </c>
      <c r="O108" s="15" t="str">
        <f t="shared" si="24"/>
        <v>Exit Trade</v>
      </c>
      <c r="P108" s="15" t="str">
        <f t="shared" si="25"/>
        <v/>
      </c>
      <c r="Q108" s="15">
        <f t="shared" si="26"/>
        <v>990.3</v>
      </c>
      <c r="R108" s="15" t="str">
        <f t="shared" si="27"/>
        <v/>
      </c>
      <c r="S108" s="15">
        <f t="shared" si="28"/>
        <v>1226.0999999999999</v>
      </c>
      <c r="T108" s="18" t="str">
        <f t="shared" si="29"/>
        <v/>
      </c>
      <c r="U108" s="18">
        <f t="shared" si="30"/>
        <v>8.4521384928716442E-3</v>
      </c>
      <c r="V108" s="18" t="str">
        <f t="shared" si="31"/>
        <v/>
      </c>
      <c r="W108" s="18">
        <f t="shared" si="32"/>
        <v>3.4378031804952129E-2</v>
      </c>
      <c r="X108" s="18" t="str">
        <f t="shared" si="33"/>
        <v/>
      </c>
      <c r="Y108" s="18" t="str">
        <f t="shared" si="34"/>
        <v/>
      </c>
      <c r="Z108" s="18" t="str">
        <f t="shared" si="35"/>
        <v/>
      </c>
      <c r="AA108" s="18" t="str">
        <f t="shared" si="36"/>
        <v/>
      </c>
    </row>
    <row r="109" spans="1:27">
      <c r="A109" s="11">
        <v>42164</v>
      </c>
      <c r="B109" s="12">
        <v>1001.85</v>
      </c>
      <c r="C109" s="12">
        <v>1188.8</v>
      </c>
      <c r="D109" s="9">
        <f t="shared" si="22"/>
        <v>-7.4306093896084474E-2</v>
      </c>
      <c r="E109" s="9">
        <f t="shared" si="37"/>
        <v>-8.3118667741824206E-2</v>
      </c>
      <c r="F109" s="9">
        <f t="shared" si="38"/>
        <v>8.077063256626547E-3</v>
      </c>
      <c r="G109" s="9">
        <f t="shared" si="39"/>
        <v>-6.4945275414414472E-2</v>
      </c>
      <c r="H109" s="9">
        <f t="shared" si="40"/>
        <v>-0.10129206006923394</v>
      </c>
      <c r="I109" s="9">
        <f t="shared" si="41"/>
        <v>1.0910616353672558</v>
      </c>
      <c r="J109" s="3">
        <f t="shared" si="42"/>
        <v>-1.5944989785241146E-3</v>
      </c>
      <c r="K109" s="3">
        <f t="shared" si="42"/>
        <v>1.0240067983853796E-2</v>
      </c>
      <c r="L109" s="15" t="str">
        <f t="shared" si="43"/>
        <v/>
      </c>
      <c r="M109" s="12">
        <v>0.22142898319205515</v>
      </c>
      <c r="N109" s="15" t="str">
        <f t="shared" si="23"/>
        <v/>
      </c>
      <c r="O109" s="15" t="str">
        <f t="shared" si="24"/>
        <v>Exit Trade</v>
      </c>
      <c r="P109" s="15" t="str">
        <f t="shared" si="25"/>
        <v/>
      </c>
      <c r="Q109" s="15">
        <f t="shared" si="26"/>
        <v>990.3</v>
      </c>
      <c r="R109" s="15" t="str">
        <f t="shared" si="27"/>
        <v/>
      </c>
      <c r="S109" s="15">
        <f t="shared" si="28"/>
        <v>1226.0999999999999</v>
      </c>
      <c r="T109" s="18" t="str">
        <f t="shared" si="29"/>
        <v/>
      </c>
      <c r="U109" s="18">
        <f t="shared" si="30"/>
        <v>8.4521384928716442E-3</v>
      </c>
      <c r="V109" s="18" t="str">
        <f t="shared" si="31"/>
        <v/>
      </c>
      <c r="W109" s="18">
        <f t="shared" si="32"/>
        <v>3.4378031804952129E-2</v>
      </c>
      <c r="X109" s="18" t="str">
        <f t="shared" si="33"/>
        <v/>
      </c>
      <c r="Y109" s="18" t="str">
        <f t="shared" si="34"/>
        <v/>
      </c>
      <c r="Z109" s="18" t="str">
        <f t="shared" si="35"/>
        <v/>
      </c>
      <c r="AA109" s="18" t="str">
        <f t="shared" si="36"/>
        <v/>
      </c>
    </row>
    <row r="110" spans="1:27">
      <c r="A110" s="11">
        <v>42165</v>
      </c>
      <c r="B110" s="12">
        <v>1015.6</v>
      </c>
      <c r="C110" s="12">
        <v>1190.55</v>
      </c>
      <c r="D110" s="9">
        <f t="shared" si="22"/>
        <v>-6.9024947159632213E-2</v>
      </c>
      <c r="E110" s="9">
        <f t="shared" si="37"/>
        <v>-8.2508992153311977E-2</v>
      </c>
      <c r="F110" s="9">
        <f t="shared" si="38"/>
        <v>8.4318779302931038E-3</v>
      </c>
      <c r="G110" s="9">
        <f t="shared" si="39"/>
        <v>-6.3537266810152496E-2</v>
      </c>
      <c r="H110" s="9">
        <f t="shared" si="40"/>
        <v>-0.10148071749647146</v>
      </c>
      <c r="I110" s="9">
        <f t="shared" si="41"/>
        <v>1.5991745973024352</v>
      </c>
      <c r="J110" s="3">
        <f t="shared" si="42"/>
        <v>1.372460947247592E-2</v>
      </c>
      <c r="K110" s="3">
        <f t="shared" si="42"/>
        <v>1.4720726783310901E-3</v>
      </c>
      <c r="L110" s="15" t="str">
        <f t="shared" si="43"/>
        <v/>
      </c>
      <c r="M110" s="12">
        <v>0.22142898319205515</v>
      </c>
      <c r="N110" s="15" t="str">
        <f t="shared" si="23"/>
        <v/>
      </c>
      <c r="O110" s="15" t="str">
        <f t="shared" si="24"/>
        <v>Exit Trade</v>
      </c>
      <c r="P110" s="15" t="str">
        <f t="shared" si="25"/>
        <v/>
      </c>
      <c r="Q110" s="15">
        <f t="shared" si="26"/>
        <v>990.3</v>
      </c>
      <c r="R110" s="15" t="str">
        <f t="shared" si="27"/>
        <v/>
      </c>
      <c r="S110" s="15">
        <f t="shared" si="28"/>
        <v>1226.0999999999999</v>
      </c>
      <c r="T110" s="18" t="str">
        <f t="shared" si="29"/>
        <v/>
      </c>
      <c r="U110" s="18">
        <f t="shared" si="30"/>
        <v>8.4521384928716442E-3</v>
      </c>
      <c r="V110" s="18" t="str">
        <f t="shared" si="31"/>
        <v/>
      </c>
      <c r="W110" s="18">
        <f t="shared" si="32"/>
        <v>3.4378031804952129E-2</v>
      </c>
      <c r="X110" s="18" t="str">
        <f t="shared" si="33"/>
        <v/>
      </c>
      <c r="Y110" s="18" t="str">
        <f t="shared" si="34"/>
        <v/>
      </c>
      <c r="Z110" s="18" t="str">
        <f t="shared" si="35"/>
        <v/>
      </c>
      <c r="AA110" s="18" t="str">
        <f t="shared" si="36"/>
        <v/>
      </c>
    </row>
    <row r="111" spans="1:27">
      <c r="A111" s="11">
        <v>42166</v>
      </c>
      <c r="B111" s="12">
        <v>1000.2</v>
      </c>
      <c r="C111" s="12">
        <v>1164.3</v>
      </c>
      <c r="D111" s="9">
        <f t="shared" si="22"/>
        <v>-6.5978047248028332E-2</v>
      </c>
      <c r="E111" s="9">
        <f t="shared" si="37"/>
        <v>-8.1955513771985997E-2</v>
      </c>
      <c r="F111" s="9">
        <f t="shared" si="38"/>
        <v>8.9555935110004186E-3</v>
      </c>
      <c r="G111" s="9">
        <f t="shared" si="39"/>
        <v>-6.1805428372235058E-2</v>
      </c>
      <c r="H111" s="9">
        <f t="shared" si="40"/>
        <v>-0.10210559917173694</v>
      </c>
      <c r="I111" s="9">
        <f t="shared" si="41"/>
        <v>1.7840767900343035</v>
      </c>
      <c r="J111" s="3">
        <f t="shared" si="42"/>
        <v>-1.5163450177235109E-2</v>
      </c>
      <c r="K111" s="3">
        <f t="shared" si="42"/>
        <v>-2.2048632984754946E-2</v>
      </c>
      <c r="L111" s="15" t="str">
        <f t="shared" si="43"/>
        <v/>
      </c>
      <c r="M111" s="12">
        <v>0.22142898319205515</v>
      </c>
      <c r="N111" s="15" t="str">
        <f t="shared" si="23"/>
        <v/>
      </c>
      <c r="O111" s="15" t="str">
        <f t="shared" si="24"/>
        <v>Exit Trade</v>
      </c>
      <c r="P111" s="15" t="str">
        <f t="shared" si="25"/>
        <v/>
      </c>
      <c r="Q111" s="15">
        <f t="shared" si="26"/>
        <v>990.3</v>
      </c>
      <c r="R111" s="15" t="str">
        <f t="shared" si="27"/>
        <v/>
      </c>
      <c r="S111" s="15">
        <f t="shared" si="28"/>
        <v>1226.0999999999999</v>
      </c>
      <c r="T111" s="18" t="str">
        <f t="shared" si="29"/>
        <v/>
      </c>
      <c r="U111" s="18">
        <f t="shared" si="30"/>
        <v>8.4521384928716442E-3</v>
      </c>
      <c r="V111" s="18" t="str">
        <f t="shared" si="31"/>
        <v/>
      </c>
      <c r="W111" s="18">
        <f t="shared" si="32"/>
        <v>3.4378031804952129E-2</v>
      </c>
      <c r="X111" s="18" t="str">
        <f t="shared" si="33"/>
        <v/>
      </c>
      <c r="Y111" s="18" t="str">
        <f t="shared" si="34"/>
        <v/>
      </c>
      <c r="Z111" s="18" t="str">
        <f t="shared" si="35"/>
        <v/>
      </c>
      <c r="AA111" s="18" t="str">
        <f t="shared" si="36"/>
        <v/>
      </c>
    </row>
    <row r="112" spans="1:27">
      <c r="A112" s="11">
        <v>42167</v>
      </c>
      <c r="B112" s="12">
        <v>1009.15</v>
      </c>
      <c r="C112" s="12">
        <v>1190.4000000000001</v>
      </c>
      <c r="D112" s="9">
        <f t="shared" si="22"/>
        <v>-7.1737193659112519E-2</v>
      </c>
      <c r="E112" s="9">
        <f t="shared" si="37"/>
        <v>-8.1910840093909018E-2</v>
      </c>
      <c r="F112" s="9">
        <f t="shared" si="38"/>
        <v>9.0046163631915966E-3</v>
      </c>
      <c r="G112" s="9">
        <f t="shared" si="39"/>
        <v>-6.1650453276727926E-2</v>
      </c>
      <c r="H112" s="9">
        <f t="shared" si="40"/>
        <v>-0.10217122691109011</v>
      </c>
      <c r="I112" s="9">
        <f t="shared" si="41"/>
        <v>1.1298256388116186</v>
      </c>
      <c r="J112" s="3">
        <f t="shared" si="42"/>
        <v>8.9482103579283465E-3</v>
      </c>
      <c r="K112" s="3">
        <f t="shared" si="42"/>
        <v>2.2416902860087726E-2</v>
      </c>
      <c r="L112" s="15" t="str">
        <f t="shared" si="43"/>
        <v/>
      </c>
      <c r="M112" s="12">
        <v>0.22142898319205515</v>
      </c>
      <c r="N112" s="15" t="str">
        <f t="shared" si="23"/>
        <v/>
      </c>
      <c r="O112" s="15" t="str">
        <f t="shared" si="24"/>
        <v>Exit Trade</v>
      </c>
      <c r="P112" s="15" t="str">
        <f t="shared" si="25"/>
        <v/>
      </c>
      <c r="Q112" s="15">
        <f t="shared" si="26"/>
        <v>990.3</v>
      </c>
      <c r="R112" s="15" t="str">
        <f t="shared" si="27"/>
        <v/>
      </c>
      <c r="S112" s="15">
        <f t="shared" si="28"/>
        <v>1226.0999999999999</v>
      </c>
      <c r="T112" s="18" t="str">
        <f t="shared" si="29"/>
        <v/>
      </c>
      <c r="U112" s="18">
        <f t="shared" si="30"/>
        <v>8.4521384928716442E-3</v>
      </c>
      <c r="V112" s="18" t="str">
        <f t="shared" si="31"/>
        <v/>
      </c>
      <c r="W112" s="18">
        <f t="shared" si="32"/>
        <v>3.4378031804952129E-2</v>
      </c>
      <c r="X112" s="18" t="str">
        <f t="shared" si="33"/>
        <v/>
      </c>
      <c r="Y112" s="18" t="str">
        <f t="shared" si="34"/>
        <v/>
      </c>
      <c r="Z112" s="18" t="str">
        <f t="shared" si="35"/>
        <v/>
      </c>
      <c r="AA112" s="18" t="str">
        <f t="shared" si="36"/>
        <v/>
      </c>
    </row>
    <row r="113" spans="1:27">
      <c r="A113" s="11">
        <v>42170</v>
      </c>
      <c r="B113" s="12">
        <v>1005.2</v>
      </c>
      <c r="C113" s="12">
        <v>1214.55</v>
      </c>
      <c r="D113" s="9">
        <f t="shared" si="22"/>
        <v>-8.2162918411321881E-2</v>
      </c>
      <c r="E113" s="9">
        <f t="shared" si="37"/>
        <v>-8.1997459383414933E-2</v>
      </c>
      <c r="F113" s="9">
        <f t="shared" si="38"/>
        <v>8.9937578967634237E-3</v>
      </c>
      <c r="G113" s="9">
        <f t="shared" si="39"/>
        <v>-6.1761504115697231E-2</v>
      </c>
      <c r="H113" s="9">
        <f t="shared" si="40"/>
        <v>-0.10223341465113264</v>
      </c>
      <c r="I113" s="9">
        <f t="shared" si="41"/>
        <v>-1.8397096053307253E-2</v>
      </c>
      <c r="J113" s="3">
        <f t="shared" si="42"/>
        <v>-3.9141852053707895E-3</v>
      </c>
      <c r="K113" s="3">
        <f t="shared" si="42"/>
        <v>2.0287298387096659E-2</v>
      </c>
      <c r="L113" s="15" t="str">
        <f t="shared" si="43"/>
        <v>Exit Trade</v>
      </c>
      <c r="M113" s="12">
        <v>0.22142898319205515</v>
      </c>
      <c r="N113" s="15" t="str">
        <f t="shared" si="23"/>
        <v/>
      </c>
      <c r="O113" s="15" t="str">
        <f t="shared" si="24"/>
        <v>Exit Trade</v>
      </c>
      <c r="P113" s="15" t="str">
        <f t="shared" si="25"/>
        <v/>
      </c>
      <c r="Q113" s="15">
        <f t="shared" si="26"/>
        <v>990.3</v>
      </c>
      <c r="R113" s="15" t="str">
        <f t="shared" si="27"/>
        <v/>
      </c>
      <c r="S113" s="15">
        <f t="shared" si="28"/>
        <v>1226.0999999999999</v>
      </c>
      <c r="T113" s="18" t="str">
        <f t="shared" si="29"/>
        <v/>
      </c>
      <c r="U113" s="18">
        <f t="shared" si="30"/>
        <v>8.4521384928716442E-3</v>
      </c>
      <c r="V113" s="18" t="str">
        <f t="shared" si="31"/>
        <v/>
      </c>
      <c r="W113" s="18">
        <f t="shared" si="32"/>
        <v>3.4378031804952129E-2</v>
      </c>
      <c r="X113" s="18" t="str">
        <f t="shared" si="33"/>
        <v/>
      </c>
      <c r="Y113" s="18" t="str">
        <f t="shared" si="34"/>
        <v/>
      </c>
      <c r="Z113" s="18" t="str">
        <f t="shared" si="35"/>
        <v/>
      </c>
      <c r="AA113" s="18" t="str">
        <f t="shared" si="36"/>
        <v/>
      </c>
    </row>
    <row r="114" spans="1:27">
      <c r="A114" s="11">
        <v>42171</v>
      </c>
      <c r="B114" s="12">
        <v>1008.4</v>
      </c>
      <c r="C114" s="12">
        <v>1199.05</v>
      </c>
      <c r="D114" s="9">
        <f t="shared" si="22"/>
        <v>-7.5204456412489046E-2</v>
      </c>
      <c r="E114" s="9">
        <f t="shared" si="37"/>
        <v>-8.1924016720667306E-2</v>
      </c>
      <c r="F114" s="9">
        <f t="shared" si="38"/>
        <v>9.0413995496097539E-3</v>
      </c>
      <c r="G114" s="9">
        <f t="shared" si="39"/>
        <v>-6.1580867734045364E-2</v>
      </c>
      <c r="H114" s="9">
        <f t="shared" si="40"/>
        <v>-0.10226716570728925</v>
      </c>
      <c r="I114" s="9">
        <f t="shared" si="41"/>
        <v>0.74319913319927233</v>
      </c>
      <c r="J114" s="3">
        <f t="shared" si="42"/>
        <v>3.1834460803819454E-3</v>
      </c>
      <c r="K114" s="3">
        <f t="shared" si="42"/>
        <v>-1.2761928286196534E-2</v>
      </c>
      <c r="L114" s="15" t="str">
        <f t="shared" si="43"/>
        <v/>
      </c>
      <c r="M114" s="12">
        <v>0.22142898319205515</v>
      </c>
      <c r="N114" s="15" t="str">
        <f t="shared" si="23"/>
        <v/>
      </c>
      <c r="O114" s="15" t="str">
        <f t="shared" si="24"/>
        <v>Exit Trade</v>
      </c>
      <c r="P114" s="15" t="str">
        <f t="shared" si="25"/>
        <v/>
      </c>
      <c r="Q114" s="15">
        <f t="shared" si="26"/>
        <v>990.3</v>
      </c>
      <c r="R114" s="15" t="str">
        <f t="shared" si="27"/>
        <v/>
      </c>
      <c r="S114" s="15">
        <f t="shared" si="28"/>
        <v>1226.0999999999999</v>
      </c>
      <c r="T114" s="18" t="str">
        <f t="shared" si="29"/>
        <v/>
      </c>
      <c r="U114" s="18">
        <f t="shared" si="30"/>
        <v>8.4521384928716442E-3</v>
      </c>
      <c r="V114" s="18" t="str">
        <f t="shared" si="31"/>
        <v/>
      </c>
      <c r="W114" s="18">
        <f t="shared" si="32"/>
        <v>3.4378031804952129E-2</v>
      </c>
      <c r="X114" s="18" t="str">
        <f t="shared" si="33"/>
        <v/>
      </c>
      <c r="Y114" s="18" t="str">
        <f t="shared" si="34"/>
        <v/>
      </c>
      <c r="Z114" s="18" t="str">
        <f t="shared" si="35"/>
        <v/>
      </c>
      <c r="AA114" s="18" t="str">
        <f t="shared" si="36"/>
        <v/>
      </c>
    </row>
    <row r="115" spans="1:27">
      <c r="A115" s="11">
        <v>42172</v>
      </c>
      <c r="B115" s="12">
        <v>1004.7</v>
      </c>
      <c r="C115" s="12">
        <v>1200.9000000000001</v>
      </c>
      <c r="D115" s="9">
        <f t="shared" si="22"/>
        <v>-7.7470442565238259E-2</v>
      </c>
      <c r="E115" s="9">
        <f t="shared" si="37"/>
        <v>-8.1880917286316718E-2</v>
      </c>
      <c r="F115" s="9">
        <f t="shared" si="38"/>
        <v>9.0600478196130197E-3</v>
      </c>
      <c r="G115" s="9">
        <f t="shared" si="39"/>
        <v>-6.1495809692187424E-2</v>
      </c>
      <c r="H115" s="9">
        <f t="shared" si="40"/>
        <v>-0.102266024880446</v>
      </c>
      <c r="I115" s="9">
        <f t="shared" si="41"/>
        <v>0.48680479495160572</v>
      </c>
      <c r="J115" s="3">
        <f t="shared" si="42"/>
        <v>-3.6691788972629232E-3</v>
      </c>
      <c r="K115" s="3">
        <f t="shared" si="42"/>
        <v>1.5428881197615918E-3</v>
      </c>
      <c r="L115" s="15" t="str">
        <f t="shared" si="43"/>
        <v>Exit Trade</v>
      </c>
      <c r="M115" s="12">
        <v>0.22142898319205515</v>
      </c>
      <c r="N115" s="15" t="str">
        <f t="shared" si="23"/>
        <v/>
      </c>
      <c r="O115" s="15" t="str">
        <f t="shared" si="24"/>
        <v>Exit Trade</v>
      </c>
      <c r="P115" s="15" t="str">
        <f t="shared" si="25"/>
        <v/>
      </c>
      <c r="Q115" s="15">
        <f t="shared" si="26"/>
        <v>990.3</v>
      </c>
      <c r="R115" s="15" t="str">
        <f t="shared" si="27"/>
        <v/>
      </c>
      <c r="S115" s="15">
        <f t="shared" si="28"/>
        <v>1226.0999999999999</v>
      </c>
      <c r="T115" s="18" t="str">
        <f t="shared" si="29"/>
        <v/>
      </c>
      <c r="U115" s="18">
        <f t="shared" si="30"/>
        <v>8.4521384928716442E-3</v>
      </c>
      <c r="V115" s="18" t="str">
        <f t="shared" si="31"/>
        <v/>
      </c>
      <c r="W115" s="18">
        <f t="shared" si="32"/>
        <v>3.4378031804952129E-2</v>
      </c>
      <c r="X115" s="18" t="str">
        <f t="shared" si="33"/>
        <v/>
      </c>
      <c r="Y115" s="18" t="str">
        <f t="shared" si="34"/>
        <v/>
      </c>
      <c r="Z115" s="18" t="str">
        <f t="shared" si="35"/>
        <v/>
      </c>
      <c r="AA115" s="18" t="str">
        <f t="shared" si="36"/>
        <v/>
      </c>
    </row>
    <row r="116" spans="1:27">
      <c r="A116" s="11">
        <v>42173</v>
      </c>
      <c r="B116" s="12">
        <v>1019.6</v>
      </c>
      <c r="C116" s="12">
        <v>1213.3</v>
      </c>
      <c r="D116" s="9">
        <f t="shared" si="22"/>
        <v>-7.5538370801185709E-2</v>
      </c>
      <c r="E116" s="9">
        <f t="shared" si="37"/>
        <v>-8.1599450097141993E-2</v>
      </c>
      <c r="F116" s="9">
        <f t="shared" si="38"/>
        <v>9.123453176628998E-3</v>
      </c>
      <c r="G116" s="9">
        <f t="shared" si="39"/>
        <v>-6.1071680449726745E-2</v>
      </c>
      <c r="H116" s="9">
        <f t="shared" si="40"/>
        <v>-0.10212721974455724</v>
      </c>
      <c r="I116" s="9">
        <f t="shared" si="41"/>
        <v>0.6643404836539949</v>
      </c>
      <c r="J116" s="3">
        <f t="shared" si="42"/>
        <v>1.4830297601273988E-2</v>
      </c>
      <c r="K116" s="3">
        <f t="shared" si="42"/>
        <v>1.0325589141477111E-2</v>
      </c>
      <c r="L116" s="15" t="str">
        <f t="shared" si="43"/>
        <v/>
      </c>
      <c r="M116" s="12">
        <v>0.22142898319205515</v>
      </c>
      <c r="N116" s="15" t="str">
        <f t="shared" si="23"/>
        <v/>
      </c>
      <c r="O116" s="15" t="str">
        <f t="shared" si="24"/>
        <v>Exit Trade</v>
      </c>
      <c r="P116" s="15" t="str">
        <f t="shared" si="25"/>
        <v/>
      </c>
      <c r="Q116" s="15">
        <f t="shared" si="26"/>
        <v>990.3</v>
      </c>
      <c r="R116" s="15" t="str">
        <f t="shared" si="27"/>
        <v/>
      </c>
      <c r="S116" s="15">
        <f t="shared" si="28"/>
        <v>1226.0999999999999</v>
      </c>
      <c r="T116" s="18" t="str">
        <f t="shared" si="29"/>
        <v/>
      </c>
      <c r="U116" s="18">
        <f t="shared" si="30"/>
        <v>8.4521384928716442E-3</v>
      </c>
      <c r="V116" s="18" t="str">
        <f t="shared" si="31"/>
        <v/>
      </c>
      <c r="W116" s="18">
        <f t="shared" si="32"/>
        <v>3.4378031804952129E-2</v>
      </c>
      <c r="X116" s="18" t="str">
        <f t="shared" si="33"/>
        <v/>
      </c>
      <c r="Y116" s="18" t="str">
        <f t="shared" si="34"/>
        <v/>
      </c>
      <c r="Z116" s="18" t="str">
        <f t="shared" si="35"/>
        <v/>
      </c>
      <c r="AA116" s="18" t="str">
        <f t="shared" si="36"/>
        <v/>
      </c>
    </row>
    <row r="117" spans="1:27">
      <c r="A117" s="11">
        <v>42174</v>
      </c>
      <c r="B117" s="12">
        <v>1030.5</v>
      </c>
      <c r="C117" s="12">
        <v>1236.8499999999999</v>
      </c>
      <c r="D117" s="9">
        <f t="shared" si="22"/>
        <v>-7.9269037287266225E-2</v>
      </c>
      <c r="E117" s="9">
        <f t="shared" si="37"/>
        <v>-8.1517247465001788E-2</v>
      </c>
      <c r="F117" s="9">
        <f t="shared" si="38"/>
        <v>9.1332930921291019E-3</v>
      </c>
      <c r="G117" s="9">
        <f t="shared" si="39"/>
        <v>-6.0967338007711314E-2</v>
      </c>
      <c r="H117" s="9">
        <f t="shared" si="40"/>
        <v>-0.10206715692229226</v>
      </c>
      <c r="I117" s="9">
        <f t="shared" si="41"/>
        <v>0.24615548357612957</v>
      </c>
      <c r="J117" s="3">
        <f t="shared" si="42"/>
        <v>1.0690466849744975E-2</v>
      </c>
      <c r="K117" s="3">
        <f t="shared" si="42"/>
        <v>1.9409873897634513E-2</v>
      </c>
      <c r="L117" s="15" t="str">
        <f t="shared" si="43"/>
        <v>Exit Trade</v>
      </c>
      <c r="M117" s="12">
        <v>0.22142898319205515</v>
      </c>
      <c r="N117" s="15" t="str">
        <f t="shared" si="23"/>
        <v/>
      </c>
      <c r="O117" s="15" t="str">
        <f t="shared" si="24"/>
        <v>Exit Trade</v>
      </c>
      <c r="P117" s="15" t="str">
        <f t="shared" si="25"/>
        <v/>
      </c>
      <c r="Q117" s="15">
        <f t="shared" si="26"/>
        <v>990.3</v>
      </c>
      <c r="R117" s="15" t="str">
        <f t="shared" si="27"/>
        <v/>
      </c>
      <c r="S117" s="15">
        <f t="shared" si="28"/>
        <v>1226.0999999999999</v>
      </c>
      <c r="T117" s="18" t="str">
        <f t="shared" si="29"/>
        <v/>
      </c>
      <c r="U117" s="18">
        <f t="shared" si="30"/>
        <v>8.4521384928716442E-3</v>
      </c>
      <c r="V117" s="18" t="str">
        <f t="shared" si="31"/>
        <v/>
      </c>
      <c r="W117" s="18">
        <f t="shared" si="32"/>
        <v>3.4378031804952129E-2</v>
      </c>
      <c r="X117" s="18" t="str">
        <f t="shared" si="33"/>
        <v/>
      </c>
      <c r="Y117" s="18" t="str">
        <f t="shared" si="34"/>
        <v/>
      </c>
      <c r="Z117" s="18" t="str">
        <f t="shared" si="35"/>
        <v/>
      </c>
      <c r="AA117" s="18" t="str">
        <f t="shared" si="36"/>
        <v/>
      </c>
    </row>
    <row r="118" spans="1:27">
      <c r="A118" s="11">
        <v>42177</v>
      </c>
      <c r="B118" s="12">
        <v>1047.1500000000001</v>
      </c>
      <c r="C118" s="12">
        <v>1271.55</v>
      </c>
      <c r="D118" s="9">
        <f t="shared" si="22"/>
        <v>-8.4324545150916641E-2</v>
      </c>
      <c r="E118" s="9">
        <f t="shared" si="37"/>
        <v>-8.1236095190656263E-2</v>
      </c>
      <c r="F118" s="9">
        <f t="shared" si="38"/>
        <v>8.9021969614478443E-3</v>
      </c>
      <c r="G118" s="9">
        <f t="shared" si="39"/>
        <v>-6.1206152027398611E-2</v>
      </c>
      <c r="H118" s="9">
        <f t="shared" si="40"/>
        <v>-0.10126603835391391</v>
      </c>
      <c r="I118" s="9">
        <f t="shared" si="41"/>
        <v>-0.34693120963682605</v>
      </c>
      <c r="J118" s="3">
        <f t="shared" si="42"/>
        <v>1.6157205240174759E-2</v>
      </c>
      <c r="K118" s="3">
        <f t="shared" si="42"/>
        <v>2.8055140073574038E-2</v>
      </c>
      <c r="L118" s="15" t="str">
        <f t="shared" si="43"/>
        <v>Exit Trade</v>
      </c>
      <c r="M118" s="12">
        <v>0.22142898319205515</v>
      </c>
      <c r="N118" s="15" t="str">
        <f t="shared" si="23"/>
        <v/>
      </c>
      <c r="O118" s="15" t="str">
        <f t="shared" si="24"/>
        <v>Exit Trade</v>
      </c>
      <c r="P118" s="15" t="str">
        <f t="shared" si="25"/>
        <v/>
      </c>
      <c r="Q118" s="15">
        <f t="shared" si="26"/>
        <v>990.3</v>
      </c>
      <c r="R118" s="15" t="str">
        <f t="shared" si="27"/>
        <v/>
      </c>
      <c r="S118" s="15">
        <f t="shared" si="28"/>
        <v>1226.0999999999999</v>
      </c>
      <c r="T118" s="18" t="str">
        <f t="shared" si="29"/>
        <v/>
      </c>
      <c r="U118" s="18">
        <f t="shared" si="30"/>
        <v>8.4521384928716442E-3</v>
      </c>
      <c r="V118" s="18" t="str">
        <f t="shared" si="31"/>
        <v/>
      </c>
      <c r="W118" s="18">
        <f t="shared" si="32"/>
        <v>3.4378031804952129E-2</v>
      </c>
      <c r="X118" s="18" t="str">
        <f t="shared" si="33"/>
        <v/>
      </c>
      <c r="Y118" s="18" t="str">
        <f t="shared" si="34"/>
        <v/>
      </c>
      <c r="Z118" s="18" t="str">
        <f t="shared" si="35"/>
        <v/>
      </c>
      <c r="AA118" s="18" t="str">
        <f t="shared" si="36"/>
        <v/>
      </c>
    </row>
    <row r="119" spans="1:27">
      <c r="A119" s="11">
        <v>42178</v>
      </c>
      <c r="B119" s="12">
        <v>1052.0999999999999</v>
      </c>
      <c r="C119" s="12">
        <v>1285.2</v>
      </c>
      <c r="D119" s="9">
        <f t="shared" si="22"/>
        <v>-8.691369627831555E-2</v>
      </c>
      <c r="E119" s="9">
        <f t="shared" si="37"/>
        <v>-8.1186703564762167E-2</v>
      </c>
      <c r="F119" s="9">
        <f t="shared" si="38"/>
        <v>8.8651387937074399E-3</v>
      </c>
      <c r="G119" s="9">
        <f t="shared" si="39"/>
        <v>-6.1240141278920426E-2</v>
      </c>
      <c r="H119" s="9">
        <f t="shared" si="40"/>
        <v>-0.10113326585060391</v>
      </c>
      <c r="I119" s="9">
        <f t="shared" si="41"/>
        <v>-0.64601275251533086</v>
      </c>
      <c r="J119" s="3">
        <f t="shared" si="42"/>
        <v>4.7271164589598605E-3</v>
      </c>
      <c r="K119" s="3">
        <f t="shared" si="42"/>
        <v>1.073492981007439E-2</v>
      </c>
      <c r="L119" s="15" t="str">
        <f t="shared" si="43"/>
        <v/>
      </c>
      <c r="M119" s="12">
        <v>0.22142898319205515</v>
      </c>
      <c r="N119" s="15" t="str">
        <f t="shared" si="23"/>
        <v/>
      </c>
      <c r="O119" s="15" t="str">
        <f t="shared" si="24"/>
        <v>Exit Trade</v>
      </c>
      <c r="P119" s="15" t="str">
        <f t="shared" si="25"/>
        <v/>
      </c>
      <c r="Q119" s="15">
        <f t="shared" si="26"/>
        <v>990.3</v>
      </c>
      <c r="R119" s="15" t="str">
        <f t="shared" si="27"/>
        <v/>
      </c>
      <c r="S119" s="15">
        <f t="shared" si="28"/>
        <v>1226.0999999999999</v>
      </c>
      <c r="T119" s="18" t="str">
        <f t="shared" si="29"/>
        <v/>
      </c>
      <c r="U119" s="18">
        <f t="shared" si="30"/>
        <v>8.4521384928716442E-3</v>
      </c>
      <c r="V119" s="18" t="str">
        <f t="shared" si="31"/>
        <v/>
      </c>
      <c r="W119" s="18">
        <f t="shared" si="32"/>
        <v>3.4378031804952129E-2</v>
      </c>
      <c r="X119" s="18" t="str">
        <f t="shared" si="33"/>
        <v/>
      </c>
      <c r="Y119" s="18" t="str">
        <f t="shared" si="34"/>
        <v/>
      </c>
      <c r="Z119" s="18" t="str">
        <f t="shared" si="35"/>
        <v/>
      </c>
      <c r="AA119" s="18" t="str">
        <f t="shared" si="36"/>
        <v/>
      </c>
    </row>
    <row r="120" spans="1:27">
      <c r="A120" s="11">
        <v>42179</v>
      </c>
      <c r="B120" s="12">
        <v>1045.8</v>
      </c>
      <c r="C120" s="12">
        <v>1283.9000000000001</v>
      </c>
      <c r="D120" s="9">
        <f t="shared" si="22"/>
        <v>-8.9082561364231941E-2</v>
      </c>
      <c r="E120" s="9">
        <f t="shared" si="37"/>
        <v>-8.1142744289917537E-2</v>
      </c>
      <c r="F120" s="9">
        <f t="shared" si="38"/>
        <v>8.8210308443163205E-3</v>
      </c>
      <c r="G120" s="9">
        <f t="shared" si="39"/>
        <v>-6.1295424890205813E-2</v>
      </c>
      <c r="H120" s="9">
        <f t="shared" si="40"/>
        <v>-0.10099006368962926</v>
      </c>
      <c r="I120" s="9">
        <f t="shared" si="41"/>
        <v>-0.90010081751729598</v>
      </c>
      <c r="J120" s="3">
        <f t="shared" si="42"/>
        <v>-5.9880239520957654E-3</v>
      </c>
      <c r="K120" s="3">
        <f t="shared" si="42"/>
        <v>-1.011515717398035E-3</v>
      </c>
      <c r="L120" s="15" t="str">
        <f t="shared" si="43"/>
        <v/>
      </c>
      <c r="M120" s="12">
        <v>0.22142898319205515</v>
      </c>
      <c r="N120" s="15" t="str">
        <f t="shared" si="23"/>
        <v/>
      </c>
      <c r="O120" s="15" t="str">
        <f t="shared" si="24"/>
        <v>Exit Trade</v>
      </c>
      <c r="P120" s="15" t="str">
        <f t="shared" si="25"/>
        <v/>
      </c>
      <c r="Q120" s="15">
        <f t="shared" si="26"/>
        <v>990.3</v>
      </c>
      <c r="R120" s="15" t="str">
        <f t="shared" si="27"/>
        <v/>
      </c>
      <c r="S120" s="15">
        <f t="shared" si="28"/>
        <v>1226.0999999999999</v>
      </c>
      <c r="T120" s="18" t="str">
        <f t="shared" si="29"/>
        <v/>
      </c>
      <c r="U120" s="18">
        <f t="shared" si="30"/>
        <v>8.4521384928716442E-3</v>
      </c>
      <c r="V120" s="18" t="str">
        <f t="shared" si="31"/>
        <v/>
      </c>
      <c r="W120" s="18">
        <f t="shared" si="32"/>
        <v>3.4378031804952129E-2</v>
      </c>
      <c r="X120" s="18" t="str">
        <f t="shared" si="33"/>
        <v/>
      </c>
      <c r="Y120" s="18" t="str">
        <f t="shared" si="34"/>
        <v/>
      </c>
      <c r="Z120" s="18" t="str">
        <f t="shared" si="35"/>
        <v/>
      </c>
      <c r="AA120" s="18" t="str">
        <f t="shared" si="36"/>
        <v/>
      </c>
    </row>
    <row r="121" spans="1:27">
      <c r="A121" s="11">
        <v>42180</v>
      </c>
      <c r="B121" s="12">
        <v>1065</v>
      </c>
      <c r="C121" s="12">
        <v>1308.8499999999999</v>
      </c>
      <c r="D121" s="9">
        <f t="shared" si="22"/>
        <v>-8.9540269559003002E-2</v>
      </c>
      <c r="E121" s="9">
        <f t="shared" si="37"/>
        <v>-8.1241349449080527E-2</v>
      </c>
      <c r="F121" s="9">
        <f t="shared" si="38"/>
        <v>8.9001103431447515E-3</v>
      </c>
      <c r="G121" s="9">
        <f t="shared" si="39"/>
        <v>-6.1216101177004836E-2</v>
      </c>
      <c r="H121" s="9">
        <f t="shared" si="40"/>
        <v>-0.10126659772115622</v>
      </c>
      <c r="I121" s="9">
        <f t="shared" si="41"/>
        <v>-0.93245137306804982</v>
      </c>
      <c r="J121" s="3">
        <f t="shared" si="42"/>
        <v>1.8359150889271415E-2</v>
      </c>
      <c r="K121" s="3">
        <f t="shared" si="42"/>
        <v>1.9432977646233987E-2</v>
      </c>
      <c r="L121" s="15" t="str">
        <f t="shared" si="43"/>
        <v/>
      </c>
      <c r="M121" s="12">
        <v>0.22142898319205515</v>
      </c>
      <c r="N121" s="15" t="str">
        <f t="shared" si="23"/>
        <v/>
      </c>
      <c r="O121" s="15" t="str">
        <f t="shared" si="24"/>
        <v>Exit Trade</v>
      </c>
      <c r="P121" s="15" t="str">
        <f t="shared" si="25"/>
        <v/>
      </c>
      <c r="Q121" s="15">
        <f t="shared" si="26"/>
        <v>990.3</v>
      </c>
      <c r="R121" s="15" t="str">
        <f t="shared" si="27"/>
        <v/>
      </c>
      <c r="S121" s="15">
        <f t="shared" si="28"/>
        <v>1226.0999999999999</v>
      </c>
      <c r="T121" s="18" t="str">
        <f t="shared" si="29"/>
        <v/>
      </c>
      <c r="U121" s="18">
        <f t="shared" si="30"/>
        <v>8.4521384928716442E-3</v>
      </c>
      <c r="V121" s="18" t="str">
        <f t="shared" si="31"/>
        <v/>
      </c>
      <c r="W121" s="18">
        <f t="shared" si="32"/>
        <v>3.4378031804952129E-2</v>
      </c>
      <c r="X121" s="18" t="str">
        <f t="shared" si="33"/>
        <v/>
      </c>
      <c r="Y121" s="18" t="str">
        <f t="shared" si="34"/>
        <v/>
      </c>
      <c r="Z121" s="18" t="str">
        <f t="shared" si="35"/>
        <v/>
      </c>
      <c r="AA121" s="18" t="str">
        <f t="shared" si="36"/>
        <v/>
      </c>
    </row>
    <row r="122" spans="1:27">
      <c r="A122" s="11">
        <v>42181</v>
      </c>
      <c r="B122" s="12">
        <v>1062.8499999999999</v>
      </c>
      <c r="C122" s="12">
        <v>1287.8499999999999</v>
      </c>
      <c r="D122" s="9">
        <f t="shared" si="22"/>
        <v>-8.339330542881386E-2</v>
      </c>
      <c r="E122" s="9">
        <f t="shared" si="37"/>
        <v>-8.0829737347360028E-2</v>
      </c>
      <c r="F122" s="9">
        <f t="shared" si="38"/>
        <v>8.482102631207444E-3</v>
      </c>
      <c r="G122" s="9">
        <f t="shared" si="39"/>
        <v>-6.1745006427143284E-2</v>
      </c>
      <c r="H122" s="9">
        <f t="shared" si="40"/>
        <v>-9.9914468267576773E-2</v>
      </c>
      <c r="I122" s="9">
        <f t="shared" si="41"/>
        <v>-0.30223261765566528</v>
      </c>
      <c r="J122" s="3">
        <f t="shared" si="42"/>
        <v>-2.01877934272309E-3</v>
      </c>
      <c r="K122" s="3">
        <f t="shared" si="42"/>
        <v>-1.6044619322305841E-2</v>
      </c>
      <c r="L122" s="15" t="str">
        <f t="shared" si="43"/>
        <v>Exit Trade</v>
      </c>
      <c r="M122" s="12">
        <v>0.22142898319205515</v>
      </c>
      <c r="N122" s="15" t="str">
        <f t="shared" si="23"/>
        <v/>
      </c>
      <c r="O122" s="15" t="str">
        <f t="shared" si="24"/>
        <v>Exit Trade</v>
      </c>
      <c r="P122" s="15" t="str">
        <f t="shared" si="25"/>
        <v/>
      </c>
      <c r="Q122" s="15">
        <f t="shared" si="26"/>
        <v>990.3</v>
      </c>
      <c r="R122" s="15" t="str">
        <f t="shared" si="27"/>
        <v/>
      </c>
      <c r="S122" s="15">
        <f t="shared" si="28"/>
        <v>1226.0999999999999</v>
      </c>
      <c r="T122" s="18" t="str">
        <f t="shared" si="29"/>
        <v/>
      </c>
      <c r="U122" s="18">
        <f t="shared" si="30"/>
        <v>8.4521384928716442E-3</v>
      </c>
      <c r="V122" s="18" t="str">
        <f t="shared" si="31"/>
        <v/>
      </c>
      <c r="W122" s="18">
        <f t="shared" si="32"/>
        <v>3.4378031804952129E-2</v>
      </c>
      <c r="X122" s="18" t="str">
        <f t="shared" si="33"/>
        <v/>
      </c>
      <c r="Y122" s="18" t="str">
        <f t="shared" si="34"/>
        <v/>
      </c>
      <c r="Z122" s="18" t="str">
        <f t="shared" si="35"/>
        <v/>
      </c>
      <c r="AA122" s="18" t="str">
        <f t="shared" si="36"/>
        <v/>
      </c>
    </row>
    <row r="123" spans="1:27">
      <c r="A123" s="11">
        <v>42184</v>
      </c>
      <c r="B123" s="12">
        <v>1056.6500000000001</v>
      </c>
      <c r="C123" s="12">
        <v>1285.5</v>
      </c>
      <c r="D123" s="9">
        <f t="shared" si="22"/>
        <v>-8.5140923605506028E-2</v>
      </c>
      <c r="E123" s="9">
        <f t="shared" si="37"/>
        <v>-8.0414659196677521E-2</v>
      </c>
      <c r="F123" s="9">
        <f t="shared" si="38"/>
        <v>7.9195035393753634E-3</v>
      </c>
      <c r="G123" s="9">
        <f t="shared" si="39"/>
        <v>-6.2595776233082961E-2</v>
      </c>
      <c r="H123" s="9">
        <f t="shared" si="40"/>
        <v>-9.823354216027208E-2</v>
      </c>
      <c r="I123" s="9">
        <f t="shared" si="41"/>
        <v>-0.59678796597915051</v>
      </c>
      <c r="J123" s="3">
        <f t="shared" si="42"/>
        <v>-5.8333725361055825E-3</v>
      </c>
      <c r="K123" s="3">
        <f t="shared" si="42"/>
        <v>-1.8247466708078651E-3</v>
      </c>
      <c r="L123" s="15" t="str">
        <f t="shared" si="43"/>
        <v/>
      </c>
      <c r="M123" s="12">
        <v>0.22142898319205515</v>
      </c>
      <c r="N123" s="15" t="str">
        <f t="shared" si="23"/>
        <v/>
      </c>
      <c r="O123" s="15" t="str">
        <f t="shared" si="24"/>
        <v>Exit Trade</v>
      </c>
      <c r="P123" s="15" t="str">
        <f t="shared" si="25"/>
        <v/>
      </c>
      <c r="Q123" s="15">
        <f t="shared" si="26"/>
        <v>990.3</v>
      </c>
      <c r="R123" s="15" t="str">
        <f t="shared" si="27"/>
        <v/>
      </c>
      <c r="S123" s="15">
        <f t="shared" si="28"/>
        <v>1226.0999999999999</v>
      </c>
      <c r="T123" s="18" t="str">
        <f t="shared" si="29"/>
        <v/>
      </c>
      <c r="U123" s="18">
        <f t="shared" si="30"/>
        <v>8.4521384928716442E-3</v>
      </c>
      <c r="V123" s="18" t="str">
        <f t="shared" si="31"/>
        <v/>
      </c>
      <c r="W123" s="18">
        <f t="shared" si="32"/>
        <v>3.4378031804952129E-2</v>
      </c>
      <c r="X123" s="18" t="str">
        <f t="shared" si="33"/>
        <v/>
      </c>
      <c r="Y123" s="18" t="str">
        <f t="shared" si="34"/>
        <v/>
      </c>
      <c r="Z123" s="18" t="str">
        <f t="shared" si="35"/>
        <v/>
      </c>
      <c r="AA123" s="18" t="str">
        <f t="shared" si="36"/>
        <v/>
      </c>
    </row>
    <row r="124" spans="1:27">
      <c r="A124" s="11">
        <v>42185</v>
      </c>
      <c r="B124" s="12">
        <v>1067.1500000000001</v>
      </c>
      <c r="C124" s="12">
        <v>1296.45</v>
      </c>
      <c r="D124" s="9">
        <f t="shared" si="22"/>
        <v>-8.453030334010031E-2</v>
      </c>
      <c r="E124" s="9">
        <f t="shared" si="37"/>
        <v>-8.0220747117448768E-2</v>
      </c>
      <c r="F124" s="9">
        <f t="shared" si="38"/>
        <v>7.737021177528754E-3</v>
      </c>
      <c r="G124" s="9">
        <f t="shared" si="39"/>
        <v>-6.2812449468009068E-2</v>
      </c>
      <c r="H124" s="9">
        <f t="shared" si="40"/>
        <v>-9.7629044766888468E-2</v>
      </c>
      <c r="I124" s="9">
        <f t="shared" si="41"/>
        <v>-0.55700457886403731</v>
      </c>
      <c r="J124" s="3">
        <f t="shared" si="42"/>
        <v>9.9370652533951626E-3</v>
      </c>
      <c r="K124" s="3">
        <f t="shared" si="42"/>
        <v>8.5180863477246557E-3</v>
      </c>
      <c r="L124" s="15" t="str">
        <f t="shared" si="43"/>
        <v/>
      </c>
      <c r="M124" s="12">
        <v>0.22142898319205515</v>
      </c>
      <c r="N124" s="15" t="str">
        <f t="shared" si="23"/>
        <v/>
      </c>
      <c r="O124" s="15" t="str">
        <f t="shared" si="24"/>
        <v>Exit Trade</v>
      </c>
      <c r="P124" s="15" t="str">
        <f t="shared" si="25"/>
        <v/>
      </c>
      <c r="Q124" s="15">
        <f t="shared" si="26"/>
        <v>990.3</v>
      </c>
      <c r="R124" s="15" t="str">
        <f t="shared" si="27"/>
        <v/>
      </c>
      <c r="S124" s="15">
        <f t="shared" si="28"/>
        <v>1226.0999999999999</v>
      </c>
      <c r="T124" s="18" t="str">
        <f t="shared" si="29"/>
        <v/>
      </c>
      <c r="U124" s="18">
        <f t="shared" si="30"/>
        <v>8.4521384928716442E-3</v>
      </c>
      <c r="V124" s="18" t="str">
        <f t="shared" si="31"/>
        <v/>
      </c>
      <c r="W124" s="18">
        <f t="shared" si="32"/>
        <v>3.4378031804952129E-2</v>
      </c>
      <c r="X124" s="18" t="str">
        <f t="shared" si="33"/>
        <v/>
      </c>
      <c r="Y124" s="18" t="str">
        <f t="shared" si="34"/>
        <v/>
      </c>
      <c r="Z124" s="18" t="str">
        <f t="shared" si="35"/>
        <v/>
      </c>
      <c r="AA124" s="18" t="str">
        <f t="shared" si="36"/>
        <v/>
      </c>
    </row>
    <row r="125" spans="1:27">
      <c r="A125" s="11">
        <v>42186</v>
      </c>
      <c r="B125" s="12">
        <v>1072.3499999999999</v>
      </c>
      <c r="C125" s="12">
        <v>1292.7</v>
      </c>
      <c r="D125" s="9">
        <f t="shared" si="22"/>
        <v>-8.1161192686230454E-2</v>
      </c>
      <c r="E125" s="9">
        <f t="shared" si="37"/>
        <v>-7.9809464976323866E-2</v>
      </c>
      <c r="F125" s="9">
        <f t="shared" si="38"/>
        <v>7.3237069158298227E-3</v>
      </c>
      <c r="G125" s="9">
        <f t="shared" si="39"/>
        <v>-6.3331124415706763E-2</v>
      </c>
      <c r="H125" s="9">
        <f t="shared" si="40"/>
        <v>-9.6287805536940968E-2</v>
      </c>
      <c r="I125" s="9">
        <f t="shared" si="41"/>
        <v>-0.18456878810713981</v>
      </c>
      <c r="J125" s="3">
        <f t="shared" si="42"/>
        <v>4.8727920161175256E-3</v>
      </c>
      <c r="K125" s="3">
        <f t="shared" si="42"/>
        <v>-2.8925141733194492E-3</v>
      </c>
      <c r="L125" s="15" t="str">
        <f t="shared" si="43"/>
        <v>Exit Trade</v>
      </c>
      <c r="M125" s="12">
        <v>0.22142898319205515</v>
      </c>
      <c r="N125" s="15" t="str">
        <f t="shared" si="23"/>
        <v/>
      </c>
      <c r="O125" s="15" t="str">
        <f t="shared" si="24"/>
        <v>Exit Trade</v>
      </c>
      <c r="P125" s="15" t="str">
        <f t="shared" si="25"/>
        <v/>
      </c>
      <c r="Q125" s="15">
        <f t="shared" si="26"/>
        <v>990.3</v>
      </c>
      <c r="R125" s="15" t="str">
        <f t="shared" si="27"/>
        <v/>
      </c>
      <c r="S125" s="15">
        <f t="shared" si="28"/>
        <v>1226.0999999999999</v>
      </c>
      <c r="T125" s="18" t="str">
        <f t="shared" si="29"/>
        <v/>
      </c>
      <c r="U125" s="18">
        <f t="shared" si="30"/>
        <v>8.4521384928716442E-3</v>
      </c>
      <c r="V125" s="18" t="str">
        <f t="shared" si="31"/>
        <v/>
      </c>
      <c r="W125" s="18">
        <f t="shared" si="32"/>
        <v>3.4378031804952129E-2</v>
      </c>
      <c r="X125" s="18" t="str">
        <f t="shared" si="33"/>
        <v/>
      </c>
      <c r="Y125" s="18" t="str">
        <f t="shared" si="34"/>
        <v/>
      </c>
      <c r="Z125" s="18" t="str">
        <f t="shared" si="35"/>
        <v/>
      </c>
      <c r="AA125" s="18" t="str">
        <f t="shared" si="36"/>
        <v/>
      </c>
    </row>
    <row r="126" spans="1:27">
      <c r="A126" s="11">
        <v>42187</v>
      </c>
      <c r="B126" s="12">
        <v>1058.2</v>
      </c>
      <c r="C126" s="12">
        <v>1285.2</v>
      </c>
      <c r="D126" s="9">
        <f t="shared" si="22"/>
        <v>-8.4402959683442455E-2</v>
      </c>
      <c r="E126" s="9">
        <f t="shared" si="37"/>
        <v>-7.9677043163856973E-2</v>
      </c>
      <c r="F126" s="9">
        <f t="shared" si="38"/>
        <v>7.1983212222256465E-3</v>
      </c>
      <c r="G126" s="9">
        <f t="shared" si="39"/>
        <v>-6.3480820413849268E-2</v>
      </c>
      <c r="H126" s="9">
        <f t="shared" si="40"/>
        <v>-9.5873265913864678E-2</v>
      </c>
      <c r="I126" s="9">
        <f t="shared" si="41"/>
        <v>-0.65653037335895359</v>
      </c>
      <c r="J126" s="3">
        <f t="shared" si="42"/>
        <v>-1.3195318692590913E-2</v>
      </c>
      <c r="K126" s="3">
        <f t="shared" si="42"/>
        <v>-5.8018101647714084E-3</v>
      </c>
      <c r="L126" s="15" t="str">
        <f t="shared" si="43"/>
        <v/>
      </c>
      <c r="M126" s="12">
        <v>0.22142898319205515</v>
      </c>
      <c r="N126" s="15" t="str">
        <f t="shared" si="23"/>
        <v/>
      </c>
      <c r="O126" s="15" t="str">
        <f t="shared" si="24"/>
        <v>Exit Trade</v>
      </c>
      <c r="P126" s="15" t="str">
        <f t="shared" si="25"/>
        <v/>
      </c>
      <c r="Q126" s="15">
        <f t="shared" si="26"/>
        <v>990.3</v>
      </c>
      <c r="R126" s="15" t="str">
        <f t="shared" si="27"/>
        <v/>
      </c>
      <c r="S126" s="15">
        <f t="shared" si="28"/>
        <v>1226.0999999999999</v>
      </c>
      <c r="T126" s="18" t="str">
        <f t="shared" si="29"/>
        <v/>
      </c>
      <c r="U126" s="18">
        <f t="shared" si="30"/>
        <v>8.4521384928716442E-3</v>
      </c>
      <c r="V126" s="18" t="str">
        <f t="shared" si="31"/>
        <v/>
      </c>
      <c r="W126" s="18">
        <f t="shared" si="32"/>
        <v>3.4378031804952129E-2</v>
      </c>
      <c r="X126" s="18" t="str">
        <f t="shared" si="33"/>
        <v/>
      </c>
      <c r="Y126" s="18" t="str">
        <f t="shared" si="34"/>
        <v/>
      </c>
      <c r="Z126" s="18" t="str">
        <f t="shared" si="35"/>
        <v/>
      </c>
      <c r="AA126" s="18" t="str">
        <f t="shared" si="36"/>
        <v/>
      </c>
    </row>
    <row r="127" spans="1:27">
      <c r="A127" s="11">
        <v>42188</v>
      </c>
      <c r="B127" s="12">
        <v>1074.25</v>
      </c>
      <c r="C127" s="12">
        <v>1316.05</v>
      </c>
      <c r="D127" s="9">
        <f t="shared" si="22"/>
        <v>-8.8167027158767786E-2</v>
      </c>
      <c r="E127" s="9">
        <f t="shared" si="37"/>
        <v>-7.9299092427904144E-2</v>
      </c>
      <c r="F127" s="9">
        <f t="shared" si="38"/>
        <v>6.3714984879997922E-3</v>
      </c>
      <c r="G127" s="9">
        <f t="shared" si="39"/>
        <v>-6.4963220829904605E-2</v>
      </c>
      <c r="H127" s="9">
        <f t="shared" si="40"/>
        <v>-9.3634964025903683E-2</v>
      </c>
      <c r="I127" s="9">
        <f t="shared" si="41"/>
        <v>-1.391813047992664</v>
      </c>
      <c r="J127" s="3">
        <f t="shared" si="42"/>
        <v>1.5167265167265123E-2</v>
      </c>
      <c r="K127" s="3">
        <f t="shared" si="42"/>
        <v>2.400404606286952E-2</v>
      </c>
      <c r="L127" s="15" t="str">
        <f t="shared" si="43"/>
        <v/>
      </c>
      <c r="M127" s="12">
        <v>0.22142898319205515</v>
      </c>
      <c r="N127" s="15" t="str">
        <f t="shared" si="23"/>
        <v/>
      </c>
      <c r="O127" s="15" t="str">
        <f t="shared" si="24"/>
        <v>Exit Trade</v>
      </c>
      <c r="P127" s="15" t="str">
        <f t="shared" si="25"/>
        <v/>
      </c>
      <c r="Q127" s="15">
        <f t="shared" si="26"/>
        <v>990.3</v>
      </c>
      <c r="R127" s="15" t="str">
        <f t="shared" si="27"/>
        <v/>
      </c>
      <c r="S127" s="15">
        <f t="shared" si="28"/>
        <v>1226.0999999999999</v>
      </c>
      <c r="T127" s="18" t="str">
        <f t="shared" si="29"/>
        <v/>
      </c>
      <c r="U127" s="18">
        <f t="shared" si="30"/>
        <v>8.4521384928716442E-3</v>
      </c>
      <c r="V127" s="18" t="str">
        <f t="shared" si="31"/>
        <v/>
      </c>
      <c r="W127" s="18">
        <f t="shared" si="32"/>
        <v>3.4378031804952129E-2</v>
      </c>
      <c r="X127" s="18" t="str">
        <f t="shared" si="33"/>
        <v/>
      </c>
      <c r="Y127" s="18" t="str">
        <f t="shared" si="34"/>
        <v/>
      </c>
      <c r="Z127" s="18" t="str">
        <f t="shared" si="35"/>
        <v/>
      </c>
      <c r="AA127" s="18" t="str">
        <f t="shared" si="36"/>
        <v/>
      </c>
    </row>
    <row r="128" spans="1:27">
      <c r="A128" s="11">
        <v>42191</v>
      </c>
      <c r="B128" s="12">
        <v>1083.5</v>
      </c>
      <c r="C128" s="12">
        <v>1317.6</v>
      </c>
      <c r="D128" s="9">
        <f t="shared" si="22"/>
        <v>-8.4954670505861141E-2</v>
      </c>
      <c r="E128" s="9">
        <f t="shared" si="37"/>
        <v>-7.9206892107590549E-2</v>
      </c>
      <c r="F128" s="9">
        <f t="shared" si="38"/>
        <v>6.2645449892363954E-3</v>
      </c>
      <c r="G128" s="9">
        <f t="shared" si="39"/>
        <v>-6.5111665881808653E-2</v>
      </c>
      <c r="H128" s="9">
        <f t="shared" si="40"/>
        <v>-9.3302118333372444E-2</v>
      </c>
      <c r="I128" s="9">
        <f t="shared" si="41"/>
        <v>-0.91750931761944399</v>
      </c>
      <c r="J128" s="3">
        <f t="shared" si="42"/>
        <v>8.6106585990225731E-3</v>
      </c>
      <c r="K128" s="3">
        <f t="shared" si="42"/>
        <v>1.1777668021731352E-3</v>
      </c>
      <c r="L128" s="15" t="str">
        <f t="shared" si="43"/>
        <v/>
      </c>
      <c r="M128" s="12">
        <v>0.22142898319205515</v>
      </c>
      <c r="N128" s="15" t="str">
        <f t="shared" si="23"/>
        <v/>
      </c>
      <c r="O128" s="15" t="str">
        <f t="shared" si="24"/>
        <v>Exit Trade</v>
      </c>
      <c r="P128" s="15" t="str">
        <f t="shared" si="25"/>
        <v/>
      </c>
      <c r="Q128" s="15">
        <f t="shared" si="26"/>
        <v>990.3</v>
      </c>
      <c r="R128" s="15" t="str">
        <f t="shared" si="27"/>
        <v/>
      </c>
      <c r="S128" s="15">
        <f t="shared" si="28"/>
        <v>1226.0999999999999</v>
      </c>
      <c r="T128" s="18" t="str">
        <f t="shared" si="29"/>
        <v/>
      </c>
      <c r="U128" s="18">
        <f t="shared" si="30"/>
        <v>8.4521384928716442E-3</v>
      </c>
      <c r="V128" s="18" t="str">
        <f t="shared" si="31"/>
        <v/>
      </c>
      <c r="W128" s="18">
        <f t="shared" si="32"/>
        <v>3.4378031804952129E-2</v>
      </c>
      <c r="X128" s="18" t="str">
        <f t="shared" si="33"/>
        <v/>
      </c>
      <c r="Y128" s="18" t="str">
        <f t="shared" si="34"/>
        <v/>
      </c>
      <c r="Z128" s="18" t="str">
        <f t="shared" si="35"/>
        <v/>
      </c>
      <c r="AA128" s="18" t="str">
        <f t="shared" si="36"/>
        <v/>
      </c>
    </row>
    <row r="129" spans="1:27">
      <c r="A129" s="11">
        <v>42192</v>
      </c>
      <c r="B129" s="12">
        <v>1086.8499999999999</v>
      </c>
      <c r="C129" s="12">
        <v>1337.3</v>
      </c>
      <c r="D129" s="9">
        <f t="shared" si="22"/>
        <v>-9.0059234896824228E-2</v>
      </c>
      <c r="E129" s="9">
        <f t="shared" si="37"/>
        <v>-7.9480876535776485E-2</v>
      </c>
      <c r="F129" s="9">
        <f t="shared" si="38"/>
        <v>6.5565992697849962E-3</v>
      </c>
      <c r="G129" s="9">
        <f t="shared" si="39"/>
        <v>-6.4728528178760236E-2</v>
      </c>
      <c r="H129" s="9">
        <f t="shared" si="40"/>
        <v>-9.4233224892792733E-2</v>
      </c>
      <c r="I129" s="9">
        <f t="shared" si="41"/>
        <v>-1.6133910165588981</v>
      </c>
      <c r="J129" s="3">
        <f t="shared" si="42"/>
        <v>3.0918320258420942E-3</v>
      </c>
      <c r="K129" s="3">
        <f t="shared" si="42"/>
        <v>1.4951426836672773E-2</v>
      </c>
      <c r="L129" s="15" t="str">
        <f t="shared" si="43"/>
        <v/>
      </c>
      <c r="M129" s="12">
        <v>0.22142898319205515</v>
      </c>
      <c r="N129" s="15" t="str">
        <f t="shared" si="23"/>
        <v/>
      </c>
      <c r="O129" s="15" t="str">
        <f t="shared" si="24"/>
        <v>Exit Trade</v>
      </c>
      <c r="P129" s="15" t="str">
        <f t="shared" si="25"/>
        <v/>
      </c>
      <c r="Q129" s="15">
        <f t="shared" si="26"/>
        <v>990.3</v>
      </c>
      <c r="R129" s="15" t="str">
        <f t="shared" si="27"/>
        <v/>
      </c>
      <c r="S129" s="15">
        <f t="shared" si="28"/>
        <v>1226.0999999999999</v>
      </c>
      <c r="T129" s="18" t="str">
        <f t="shared" si="29"/>
        <v/>
      </c>
      <c r="U129" s="18">
        <f t="shared" si="30"/>
        <v>8.4521384928716442E-3</v>
      </c>
      <c r="V129" s="18" t="str">
        <f t="shared" si="31"/>
        <v/>
      </c>
      <c r="W129" s="18">
        <f t="shared" si="32"/>
        <v>3.4378031804952129E-2</v>
      </c>
      <c r="X129" s="18" t="str">
        <f t="shared" si="33"/>
        <v/>
      </c>
      <c r="Y129" s="18" t="str">
        <f t="shared" si="34"/>
        <v/>
      </c>
      <c r="Z129" s="18" t="str">
        <f t="shared" si="35"/>
        <v/>
      </c>
      <c r="AA129" s="18" t="str">
        <f t="shared" si="36"/>
        <v/>
      </c>
    </row>
    <row r="130" spans="1:27">
      <c r="A130" s="11">
        <v>42193</v>
      </c>
      <c r="B130" s="12">
        <v>1068.8499999999999</v>
      </c>
      <c r="C130" s="12">
        <v>1290.05</v>
      </c>
      <c r="D130" s="9">
        <f t="shared" si="22"/>
        <v>-8.1689781516230631E-2</v>
      </c>
      <c r="E130" s="9">
        <f t="shared" si="37"/>
        <v>-7.9632984196153084E-2</v>
      </c>
      <c r="F130" s="9">
        <f t="shared" si="38"/>
        <v>6.5530280948502464E-3</v>
      </c>
      <c r="G130" s="9">
        <f t="shared" si="39"/>
        <v>-6.4888670982740024E-2</v>
      </c>
      <c r="H130" s="9">
        <f t="shared" si="40"/>
        <v>-9.4377297409566144E-2</v>
      </c>
      <c r="I130" s="9">
        <f t="shared" si="41"/>
        <v>-0.31386975460915523</v>
      </c>
      <c r="J130" s="3">
        <f t="shared" si="42"/>
        <v>-1.6561623039057827E-2</v>
      </c>
      <c r="K130" s="3">
        <f t="shared" si="42"/>
        <v>-3.5332386151200178E-2</v>
      </c>
      <c r="L130" s="15" t="str">
        <f t="shared" si="43"/>
        <v>Exit Trade</v>
      </c>
      <c r="M130" s="12">
        <v>0.22142898319205515</v>
      </c>
      <c r="N130" s="15" t="str">
        <f t="shared" si="23"/>
        <v/>
      </c>
      <c r="O130" s="15" t="str">
        <f t="shared" si="24"/>
        <v>Exit Trade</v>
      </c>
      <c r="P130" s="15" t="str">
        <f t="shared" si="25"/>
        <v/>
      </c>
      <c r="Q130" s="15">
        <f t="shared" si="26"/>
        <v>990.3</v>
      </c>
      <c r="R130" s="15" t="str">
        <f t="shared" si="27"/>
        <v/>
      </c>
      <c r="S130" s="15">
        <f t="shared" si="28"/>
        <v>1226.0999999999999</v>
      </c>
      <c r="T130" s="18" t="str">
        <f t="shared" si="29"/>
        <v/>
      </c>
      <c r="U130" s="18">
        <f t="shared" si="30"/>
        <v>8.4521384928716442E-3</v>
      </c>
      <c r="V130" s="18" t="str">
        <f t="shared" si="31"/>
        <v/>
      </c>
      <c r="W130" s="18">
        <f t="shared" si="32"/>
        <v>3.4378031804952129E-2</v>
      </c>
      <c r="X130" s="18" t="str">
        <f t="shared" si="33"/>
        <v/>
      </c>
      <c r="Y130" s="18" t="str">
        <f t="shared" si="34"/>
        <v/>
      </c>
      <c r="Z130" s="18" t="str">
        <f t="shared" si="35"/>
        <v/>
      </c>
      <c r="AA130" s="18" t="str">
        <f t="shared" si="36"/>
        <v/>
      </c>
    </row>
    <row r="131" spans="1:27">
      <c r="A131" s="11">
        <v>42194</v>
      </c>
      <c r="B131" s="12">
        <v>1074.05</v>
      </c>
      <c r="C131" s="12">
        <v>1285.3</v>
      </c>
      <c r="D131" s="9">
        <f t="shared" ref="D131:D194" si="44">LOG(B131/C131)</f>
        <v>-7.7980008097170803E-2</v>
      </c>
      <c r="E131" s="9">
        <f t="shared" si="37"/>
        <v>-7.9663782697790481E-2</v>
      </c>
      <c r="F131" s="9">
        <f t="shared" si="38"/>
        <v>6.5426622192890143E-3</v>
      </c>
      <c r="G131" s="9">
        <f t="shared" si="39"/>
        <v>-6.4942792704390198E-2</v>
      </c>
      <c r="H131" s="9">
        <f t="shared" si="40"/>
        <v>-9.4384772691190763E-2</v>
      </c>
      <c r="I131" s="9">
        <f t="shared" si="41"/>
        <v>0.25735312999280169</v>
      </c>
      <c r="J131" s="3">
        <f t="shared" si="42"/>
        <v>4.8650418674276519E-3</v>
      </c>
      <c r="K131" s="3">
        <f t="shared" si="42"/>
        <v>-3.682027828378745E-3</v>
      </c>
      <c r="L131" s="15" t="str">
        <f t="shared" si="43"/>
        <v>Exit Trade</v>
      </c>
      <c r="M131" s="12">
        <v>0.22142898319205515</v>
      </c>
      <c r="N131" s="15" t="str">
        <f t="shared" si="23"/>
        <v/>
      </c>
      <c r="O131" s="15" t="str">
        <f t="shared" si="24"/>
        <v>Exit Trade</v>
      </c>
      <c r="P131" s="15" t="str">
        <f t="shared" si="25"/>
        <v/>
      </c>
      <c r="Q131" s="15">
        <f t="shared" si="26"/>
        <v>990.3</v>
      </c>
      <c r="R131" s="15" t="str">
        <f t="shared" si="27"/>
        <v/>
      </c>
      <c r="S131" s="15">
        <f t="shared" si="28"/>
        <v>1226.0999999999999</v>
      </c>
      <c r="T131" s="18" t="str">
        <f t="shared" si="29"/>
        <v/>
      </c>
      <c r="U131" s="18">
        <f t="shared" si="30"/>
        <v>8.4521384928716442E-3</v>
      </c>
      <c r="V131" s="18" t="str">
        <f t="shared" si="31"/>
        <v/>
      </c>
      <c r="W131" s="18">
        <f t="shared" si="32"/>
        <v>3.4378031804952129E-2</v>
      </c>
      <c r="X131" s="18" t="str">
        <f t="shared" si="33"/>
        <v/>
      </c>
      <c r="Y131" s="18" t="str">
        <f t="shared" si="34"/>
        <v/>
      </c>
      <c r="Z131" s="18" t="str">
        <f t="shared" si="35"/>
        <v/>
      </c>
      <c r="AA131" s="18" t="str">
        <f t="shared" si="36"/>
        <v/>
      </c>
    </row>
    <row r="132" spans="1:27">
      <c r="A132" s="11">
        <v>42195</v>
      </c>
      <c r="B132" s="12">
        <v>1090.75</v>
      </c>
      <c r="C132" s="12">
        <v>1283.3499999999999</v>
      </c>
      <c r="D132" s="9">
        <f t="shared" si="44"/>
        <v>-7.0619893281432838E-2</v>
      </c>
      <c r="E132" s="9">
        <f t="shared" si="37"/>
        <v>-7.966380207890339E-2</v>
      </c>
      <c r="F132" s="9">
        <f t="shared" si="38"/>
        <v>6.5426345040864127E-3</v>
      </c>
      <c r="G132" s="9">
        <f t="shared" si="39"/>
        <v>-6.4942874444708962E-2</v>
      </c>
      <c r="H132" s="9">
        <f t="shared" si="40"/>
        <v>-9.4384729713097817E-2</v>
      </c>
      <c r="I132" s="9">
        <f t="shared" si="41"/>
        <v>1.382303839809772</v>
      </c>
      <c r="J132" s="3">
        <f t="shared" si="42"/>
        <v>1.5548624365718584E-2</v>
      </c>
      <c r="K132" s="3">
        <f t="shared" si="42"/>
        <v>-1.5171555278923562E-3</v>
      </c>
      <c r="L132" s="15" t="str">
        <f t="shared" si="43"/>
        <v/>
      </c>
      <c r="M132" s="12">
        <v>0.22142898319205515</v>
      </c>
      <c r="N132" s="15" t="str">
        <f t="shared" si="23"/>
        <v/>
      </c>
      <c r="O132" s="15" t="str">
        <f t="shared" si="24"/>
        <v>Exit Trade</v>
      </c>
      <c r="P132" s="15" t="str">
        <f t="shared" si="25"/>
        <v/>
      </c>
      <c r="Q132" s="15">
        <f t="shared" si="26"/>
        <v>990.3</v>
      </c>
      <c r="R132" s="15" t="str">
        <f t="shared" si="27"/>
        <v/>
      </c>
      <c r="S132" s="15">
        <f t="shared" si="28"/>
        <v>1226.0999999999999</v>
      </c>
      <c r="T132" s="18" t="str">
        <f t="shared" si="29"/>
        <v/>
      </c>
      <c r="U132" s="18">
        <f t="shared" si="30"/>
        <v>8.4521384928716442E-3</v>
      </c>
      <c r="V132" s="18" t="str">
        <f t="shared" si="31"/>
        <v/>
      </c>
      <c r="W132" s="18">
        <f t="shared" si="32"/>
        <v>3.4378031804952129E-2</v>
      </c>
      <c r="X132" s="18" t="str">
        <f t="shared" si="33"/>
        <v/>
      </c>
      <c r="Y132" s="18" t="str">
        <f t="shared" si="34"/>
        <v/>
      </c>
      <c r="Z132" s="18" t="str">
        <f t="shared" si="35"/>
        <v/>
      </c>
      <c r="AA132" s="18" t="str">
        <f t="shared" si="36"/>
        <v/>
      </c>
    </row>
    <row r="133" spans="1:27">
      <c r="A133" s="11">
        <v>42198</v>
      </c>
      <c r="B133" s="12">
        <v>1096.1500000000001</v>
      </c>
      <c r="C133" s="12">
        <v>1323.75</v>
      </c>
      <c r="D133" s="9">
        <f t="shared" si="44"/>
        <v>-8.1935984920809904E-2</v>
      </c>
      <c r="E133" s="9">
        <f t="shared" si="37"/>
        <v>-7.9705535223361809E-2</v>
      </c>
      <c r="F133" s="9">
        <f t="shared" si="38"/>
        <v>6.5533505565192217E-3</v>
      </c>
      <c r="G133" s="9">
        <f t="shared" si="39"/>
        <v>-6.4960496471193563E-2</v>
      </c>
      <c r="H133" s="9">
        <f t="shared" si="40"/>
        <v>-9.4450573975530056E-2</v>
      </c>
      <c r="I133" s="9">
        <f t="shared" si="41"/>
        <v>-0.34035256899682576</v>
      </c>
      <c r="J133" s="3">
        <f t="shared" si="42"/>
        <v>4.9507219802888752E-3</v>
      </c>
      <c r="K133" s="3">
        <f t="shared" si="42"/>
        <v>3.1480110647913735E-2</v>
      </c>
      <c r="L133" s="15" t="str">
        <f t="shared" si="43"/>
        <v>Exit Trade</v>
      </c>
      <c r="M133" s="12">
        <v>0.22142898319205515</v>
      </c>
      <c r="N133" s="15" t="str">
        <f t="shared" si="23"/>
        <v/>
      </c>
      <c r="O133" s="15" t="str">
        <f t="shared" si="24"/>
        <v>Exit Trade</v>
      </c>
      <c r="P133" s="15" t="str">
        <f t="shared" si="25"/>
        <v/>
      </c>
      <c r="Q133" s="15">
        <f t="shared" si="26"/>
        <v>990.3</v>
      </c>
      <c r="R133" s="15" t="str">
        <f t="shared" si="27"/>
        <v/>
      </c>
      <c r="S133" s="15">
        <f t="shared" si="28"/>
        <v>1226.0999999999999</v>
      </c>
      <c r="T133" s="18" t="str">
        <f t="shared" si="29"/>
        <v/>
      </c>
      <c r="U133" s="18">
        <f t="shared" si="30"/>
        <v>8.4521384928716442E-3</v>
      </c>
      <c r="V133" s="18" t="str">
        <f t="shared" si="31"/>
        <v/>
      </c>
      <c r="W133" s="18">
        <f t="shared" si="32"/>
        <v>3.4378031804952129E-2</v>
      </c>
      <c r="X133" s="18" t="str">
        <f t="shared" si="33"/>
        <v/>
      </c>
      <c r="Y133" s="18" t="str">
        <f t="shared" si="34"/>
        <v/>
      </c>
      <c r="Z133" s="18" t="str">
        <f t="shared" si="35"/>
        <v/>
      </c>
      <c r="AA133" s="18" t="str">
        <f t="shared" si="36"/>
        <v/>
      </c>
    </row>
    <row r="134" spans="1:27">
      <c r="A134" s="11">
        <v>42199</v>
      </c>
      <c r="B134" s="12">
        <v>1091.8499999999999</v>
      </c>
      <c r="C134" s="12">
        <v>1318.4</v>
      </c>
      <c r="D134" s="9">
        <f t="shared" si="44"/>
        <v>-8.1884215917365138E-2</v>
      </c>
      <c r="E134" s="9">
        <f t="shared" si="37"/>
        <v>-7.9885120646311092E-2</v>
      </c>
      <c r="F134" s="9">
        <f t="shared" si="38"/>
        <v>6.5361802094194054E-3</v>
      </c>
      <c r="G134" s="9">
        <f t="shared" si="39"/>
        <v>-6.5178715175117433E-2</v>
      </c>
      <c r="H134" s="9">
        <f t="shared" si="40"/>
        <v>-9.4591526117504751E-2</v>
      </c>
      <c r="I134" s="9">
        <f t="shared" si="41"/>
        <v>-0.30585069673769322</v>
      </c>
      <c r="J134" s="3">
        <f t="shared" si="42"/>
        <v>-3.9228207818274704E-3</v>
      </c>
      <c r="K134" s="3">
        <f t="shared" si="42"/>
        <v>-4.0415486307836899E-3</v>
      </c>
      <c r="L134" s="15" t="str">
        <f t="shared" si="43"/>
        <v>Exit Trade</v>
      </c>
      <c r="M134" s="12">
        <v>0.22142898319205515</v>
      </c>
      <c r="N134" s="15" t="str">
        <f t="shared" si="23"/>
        <v/>
      </c>
      <c r="O134" s="15" t="str">
        <f t="shared" si="24"/>
        <v>Exit Trade</v>
      </c>
      <c r="P134" s="15" t="str">
        <f t="shared" si="25"/>
        <v/>
      </c>
      <c r="Q134" s="15">
        <f t="shared" si="26"/>
        <v>990.3</v>
      </c>
      <c r="R134" s="15" t="str">
        <f t="shared" si="27"/>
        <v/>
      </c>
      <c r="S134" s="15">
        <f t="shared" si="28"/>
        <v>1226.0999999999999</v>
      </c>
      <c r="T134" s="18" t="str">
        <f t="shared" si="29"/>
        <v/>
      </c>
      <c r="U134" s="18">
        <f t="shared" si="30"/>
        <v>8.4521384928716442E-3</v>
      </c>
      <c r="V134" s="18" t="str">
        <f t="shared" si="31"/>
        <v/>
      </c>
      <c r="W134" s="18">
        <f t="shared" si="32"/>
        <v>3.4378031804952129E-2</v>
      </c>
      <c r="X134" s="18" t="str">
        <f t="shared" si="33"/>
        <v/>
      </c>
      <c r="Y134" s="18" t="str">
        <f t="shared" si="34"/>
        <v/>
      </c>
      <c r="Z134" s="18" t="str">
        <f t="shared" si="35"/>
        <v/>
      </c>
      <c r="AA134" s="18" t="str">
        <f t="shared" si="36"/>
        <v/>
      </c>
    </row>
    <row r="135" spans="1:27">
      <c r="A135" s="11">
        <v>42200</v>
      </c>
      <c r="B135" s="12">
        <v>1096.7</v>
      </c>
      <c r="C135" s="12">
        <v>1340.15</v>
      </c>
      <c r="D135" s="9">
        <f t="shared" si="44"/>
        <v>-8.7065567228082466E-2</v>
      </c>
      <c r="E135" s="9">
        <f t="shared" si="37"/>
        <v>-8.0193712814258591E-2</v>
      </c>
      <c r="F135" s="9">
        <f t="shared" si="38"/>
        <v>6.6522347490301842E-3</v>
      </c>
      <c r="G135" s="9">
        <f t="shared" si="39"/>
        <v>-6.522618462894067E-2</v>
      </c>
      <c r="H135" s="9">
        <f t="shared" si="40"/>
        <v>-9.5161240999576513E-2</v>
      </c>
      <c r="I135" s="9">
        <f t="shared" si="41"/>
        <v>-1.0330144189252655</v>
      </c>
      <c r="J135" s="3">
        <f t="shared" si="42"/>
        <v>4.4420021065165885E-3</v>
      </c>
      <c r="K135" s="3">
        <f t="shared" si="42"/>
        <v>1.6497269417475726E-2</v>
      </c>
      <c r="L135" s="15" t="str">
        <f t="shared" si="43"/>
        <v/>
      </c>
      <c r="M135" s="12">
        <v>0.22142898319205515</v>
      </c>
      <c r="N135" s="15" t="str">
        <f t="shared" si="23"/>
        <v/>
      </c>
      <c r="O135" s="15" t="str">
        <f t="shared" si="24"/>
        <v>Exit Trade</v>
      </c>
      <c r="P135" s="15" t="str">
        <f t="shared" si="25"/>
        <v/>
      </c>
      <c r="Q135" s="15">
        <f t="shared" si="26"/>
        <v>990.3</v>
      </c>
      <c r="R135" s="15" t="str">
        <f t="shared" si="27"/>
        <v/>
      </c>
      <c r="S135" s="15">
        <f t="shared" si="28"/>
        <v>1226.0999999999999</v>
      </c>
      <c r="T135" s="18" t="str">
        <f t="shared" si="29"/>
        <v/>
      </c>
      <c r="U135" s="18">
        <f t="shared" si="30"/>
        <v>8.4521384928716442E-3</v>
      </c>
      <c r="V135" s="18" t="str">
        <f t="shared" si="31"/>
        <v/>
      </c>
      <c r="W135" s="18">
        <f t="shared" si="32"/>
        <v>3.4378031804952129E-2</v>
      </c>
      <c r="X135" s="18" t="str">
        <f t="shared" si="33"/>
        <v/>
      </c>
      <c r="Y135" s="18" t="str">
        <f t="shared" si="34"/>
        <v/>
      </c>
      <c r="Z135" s="18" t="str">
        <f t="shared" si="35"/>
        <v/>
      </c>
      <c r="AA135" s="18" t="str">
        <f t="shared" si="36"/>
        <v/>
      </c>
    </row>
    <row r="136" spans="1:27">
      <c r="A136" s="11">
        <v>42201</v>
      </c>
      <c r="B136" s="12">
        <v>1114.7</v>
      </c>
      <c r="C136" s="12">
        <v>1359.7</v>
      </c>
      <c r="D136" s="9">
        <f t="shared" si="44"/>
        <v>-8.6285096420788937E-2</v>
      </c>
      <c r="E136" s="9">
        <f t="shared" si="37"/>
        <v>-8.045358512724203E-2</v>
      </c>
      <c r="F136" s="9">
        <f t="shared" si="38"/>
        <v>6.7351042247634166E-3</v>
      </c>
      <c r="G136" s="9">
        <f t="shared" si="39"/>
        <v>-6.5299600621524345E-2</v>
      </c>
      <c r="H136" s="9">
        <f t="shared" si="40"/>
        <v>-9.5607569632959716E-2</v>
      </c>
      <c r="I136" s="9">
        <f t="shared" si="41"/>
        <v>-0.86583831503390718</v>
      </c>
      <c r="J136" s="3">
        <f t="shared" si="42"/>
        <v>1.641287498860217E-2</v>
      </c>
      <c r="K136" s="3">
        <f t="shared" si="42"/>
        <v>1.4587919262769058E-2</v>
      </c>
      <c r="L136" s="15" t="str">
        <f t="shared" si="43"/>
        <v/>
      </c>
      <c r="M136" s="12">
        <v>0.22142898319205515</v>
      </c>
      <c r="N136" s="15" t="str">
        <f t="shared" si="23"/>
        <v/>
      </c>
      <c r="O136" s="15" t="str">
        <f t="shared" si="24"/>
        <v>Exit Trade</v>
      </c>
      <c r="P136" s="15" t="str">
        <f t="shared" si="25"/>
        <v/>
      </c>
      <c r="Q136" s="15">
        <f t="shared" si="26"/>
        <v>990.3</v>
      </c>
      <c r="R136" s="15" t="str">
        <f t="shared" si="27"/>
        <v/>
      </c>
      <c r="S136" s="15">
        <f t="shared" si="28"/>
        <v>1226.0999999999999</v>
      </c>
      <c r="T136" s="18" t="str">
        <f t="shared" si="29"/>
        <v/>
      </c>
      <c r="U136" s="18">
        <f t="shared" si="30"/>
        <v>8.4521384928716442E-3</v>
      </c>
      <c r="V136" s="18" t="str">
        <f t="shared" si="31"/>
        <v/>
      </c>
      <c r="W136" s="18">
        <f t="shared" si="32"/>
        <v>3.4378031804952129E-2</v>
      </c>
      <c r="X136" s="18" t="str">
        <f t="shared" si="33"/>
        <v/>
      </c>
      <c r="Y136" s="18" t="str">
        <f t="shared" si="34"/>
        <v/>
      </c>
      <c r="Z136" s="18" t="str">
        <f t="shared" si="35"/>
        <v/>
      </c>
      <c r="AA136" s="18" t="str">
        <f t="shared" si="36"/>
        <v/>
      </c>
    </row>
    <row r="137" spans="1:27">
      <c r="A137" s="11">
        <v>42202</v>
      </c>
      <c r="B137" s="12">
        <v>1110.55</v>
      </c>
      <c r="C137" s="12">
        <v>1326.65</v>
      </c>
      <c r="D137" s="9">
        <f t="shared" si="44"/>
        <v>-7.7218244908238226E-2</v>
      </c>
      <c r="E137" s="9">
        <f t="shared" si="37"/>
        <v>-8.0540981969012257E-2</v>
      </c>
      <c r="F137" s="9">
        <f t="shared" si="38"/>
        <v>6.6732047675191128E-3</v>
      </c>
      <c r="G137" s="9">
        <f t="shared" si="39"/>
        <v>-6.5526271242094258E-2</v>
      </c>
      <c r="H137" s="9">
        <f t="shared" si="40"/>
        <v>-9.5555692695930255E-2</v>
      </c>
      <c r="I137" s="9">
        <f t="shared" si="41"/>
        <v>0.49792223924357709</v>
      </c>
      <c r="J137" s="3">
        <f t="shared" si="42"/>
        <v>-3.7229747914237828E-3</v>
      </c>
      <c r="K137" s="3">
        <f t="shared" si="42"/>
        <v>-2.430683238949765E-2</v>
      </c>
      <c r="L137" s="15" t="str">
        <f t="shared" si="43"/>
        <v>Exit Trade</v>
      </c>
      <c r="M137" s="12">
        <v>0.22142898319205515</v>
      </c>
      <c r="N137" s="15" t="str">
        <f t="shared" si="23"/>
        <v/>
      </c>
      <c r="O137" s="15" t="str">
        <f t="shared" si="24"/>
        <v>Exit Trade</v>
      </c>
      <c r="P137" s="15" t="str">
        <f t="shared" si="25"/>
        <v/>
      </c>
      <c r="Q137" s="15">
        <f t="shared" si="26"/>
        <v>990.3</v>
      </c>
      <c r="R137" s="15" t="str">
        <f t="shared" si="27"/>
        <v/>
      </c>
      <c r="S137" s="15">
        <f t="shared" si="28"/>
        <v>1226.0999999999999</v>
      </c>
      <c r="T137" s="18" t="str">
        <f t="shared" si="29"/>
        <v/>
      </c>
      <c r="U137" s="18">
        <f t="shared" si="30"/>
        <v>8.4521384928716442E-3</v>
      </c>
      <c r="V137" s="18" t="str">
        <f t="shared" si="31"/>
        <v/>
      </c>
      <c r="W137" s="18">
        <f t="shared" si="32"/>
        <v>3.4378031804952129E-2</v>
      </c>
      <c r="X137" s="18" t="str">
        <f t="shared" si="33"/>
        <v/>
      </c>
      <c r="Y137" s="18" t="str">
        <f t="shared" si="34"/>
        <v/>
      </c>
      <c r="Z137" s="18" t="str">
        <f t="shared" si="35"/>
        <v/>
      </c>
      <c r="AA137" s="18" t="str">
        <f t="shared" si="36"/>
        <v/>
      </c>
    </row>
    <row r="138" spans="1:27">
      <c r="A138" s="11">
        <v>42205</v>
      </c>
      <c r="B138" s="12">
        <v>1115.25</v>
      </c>
      <c r="C138" s="12">
        <v>1315.35</v>
      </c>
      <c r="D138" s="9">
        <f t="shared" si="44"/>
        <v>-7.1669097219125788E-2</v>
      </c>
      <c r="E138" s="9">
        <f t="shared" si="37"/>
        <v>-8.0623669553587227E-2</v>
      </c>
      <c r="F138" s="9">
        <f t="shared" si="38"/>
        <v>6.5417594408969599E-3</v>
      </c>
      <c r="G138" s="9">
        <f t="shared" si="39"/>
        <v>-6.5904710811569067E-2</v>
      </c>
      <c r="H138" s="9">
        <f t="shared" si="40"/>
        <v>-9.5342628295605386E-2</v>
      </c>
      <c r="I138" s="9">
        <f t="shared" si="41"/>
        <v>1.3688324089816502</v>
      </c>
      <c r="J138" s="3">
        <f t="shared" si="42"/>
        <v>4.2321372293008383E-3</v>
      </c>
      <c r="K138" s="3">
        <f t="shared" si="42"/>
        <v>-8.5176949459165423E-3</v>
      </c>
      <c r="L138" s="15" t="str">
        <f t="shared" si="43"/>
        <v/>
      </c>
      <c r="M138" s="12">
        <v>0.22142898319205515</v>
      </c>
      <c r="N138" s="15" t="str">
        <f t="shared" si="23"/>
        <v/>
      </c>
      <c r="O138" s="15" t="str">
        <f t="shared" si="24"/>
        <v>Exit Trade</v>
      </c>
      <c r="P138" s="15" t="str">
        <f t="shared" si="25"/>
        <v/>
      </c>
      <c r="Q138" s="15">
        <f t="shared" si="26"/>
        <v>990.3</v>
      </c>
      <c r="R138" s="15" t="str">
        <f t="shared" si="27"/>
        <v/>
      </c>
      <c r="S138" s="15">
        <f t="shared" si="28"/>
        <v>1226.0999999999999</v>
      </c>
      <c r="T138" s="18" t="str">
        <f t="shared" si="29"/>
        <v/>
      </c>
      <c r="U138" s="18">
        <f t="shared" si="30"/>
        <v>8.4521384928716442E-3</v>
      </c>
      <c r="V138" s="18" t="str">
        <f t="shared" si="31"/>
        <v/>
      </c>
      <c r="W138" s="18">
        <f t="shared" si="32"/>
        <v>3.4378031804952129E-2</v>
      </c>
      <c r="X138" s="18" t="str">
        <f t="shared" si="33"/>
        <v/>
      </c>
      <c r="Y138" s="18" t="str">
        <f t="shared" si="34"/>
        <v/>
      </c>
      <c r="Z138" s="18" t="str">
        <f t="shared" si="35"/>
        <v/>
      </c>
      <c r="AA138" s="18" t="str">
        <f t="shared" si="36"/>
        <v/>
      </c>
    </row>
    <row r="139" spans="1:27">
      <c r="A139" s="11">
        <v>42206</v>
      </c>
      <c r="B139" s="12">
        <v>1098.05</v>
      </c>
      <c r="C139" s="12">
        <v>1311.6</v>
      </c>
      <c r="D139" s="9">
        <f t="shared" si="44"/>
        <v>-7.717929171777653E-2</v>
      </c>
      <c r="E139" s="9">
        <f t="shared" si="37"/>
        <v>-8.0719442814310302E-2</v>
      </c>
      <c r="F139" s="9">
        <f t="shared" si="38"/>
        <v>6.4666803343618271E-3</v>
      </c>
      <c r="G139" s="9">
        <f t="shared" si="39"/>
        <v>-6.6169412061996197E-2</v>
      </c>
      <c r="H139" s="9">
        <f t="shared" si="40"/>
        <v>-9.5269473566624407E-2</v>
      </c>
      <c r="I139" s="9">
        <f t="shared" si="41"/>
        <v>0.54744488879751263</v>
      </c>
      <c r="J139" s="3">
        <f t="shared" si="42"/>
        <v>-1.5422550997534226E-2</v>
      </c>
      <c r="K139" s="3">
        <f t="shared" si="42"/>
        <v>-2.8509522180408258E-3</v>
      </c>
      <c r="L139" s="15" t="str">
        <f t="shared" si="43"/>
        <v/>
      </c>
      <c r="M139" s="12">
        <v>0.22142898319205515</v>
      </c>
      <c r="N139" s="15" t="str">
        <f t="shared" si="23"/>
        <v/>
      </c>
      <c r="O139" s="15" t="str">
        <f t="shared" si="24"/>
        <v>Exit Trade</v>
      </c>
      <c r="P139" s="15" t="str">
        <f t="shared" si="25"/>
        <v/>
      </c>
      <c r="Q139" s="15">
        <f t="shared" si="26"/>
        <v>990.3</v>
      </c>
      <c r="R139" s="15" t="str">
        <f t="shared" si="27"/>
        <v/>
      </c>
      <c r="S139" s="15">
        <f t="shared" si="28"/>
        <v>1226.0999999999999</v>
      </c>
      <c r="T139" s="18" t="str">
        <f t="shared" si="29"/>
        <v/>
      </c>
      <c r="U139" s="18">
        <f t="shared" si="30"/>
        <v>8.4521384928716442E-3</v>
      </c>
      <c r="V139" s="18" t="str">
        <f t="shared" si="31"/>
        <v/>
      </c>
      <c r="W139" s="18">
        <f t="shared" si="32"/>
        <v>3.4378031804952129E-2</v>
      </c>
      <c r="X139" s="18" t="str">
        <f t="shared" si="33"/>
        <v/>
      </c>
      <c r="Y139" s="18" t="str">
        <f t="shared" si="34"/>
        <v/>
      </c>
      <c r="Z139" s="18" t="str">
        <f t="shared" si="35"/>
        <v/>
      </c>
      <c r="AA139" s="18" t="str">
        <f t="shared" si="36"/>
        <v/>
      </c>
    </row>
    <row r="140" spans="1:27">
      <c r="A140" s="11">
        <v>42207</v>
      </c>
      <c r="B140" s="12">
        <v>1114.4000000000001</v>
      </c>
      <c r="C140" s="12">
        <v>1345.75</v>
      </c>
      <c r="D140" s="9">
        <f t="shared" si="44"/>
        <v>-8.1923285071818383E-2</v>
      </c>
      <c r="E140" s="9">
        <f t="shared" si="37"/>
        <v>-8.1149387411383167E-2</v>
      </c>
      <c r="F140" s="9">
        <f t="shared" si="38"/>
        <v>6.0795392257482865E-3</v>
      </c>
      <c r="G140" s="9">
        <f t="shared" si="39"/>
        <v>-6.7470424153449518E-2</v>
      </c>
      <c r="H140" s="9">
        <f t="shared" si="40"/>
        <v>-9.4828350669316816E-2</v>
      </c>
      <c r="I140" s="9">
        <f t="shared" si="41"/>
        <v>-0.12729544652949626</v>
      </c>
      <c r="J140" s="3">
        <f t="shared" si="42"/>
        <v>1.4890032330039741E-2</v>
      </c>
      <c r="K140" s="3">
        <f t="shared" si="42"/>
        <v>2.6036901494358108E-2</v>
      </c>
      <c r="L140" s="15" t="str">
        <f t="shared" si="43"/>
        <v>Exit Trade</v>
      </c>
      <c r="M140" s="12">
        <v>0.22142898319205515</v>
      </c>
      <c r="N140" s="15" t="str">
        <f t="shared" si="23"/>
        <v/>
      </c>
      <c r="O140" s="15" t="str">
        <f t="shared" si="24"/>
        <v>Exit Trade</v>
      </c>
      <c r="P140" s="15" t="str">
        <f t="shared" si="25"/>
        <v/>
      </c>
      <c r="Q140" s="15">
        <f t="shared" si="26"/>
        <v>990.3</v>
      </c>
      <c r="R140" s="15" t="str">
        <f t="shared" si="27"/>
        <v/>
      </c>
      <c r="S140" s="15">
        <f t="shared" si="28"/>
        <v>1226.0999999999999</v>
      </c>
      <c r="T140" s="18" t="str">
        <f t="shared" si="29"/>
        <v/>
      </c>
      <c r="U140" s="18">
        <f t="shared" si="30"/>
        <v>8.4521384928716442E-3</v>
      </c>
      <c r="V140" s="18" t="str">
        <f t="shared" si="31"/>
        <v/>
      </c>
      <c r="W140" s="18">
        <f t="shared" si="32"/>
        <v>3.4378031804952129E-2</v>
      </c>
      <c r="X140" s="18" t="str">
        <f t="shared" si="33"/>
        <v/>
      </c>
      <c r="Y140" s="18" t="str">
        <f t="shared" si="34"/>
        <v/>
      </c>
      <c r="Z140" s="18" t="str">
        <f t="shared" si="35"/>
        <v/>
      </c>
      <c r="AA140" s="18" t="str">
        <f t="shared" si="36"/>
        <v/>
      </c>
    </row>
    <row r="141" spans="1:27">
      <c r="A141" s="11">
        <v>42208</v>
      </c>
      <c r="B141" s="12">
        <v>1107.9000000000001</v>
      </c>
      <c r="C141" s="12">
        <v>1350.55</v>
      </c>
      <c r="D141" s="9">
        <f t="shared" si="44"/>
        <v>-8.6010104880802865E-2</v>
      </c>
      <c r="E141" s="9">
        <f t="shared" si="37"/>
        <v>-8.1817122665808997E-2</v>
      </c>
      <c r="F141" s="9">
        <f t="shared" si="38"/>
        <v>5.4200904038463633E-3</v>
      </c>
      <c r="G141" s="9">
        <f t="shared" si="39"/>
        <v>-6.9621919257154677E-2</v>
      </c>
      <c r="H141" s="9">
        <f t="shared" si="40"/>
        <v>-9.4012326074463318E-2</v>
      </c>
      <c r="I141" s="9">
        <f t="shared" si="41"/>
        <v>-0.77360005139735699</v>
      </c>
      <c r="J141" s="3">
        <f t="shared" si="42"/>
        <v>-5.8327351040918874E-3</v>
      </c>
      <c r="K141" s="3">
        <f t="shared" si="42"/>
        <v>3.5667843210105553E-3</v>
      </c>
      <c r="L141" s="15" t="str">
        <f t="shared" si="43"/>
        <v/>
      </c>
      <c r="M141" s="12">
        <v>0.22142898319205515</v>
      </c>
      <c r="N141" s="15" t="str">
        <f t="shared" si="23"/>
        <v/>
      </c>
      <c r="O141" s="15" t="str">
        <f t="shared" si="24"/>
        <v>Exit Trade</v>
      </c>
      <c r="P141" s="15" t="str">
        <f t="shared" si="25"/>
        <v/>
      </c>
      <c r="Q141" s="15">
        <f t="shared" si="26"/>
        <v>990.3</v>
      </c>
      <c r="R141" s="15" t="str">
        <f t="shared" si="27"/>
        <v/>
      </c>
      <c r="S141" s="15">
        <f t="shared" si="28"/>
        <v>1226.0999999999999</v>
      </c>
      <c r="T141" s="18" t="str">
        <f t="shared" si="29"/>
        <v/>
      </c>
      <c r="U141" s="18">
        <f t="shared" si="30"/>
        <v>8.4521384928716442E-3</v>
      </c>
      <c r="V141" s="18" t="str">
        <f t="shared" si="31"/>
        <v/>
      </c>
      <c r="W141" s="18">
        <f t="shared" si="32"/>
        <v>3.4378031804952129E-2</v>
      </c>
      <c r="X141" s="18" t="str">
        <f t="shared" si="33"/>
        <v/>
      </c>
      <c r="Y141" s="18" t="str">
        <f t="shared" si="34"/>
        <v/>
      </c>
      <c r="Z141" s="18" t="str">
        <f t="shared" si="35"/>
        <v/>
      </c>
      <c r="AA141" s="18" t="str">
        <f t="shared" si="36"/>
        <v/>
      </c>
    </row>
    <row r="142" spans="1:27">
      <c r="A142" s="11">
        <v>42209</v>
      </c>
      <c r="B142" s="12">
        <v>1107.8499999999999</v>
      </c>
      <c r="C142" s="12">
        <v>1358.75</v>
      </c>
      <c r="D142" s="9">
        <f t="shared" si="44"/>
        <v>-8.8658595061382212E-2</v>
      </c>
      <c r="E142" s="9">
        <f t="shared" si="37"/>
        <v>-8.2381169379217981E-2</v>
      </c>
      <c r="F142" s="9">
        <f t="shared" si="38"/>
        <v>5.2113944606234294E-3</v>
      </c>
      <c r="G142" s="9">
        <f t="shared" si="39"/>
        <v>-7.065553184281527E-2</v>
      </c>
      <c r="H142" s="9">
        <f t="shared" si="40"/>
        <v>-9.4106806915620692E-2</v>
      </c>
      <c r="I142" s="9">
        <f t="shared" si="41"/>
        <v>-1.204557768481274</v>
      </c>
      <c r="J142" s="3">
        <f t="shared" si="42"/>
        <v>-4.5130426934002972E-5</v>
      </c>
      <c r="K142" s="3">
        <f t="shared" si="42"/>
        <v>6.0716004590722636E-3</v>
      </c>
      <c r="L142" s="15" t="str">
        <f t="shared" si="43"/>
        <v/>
      </c>
      <c r="M142" s="12">
        <v>0.22142898319205515</v>
      </c>
      <c r="N142" s="15" t="str">
        <f t="shared" si="23"/>
        <v/>
      </c>
      <c r="O142" s="15" t="str">
        <f t="shared" si="24"/>
        <v>Exit Trade</v>
      </c>
      <c r="P142" s="15" t="str">
        <f t="shared" si="25"/>
        <v/>
      </c>
      <c r="Q142" s="15">
        <f t="shared" si="26"/>
        <v>990.3</v>
      </c>
      <c r="R142" s="15" t="str">
        <f t="shared" si="27"/>
        <v/>
      </c>
      <c r="S142" s="15">
        <f t="shared" si="28"/>
        <v>1226.0999999999999</v>
      </c>
      <c r="T142" s="18" t="str">
        <f t="shared" si="29"/>
        <v/>
      </c>
      <c r="U142" s="18">
        <f t="shared" si="30"/>
        <v>8.4521384928716442E-3</v>
      </c>
      <c r="V142" s="18" t="str">
        <f t="shared" si="31"/>
        <v/>
      </c>
      <c r="W142" s="18">
        <f t="shared" si="32"/>
        <v>3.4378031804952129E-2</v>
      </c>
      <c r="X142" s="18" t="str">
        <f t="shared" si="33"/>
        <v/>
      </c>
      <c r="Y142" s="18" t="str">
        <f t="shared" si="34"/>
        <v/>
      </c>
      <c r="Z142" s="18" t="str">
        <f t="shared" si="35"/>
        <v/>
      </c>
      <c r="AA142" s="18" t="str">
        <f t="shared" si="36"/>
        <v/>
      </c>
    </row>
    <row r="143" spans="1:27">
      <c r="A143" s="11">
        <v>42212</v>
      </c>
      <c r="B143" s="12">
        <v>1095.8499999999999</v>
      </c>
      <c r="C143" s="12">
        <v>1336</v>
      </c>
      <c r="D143" s="9">
        <f t="shared" si="44"/>
        <v>-8.6055346172335997E-2</v>
      </c>
      <c r="E143" s="9">
        <f t="shared" si="37"/>
        <v>-8.2510916971251805E-2</v>
      </c>
      <c r="F143" s="9">
        <f t="shared" si="38"/>
        <v>5.2540534204234025E-3</v>
      </c>
      <c r="G143" s="9">
        <f t="shared" si="39"/>
        <v>-7.0689296775299143E-2</v>
      </c>
      <c r="H143" s="9">
        <f t="shared" si="40"/>
        <v>-9.4332537167204467E-2</v>
      </c>
      <c r="I143" s="9">
        <f t="shared" si="41"/>
        <v>-0.67460851983468451</v>
      </c>
      <c r="J143" s="3">
        <f t="shared" si="42"/>
        <v>-1.0831791307487477E-2</v>
      </c>
      <c r="K143" s="3">
        <f t="shared" si="42"/>
        <v>-1.6743330266789327E-2</v>
      </c>
      <c r="L143" s="15" t="str">
        <f t="shared" si="43"/>
        <v/>
      </c>
      <c r="M143" s="12">
        <v>0.22142898319205515</v>
      </c>
      <c r="N143" s="15" t="str">
        <f t="shared" si="23"/>
        <v/>
      </c>
      <c r="O143" s="15" t="str">
        <f t="shared" si="24"/>
        <v>Exit Trade</v>
      </c>
      <c r="P143" s="15" t="str">
        <f t="shared" si="25"/>
        <v/>
      </c>
      <c r="Q143" s="15">
        <f t="shared" si="26"/>
        <v>990.3</v>
      </c>
      <c r="R143" s="15" t="str">
        <f t="shared" si="27"/>
        <v/>
      </c>
      <c r="S143" s="15">
        <f t="shared" si="28"/>
        <v>1226.0999999999999</v>
      </c>
      <c r="T143" s="18" t="str">
        <f t="shared" si="29"/>
        <v/>
      </c>
      <c r="U143" s="18">
        <f t="shared" si="30"/>
        <v>8.4521384928716442E-3</v>
      </c>
      <c r="V143" s="18" t="str">
        <f t="shared" si="31"/>
        <v/>
      </c>
      <c r="W143" s="18">
        <f t="shared" si="32"/>
        <v>3.4378031804952129E-2</v>
      </c>
      <c r="X143" s="18" t="str">
        <f t="shared" si="33"/>
        <v/>
      </c>
      <c r="Y143" s="18" t="str">
        <f t="shared" si="34"/>
        <v/>
      </c>
      <c r="Z143" s="18" t="str">
        <f t="shared" si="35"/>
        <v/>
      </c>
      <c r="AA143" s="18" t="str">
        <f t="shared" si="36"/>
        <v/>
      </c>
    </row>
    <row r="144" spans="1:27">
      <c r="A144" s="11">
        <v>42213</v>
      </c>
      <c r="B144" s="12">
        <v>1108.5</v>
      </c>
      <c r="C144" s="12">
        <v>1304.4000000000001</v>
      </c>
      <c r="D144" s="9">
        <f t="shared" si="44"/>
        <v>-7.0675092683412433E-2</v>
      </c>
      <c r="E144" s="9">
        <f t="shared" si="37"/>
        <v>-8.2359938180282588E-2</v>
      </c>
      <c r="F144" s="9">
        <f t="shared" si="38"/>
        <v>5.5291259389408879E-3</v>
      </c>
      <c r="G144" s="9">
        <f t="shared" si="39"/>
        <v>-6.9919404817665592E-2</v>
      </c>
      <c r="H144" s="9">
        <f t="shared" si="40"/>
        <v>-9.4800471542899584E-2</v>
      </c>
      <c r="I144" s="9">
        <f t="shared" si="41"/>
        <v>2.1133259806175451</v>
      </c>
      <c r="J144" s="3">
        <f t="shared" si="42"/>
        <v>1.1543550668430982E-2</v>
      </c>
      <c r="K144" s="3">
        <f t="shared" si="42"/>
        <v>-2.3652694610778374E-2</v>
      </c>
      <c r="L144" s="15" t="str">
        <f t="shared" si="43"/>
        <v>Enter Trade</v>
      </c>
      <c r="M144" s="12">
        <v>2.1133259806175451</v>
      </c>
      <c r="N144" s="15" t="str">
        <f t="shared" ref="N144:N207" si="45">IF(M144&lt;&gt;M143,L144,"")</f>
        <v>Enter Trade</v>
      </c>
      <c r="O144" s="15" t="str">
        <f t="shared" ref="O144:O207" si="46">IF(M144&lt;&gt;M143,N144,O143)</f>
        <v>Enter Trade</v>
      </c>
      <c r="P144" s="15">
        <f t="shared" ref="P144:P207" si="47">IF(OR(N144="Enter Trade",N144="Exit Trade"),B144,"")</f>
        <v>1108.5</v>
      </c>
      <c r="Q144" s="15">
        <f t="shared" ref="Q144:Q207" si="48">IF(M144&lt;&gt;M143,P144,Q143)</f>
        <v>1108.5</v>
      </c>
      <c r="R144" s="15">
        <f t="shared" ref="R144:R207" si="49">IF(OR(N144="Enter Trade",N144="Exit Trade"),C144,"")</f>
        <v>1304.4000000000001</v>
      </c>
      <c r="S144" s="15">
        <f t="shared" ref="S144:S207" si="50">IF(M144&lt;&gt;M143,R144,S143)</f>
        <v>1304.4000000000001</v>
      </c>
      <c r="T144" s="18">
        <f t="shared" ref="T144:T207" si="51">IF(OR(N144="Enter Trade",N144="Exit Trade"),J144,"")</f>
        <v>1.1543550668430982E-2</v>
      </c>
      <c r="U144" s="18">
        <f t="shared" ref="U144:U207" si="52">IF(M144&lt;&gt;M143,T144,U143)</f>
        <v>1.1543550668430982E-2</v>
      </c>
      <c r="V144" s="18">
        <f t="shared" ref="V144:V207" si="53">IF(OR(N144="Enter Trade",N144="Exit Trade"),K144,"")</f>
        <v>-2.3652694610778374E-2</v>
      </c>
      <c r="W144" s="18">
        <f t="shared" ref="W144:W207" si="54">IF(M144&lt;&gt;M143,V144,W143)</f>
        <v>-2.3652694610778374E-2</v>
      </c>
      <c r="X144" s="18" t="str">
        <f t="shared" si="33"/>
        <v/>
      </c>
      <c r="Y144" s="18" t="str">
        <f t="shared" si="34"/>
        <v/>
      </c>
      <c r="Z144" s="18" t="str">
        <f t="shared" si="35"/>
        <v/>
      </c>
      <c r="AA144" s="18" t="str">
        <f t="shared" si="36"/>
        <v/>
      </c>
    </row>
    <row r="145" spans="1:27">
      <c r="A145" s="11">
        <v>42214</v>
      </c>
      <c r="B145" s="12">
        <v>1108.3499999999999</v>
      </c>
      <c r="C145" s="12">
        <v>1312.05</v>
      </c>
      <c r="D145" s="9">
        <f t="shared" si="44"/>
        <v>-7.327345996660789E-2</v>
      </c>
      <c r="E145" s="9">
        <f t="shared" si="37"/>
        <v>-8.2220038760328226E-2</v>
      </c>
      <c r="F145" s="9">
        <f t="shared" si="38"/>
        <v>5.7073320638919324E-3</v>
      </c>
      <c r="G145" s="9">
        <f t="shared" si="39"/>
        <v>-6.9378541616571379E-2</v>
      </c>
      <c r="H145" s="9">
        <f t="shared" si="40"/>
        <v>-9.5061535904085073E-2</v>
      </c>
      <c r="I145" s="9">
        <f t="shared" si="41"/>
        <v>1.5675588337187978</v>
      </c>
      <c r="J145" s="3">
        <f t="shared" si="42"/>
        <v>-1.3531799729372211E-4</v>
      </c>
      <c r="K145" s="3">
        <f t="shared" si="42"/>
        <v>5.8647654093835194E-3</v>
      </c>
      <c r="L145" s="15" t="str">
        <f t="shared" si="43"/>
        <v/>
      </c>
      <c r="M145" s="12">
        <v>2.1133259806175451</v>
      </c>
      <c r="N145" s="15" t="str">
        <f t="shared" si="45"/>
        <v/>
      </c>
      <c r="O145" s="15" t="str">
        <f t="shared" si="46"/>
        <v>Enter Trade</v>
      </c>
      <c r="P145" s="15" t="str">
        <f t="shared" si="47"/>
        <v/>
      </c>
      <c r="Q145" s="15">
        <f t="shared" si="48"/>
        <v>1108.5</v>
      </c>
      <c r="R145" s="15" t="str">
        <f t="shared" si="49"/>
        <v/>
      </c>
      <c r="S145" s="15">
        <f t="shared" si="50"/>
        <v>1304.4000000000001</v>
      </c>
      <c r="T145" s="18" t="str">
        <f t="shared" si="51"/>
        <v/>
      </c>
      <c r="U145" s="18">
        <f t="shared" si="52"/>
        <v>1.1543550668430982E-2</v>
      </c>
      <c r="V145" s="18" t="str">
        <f t="shared" si="53"/>
        <v/>
      </c>
      <c r="W145" s="18">
        <f t="shared" si="54"/>
        <v>-2.3652694610778374E-2</v>
      </c>
      <c r="X145" s="18" t="str">
        <f t="shared" si="33"/>
        <v/>
      </c>
      <c r="Y145" s="18" t="str">
        <f t="shared" si="34"/>
        <v/>
      </c>
      <c r="Z145" s="18" t="str">
        <f t="shared" si="35"/>
        <v/>
      </c>
      <c r="AA145" s="18" t="str">
        <f t="shared" si="36"/>
        <v/>
      </c>
    </row>
    <row r="146" spans="1:27">
      <c r="A146" s="11">
        <v>42215</v>
      </c>
      <c r="B146" s="12">
        <v>1110.55</v>
      </c>
      <c r="C146" s="12">
        <v>1335.8</v>
      </c>
      <c r="D146" s="9">
        <f t="shared" si="44"/>
        <v>-8.0203322678027614E-2</v>
      </c>
      <c r="E146" s="9">
        <f t="shared" si="37"/>
        <v>-8.2375537156222936E-2</v>
      </c>
      <c r="F146" s="9">
        <f t="shared" si="38"/>
        <v>5.581164764866222E-3</v>
      </c>
      <c r="G146" s="9">
        <f t="shared" si="39"/>
        <v>-6.9817916435273936E-2</v>
      </c>
      <c r="H146" s="9">
        <f t="shared" si="40"/>
        <v>-9.4933157877171936E-2</v>
      </c>
      <c r="I146" s="9">
        <f t="shared" si="41"/>
        <v>0.38920450653411043</v>
      </c>
      <c r="J146" s="3">
        <f t="shared" si="42"/>
        <v>1.9849325574051932E-3</v>
      </c>
      <c r="K146" s="3">
        <f t="shared" si="42"/>
        <v>1.8101444304713998E-2</v>
      </c>
      <c r="L146" s="15" t="str">
        <f t="shared" si="43"/>
        <v>Exit Trade</v>
      </c>
      <c r="M146" s="12">
        <v>0.38920450653411043</v>
      </c>
      <c r="N146" s="15" t="str">
        <f t="shared" si="45"/>
        <v>Exit Trade</v>
      </c>
      <c r="O146" s="15" t="str">
        <f t="shared" si="46"/>
        <v>Exit Trade</v>
      </c>
      <c r="P146" s="15">
        <f t="shared" si="47"/>
        <v>1110.55</v>
      </c>
      <c r="Q146" s="15">
        <f t="shared" si="48"/>
        <v>1110.55</v>
      </c>
      <c r="R146" s="15">
        <f t="shared" si="49"/>
        <v>1335.8</v>
      </c>
      <c r="S146" s="15">
        <f t="shared" si="50"/>
        <v>1335.8</v>
      </c>
      <c r="T146" s="18">
        <f t="shared" si="51"/>
        <v>1.9849325574051932E-3</v>
      </c>
      <c r="U146" s="18">
        <f t="shared" si="52"/>
        <v>1.9849325574051932E-3</v>
      </c>
      <c r="V146" s="18">
        <f t="shared" si="53"/>
        <v>1.8101444304713998E-2</v>
      </c>
      <c r="W146" s="18">
        <f t="shared" si="54"/>
        <v>1.8101444304713998E-2</v>
      </c>
      <c r="X146" s="18">
        <f t="shared" si="33"/>
        <v>-1.8493459630131159E-3</v>
      </c>
      <c r="Y146" s="18">
        <f t="shared" si="34"/>
        <v>2.4072370438515733E-2</v>
      </c>
      <c r="Z146" s="18">
        <f t="shared" si="35"/>
        <v>2.2223024475502617E-2</v>
      </c>
      <c r="AA146" s="18">
        <f t="shared" si="36"/>
        <v>1.1111512237751309E-2</v>
      </c>
    </row>
    <row r="147" spans="1:27">
      <c r="A147" s="11">
        <v>42216</v>
      </c>
      <c r="B147" s="12">
        <v>1111.6500000000001</v>
      </c>
      <c r="C147" s="12">
        <v>1340.4</v>
      </c>
      <c r="D147" s="9">
        <f t="shared" si="44"/>
        <v>-8.1266346840786055E-2</v>
      </c>
      <c r="E147" s="9">
        <f t="shared" si="37"/>
        <v>-8.244211414134027E-2</v>
      </c>
      <c r="F147" s="9">
        <f t="shared" si="38"/>
        <v>5.5546798868520257E-3</v>
      </c>
      <c r="G147" s="9">
        <f t="shared" si="39"/>
        <v>-6.9944084395923214E-2</v>
      </c>
      <c r="H147" s="9">
        <f t="shared" si="40"/>
        <v>-9.4940143886757325E-2</v>
      </c>
      <c r="I147" s="9">
        <f t="shared" si="41"/>
        <v>0.21167147783570134</v>
      </c>
      <c r="J147" s="3">
        <f t="shared" si="42"/>
        <v>9.9050020260243706E-4</v>
      </c>
      <c r="K147" s="3">
        <f t="shared" si="42"/>
        <v>3.4436292858213329E-3</v>
      </c>
      <c r="L147" s="15" t="str">
        <f t="shared" si="43"/>
        <v>Exit Trade</v>
      </c>
      <c r="M147" s="12">
        <v>0.38920450653411043</v>
      </c>
      <c r="N147" s="15" t="str">
        <f t="shared" si="45"/>
        <v/>
      </c>
      <c r="O147" s="15" t="str">
        <f t="shared" si="46"/>
        <v>Exit Trade</v>
      </c>
      <c r="P147" s="15" t="str">
        <f t="shared" si="47"/>
        <v/>
      </c>
      <c r="Q147" s="15">
        <f t="shared" si="48"/>
        <v>1110.55</v>
      </c>
      <c r="R147" s="15" t="str">
        <f t="shared" si="49"/>
        <v/>
      </c>
      <c r="S147" s="15">
        <f t="shared" si="50"/>
        <v>1335.8</v>
      </c>
      <c r="T147" s="18" t="str">
        <f t="shared" si="51"/>
        <v/>
      </c>
      <c r="U147" s="18">
        <f t="shared" si="52"/>
        <v>1.9849325574051932E-3</v>
      </c>
      <c r="V147" s="18" t="str">
        <f t="shared" si="53"/>
        <v/>
      </c>
      <c r="W147" s="18">
        <f t="shared" si="54"/>
        <v>1.8101444304713998E-2</v>
      </c>
      <c r="X147" s="18" t="str">
        <f t="shared" si="33"/>
        <v/>
      </c>
      <c r="Y147" s="18" t="str">
        <f t="shared" si="34"/>
        <v/>
      </c>
      <c r="Z147" s="18" t="str">
        <f t="shared" si="35"/>
        <v/>
      </c>
      <c r="AA147" s="18" t="str">
        <f t="shared" si="36"/>
        <v/>
      </c>
    </row>
    <row r="148" spans="1:27">
      <c r="A148" s="11">
        <v>42219</v>
      </c>
      <c r="B148" s="12">
        <v>1095.4000000000001</v>
      </c>
      <c r="C148" s="12">
        <v>1324.35</v>
      </c>
      <c r="D148" s="9">
        <f t="shared" si="44"/>
        <v>-8.2430039282188172E-2</v>
      </c>
      <c r="E148" s="9">
        <f t="shared" si="37"/>
        <v>-8.2378963945715977E-2</v>
      </c>
      <c r="F148" s="9">
        <f t="shared" si="38"/>
        <v>5.5432983819754629E-3</v>
      </c>
      <c r="G148" s="9">
        <f t="shared" si="39"/>
        <v>-6.9906542586271186E-2</v>
      </c>
      <c r="H148" s="9">
        <f t="shared" si="40"/>
        <v>-9.4851385305160768E-2</v>
      </c>
      <c r="I148" s="9">
        <f t="shared" si="41"/>
        <v>-9.2138890878165711E-3</v>
      </c>
      <c r="J148" s="3">
        <f t="shared" si="42"/>
        <v>-1.4617910313497953E-2</v>
      </c>
      <c r="K148" s="3">
        <f t="shared" si="42"/>
        <v>-1.1974037600716339E-2</v>
      </c>
      <c r="L148" s="15" t="str">
        <f t="shared" si="43"/>
        <v>Exit Trade</v>
      </c>
      <c r="M148" s="12">
        <v>0.38920450653411043</v>
      </c>
      <c r="N148" s="15" t="str">
        <f t="shared" si="45"/>
        <v/>
      </c>
      <c r="O148" s="15" t="str">
        <f t="shared" si="46"/>
        <v>Exit Trade</v>
      </c>
      <c r="P148" s="15" t="str">
        <f t="shared" si="47"/>
        <v/>
      </c>
      <c r="Q148" s="15">
        <f t="shared" si="48"/>
        <v>1110.55</v>
      </c>
      <c r="R148" s="15" t="str">
        <f t="shared" si="49"/>
        <v/>
      </c>
      <c r="S148" s="15">
        <f t="shared" si="50"/>
        <v>1335.8</v>
      </c>
      <c r="T148" s="18" t="str">
        <f t="shared" si="51"/>
        <v/>
      </c>
      <c r="U148" s="18">
        <f t="shared" si="52"/>
        <v>1.9849325574051932E-3</v>
      </c>
      <c r="V148" s="18" t="str">
        <f t="shared" si="53"/>
        <v/>
      </c>
      <c r="W148" s="18">
        <f t="shared" si="54"/>
        <v>1.8101444304713998E-2</v>
      </c>
      <c r="X148" s="18" t="str">
        <f t="shared" si="33"/>
        <v/>
      </c>
      <c r="Y148" s="18" t="str">
        <f t="shared" si="34"/>
        <v/>
      </c>
      <c r="Z148" s="18" t="str">
        <f t="shared" si="35"/>
        <v/>
      </c>
      <c r="AA148" s="18" t="str">
        <f t="shared" si="36"/>
        <v/>
      </c>
    </row>
    <row r="149" spans="1:27">
      <c r="A149" s="11">
        <v>42220</v>
      </c>
      <c r="B149" s="12">
        <v>1086.45</v>
      </c>
      <c r="C149" s="12">
        <v>1302.45</v>
      </c>
      <c r="D149" s="9">
        <f t="shared" si="44"/>
        <v>-7.8751315821963416E-2</v>
      </c>
      <c r="E149" s="9">
        <f t="shared" si="37"/>
        <v>-8.2106884597170901E-2</v>
      </c>
      <c r="F149" s="9">
        <f t="shared" si="38"/>
        <v>5.5132810495892616E-3</v>
      </c>
      <c r="G149" s="9">
        <f t="shared" si="39"/>
        <v>-6.9702002235595056E-2</v>
      </c>
      <c r="H149" s="9">
        <f t="shared" si="40"/>
        <v>-9.4511766958746746E-2</v>
      </c>
      <c r="I149" s="9">
        <f t="shared" si="41"/>
        <v>0.60863372373470315</v>
      </c>
      <c r="J149" s="3">
        <f t="shared" si="42"/>
        <v>-8.1705313127625016E-3</v>
      </c>
      <c r="K149" s="3">
        <f t="shared" si="42"/>
        <v>-1.6536414089930809E-2</v>
      </c>
      <c r="L149" s="15" t="str">
        <f t="shared" si="43"/>
        <v/>
      </c>
      <c r="M149" s="12">
        <v>0.38920450653411043</v>
      </c>
      <c r="N149" s="15" t="str">
        <f t="shared" si="45"/>
        <v/>
      </c>
      <c r="O149" s="15" t="str">
        <f t="shared" si="46"/>
        <v>Exit Trade</v>
      </c>
      <c r="P149" s="15" t="str">
        <f t="shared" si="47"/>
        <v/>
      </c>
      <c r="Q149" s="15">
        <f t="shared" si="48"/>
        <v>1110.55</v>
      </c>
      <c r="R149" s="15" t="str">
        <f t="shared" si="49"/>
        <v/>
      </c>
      <c r="S149" s="15">
        <f t="shared" si="50"/>
        <v>1335.8</v>
      </c>
      <c r="T149" s="18" t="str">
        <f t="shared" si="51"/>
        <v/>
      </c>
      <c r="U149" s="18">
        <f t="shared" si="52"/>
        <v>1.9849325574051932E-3</v>
      </c>
      <c r="V149" s="18" t="str">
        <f t="shared" si="53"/>
        <v/>
      </c>
      <c r="W149" s="18">
        <f t="shared" si="54"/>
        <v>1.8101444304713998E-2</v>
      </c>
      <c r="X149" s="18" t="str">
        <f t="shared" si="33"/>
        <v/>
      </c>
      <c r="Y149" s="18" t="str">
        <f t="shared" si="34"/>
        <v/>
      </c>
      <c r="Z149" s="18" t="str">
        <f t="shared" si="35"/>
        <v/>
      </c>
      <c r="AA149" s="18" t="str">
        <f t="shared" si="36"/>
        <v/>
      </c>
    </row>
    <row r="150" spans="1:27">
      <c r="A150" s="11">
        <v>42221</v>
      </c>
      <c r="B150" s="12">
        <v>1092.2</v>
      </c>
      <c r="C150" s="12">
        <v>1302.45</v>
      </c>
      <c r="D150" s="9">
        <f t="shared" si="44"/>
        <v>-7.6458887878835813E-2</v>
      </c>
      <c r="E150" s="9">
        <f t="shared" si="37"/>
        <v>-8.1686095480991025E-2</v>
      </c>
      <c r="F150" s="9">
        <f t="shared" si="38"/>
        <v>5.4438185957006438E-3</v>
      </c>
      <c r="G150" s="9">
        <f t="shared" si="39"/>
        <v>-6.9437503640664575E-2</v>
      </c>
      <c r="H150" s="9">
        <f t="shared" si="40"/>
        <v>-9.3934687321317475E-2</v>
      </c>
      <c r="I150" s="9">
        <f t="shared" si="41"/>
        <v>0.96020973334480619</v>
      </c>
      <c r="J150" s="3">
        <f t="shared" si="42"/>
        <v>5.2924662892908092E-3</v>
      </c>
      <c r="K150" s="3">
        <f t="shared" si="42"/>
        <v>0</v>
      </c>
      <c r="L150" s="15" t="str">
        <f t="shared" si="43"/>
        <v/>
      </c>
      <c r="M150" s="12">
        <v>0.38920450653411043</v>
      </c>
      <c r="N150" s="15" t="str">
        <f t="shared" si="45"/>
        <v/>
      </c>
      <c r="O150" s="15" t="str">
        <f t="shared" si="46"/>
        <v>Exit Trade</v>
      </c>
      <c r="P150" s="15" t="str">
        <f t="shared" si="47"/>
        <v/>
      </c>
      <c r="Q150" s="15">
        <f t="shared" si="48"/>
        <v>1110.55</v>
      </c>
      <c r="R150" s="15" t="str">
        <f t="shared" si="49"/>
        <v/>
      </c>
      <c r="S150" s="15">
        <f t="shared" si="50"/>
        <v>1335.8</v>
      </c>
      <c r="T150" s="18" t="str">
        <f t="shared" si="51"/>
        <v/>
      </c>
      <c r="U150" s="18">
        <f t="shared" si="52"/>
        <v>1.9849325574051932E-3</v>
      </c>
      <c r="V150" s="18" t="str">
        <f t="shared" si="53"/>
        <v/>
      </c>
      <c r="W150" s="18">
        <f t="shared" si="54"/>
        <v>1.8101444304713998E-2</v>
      </c>
      <c r="X150" s="18" t="str">
        <f t="shared" si="33"/>
        <v/>
      </c>
      <c r="Y150" s="18" t="str">
        <f t="shared" si="34"/>
        <v/>
      </c>
      <c r="Z150" s="18" t="str">
        <f t="shared" si="35"/>
        <v/>
      </c>
      <c r="AA150" s="18" t="str">
        <f t="shared" si="36"/>
        <v/>
      </c>
    </row>
    <row r="151" spans="1:27">
      <c r="A151" s="11">
        <v>42222</v>
      </c>
      <c r="B151" s="12">
        <v>1095.95</v>
      </c>
      <c r="C151" s="12">
        <v>1303.8499999999999</v>
      </c>
      <c r="D151" s="9">
        <f t="shared" si="44"/>
        <v>-7.5436890343102914E-2</v>
      </c>
      <c r="E151" s="9">
        <f t="shared" si="37"/>
        <v>-8.1215982840461026E-2</v>
      </c>
      <c r="F151" s="9">
        <f t="shared" si="38"/>
        <v>5.3503271048829116E-3</v>
      </c>
      <c r="G151" s="9">
        <f t="shared" si="39"/>
        <v>-6.9177746854474476E-2</v>
      </c>
      <c r="H151" s="9">
        <f t="shared" si="40"/>
        <v>-9.3254218826447577E-2</v>
      </c>
      <c r="I151" s="9">
        <f t="shared" si="41"/>
        <v>1.0801381642785717</v>
      </c>
      <c r="J151" s="3">
        <f t="shared" si="42"/>
        <v>3.4334370994323384E-3</v>
      </c>
      <c r="K151" s="3">
        <f t="shared" si="42"/>
        <v>1.0748973089177039E-3</v>
      </c>
      <c r="L151" s="15" t="str">
        <f t="shared" si="43"/>
        <v/>
      </c>
      <c r="M151" s="12">
        <v>0.38920450653411043</v>
      </c>
      <c r="N151" s="15" t="str">
        <f t="shared" si="45"/>
        <v/>
      </c>
      <c r="O151" s="15" t="str">
        <f t="shared" si="46"/>
        <v>Exit Trade</v>
      </c>
      <c r="P151" s="15" t="str">
        <f t="shared" si="47"/>
        <v/>
      </c>
      <c r="Q151" s="15">
        <f t="shared" si="48"/>
        <v>1110.55</v>
      </c>
      <c r="R151" s="15" t="str">
        <f t="shared" si="49"/>
        <v/>
      </c>
      <c r="S151" s="15">
        <f t="shared" si="50"/>
        <v>1335.8</v>
      </c>
      <c r="T151" s="18" t="str">
        <f t="shared" si="51"/>
        <v/>
      </c>
      <c r="U151" s="18">
        <f t="shared" si="52"/>
        <v>1.9849325574051932E-3</v>
      </c>
      <c r="V151" s="18" t="str">
        <f t="shared" si="53"/>
        <v/>
      </c>
      <c r="W151" s="18">
        <f t="shared" si="54"/>
        <v>1.8101444304713998E-2</v>
      </c>
      <c r="X151" s="18" t="str">
        <f t="shared" si="33"/>
        <v/>
      </c>
      <c r="Y151" s="18" t="str">
        <f t="shared" si="34"/>
        <v/>
      </c>
      <c r="Z151" s="18" t="str">
        <f t="shared" si="35"/>
        <v/>
      </c>
      <c r="AA151" s="18" t="str">
        <f t="shared" si="36"/>
        <v/>
      </c>
    </row>
    <row r="152" spans="1:27">
      <c r="A152" s="11">
        <v>42223</v>
      </c>
      <c r="B152" s="12">
        <v>1092.6500000000001</v>
      </c>
      <c r="C152" s="12">
        <v>1298.45</v>
      </c>
      <c r="D152" s="9">
        <f t="shared" si="44"/>
        <v>-7.4944160631413015E-2</v>
      </c>
      <c r="E152" s="9">
        <f t="shared" si="37"/>
        <v>-8.0934344680547679E-2</v>
      </c>
      <c r="F152" s="9">
        <f t="shared" si="38"/>
        <v>5.4531529074303715E-3</v>
      </c>
      <c r="G152" s="9">
        <f t="shared" si="39"/>
        <v>-6.8664750638829347E-2</v>
      </c>
      <c r="H152" s="9">
        <f t="shared" si="40"/>
        <v>-9.3203938722266011E-2</v>
      </c>
      <c r="I152" s="9">
        <f t="shared" si="41"/>
        <v>1.0984808515038234</v>
      </c>
      <c r="J152" s="3">
        <f t="shared" si="42"/>
        <v>-3.0110862721839083E-3</v>
      </c>
      <c r="K152" s="3">
        <f t="shared" si="42"/>
        <v>-4.1415807033016562E-3</v>
      </c>
      <c r="L152" s="15" t="str">
        <f t="shared" si="43"/>
        <v/>
      </c>
      <c r="M152" s="12">
        <v>0.38920450653411043</v>
      </c>
      <c r="N152" s="15" t="str">
        <f t="shared" si="45"/>
        <v/>
      </c>
      <c r="O152" s="15" t="str">
        <f t="shared" si="46"/>
        <v>Exit Trade</v>
      </c>
      <c r="P152" s="15" t="str">
        <f t="shared" si="47"/>
        <v/>
      </c>
      <c r="Q152" s="15">
        <f t="shared" si="48"/>
        <v>1110.55</v>
      </c>
      <c r="R152" s="15" t="str">
        <f t="shared" si="49"/>
        <v/>
      </c>
      <c r="S152" s="15">
        <f t="shared" si="50"/>
        <v>1335.8</v>
      </c>
      <c r="T152" s="18" t="str">
        <f t="shared" si="51"/>
        <v/>
      </c>
      <c r="U152" s="18">
        <f t="shared" si="52"/>
        <v>1.9849325574051932E-3</v>
      </c>
      <c r="V152" s="18" t="str">
        <f t="shared" si="53"/>
        <v/>
      </c>
      <c r="W152" s="18">
        <f t="shared" si="54"/>
        <v>1.8101444304713998E-2</v>
      </c>
      <c r="X152" s="18" t="str">
        <f t="shared" si="33"/>
        <v/>
      </c>
      <c r="Y152" s="18" t="str">
        <f t="shared" si="34"/>
        <v/>
      </c>
      <c r="Z152" s="18" t="str">
        <f t="shared" si="35"/>
        <v/>
      </c>
      <c r="AA152" s="18" t="str">
        <f t="shared" si="36"/>
        <v/>
      </c>
    </row>
    <row r="153" spans="1:27">
      <c r="A153" s="11">
        <v>42226</v>
      </c>
      <c r="B153" s="12">
        <v>1094.6500000000001</v>
      </c>
      <c r="C153" s="12">
        <v>1305.5</v>
      </c>
      <c r="D153" s="9">
        <f t="shared" si="44"/>
        <v>-7.6501594760517197E-2</v>
      </c>
      <c r="E153" s="9">
        <f t="shared" si="37"/>
        <v>-8.0646367052381374E-2</v>
      </c>
      <c r="F153" s="9">
        <f t="shared" si="38"/>
        <v>5.4514643856571838E-3</v>
      </c>
      <c r="G153" s="9">
        <f t="shared" si="39"/>
        <v>-6.838057218465271E-2</v>
      </c>
      <c r="H153" s="9">
        <f t="shared" si="40"/>
        <v>-9.2912161920110037E-2</v>
      </c>
      <c r="I153" s="9">
        <f t="shared" si="41"/>
        <v>0.76030438771077413</v>
      </c>
      <c r="J153" s="3">
        <f t="shared" si="42"/>
        <v>1.8304123003706583E-3</v>
      </c>
      <c r="K153" s="3">
        <f t="shared" si="42"/>
        <v>5.4295506180445565E-3</v>
      </c>
      <c r="L153" s="15" t="str">
        <f t="shared" si="43"/>
        <v/>
      </c>
      <c r="M153" s="12">
        <v>0.38920450653411043</v>
      </c>
      <c r="N153" s="15" t="str">
        <f t="shared" si="45"/>
        <v/>
      </c>
      <c r="O153" s="15" t="str">
        <f t="shared" si="46"/>
        <v>Exit Trade</v>
      </c>
      <c r="P153" s="15" t="str">
        <f t="shared" si="47"/>
        <v/>
      </c>
      <c r="Q153" s="15">
        <f t="shared" si="48"/>
        <v>1110.55</v>
      </c>
      <c r="R153" s="15" t="str">
        <f t="shared" si="49"/>
        <v/>
      </c>
      <c r="S153" s="15">
        <f t="shared" si="50"/>
        <v>1335.8</v>
      </c>
      <c r="T153" s="18" t="str">
        <f t="shared" si="51"/>
        <v/>
      </c>
      <c r="U153" s="18">
        <f t="shared" si="52"/>
        <v>1.9849325574051932E-3</v>
      </c>
      <c r="V153" s="18" t="str">
        <f t="shared" si="53"/>
        <v/>
      </c>
      <c r="W153" s="18">
        <f t="shared" si="54"/>
        <v>1.8101444304713998E-2</v>
      </c>
      <c r="X153" s="18" t="str">
        <f t="shared" ref="X153:X216" si="55">IF(AND(O152="Enter Trade",O153="Exit Trade",U152&gt;W152),1-Q153/Q152,IF(AND(O152="Enter Trade",O153="Exit Trade",U152&lt;W152),Q153/Q152-1,""))</f>
        <v/>
      </c>
      <c r="Y153" s="18" t="str">
        <f t="shared" ref="Y153:Y216" si="56">IF(AND(O152="Enter Trade",O153="Exit Trade",U152&gt;W152),S153/S152-1,IF(AND(O152="Enter Trade",O153="Exit Trade",U152&lt;W152),1-S153/S152,""))</f>
        <v/>
      </c>
      <c r="Z153" s="18" t="str">
        <f t="shared" ref="Z153:Z216" si="57">IF(AND(X153&lt;&gt;"",Y153&lt;&gt;""),(X153+Y153),"")</f>
        <v/>
      </c>
      <c r="AA153" s="18" t="str">
        <f t="shared" ref="AA153:AA216" si="58">IF(AND(X153&lt;&gt;"",Y153&lt;&gt;""),(X153+Y153)/2,"")</f>
        <v/>
      </c>
    </row>
    <row r="154" spans="1:27">
      <c r="A154" s="11">
        <v>42227</v>
      </c>
      <c r="B154" s="12">
        <v>1094.7</v>
      </c>
      <c r="C154" s="12">
        <v>1290.6500000000001</v>
      </c>
      <c r="D154" s="9">
        <f t="shared" si="44"/>
        <v>-7.1513367654619506E-2</v>
      </c>
      <c r="E154" s="9">
        <f t="shared" si="37"/>
        <v>-8.0212469196198705E-2</v>
      </c>
      <c r="F154" s="9">
        <f t="shared" si="38"/>
        <v>5.6462198245864305E-3</v>
      </c>
      <c r="G154" s="9">
        <f t="shared" si="39"/>
        <v>-6.7508474590879233E-2</v>
      </c>
      <c r="H154" s="9">
        <f t="shared" si="40"/>
        <v>-9.2916463801518176E-2</v>
      </c>
      <c r="I154" s="9">
        <f t="shared" si="41"/>
        <v>1.5406948032202028</v>
      </c>
      <c r="J154" s="3">
        <f t="shared" si="42"/>
        <v>4.5676700315127687E-5</v>
      </c>
      <c r="K154" s="3">
        <f t="shared" si="42"/>
        <v>-1.1374952125622298E-2</v>
      </c>
      <c r="L154" s="15" t="str">
        <f t="shared" si="43"/>
        <v/>
      </c>
      <c r="M154" s="12">
        <v>0.38920450653411043</v>
      </c>
      <c r="N154" s="15" t="str">
        <f t="shared" si="45"/>
        <v/>
      </c>
      <c r="O154" s="15" t="str">
        <f t="shared" si="46"/>
        <v>Exit Trade</v>
      </c>
      <c r="P154" s="15" t="str">
        <f t="shared" si="47"/>
        <v/>
      </c>
      <c r="Q154" s="15">
        <f t="shared" si="48"/>
        <v>1110.55</v>
      </c>
      <c r="R154" s="15" t="str">
        <f t="shared" si="49"/>
        <v/>
      </c>
      <c r="S154" s="15">
        <f t="shared" si="50"/>
        <v>1335.8</v>
      </c>
      <c r="T154" s="18" t="str">
        <f t="shared" si="51"/>
        <v/>
      </c>
      <c r="U154" s="18">
        <f t="shared" si="52"/>
        <v>1.9849325574051932E-3</v>
      </c>
      <c r="V154" s="18" t="str">
        <f t="shared" si="53"/>
        <v/>
      </c>
      <c r="W154" s="18">
        <f t="shared" si="54"/>
        <v>1.8101444304713998E-2</v>
      </c>
      <c r="X154" s="18" t="str">
        <f t="shared" si="55"/>
        <v/>
      </c>
      <c r="Y154" s="18" t="str">
        <f t="shared" si="56"/>
        <v/>
      </c>
      <c r="Z154" s="18" t="str">
        <f t="shared" si="57"/>
        <v/>
      </c>
      <c r="AA154" s="18" t="str">
        <f t="shared" si="58"/>
        <v/>
      </c>
    </row>
    <row r="155" spans="1:27">
      <c r="A155" s="11">
        <v>42228</v>
      </c>
      <c r="B155" s="12">
        <v>1070.45</v>
      </c>
      <c r="C155" s="12">
        <v>1261.95</v>
      </c>
      <c r="D155" s="9">
        <f t="shared" si="44"/>
        <v>-7.1475761470425919E-2</v>
      </c>
      <c r="E155" s="9">
        <f t="shared" si="37"/>
        <v>-7.9889621489005219E-2</v>
      </c>
      <c r="F155" s="9">
        <f t="shared" si="38"/>
        <v>5.8628497757074339E-3</v>
      </c>
      <c r="G155" s="9">
        <f t="shared" si="39"/>
        <v>-6.6698209493663493E-2</v>
      </c>
      <c r="H155" s="9">
        <f t="shared" si="40"/>
        <v>-9.3081033484346945E-2</v>
      </c>
      <c r="I155" s="9">
        <f t="shared" si="41"/>
        <v>1.4351143796045929</v>
      </c>
      <c r="J155" s="3">
        <f t="shared" si="42"/>
        <v>-2.2152187814012972E-2</v>
      </c>
      <c r="K155" s="3">
        <f t="shared" si="42"/>
        <v>-2.2236857397435434E-2</v>
      </c>
      <c r="L155" s="15" t="str">
        <f t="shared" si="43"/>
        <v/>
      </c>
      <c r="M155" s="12">
        <v>0.38920450653411043</v>
      </c>
      <c r="N155" s="15" t="str">
        <f t="shared" si="45"/>
        <v/>
      </c>
      <c r="O155" s="15" t="str">
        <f t="shared" si="46"/>
        <v>Exit Trade</v>
      </c>
      <c r="P155" s="15" t="str">
        <f t="shared" si="47"/>
        <v/>
      </c>
      <c r="Q155" s="15">
        <f t="shared" si="48"/>
        <v>1110.55</v>
      </c>
      <c r="R155" s="15" t="str">
        <f t="shared" si="49"/>
        <v/>
      </c>
      <c r="S155" s="15">
        <f t="shared" si="50"/>
        <v>1335.8</v>
      </c>
      <c r="T155" s="18" t="str">
        <f t="shared" si="51"/>
        <v/>
      </c>
      <c r="U155" s="18">
        <f t="shared" si="52"/>
        <v>1.9849325574051932E-3</v>
      </c>
      <c r="V155" s="18" t="str">
        <f t="shared" si="53"/>
        <v/>
      </c>
      <c r="W155" s="18">
        <f t="shared" si="54"/>
        <v>1.8101444304713998E-2</v>
      </c>
      <c r="X155" s="18" t="str">
        <f t="shared" si="55"/>
        <v/>
      </c>
      <c r="Y155" s="18" t="str">
        <f t="shared" si="56"/>
        <v/>
      </c>
      <c r="Z155" s="18" t="str">
        <f t="shared" si="57"/>
        <v/>
      </c>
      <c r="AA155" s="18" t="str">
        <f t="shared" si="58"/>
        <v/>
      </c>
    </row>
    <row r="156" spans="1:27">
      <c r="A156" s="11">
        <v>42229</v>
      </c>
      <c r="B156" s="12">
        <v>1077.55</v>
      </c>
      <c r="C156" s="12">
        <v>1256.95</v>
      </c>
      <c r="D156" s="9">
        <f t="shared" si="44"/>
        <v>-6.6880571061924549E-2</v>
      </c>
      <c r="E156" s="9">
        <f t="shared" si="37"/>
        <v>-7.9305541868287963E-2</v>
      </c>
      <c r="F156" s="9">
        <f t="shared" si="38"/>
        <v>6.2572658966492259E-3</v>
      </c>
      <c r="G156" s="9">
        <f t="shared" si="39"/>
        <v>-6.522669360082721E-2</v>
      </c>
      <c r="H156" s="9">
        <f t="shared" si="40"/>
        <v>-9.3384390135748716E-2</v>
      </c>
      <c r="I156" s="9">
        <f t="shared" si="41"/>
        <v>1.9856868817125068</v>
      </c>
      <c r="J156" s="3">
        <f t="shared" si="42"/>
        <v>6.632724555093567E-3</v>
      </c>
      <c r="K156" s="3">
        <f t="shared" si="42"/>
        <v>-3.9621221126035101E-3</v>
      </c>
      <c r="L156" s="15" t="str">
        <f t="shared" si="43"/>
        <v/>
      </c>
      <c r="M156" s="12">
        <v>0.38920450653411043</v>
      </c>
      <c r="N156" s="15" t="str">
        <f t="shared" si="45"/>
        <v/>
      </c>
      <c r="O156" s="15" t="str">
        <f t="shared" si="46"/>
        <v>Exit Trade</v>
      </c>
      <c r="P156" s="15" t="str">
        <f t="shared" si="47"/>
        <v/>
      </c>
      <c r="Q156" s="15">
        <f t="shared" si="48"/>
        <v>1110.55</v>
      </c>
      <c r="R156" s="15" t="str">
        <f t="shared" si="49"/>
        <v/>
      </c>
      <c r="S156" s="15">
        <f t="shared" si="50"/>
        <v>1335.8</v>
      </c>
      <c r="T156" s="18" t="str">
        <f t="shared" si="51"/>
        <v/>
      </c>
      <c r="U156" s="18">
        <f t="shared" si="52"/>
        <v>1.9849325574051932E-3</v>
      </c>
      <c r="V156" s="18" t="str">
        <f t="shared" si="53"/>
        <v/>
      </c>
      <c r="W156" s="18">
        <f t="shared" si="54"/>
        <v>1.8101444304713998E-2</v>
      </c>
      <c r="X156" s="18" t="str">
        <f t="shared" si="55"/>
        <v/>
      </c>
      <c r="Y156" s="18" t="str">
        <f t="shared" si="56"/>
        <v/>
      </c>
      <c r="Z156" s="18" t="str">
        <f t="shared" si="57"/>
        <v/>
      </c>
      <c r="AA156" s="18" t="str">
        <f t="shared" si="58"/>
        <v/>
      </c>
    </row>
    <row r="157" spans="1:27">
      <c r="A157" s="11">
        <v>42230</v>
      </c>
      <c r="B157" s="12">
        <v>1101.8</v>
      </c>
      <c r="C157" s="12">
        <v>1299.95</v>
      </c>
      <c r="D157" s="9">
        <f t="shared" si="44"/>
        <v>-7.1823880314382915E-2</v>
      </c>
      <c r="E157" s="9">
        <f t="shared" si="37"/>
        <v>-7.8760770306808461E-2</v>
      </c>
      <c r="F157" s="9">
        <f t="shared" si="38"/>
        <v>6.169988473044616E-3</v>
      </c>
      <c r="G157" s="9">
        <f t="shared" si="39"/>
        <v>-6.4878296242458069E-2</v>
      </c>
      <c r="H157" s="9">
        <f t="shared" si="40"/>
        <v>-9.2643244371158853E-2</v>
      </c>
      <c r="I157" s="9">
        <f t="shared" si="41"/>
        <v>1.1242954541538224</v>
      </c>
      <c r="J157" s="3">
        <f t="shared" si="42"/>
        <v>2.2504756159806971E-2</v>
      </c>
      <c r="K157" s="3">
        <f t="shared" si="42"/>
        <v>3.4209793547873818E-2</v>
      </c>
      <c r="L157" s="15" t="str">
        <f t="shared" si="43"/>
        <v/>
      </c>
      <c r="M157" s="12">
        <v>0.38920450653411043</v>
      </c>
      <c r="N157" s="15" t="str">
        <f t="shared" si="45"/>
        <v/>
      </c>
      <c r="O157" s="15" t="str">
        <f t="shared" si="46"/>
        <v>Exit Trade</v>
      </c>
      <c r="P157" s="15" t="str">
        <f t="shared" si="47"/>
        <v/>
      </c>
      <c r="Q157" s="15">
        <f t="shared" si="48"/>
        <v>1110.55</v>
      </c>
      <c r="R157" s="15" t="str">
        <f t="shared" si="49"/>
        <v/>
      </c>
      <c r="S157" s="15">
        <f t="shared" si="50"/>
        <v>1335.8</v>
      </c>
      <c r="T157" s="18" t="str">
        <f t="shared" si="51"/>
        <v/>
      </c>
      <c r="U157" s="18">
        <f t="shared" si="52"/>
        <v>1.9849325574051932E-3</v>
      </c>
      <c r="V157" s="18" t="str">
        <f t="shared" si="53"/>
        <v/>
      </c>
      <c r="W157" s="18">
        <f t="shared" si="54"/>
        <v>1.8101444304713998E-2</v>
      </c>
      <c r="X157" s="18" t="str">
        <f t="shared" si="55"/>
        <v/>
      </c>
      <c r="Y157" s="18" t="str">
        <f t="shared" si="56"/>
        <v/>
      </c>
      <c r="Z157" s="18" t="str">
        <f t="shared" si="57"/>
        <v/>
      </c>
      <c r="AA157" s="18" t="str">
        <f t="shared" si="58"/>
        <v/>
      </c>
    </row>
    <row r="158" spans="1:27">
      <c r="A158" s="11">
        <v>42233</v>
      </c>
      <c r="B158" s="12">
        <v>1091.5</v>
      </c>
      <c r="C158" s="12">
        <v>1279.5999999999999</v>
      </c>
      <c r="D158" s="9">
        <f t="shared" si="44"/>
        <v>-6.905049136691141E-2</v>
      </c>
      <c r="E158" s="9">
        <f t="shared" si="37"/>
        <v>-7.8230631002176795E-2</v>
      </c>
      <c r="F158" s="9">
        <f t="shared" si="38"/>
        <v>6.3013070945991505E-3</v>
      </c>
      <c r="G158" s="9">
        <f t="shared" si="39"/>
        <v>-6.4052690039328702E-2</v>
      </c>
      <c r="H158" s="9">
        <f t="shared" si="40"/>
        <v>-9.2408571965024888E-2</v>
      </c>
      <c r="I158" s="9">
        <f t="shared" si="41"/>
        <v>1.4568627583844758</v>
      </c>
      <c r="J158" s="3">
        <f t="shared" si="42"/>
        <v>-9.3483390815029543E-3</v>
      </c>
      <c r="K158" s="3">
        <f t="shared" si="42"/>
        <v>-1.5654448248009642E-2</v>
      </c>
      <c r="L158" s="15" t="str">
        <f t="shared" si="43"/>
        <v/>
      </c>
      <c r="M158" s="12">
        <v>0.38920450653411043</v>
      </c>
      <c r="N158" s="15" t="str">
        <f t="shared" si="45"/>
        <v/>
      </c>
      <c r="O158" s="15" t="str">
        <f t="shared" si="46"/>
        <v>Exit Trade</v>
      </c>
      <c r="P158" s="15" t="str">
        <f t="shared" si="47"/>
        <v/>
      </c>
      <c r="Q158" s="15">
        <f t="shared" si="48"/>
        <v>1110.55</v>
      </c>
      <c r="R158" s="15" t="str">
        <f t="shared" si="49"/>
        <v/>
      </c>
      <c r="S158" s="15">
        <f t="shared" si="50"/>
        <v>1335.8</v>
      </c>
      <c r="T158" s="18" t="str">
        <f t="shared" si="51"/>
        <v/>
      </c>
      <c r="U158" s="18">
        <f t="shared" si="52"/>
        <v>1.9849325574051932E-3</v>
      </c>
      <c r="V158" s="18" t="str">
        <f t="shared" si="53"/>
        <v/>
      </c>
      <c r="W158" s="18">
        <f t="shared" si="54"/>
        <v>1.8101444304713998E-2</v>
      </c>
      <c r="X158" s="18" t="str">
        <f t="shared" si="55"/>
        <v/>
      </c>
      <c r="Y158" s="18" t="str">
        <f t="shared" si="56"/>
        <v/>
      </c>
      <c r="Z158" s="18" t="str">
        <f t="shared" si="57"/>
        <v/>
      </c>
      <c r="AA158" s="18" t="str">
        <f t="shared" si="58"/>
        <v/>
      </c>
    </row>
    <row r="159" spans="1:27">
      <c r="A159" s="11">
        <v>42234</v>
      </c>
      <c r="B159" s="12">
        <v>1086.3499999999999</v>
      </c>
      <c r="C159" s="12">
        <v>1266.0999999999999</v>
      </c>
      <c r="D159" s="9">
        <f t="shared" si="44"/>
        <v>-6.649824009146979E-2</v>
      </c>
      <c r="E159" s="9">
        <f t="shared" si="37"/>
        <v>-7.7445264508664999E-2</v>
      </c>
      <c r="F159" s="9">
        <f t="shared" si="38"/>
        <v>6.2442160061826563E-3</v>
      </c>
      <c r="G159" s="9">
        <f t="shared" si="39"/>
        <v>-6.3395778494754029E-2</v>
      </c>
      <c r="H159" s="9">
        <f t="shared" si="40"/>
        <v>-9.1494750522575968E-2</v>
      </c>
      <c r="I159" s="9">
        <f t="shared" si="41"/>
        <v>1.753146336762871</v>
      </c>
      <c r="J159" s="3">
        <f t="shared" si="42"/>
        <v>-4.7182775996336152E-3</v>
      </c>
      <c r="K159" s="3">
        <f t="shared" si="42"/>
        <v>-1.0550171928727729E-2</v>
      </c>
      <c r="L159" s="15" t="str">
        <f t="shared" si="43"/>
        <v/>
      </c>
      <c r="M159" s="12">
        <v>0.38920450653411043</v>
      </c>
      <c r="N159" s="15" t="str">
        <f t="shared" si="45"/>
        <v/>
      </c>
      <c r="O159" s="15" t="str">
        <f t="shared" si="46"/>
        <v>Exit Trade</v>
      </c>
      <c r="P159" s="15" t="str">
        <f t="shared" si="47"/>
        <v/>
      </c>
      <c r="Q159" s="15">
        <f t="shared" si="48"/>
        <v>1110.55</v>
      </c>
      <c r="R159" s="15" t="str">
        <f t="shared" si="49"/>
        <v/>
      </c>
      <c r="S159" s="15">
        <f t="shared" si="50"/>
        <v>1335.8</v>
      </c>
      <c r="T159" s="18" t="str">
        <f t="shared" si="51"/>
        <v/>
      </c>
      <c r="U159" s="18">
        <f t="shared" si="52"/>
        <v>1.9849325574051932E-3</v>
      </c>
      <c r="V159" s="18" t="str">
        <f t="shared" si="53"/>
        <v/>
      </c>
      <c r="W159" s="18">
        <f t="shared" si="54"/>
        <v>1.8101444304713998E-2</v>
      </c>
      <c r="X159" s="18" t="str">
        <f t="shared" si="55"/>
        <v/>
      </c>
      <c r="Y159" s="18" t="str">
        <f t="shared" si="56"/>
        <v/>
      </c>
      <c r="Z159" s="18" t="str">
        <f t="shared" si="57"/>
        <v/>
      </c>
      <c r="AA159" s="18" t="str">
        <f t="shared" si="58"/>
        <v/>
      </c>
    </row>
    <row r="160" spans="1:27">
      <c r="A160" s="11">
        <v>42235</v>
      </c>
      <c r="B160" s="12">
        <v>1081.8499999999999</v>
      </c>
      <c r="C160" s="12">
        <v>1256.3</v>
      </c>
      <c r="D160" s="9">
        <f t="shared" si="44"/>
        <v>-6.4926310359519124E-2</v>
      </c>
      <c r="E160" s="9">
        <f t="shared" ref="E160:E223" si="59">AVERAGE(D131:D160)</f>
        <v>-7.6886482136774612E-2</v>
      </c>
      <c r="F160" s="9">
        <f t="shared" ref="F160:F223" si="60">STDEV(D131:D160)</f>
        <v>6.5916821373894676E-3</v>
      </c>
      <c r="G160" s="9">
        <f t="shared" ref="G160:G223" si="61">E160+2.25*F160</f>
        <v>-6.2055197327648311E-2</v>
      </c>
      <c r="H160" s="9">
        <f t="shared" ref="H160:H223" si="62">E160-2.25*F160</f>
        <v>-9.1717766945900919E-2</v>
      </c>
      <c r="I160" s="9">
        <f t="shared" ref="I160:I223" si="63">(D160-E160)/F160</f>
        <v>1.8144339377978753</v>
      </c>
      <c r="J160" s="3">
        <f t="shared" ref="J160:K223" si="64">(B160-B159)/B159</f>
        <v>-4.1423114097666504E-3</v>
      </c>
      <c r="K160" s="3">
        <f t="shared" si="64"/>
        <v>-7.7403048732327265E-3</v>
      </c>
      <c r="L160" s="15" t="str">
        <f t="shared" ref="L160:L223" si="65">IF(ABS(I160)&gt;2,"Enter Trade",IF(ABS(I160)&lt;0.5,"Exit Trade",""))</f>
        <v/>
      </c>
      <c r="M160" s="12">
        <v>0.38920450653411043</v>
      </c>
      <c r="N160" s="15" t="str">
        <f t="shared" si="45"/>
        <v/>
      </c>
      <c r="O160" s="15" t="str">
        <f t="shared" si="46"/>
        <v>Exit Trade</v>
      </c>
      <c r="P160" s="15" t="str">
        <f t="shared" si="47"/>
        <v/>
      </c>
      <c r="Q160" s="15">
        <f t="shared" si="48"/>
        <v>1110.55</v>
      </c>
      <c r="R160" s="15" t="str">
        <f t="shared" si="49"/>
        <v/>
      </c>
      <c r="S160" s="15">
        <f t="shared" si="50"/>
        <v>1335.8</v>
      </c>
      <c r="T160" s="18" t="str">
        <f t="shared" si="51"/>
        <v/>
      </c>
      <c r="U160" s="18">
        <f t="shared" si="52"/>
        <v>1.9849325574051932E-3</v>
      </c>
      <c r="V160" s="18" t="str">
        <f t="shared" si="53"/>
        <v/>
      </c>
      <c r="W160" s="18">
        <f t="shared" si="54"/>
        <v>1.8101444304713998E-2</v>
      </c>
      <c r="X160" s="18" t="str">
        <f t="shared" si="55"/>
        <v/>
      </c>
      <c r="Y160" s="18" t="str">
        <f t="shared" si="56"/>
        <v/>
      </c>
      <c r="Z160" s="18" t="str">
        <f t="shared" si="57"/>
        <v/>
      </c>
      <c r="AA160" s="18" t="str">
        <f t="shared" si="58"/>
        <v/>
      </c>
    </row>
    <row r="161" spans="1:27">
      <c r="A161" s="11">
        <v>42236</v>
      </c>
      <c r="B161" s="12">
        <v>1074.7</v>
      </c>
      <c r="C161" s="12">
        <v>1249.9000000000001</v>
      </c>
      <c r="D161" s="9">
        <f t="shared" si="44"/>
        <v>-6.5588019182689611E-2</v>
      </c>
      <c r="E161" s="9">
        <f t="shared" si="59"/>
        <v>-7.6473415839625233E-2</v>
      </c>
      <c r="F161" s="9">
        <f t="shared" si="60"/>
        <v>6.9017705917533518E-3</v>
      </c>
      <c r="G161" s="9">
        <f t="shared" si="61"/>
        <v>-6.0944432008180192E-2</v>
      </c>
      <c r="H161" s="9">
        <f t="shared" si="62"/>
        <v>-9.2002399671070267E-2</v>
      </c>
      <c r="I161" s="9">
        <f t="shared" si="63"/>
        <v>1.5771889998694169</v>
      </c>
      <c r="J161" s="3">
        <f t="shared" si="64"/>
        <v>-6.6090493136755227E-3</v>
      </c>
      <c r="K161" s="3">
        <f t="shared" si="64"/>
        <v>-5.0943246039957526E-3</v>
      </c>
      <c r="L161" s="15" t="str">
        <f t="shared" si="65"/>
        <v/>
      </c>
      <c r="M161" s="12">
        <v>0.38920450653411043</v>
      </c>
      <c r="N161" s="15" t="str">
        <f t="shared" si="45"/>
        <v/>
      </c>
      <c r="O161" s="15" t="str">
        <f t="shared" si="46"/>
        <v>Exit Trade</v>
      </c>
      <c r="P161" s="15" t="str">
        <f t="shared" si="47"/>
        <v/>
      </c>
      <c r="Q161" s="15">
        <f t="shared" si="48"/>
        <v>1110.55</v>
      </c>
      <c r="R161" s="15" t="str">
        <f t="shared" si="49"/>
        <v/>
      </c>
      <c r="S161" s="15">
        <f t="shared" si="50"/>
        <v>1335.8</v>
      </c>
      <c r="T161" s="18" t="str">
        <f t="shared" si="51"/>
        <v/>
      </c>
      <c r="U161" s="18">
        <f t="shared" si="52"/>
        <v>1.9849325574051932E-3</v>
      </c>
      <c r="V161" s="18" t="str">
        <f t="shared" si="53"/>
        <v/>
      </c>
      <c r="W161" s="18">
        <f t="shared" si="54"/>
        <v>1.8101444304713998E-2</v>
      </c>
      <c r="X161" s="18" t="str">
        <f t="shared" si="55"/>
        <v/>
      </c>
      <c r="Y161" s="18" t="str">
        <f t="shared" si="56"/>
        <v/>
      </c>
      <c r="Z161" s="18" t="str">
        <f t="shared" si="57"/>
        <v/>
      </c>
      <c r="AA161" s="18" t="str">
        <f t="shared" si="58"/>
        <v/>
      </c>
    </row>
    <row r="162" spans="1:27">
      <c r="A162" s="11">
        <v>42237</v>
      </c>
      <c r="B162" s="12">
        <v>1061.3</v>
      </c>
      <c r="C162" s="12">
        <v>1228.3499999999999</v>
      </c>
      <c r="D162" s="9">
        <f t="shared" si="44"/>
        <v>-6.3483965939541531E-2</v>
      </c>
      <c r="E162" s="9">
        <f t="shared" si="59"/>
        <v>-7.623555159489552E-2</v>
      </c>
      <c r="F162" s="9">
        <f t="shared" si="60"/>
        <v>7.2258238574178565E-3</v>
      </c>
      <c r="G162" s="9">
        <f t="shared" si="61"/>
        <v>-5.9977447915705348E-2</v>
      </c>
      <c r="H162" s="9">
        <f t="shared" si="62"/>
        <v>-9.2493655274085693E-2</v>
      </c>
      <c r="I162" s="9">
        <f t="shared" si="63"/>
        <v>1.7647241210098858</v>
      </c>
      <c r="J162" s="3">
        <f t="shared" si="64"/>
        <v>-1.2468595887224427E-2</v>
      </c>
      <c r="K162" s="3">
        <f t="shared" si="64"/>
        <v>-1.7241379310344973E-2</v>
      </c>
      <c r="L162" s="15" t="str">
        <f t="shared" si="65"/>
        <v/>
      </c>
      <c r="M162" s="12">
        <v>0.38920450653411043</v>
      </c>
      <c r="N162" s="15" t="str">
        <f t="shared" si="45"/>
        <v/>
      </c>
      <c r="O162" s="15" t="str">
        <f t="shared" si="46"/>
        <v>Exit Trade</v>
      </c>
      <c r="P162" s="15" t="str">
        <f t="shared" si="47"/>
        <v/>
      </c>
      <c r="Q162" s="15">
        <f t="shared" si="48"/>
        <v>1110.55</v>
      </c>
      <c r="R162" s="15" t="str">
        <f t="shared" si="49"/>
        <v/>
      </c>
      <c r="S162" s="15">
        <f t="shared" si="50"/>
        <v>1335.8</v>
      </c>
      <c r="T162" s="18" t="str">
        <f t="shared" si="51"/>
        <v/>
      </c>
      <c r="U162" s="18">
        <f t="shared" si="52"/>
        <v>1.9849325574051932E-3</v>
      </c>
      <c r="V162" s="18" t="str">
        <f t="shared" si="53"/>
        <v/>
      </c>
      <c r="W162" s="18">
        <f t="shared" si="54"/>
        <v>1.8101444304713998E-2</v>
      </c>
      <c r="X162" s="18" t="str">
        <f t="shared" si="55"/>
        <v/>
      </c>
      <c r="Y162" s="18" t="str">
        <f t="shared" si="56"/>
        <v/>
      </c>
      <c r="Z162" s="18" t="str">
        <f t="shared" si="57"/>
        <v/>
      </c>
      <c r="AA162" s="18" t="str">
        <f t="shared" si="58"/>
        <v/>
      </c>
    </row>
    <row r="163" spans="1:27">
      <c r="A163" s="11">
        <v>42240</v>
      </c>
      <c r="B163" s="12">
        <v>1019.05</v>
      </c>
      <c r="C163" s="12">
        <v>1167.75</v>
      </c>
      <c r="D163" s="9">
        <f t="shared" si="44"/>
        <v>-5.9154382639000753E-2</v>
      </c>
      <c r="E163" s="9">
        <f t="shared" si="59"/>
        <v>-7.5476164852168542E-2</v>
      </c>
      <c r="F163" s="9">
        <f t="shared" si="60"/>
        <v>7.7817973461950163E-3</v>
      </c>
      <c r="G163" s="9">
        <f t="shared" si="61"/>
        <v>-5.7967120823229759E-2</v>
      </c>
      <c r="H163" s="9">
        <f t="shared" si="62"/>
        <v>-9.2985208881107326E-2</v>
      </c>
      <c r="I163" s="9">
        <f t="shared" si="63"/>
        <v>2.0974309002210756</v>
      </c>
      <c r="J163" s="3">
        <f t="shared" si="64"/>
        <v>-3.9809667389051166E-2</v>
      </c>
      <c r="K163" s="3">
        <f t="shared" si="64"/>
        <v>-4.9334473073635296E-2</v>
      </c>
      <c r="L163" s="15" t="str">
        <f t="shared" si="65"/>
        <v>Enter Trade</v>
      </c>
      <c r="M163" s="12">
        <v>2.0974309002210756</v>
      </c>
      <c r="N163" s="15" t="str">
        <f t="shared" si="45"/>
        <v>Enter Trade</v>
      </c>
      <c r="O163" s="15" t="str">
        <f t="shared" si="46"/>
        <v>Enter Trade</v>
      </c>
      <c r="P163" s="15">
        <f t="shared" si="47"/>
        <v>1019.05</v>
      </c>
      <c r="Q163" s="15">
        <f t="shared" si="48"/>
        <v>1019.05</v>
      </c>
      <c r="R163" s="15">
        <f t="shared" si="49"/>
        <v>1167.75</v>
      </c>
      <c r="S163" s="15">
        <f t="shared" si="50"/>
        <v>1167.75</v>
      </c>
      <c r="T163" s="18">
        <f t="shared" si="51"/>
        <v>-3.9809667389051166E-2</v>
      </c>
      <c r="U163" s="18">
        <f t="shared" si="52"/>
        <v>-3.9809667389051166E-2</v>
      </c>
      <c r="V163" s="18">
        <f t="shared" si="53"/>
        <v>-4.9334473073635296E-2</v>
      </c>
      <c r="W163" s="18">
        <f t="shared" si="54"/>
        <v>-4.9334473073635296E-2</v>
      </c>
      <c r="X163" s="18" t="str">
        <f t="shared" si="55"/>
        <v/>
      </c>
      <c r="Y163" s="18" t="str">
        <f t="shared" si="56"/>
        <v/>
      </c>
      <c r="Z163" s="18" t="str">
        <f t="shared" si="57"/>
        <v/>
      </c>
      <c r="AA163" s="18" t="str">
        <f t="shared" si="58"/>
        <v/>
      </c>
    </row>
    <row r="164" spans="1:27">
      <c r="A164" s="11">
        <v>42241</v>
      </c>
      <c r="B164" s="12">
        <v>1018.45</v>
      </c>
      <c r="C164" s="12">
        <v>1145.55</v>
      </c>
      <c r="D164" s="9">
        <f t="shared" si="44"/>
        <v>-5.107433714401164E-2</v>
      </c>
      <c r="E164" s="9">
        <f t="shared" si="59"/>
        <v>-7.4449168893056777E-2</v>
      </c>
      <c r="F164" s="9">
        <f t="shared" si="60"/>
        <v>8.8646511964822605E-3</v>
      </c>
      <c r="G164" s="9">
        <f t="shared" si="61"/>
        <v>-5.4503703700971691E-2</v>
      </c>
      <c r="H164" s="9">
        <f t="shared" si="62"/>
        <v>-9.4394634085141871E-2</v>
      </c>
      <c r="I164" s="9">
        <f t="shared" si="63"/>
        <v>2.6368586006317902</v>
      </c>
      <c r="J164" s="3">
        <f t="shared" si="64"/>
        <v>-5.8878367106609988E-4</v>
      </c>
      <c r="K164" s="3">
        <f t="shared" si="64"/>
        <v>-1.9010918432883789E-2</v>
      </c>
      <c r="L164" s="15" t="str">
        <f t="shared" si="65"/>
        <v>Enter Trade</v>
      </c>
      <c r="M164" s="12">
        <v>2.0974309002210756</v>
      </c>
      <c r="N164" s="15" t="str">
        <f t="shared" si="45"/>
        <v/>
      </c>
      <c r="O164" s="15" t="str">
        <f t="shared" si="46"/>
        <v>Enter Trade</v>
      </c>
      <c r="P164" s="15" t="str">
        <f t="shared" si="47"/>
        <v/>
      </c>
      <c r="Q164" s="15">
        <f t="shared" si="48"/>
        <v>1019.05</v>
      </c>
      <c r="R164" s="15" t="str">
        <f t="shared" si="49"/>
        <v/>
      </c>
      <c r="S164" s="15">
        <f t="shared" si="50"/>
        <v>1167.75</v>
      </c>
      <c r="T164" s="18" t="str">
        <f t="shared" si="51"/>
        <v/>
      </c>
      <c r="U164" s="18">
        <f t="shared" si="52"/>
        <v>-3.9809667389051166E-2</v>
      </c>
      <c r="V164" s="18" t="str">
        <f t="shared" si="53"/>
        <v/>
      </c>
      <c r="W164" s="18">
        <f t="shared" si="54"/>
        <v>-4.9334473073635296E-2</v>
      </c>
      <c r="X164" s="18" t="str">
        <f t="shared" si="55"/>
        <v/>
      </c>
      <c r="Y164" s="18" t="str">
        <f t="shared" si="56"/>
        <v/>
      </c>
      <c r="Z164" s="18" t="str">
        <f t="shared" si="57"/>
        <v/>
      </c>
      <c r="AA164" s="18" t="str">
        <f t="shared" si="58"/>
        <v/>
      </c>
    </row>
    <row r="165" spans="1:27">
      <c r="A165" s="11">
        <v>42242</v>
      </c>
      <c r="B165" s="12">
        <v>1013.5</v>
      </c>
      <c r="C165" s="12">
        <v>1102.3499999999999</v>
      </c>
      <c r="D165" s="9">
        <f t="shared" si="44"/>
        <v>-3.6495753406300888E-2</v>
      </c>
      <c r="E165" s="9">
        <f t="shared" si="59"/>
        <v>-7.2763508432330717E-2</v>
      </c>
      <c r="F165" s="9">
        <f t="shared" si="60"/>
        <v>1.0946458864857065E-2</v>
      </c>
      <c r="G165" s="9">
        <f t="shared" si="61"/>
        <v>-4.8133975986402316E-2</v>
      </c>
      <c r="H165" s="9">
        <f t="shared" si="62"/>
        <v>-9.7393040878259118E-2</v>
      </c>
      <c r="I165" s="9">
        <f t="shared" si="63"/>
        <v>3.3131952052974167</v>
      </c>
      <c r="J165" s="3">
        <f t="shared" si="64"/>
        <v>-4.8603269674505822E-3</v>
      </c>
      <c r="K165" s="3">
        <f t="shared" si="64"/>
        <v>-3.7711143119025833E-2</v>
      </c>
      <c r="L165" s="15" t="str">
        <f t="shared" si="65"/>
        <v>Enter Trade</v>
      </c>
      <c r="M165" s="12">
        <v>2.0974309002210756</v>
      </c>
      <c r="N165" s="15" t="str">
        <f t="shared" si="45"/>
        <v/>
      </c>
      <c r="O165" s="15" t="str">
        <f t="shared" si="46"/>
        <v>Enter Trade</v>
      </c>
      <c r="P165" s="15" t="str">
        <f t="shared" si="47"/>
        <v/>
      </c>
      <c r="Q165" s="15">
        <f t="shared" si="48"/>
        <v>1019.05</v>
      </c>
      <c r="R165" s="15" t="str">
        <f t="shared" si="49"/>
        <v/>
      </c>
      <c r="S165" s="15">
        <f t="shared" si="50"/>
        <v>1167.75</v>
      </c>
      <c r="T165" s="18" t="str">
        <f t="shared" si="51"/>
        <v/>
      </c>
      <c r="U165" s="18">
        <f t="shared" si="52"/>
        <v>-3.9809667389051166E-2</v>
      </c>
      <c r="V165" s="18" t="str">
        <f t="shared" si="53"/>
        <v/>
      </c>
      <c r="W165" s="18">
        <f t="shared" si="54"/>
        <v>-4.9334473073635296E-2</v>
      </c>
      <c r="X165" s="18" t="str">
        <f t="shared" si="55"/>
        <v/>
      </c>
      <c r="Y165" s="18" t="str">
        <f t="shared" si="56"/>
        <v/>
      </c>
      <c r="Z165" s="18" t="str">
        <f t="shared" si="57"/>
        <v/>
      </c>
      <c r="AA165" s="18" t="str">
        <f t="shared" si="58"/>
        <v/>
      </c>
    </row>
    <row r="166" spans="1:27">
      <c r="A166" s="11">
        <v>42243</v>
      </c>
      <c r="B166" s="12">
        <v>1022.1</v>
      </c>
      <c r="C166" s="12">
        <v>1193.9000000000001</v>
      </c>
      <c r="D166" s="9">
        <f t="shared" si="44"/>
        <v>-6.7474563910378704E-2</v>
      </c>
      <c r="E166" s="9">
        <f t="shared" si="59"/>
        <v>-7.2136490681983689E-2</v>
      </c>
      <c r="F166" s="9">
        <f t="shared" si="60"/>
        <v>1.068074152044377E-2</v>
      </c>
      <c r="G166" s="9">
        <f t="shared" si="61"/>
        <v>-4.8104822260985211E-2</v>
      </c>
      <c r="H166" s="9">
        <f t="shared" si="62"/>
        <v>-9.6168159102982168E-2</v>
      </c>
      <c r="I166" s="9">
        <f t="shared" si="63"/>
        <v>0.43647969222751948</v>
      </c>
      <c r="J166" s="3">
        <f t="shared" si="64"/>
        <v>8.4854464726196576E-3</v>
      </c>
      <c r="K166" s="3">
        <f t="shared" si="64"/>
        <v>8.3049848051889322E-2</v>
      </c>
      <c r="L166" s="15" t="str">
        <f t="shared" si="65"/>
        <v>Exit Trade</v>
      </c>
      <c r="M166" s="12">
        <v>0.43647969222751948</v>
      </c>
      <c r="N166" s="15" t="str">
        <f t="shared" si="45"/>
        <v>Exit Trade</v>
      </c>
      <c r="O166" s="15" t="str">
        <f t="shared" si="46"/>
        <v>Exit Trade</v>
      </c>
      <c r="P166" s="15">
        <f t="shared" si="47"/>
        <v>1022.1</v>
      </c>
      <c r="Q166" s="15">
        <f t="shared" si="48"/>
        <v>1022.1</v>
      </c>
      <c r="R166" s="15">
        <f t="shared" si="49"/>
        <v>1193.9000000000001</v>
      </c>
      <c r="S166" s="15">
        <f t="shared" si="50"/>
        <v>1193.9000000000001</v>
      </c>
      <c r="T166" s="18">
        <f t="shared" si="51"/>
        <v>8.4854464726196576E-3</v>
      </c>
      <c r="U166" s="18">
        <f t="shared" si="52"/>
        <v>8.4854464726196576E-3</v>
      </c>
      <c r="V166" s="18">
        <f t="shared" si="53"/>
        <v>8.3049848051889322E-2</v>
      </c>
      <c r="W166" s="18">
        <f t="shared" si="54"/>
        <v>8.3049848051889322E-2</v>
      </c>
      <c r="X166" s="18">
        <f t="shared" si="55"/>
        <v>-2.9929836612532235E-3</v>
      </c>
      <c r="Y166" s="18">
        <f t="shared" si="56"/>
        <v>2.2393491757653594E-2</v>
      </c>
      <c r="Z166" s="18">
        <f t="shared" si="57"/>
        <v>1.9400508096400371E-2</v>
      </c>
      <c r="AA166" s="18">
        <f t="shared" si="58"/>
        <v>9.7002540482001853E-3</v>
      </c>
    </row>
    <row r="167" spans="1:27">
      <c r="A167" s="11">
        <v>42244</v>
      </c>
      <c r="B167" s="12">
        <v>1027.95</v>
      </c>
      <c r="C167" s="12">
        <v>1201.9000000000001</v>
      </c>
      <c r="D167" s="9">
        <f t="shared" si="44"/>
        <v>-6.7896344302097428E-2</v>
      </c>
      <c r="E167" s="9">
        <f t="shared" si="59"/>
        <v>-7.1825760661778995E-2</v>
      </c>
      <c r="F167" s="9">
        <f t="shared" si="60"/>
        <v>1.0663387189613061E-2</v>
      </c>
      <c r="G167" s="9">
        <f t="shared" si="61"/>
        <v>-4.7833139485149612E-2</v>
      </c>
      <c r="H167" s="9">
        <f t="shared" si="62"/>
        <v>-9.5818381838408379E-2</v>
      </c>
      <c r="I167" s="9">
        <f t="shared" si="63"/>
        <v>0.36849607819822144</v>
      </c>
      <c r="J167" s="3">
        <f t="shared" si="64"/>
        <v>5.7235104197241194E-3</v>
      </c>
      <c r="K167" s="3">
        <f t="shared" si="64"/>
        <v>6.7007287042465859E-3</v>
      </c>
      <c r="L167" s="15" t="str">
        <f t="shared" si="65"/>
        <v>Exit Trade</v>
      </c>
      <c r="M167" s="12">
        <v>0.43647969222751948</v>
      </c>
      <c r="N167" s="15" t="str">
        <f t="shared" si="45"/>
        <v/>
      </c>
      <c r="O167" s="15" t="str">
        <f t="shared" si="46"/>
        <v>Exit Trade</v>
      </c>
      <c r="P167" s="15" t="str">
        <f t="shared" si="47"/>
        <v/>
      </c>
      <c r="Q167" s="15">
        <f t="shared" si="48"/>
        <v>1022.1</v>
      </c>
      <c r="R167" s="15" t="str">
        <f t="shared" si="49"/>
        <v/>
      </c>
      <c r="S167" s="15">
        <f t="shared" si="50"/>
        <v>1193.9000000000001</v>
      </c>
      <c r="T167" s="18" t="str">
        <f t="shared" si="51"/>
        <v/>
      </c>
      <c r="U167" s="18">
        <f t="shared" si="52"/>
        <v>8.4854464726196576E-3</v>
      </c>
      <c r="V167" s="18" t="str">
        <f t="shared" si="53"/>
        <v/>
      </c>
      <c r="W167" s="18">
        <f t="shared" si="54"/>
        <v>8.3049848051889322E-2</v>
      </c>
      <c r="X167" s="18" t="str">
        <f t="shared" si="55"/>
        <v/>
      </c>
      <c r="Y167" s="18" t="str">
        <f t="shared" si="56"/>
        <v/>
      </c>
      <c r="Z167" s="18" t="str">
        <f t="shared" si="57"/>
        <v/>
      </c>
      <c r="AA167" s="18" t="str">
        <f t="shared" si="58"/>
        <v/>
      </c>
    </row>
    <row r="168" spans="1:27">
      <c r="A168" s="11">
        <v>42247</v>
      </c>
      <c r="B168" s="12">
        <v>1027.45</v>
      </c>
      <c r="C168" s="12">
        <v>1186.1500000000001</v>
      </c>
      <c r="D168" s="9">
        <f t="shared" si="44"/>
        <v>-6.2378916705192904E-2</v>
      </c>
      <c r="E168" s="9">
        <f t="shared" si="59"/>
        <v>-7.151608797798123E-2</v>
      </c>
      <c r="F168" s="9">
        <f t="shared" si="60"/>
        <v>1.0802088505734083E-2</v>
      </c>
      <c r="G168" s="9">
        <f t="shared" si="61"/>
        <v>-4.7211388840079541E-2</v>
      </c>
      <c r="H168" s="9">
        <f t="shared" si="62"/>
        <v>-9.5820787115882919E-2</v>
      </c>
      <c r="I168" s="9">
        <f t="shared" si="63"/>
        <v>0.84587080247843116</v>
      </c>
      <c r="J168" s="3">
        <f t="shared" si="64"/>
        <v>-4.8640498078700322E-4</v>
      </c>
      <c r="K168" s="3">
        <f t="shared" si="64"/>
        <v>-1.3104251601630749E-2</v>
      </c>
      <c r="L168" s="15" t="str">
        <f t="shared" si="65"/>
        <v/>
      </c>
      <c r="M168" s="12">
        <v>0.43647969222751948</v>
      </c>
      <c r="N168" s="15" t="str">
        <f t="shared" si="45"/>
        <v/>
      </c>
      <c r="O168" s="15" t="str">
        <f t="shared" si="46"/>
        <v>Exit Trade</v>
      </c>
      <c r="P168" s="15" t="str">
        <f t="shared" si="47"/>
        <v/>
      </c>
      <c r="Q168" s="15">
        <f t="shared" si="48"/>
        <v>1022.1</v>
      </c>
      <c r="R168" s="15" t="str">
        <f t="shared" si="49"/>
        <v/>
      </c>
      <c r="S168" s="15">
        <f t="shared" si="50"/>
        <v>1193.9000000000001</v>
      </c>
      <c r="T168" s="18" t="str">
        <f t="shared" si="51"/>
        <v/>
      </c>
      <c r="U168" s="18">
        <f t="shared" si="52"/>
        <v>8.4854464726196576E-3</v>
      </c>
      <c r="V168" s="18" t="str">
        <f t="shared" si="53"/>
        <v/>
      </c>
      <c r="W168" s="18">
        <f t="shared" si="54"/>
        <v>8.3049848051889322E-2</v>
      </c>
      <c r="X168" s="18" t="str">
        <f t="shared" si="55"/>
        <v/>
      </c>
      <c r="Y168" s="18" t="str">
        <f t="shared" si="56"/>
        <v/>
      </c>
      <c r="Z168" s="18" t="str">
        <f t="shared" si="57"/>
        <v/>
      </c>
      <c r="AA168" s="18" t="str">
        <f t="shared" si="58"/>
        <v/>
      </c>
    </row>
    <row r="169" spans="1:27">
      <c r="A169" s="11">
        <v>42248</v>
      </c>
      <c r="B169" s="12">
        <v>1000.1</v>
      </c>
      <c r="C169" s="12">
        <v>1157.4000000000001</v>
      </c>
      <c r="D169" s="9">
        <f t="shared" si="44"/>
        <v>-6.3440050750665486E-2</v>
      </c>
      <c r="E169" s="9">
        <f t="shared" si="59"/>
        <v>-7.1058113279077531E-2</v>
      </c>
      <c r="F169" s="9">
        <f t="shared" si="60"/>
        <v>1.0844872684009891E-2</v>
      </c>
      <c r="G169" s="9">
        <f t="shared" si="61"/>
        <v>-4.6657149740055276E-2</v>
      </c>
      <c r="H169" s="9">
        <f t="shared" si="62"/>
        <v>-9.5459076818099786E-2</v>
      </c>
      <c r="I169" s="9">
        <f t="shared" si="63"/>
        <v>0.70245753457709259</v>
      </c>
      <c r="J169" s="3">
        <f t="shared" si="64"/>
        <v>-2.6619300209255944E-2</v>
      </c>
      <c r="K169" s="3">
        <f t="shared" si="64"/>
        <v>-2.4238081187033678E-2</v>
      </c>
      <c r="L169" s="15" t="str">
        <f t="shared" si="65"/>
        <v/>
      </c>
      <c r="M169" s="12">
        <v>0.43647969222751948</v>
      </c>
      <c r="N169" s="15" t="str">
        <f t="shared" si="45"/>
        <v/>
      </c>
      <c r="O169" s="15" t="str">
        <f t="shared" si="46"/>
        <v>Exit Trade</v>
      </c>
      <c r="P169" s="15" t="str">
        <f t="shared" si="47"/>
        <v/>
      </c>
      <c r="Q169" s="15">
        <f t="shared" si="48"/>
        <v>1022.1</v>
      </c>
      <c r="R169" s="15" t="str">
        <f t="shared" si="49"/>
        <v/>
      </c>
      <c r="S169" s="15">
        <f t="shared" si="50"/>
        <v>1193.9000000000001</v>
      </c>
      <c r="T169" s="18" t="str">
        <f t="shared" si="51"/>
        <v/>
      </c>
      <c r="U169" s="18">
        <f t="shared" si="52"/>
        <v>8.4854464726196576E-3</v>
      </c>
      <c r="V169" s="18" t="str">
        <f t="shared" si="53"/>
        <v/>
      </c>
      <c r="W169" s="18">
        <f t="shared" si="54"/>
        <v>8.3049848051889322E-2</v>
      </c>
      <c r="X169" s="18" t="str">
        <f t="shared" si="55"/>
        <v/>
      </c>
      <c r="Y169" s="18" t="str">
        <f t="shared" si="56"/>
        <v/>
      </c>
      <c r="Z169" s="18" t="str">
        <f t="shared" si="57"/>
        <v/>
      </c>
      <c r="AA169" s="18" t="str">
        <f t="shared" si="58"/>
        <v/>
      </c>
    </row>
    <row r="170" spans="1:27">
      <c r="A170" s="11">
        <v>42249</v>
      </c>
      <c r="B170" s="12">
        <v>995.15</v>
      </c>
      <c r="C170" s="12">
        <v>1123.1500000000001</v>
      </c>
      <c r="D170" s="9">
        <f t="shared" si="44"/>
        <v>-5.2549214104663115E-2</v>
      </c>
      <c r="E170" s="9">
        <f t="shared" si="59"/>
        <v>-7.0078977580172383E-2</v>
      </c>
      <c r="F170" s="9">
        <f t="shared" si="60"/>
        <v>1.115176316892165E-2</v>
      </c>
      <c r="G170" s="9">
        <f t="shared" si="61"/>
        <v>-4.4987510450098675E-2</v>
      </c>
      <c r="H170" s="9">
        <f t="shared" si="62"/>
        <v>-9.5170444710246091E-2</v>
      </c>
      <c r="I170" s="9">
        <f t="shared" si="63"/>
        <v>1.5719275248206652</v>
      </c>
      <c r="J170" s="3">
        <f t="shared" si="64"/>
        <v>-4.9495050494950963E-3</v>
      </c>
      <c r="K170" s="3">
        <f t="shared" si="64"/>
        <v>-2.9592189390012093E-2</v>
      </c>
      <c r="L170" s="15" t="str">
        <f t="shared" si="65"/>
        <v/>
      </c>
      <c r="M170" s="12">
        <v>0.43647969222751948</v>
      </c>
      <c r="N170" s="15" t="str">
        <f t="shared" si="45"/>
        <v/>
      </c>
      <c r="O170" s="15" t="str">
        <f t="shared" si="46"/>
        <v>Exit Trade</v>
      </c>
      <c r="P170" s="15" t="str">
        <f t="shared" si="47"/>
        <v/>
      </c>
      <c r="Q170" s="15">
        <f t="shared" si="48"/>
        <v>1022.1</v>
      </c>
      <c r="R170" s="15" t="str">
        <f t="shared" si="49"/>
        <v/>
      </c>
      <c r="S170" s="15">
        <f t="shared" si="50"/>
        <v>1193.9000000000001</v>
      </c>
      <c r="T170" s="18" t="str">
        <f t="shared" si="51"/>
        <v/>
      </c>
      <c r="U170" s="18">
        <f t="shared" si="52"/>
        <v>8.4854464726196576E-3</v>
      </c>
      <c r="V170" s="18" t="str">
        <f t="shared" si="53"/>
        <v/>
      </c>
      <c r="W170" s="18">
        <f t="shared" si="54"/>
        <v>8.3049848051889322E-2</v>
      </c>
      <c r="X170" s="18" t="str">
        <f t="shared" si="55"/>
        <v/>
      </c>
      <c r="Y170" s="18" t="str">
        <f t="shared" si="56"/>
        <v/>
      </c>
      <c r="Z170" s="18" t="str">
        <f t="shared" si="57"/>
        <v/>
      </c>
      <c r="AA170" s="18" t="str">
        <f t="shared" si="58"/>
        <v/>
      </c>
    </row>
    <row r="171" spans="1:27">
      <c r="A171" s="11">
        <v>42250</v>
      </c>
      <c r="B171" s="12">
        <v>1010.3</v>
      </c>
      <c r="C171" s="12">
        <v>1172.05</v>
      </c>
      <c r="D171" s="9">
        <f t="shared" si="44"/>
        <v>-6.449578621922146E-2</v>
      </c>
      <c r="E171" s="9">
        <f t="shared" si="59"/>
        <v>-6.9361833624786304E-2</v>
      </c>
      <c r="F171" s="9">
        <f t="shared" si="60"/>
        <v>1.0777427203407462E-2</v>
      </c>
      <c r="G171" s="9">
        <f t="shared" si="61"/>
        <v>-4.5112622417119511E-2</v>
      </c>
      <c r="H171" s="9">
        <f t="shared" si="62"/>
        <v>-9.3611044832453097E-2</v>
      </c>
      <c r="I171" s="9">
        <f t="shared" si="63"/>
        <v>0.45150362082950213</v>
      </c>
      <c r="J171" s="3">
        <f t="shared" si="64"/>
        <v>1.5223835602672941E-2</v>
      </c>
      <c r="K171" s="3">
        <f t="shared" si="64"/>
        <v>4.3538262921248148E-2</v>
      </c>
      <c r="L171" s="15" t="str">
        <f t="shared" si="65"/>
        <v>Exit Trade</v>
      </c>
      <c r="M171" s="12">
        <v>0.43647969222751948</v>
      </c>
      <c r="N171" s="15" t="str">
        <f t="shared" si="45"/>
        <v/>
      </c>
      <c r="O171" s="15" t="str">
        <f t="shared" si="46"/>
        <v>Exit Trade</v>
      </c>
      <c r="P171" s="15" t="str">
        <f t="shared" si="47"/>
        <v/>
      </c>
      <c r="Q171" s="15">
        <f t="shared" si="48"/>
        <v>1022.1</v>
      </c>
      <c r="R171" s="15" t="str">
        <f t="shared" si="49"/>
        <v/>
      </c>
      <c r="S171" s="15">
        <f t="shared" si="50"/>
        <v>1193.9000000000001</v>
      </c>
      <c r="T171" s="18" t="str">
        <f t="shared" si="51"/>
        <v/>
      </c>
      <c r="U171" s="18">
        <f t="shared" si="52"/>
        <v>8.4854464726196576E-3</v>
      </c>
      <c r="V171" s="18" t="str">
        <f t="shared" si="53"/>
        <v/>
      </c>
      <c r="W171" s="18">
        <f t="shared" si="54"/>
        <v>8.3049848051889322E-2</v>
      </c>
      <c r="X171" s="18" t="str">
        <f t="shared" si="55"/>
        <v/>
      </c>
      <c r="Y171" s="18" t="str">
        <f t="shared" si="56"/>
        <v/>
      </c>
      <c r="Z171" s="18" t="str">
        <f t="shared" si="57"/>
        <v/>
      </c>
      <c r="AA171" s="18" t="str">
        <f t="shared" si="58"/>
        <v/>
      </c>
    </row>
    <row r="172" spans="1:27">
      <c r="A172" s="11">
        <v>42251</v>
      </c>
      <c r="B172" s="12">
        <v>996.05</v>
      </c>
      <c r="C172" s="12">
        <v>1141.5999999999999</v>
      </c>
      <c r="D172" s="9">
        <f t="shared" si="44"/>
        <v>-5.9232820298288268E-2</v>
      </c>
      <c r="E172" s="9">
        <f t="shared" si="59"/>
        <v>-6.83809744660165E-2</v>
      </c>
      <c r="F172" s="9">
        <f t="shared" si="60"/>
        <v>1.0288601903889532E-2</v>
      </c>
      <c r="G172" s="9">
        <f t="shared" si="61"/>
        <v>-4.523162018226505E-2</v>
      </c>
      <c r="H172" s="9">
        <f t="shared" si="62"/>
        <v>-9.153032874976795E-2</v>
      </c>
      <c r="I172" s="9">
        <f t="shared" si="63"/>
        <v>0.88915425566906603</v>
      </c>
      <c r="J172" s="3">
        <f t="shared" si="64"/>
        <v>-1.4104721369890133E-2</v>
      </c>
      <c r="K172" s="3">
        <f t="shared" si="64"/>
        <v>-2.5980120302034938E-2</v>
      </c>
      <c r="L172" s="15" t="str">
        <f t="shared" si="65"/>
        <v/>
      </c>
      <c r="M172" s="12">
        <v>0.43647969222751948</v>
      </c>
      <c r="N172" s="15" t="str">
        <f t="shared" si="45"/>
        <v/>
      </c>
      <c r="O172" s="15" t="str">
        <f t="shared" si="46"/>
        <v>Exit Trade</v>
      </c>
      <c r="P172" s="15" t="str">
        <f t="shared" si="47"/>
        <v/>
      </c>
      <c r="Q172" s="15">
        <f t="shared" si="48"/>
        <v>1022.1</v>
      </c>
      <c r="R172" s="15" t="str">
        <f t="shared" si="49"/>
        <v/>
      </c>
      <c r="S172" s="15">
        <f t="shared" si="50"/>
        <v>1193.9000000000001</v>
      </c>
      <c r="T172" s="18" t="str">
        <f t="shared" si="51"/>
        <v/>
      </c>
      <c r="U172" s="18">
        <f t="shared" si="52"/>
        <v>8.4854464726196576E-3</v>
      </c>
      <c r="V172" s="18" t="str">
        <f t="shared" si="53"/>
        <v/>
      </c>
      <c r="W172" s="18">
        <f t="shared" si="54"/>
        <v>8.3049848051889322E-2</v>
      </c>
      <c r="X172" s="18" t="str">
        <f t="shared" si="55"/>
        <v/>
      </c>
      <c r="Y172" s="18" t="str">
        <f t="shared" si="56"/>
        <v/>
      </c>
      <c r="Z172" s="18" t="str">
        <f t="shared" si="57"/>
        <v/>
      </c>
      <c r="AA172" s="18" t="str">
        <f t="shared" si="58"/>
        <v/>
      </c>
    </row>
    <row r="173" spans="1:27">
      <c r="A173" s="11">
        <v>42254</v>
      </c>
      <c r="B173" s="12">
        <v>984.45</v>
      </c>
      <c r="C173" s="12">
        <v>1155.05</v>
      </c>
      <c r="D173" s="9">
        <f t="shared" si="44"/>
        <v>-6.9407121135552655E-2</v>
      </c>
      <c r="E173" s="9">
        <f t="shared" si="59"/>
        <v>-6.7826033631457061E-2</v>
      </c>
      <c r="F173" s="9">
        <f t="shared" si="60"/>
        <v>9.736591712042211E-3</v>
      </c>
      <c r="G173" s="9">
        <f t="shared" si="61"/>
        <v>-4.5918702279362088E-2</v>
      </c>
      <c r="H173" s="9">
        <f t="shared" si="62"/>
        <v>-8.9733364983552028E-2</v>
      </c>
      <c r="I173" s="9">
        <f t="shared" si="63"/>
        <v>-0.16238613581178571</v>
      </c>
      <c r="J173" s="3">
        <f t="shared" si="64"/>
        <v>-1.1646001706741538E-2</v>
      </c>
      <c r="K173" s="3">
        <f t="shared" si="64"/>
        <v>1.1781709880868997E-2</v>
      </c>
      <c r="L173" s="15" t="str">
        <f t="shared" si="65"/>
        <v>Exit Trade</v>
      </c>
      <c r="M173" s="12">
        <v>0.43647969222751948</v>
      </c>
      <c r="N173" s="15" t="str">
        <f t="shared" si="45"/>
        <v/>
      </c>
      <c r="O173" s="15" t="str">
        <f t="shared" si="46"/>
        <v>Exit Trade</v>
      </c>
      <c r="P173" s="15" t="str">
        <f t="shared" si="47"/>
        <v/>
      </c>
      <c r="Q173" s="15">
        <f t="shared" si="48"/>
        <v>1022.1</v>
      </c>
      <c r="R173" s="15" t="str">
        <f t="shared" si="49"/>
        <v/>
      </c>
      <c r="S173" s="15">
        <f t="shared" si="50"/>
        <v>1193.9000000000001</v>
      </c>
      <c r="T173" s="18" t="str">
        <f t="shared" si="51"/>
        <v/>
      </c>
      <c r="U173" s="18">
        <f t="shared" si="52"/>
        <v>8.4854464726196576E-3</v>
      </c>
      <c r="V173" s="18" t="str">
        <f t="shared" si="53"/>
        <v/>
      </c>
      <c r="W173" s="18">
        <f t="shared" si="54"/>
        <v>8.3049848051889322E-2</v>
      </c>
      <c r="X173" s="18" t="str">
        <f t="shared" si="55"/>
        <v/>
      </c>
      <c r="Y173" s="18" t="str">
        <f t="shared" si="56"/>
        <v/>
      </c>
      <c r="Z173" s="18" t="str">
        <f t="shared" si="57"/>
        <v/>
      </c>
      <c r="AA173" s="18" t="str">
        <f t="shared" si="58"/>
        <v/>
      </c>
    </row>
    <row r="174" spans="1:27">
      <c r="A174" s="11">
        <v>42255</v>
      </c>
      <c r="B174" s="12">
        <v>1004.05</v>
      </c>
      <c r="C174" s="12">
        <v>1171.05</v>
      </c>
      <c r="D174" s="9">
        <f t="shared" si="44"/>
        <v>-6.6820097938651388E-2</v>
      </c>
      <c r="E174" s="9">
        <f t="shared" si="59"/>
        <v>-6.7697533806631696E-2</v>
      </c>
      <c r="F174" s="9">
        <f t="shared" si="60"/>
        <v>9.7231233981082358E-3</v>
      </c>
      <c r="G174" s="9">
        <f t="shared" si="61"/>
        <v>-4.5820506160888161E-2</v>
      </c>
      <c r="H174" s="9">
        <f t="shared" si="62"/>
        <v>-8.9574561452375231E-2</v>
      </c>
      <c r="I174" s="9">
        <f t="shared" si="63"/>
        <v>9.0242181658521936E-2</v>
      </c>
      <c r="J174" s="3">
        <f t="shared" si="64"/>
        <v>1.9909594189648949E-2</v>
      </c>
      <c r="K174" s="3">
        <f t="shared" si="64"/>
        <v>1.3852214189861911E-2</v>
      </c>
      <c r="L174" s="15" t="str">
        <f t="shared" si="65"/>
        <v>Exit Trade</v>
      </c>
      <c r="M174" s="12">
        <v>0.43647969222751948</v>
      </c>
      <c r="N174" s="15" t="str">
        <f t="shared" si="45"/>
        <v/>
      </c>
      <c r="O174" s="15" t="str">
        <f t="shared" si="46"/>
        <v>Exit Trade</v>
      </c>
      <c r="P174" s="15" t="str">
        <f t="shared" si="47"/>
        <v/>
      </c>
      <c r="Q174" s="15">
        <f t="shared" si="48"/>
        <v>1022.1</v>
      </c>
      <c r="R174" s="15" t="str">
        <f t="shared" si="49"/>
        <v/>
      </c>
      <c r="S174" s="15">
        <f t="shared" si="50"/>
        <v>1193.9000000000001</v>
      </c>
      <c r="T174" s="18" t="str">
        <f t="shared" si="51"/>
        <v/>
      </c>
      <c r="U174" s="18">
        <f t="shared" si="52"/>
        <v>8.4854464726196576E-3</v>
      </c>
      <c r="V174" s="18" t="str">
        <f t="shared" si="53"/>
        <v/>
      </c>
      <c r="W174" s="18">
        <f t="shared" si="54"/>
        <v>8.3049848051889322E-2</v>
      </c>
      <c r="X174" s="18" t="str">
        <f t="shared" si="55"/>
        <v/>
      </c>
      <c r="Y174" s="18" t="str">
        <f t="shared" si="56"/>
        <v/>
      </c>
      <c r="Z174" s="18" t="str">
        <f t="shared" si="57"/>
        <v/>
      </c>
      <c r="AA174" s="18" t="str">
        <f t="shared" si="58"/>
        <v/>
      </c>
    </row>
    <row r="175" spans="1:27">
      <c r="A175" s="11">
        <v>42256</v>
      </c>
      <c r="B175" s="12">
        <v>1016.3</v>
      </c>
      <c r="C175" s="12">
        <v>1186.6500000000001</v>
      </c>
      <c r="D175" s="9">
        <f t="shared" si="44"/>
        <v>-6.7300717990097361E-2</v>
      </c>
      <c r="E175" s="9">
        <f t="shared" si="59"/>
        <v>-6.7498442407414691E-2</v>
      </c>
      <c r="F175" s="9">
        <f t="shared" si="60"/>
        <v>9.6659946390886039E-3</v>
      </c>
      <c r="G175" s="9">
        <f t="shared" si="61"/>
        <v>-4.5749954469465337E-2</v>
      </c>
      <c r="H175" s="9">
        <f t="shared" si="62"/>
        <v>-8.9246930345364045E-2</v>
      </c>
      <c r="I175" s="9">
        <f t="shared" si="63"/>
        <v>2.045567214756629E-2</v>
      </c>
      <c r="J175" s="3">
        <f t="shared" si="64"/>
        <v>1.2200587620138439E-2</v>
      </c>
      <c r="K175" s="3">
        <f t="shared" si="64"/>
        <v>1.332137825028832E-2</v>
      </c>
      <c r="L175" s="15" t="str">
        <f t="shared" si="65"/>
        <v>Exit Trade</v>
      </c>
      <c r="M175" s="12">
        <v>0.43647969222751948</v>
      </c>
      <c r="N175" s="15" t="str">
        <f t="shared" si="45"/>
        <v/>
      </c>
      <c r="O175" s="15" t="str">
        <f t="shared" si="46"/>
        <v>Exit Trade</v>
      </c>
      <c r="P175" s="15" t="str">
        <f t="shared" si="47"/>
        <v/>
      </c>
      <c r="Q175" s="15">
        <f t="shared" si="48"/>
        <v>1022.1</v>
      </c>
      <c r="R175" s="15" t="str">
        <f t="shared" si="49"/>
        <v/>
      </c>
      <c r="S175" s="15">
        <f t="shared" si="50"/>
        <v>1193.9000000000001</v>
      </c>
      <c r="T175" s="18" t="str">
        <f t="shared" si="51"/>
        <v/>
      </c>
      <c r="U175" s="18">
        <f t="shared" si="52"/>
        <v>8.4854464726196576E-3</v>
      </c>
      <c r="V175" s="18" t="str">
        <f t="shared" si="53"/>
        <v/>
      </c>
      <c r="W175" s="18">
        <f t="shared" si="54"/>
        <v>8.3049848051889322E-2</v>
      </c>
      <c r="X175" s="18" t="str">
        <f t="shared" si="55"/>
        <v/>
      </c>
      <c r="Y175" s="18" t="str">
        <f t="shared" si="56"/>
        <v/>
      </c>
      <c r="Z175" s="18" t="str">
        <f t="shared" si="57"/>
        <v/>
      </c>
      <c r="AA175" s="18" t="str">
        <f t="shared" si="58"/>
        <v/>
      </c>
    </row>
    <row r="176" spans="1:27">
      <c r="A176" s="11">
        <v>42257</v>
      </c>
      <c r="B176" s="12">
        <v>1011</v>
      </c>
      <c r="C176" s="12">
        <v>1162.75</v>
      </c>
      <c r="D176" s="9">
        <f t="shared" si="44"/>
        <v>-6.0735192592553021E-2</v>
      </c>
      <c r="E176" s="9">
        <f t="shared" si="59"/>
        <v>-6.6849504737898871E-2</v>
      </c>
      <c r="F176" s="9">
        <f t="shared" si="60"/>
        <v>9.434357754439647E-3</v>
      </c>
      <c r="G176" s="9">
        <f t="shared" si="61"/>
        <v>-4.5622199790409664E-2</v>
      </c>
      <c r="H176" s="9">
        <f t="shared" si="62"/>
        <v>-8.8076809685388086E-2</v>
      </c>
      <c r="I176" s="9">
        <f t="shared" si="63"/>
        <v>0.64808991820016149</v>
      </c>
      <c r="J176" s="3">
        <f t="shared" si="64"/>
        <v>-5.2149955721735265E-3</v>
      </c>
      <c r="K176" s="3">
        <f t="shared" si="64"/>
        <v>-2.0140732313656165E-2</v>
      </c>
      <c r="L176" s="15" t="str">
        <f t="shared" si="65"/>
        <v/>
      </c>
      <c r="M176" s="12">
        <v>0.43647969222751948</v>
      </c>
      <c r="N176" s="15" t="str">
        <f t="shared" si="45"/>
        <v/>
      </c>
      <c r="O176" s="15" t="str">
        <f t="shared" si="46"/>
        <v>Exit Trade</v>
      </c>
      <c r="P176" s="15" t="str">
        <f t="shared" si="47"/>
        <v/>
      </c>
      <c r="Q176" s="15">
        <f t="shared" si="48"/>
        <v>1022.1</v>
      </c>
      <c r="R176" s="15" t="str">
        <f t="shared" si="49"/>
        <v/>
      </c>
      <c r="S176" s="15">
        <f t="shared" si="50"/>
        <v>1193.9000000000001</v>
      </c>
      <c r="T176" s="18" t="str">
        <f t="shared" si="51"/>
        <v/>
      </c>
      <c r="U176" s="18">
        <f t="shared" si="52"/>
        <v>8.4854464726196576E-3</v>
      </c>
      <c r="V176" s="18" t="str">
        <f t="shared" si="53"/>
        <v/>
      </c>
      <c r="W176" s="18">
        <f t="shared" si="54"/>
        <v>8.3049848051889322E-2</v>
      </c>
      <c r="X176" s="18" t="str">
        <f t="shared" si="55"/>
        <v/>
      </c>
      <c r="Y176" s="18" t="str">
        <f t="shared" si="56"/>
        <v/>
      </c>
      <c r="Z176" s="18" t="str">
        <f t="shared" si="57"/>
        <v/>
      </c>
      <c r="AA176" s="18" t="str">
        <f t="shared" si="58"/>
        <v/>
      </c>
    </row>
    <row r="177" spans="1:27">
      <c r="A177" s="11">
        <v>42258</v>
      </c>
      <c r="B177" s="12">
        <v>1010.5</v>
      </c>
      <c r="C177" s="12">
        <v>1176.3499999999999</v>
      </c>
      <c r="D177" s="9">
        <f t="shared" si="44"/>
        <v>-6.6000238968430228E-2</v>
      </c>
      <c r="E177" s="9">
        <f t="shared" si="59"/>
        <v>-6.6340634475487006E-2</v>
      </c>
      <c r="F177" s="9">
        <f t="shared" si="60"/>
        <v>9.0331067873770047E-3</v>
      </c>
      <c r="G177" s="9">
        <f t="shared" si="61"/>
        <v>-4.6016144203888748E-2</v>
      </c>
      <c r="H177" s="9">
        <f t="shared" si="62"/>
        <v>-8.6665124747085265E-2</v>
      </c>
      <c r="I177" s="9">
        <f t="shared" si="63"/>
        <v>3.7683104503143085E-2</v>
      </c>
      <c r="J177" s="3">
        <f t="shared" si="64"/>
        <v>-4.9455984174085062E-4</v>
      </c>
      <c r="K177" s="3">
        <f t="shared" si="64"/>
        <v>1.1696409374328023E-2</v>
      </c>
      <c r="L177" s="15" t="str">
        <f t="shared" si="65"/>
        <v>Exit Trade</v>
      </c>
      <c r="M177" s="12">
        <v>0.43647969222751948</v>
      </c>
      <c r="N177" s="15" t="str">
        <f t="shared" si="45"/>
        <v/>
      </c>
      <c r="O177" s="15" t="str">
        <f t="shared" si="46"/>
        <v>Exit Trade</v>
      </c>
      <c r="P177" s="15" t="str">
        <f t="shared" si="47"/>
        <v/>
      </c>
      <c r="Q177" s="15">
        <f t="shared" si="48"/>
        <v>1022.1</v>
      </c>
      <c r="R177" s="15" t="str">
        <f t="shared" si="49"/>
        <v/>
      </c>
      <c r="S177" s="15">
        <f t="shared" si="50"/>
        <v>1193.9000000000001</v>
      </c>
      <c r="T177" s="18" t="str">
        <f t="shared" si="51"/>
        <v/>
      </c>
      <c r="U177" s="18">
        <f t="shared" si="52"/>
        <v>8.4854464726196576E-3</v>
      </c>
      <c r="V177" s="18" t="str">
        <f t="shared" si="53"/>
        <v/>
      </c>
      <c r="W177" s="18">
        <f t="shared" si="54"/>
        <v>8.3049848051889322E-2</v>
      </c>
      <c r="X177" s="18" t="str">
        <f t="shared" si="55"/>
        <v/>
      </c>
      <c r="Y177" s="18" t="str">
        <f t="shared" si="56"/>
        <v/>
      </c>
      <c r="Z177" s="18" t="str">
        <f t="shared" si="57"/>
        <v/>
      </c>
      <c r="AA177" s="18" t="str">
        <f t="shared" si="58"/>
        <v/>
      </c>
    </row>
    <row r="178" spans="1:27">
      <c r="A178" s="11">
        <v>42261</v>
      </c>
      <c r="B178" s="12">
        <v>1019.7</v>
      </c>
      <c r="C178" s="12">
        <v>1184.7</v>
      </c>
      <c r="D178" s="9">
        <f t="shared" si="44"/>
        <v>-6.5135969153484505E-2</v>
      </c>
      <c r="E178" s="9">
        <f t="shared" si="59"/>
        <v>-6.5764165471196873E-2</v>
      </c>
      <c r="F178" s="9">
        <f t="shared" si="60"/>
        <v>8.5074537396767382E-3</v>
      </c>
      <c r="G178" s="9">
        <f t="shared" si="61"/>
        <v>-4.6622394556924213E-2</v>
      </c>
      <c r="H178" s="9">
        <f t="shared" si="62"/>
        <v>-8.4905936385469533E-2</v>
      </c>
      <c r="I178" s="9">
        <f t="shared" si="63"/>
        <v>7.3840697455997889E-2</v>
      </c>
      <c r="J178" s="3">
        <f t="shared" si="64"/>
        <v>9.1044037605146413E-3</v>
      </c>
      <c r="K178" s="3">
        <f t="shared" si="64"/>
        <v>7.0982275683258702E-3</v>
      </c>
      <c r="L178" s="15" t="str">
        <f t="shared" si="65"/>
        <v>Exit Trade</v>
      </c>
      <c r="M178" s="12">
        <v>0.43647969222751948</v>
      </c>
      <c r="N178" s="15" t="str">
        <f t="shared" si="45"/>
        <v/>
      </c>
      <c r="O178" s="15" t="str">
        <f t="shared" si="46"/>
        <v>Exit Trade</v>
      </c>
      <c r="P178" s="15" t="str">
        <f t="shared" si="47"/>
        <v/>
      </c>
      <c r="Q178" s="15">
        <f t="shared" si="48"/>
        <v>1022.1</v>
      </c>
      <c r="R178" s="15" t="str">
        <f t="shared" si="49"/>
        <v/>
      </c>
      <c r="S178" s="15">
        <f t="shared" si="50"/>
        <v>1193.9000000000001</v>
      </c>
      <c r="T178" s="18" t="str">
        <f t="shared" si="51"/>
        <v/>
      </c>
      <c r="U178" s="18">
        <f t="shared" si="52"/>
        <v>8.4854464726196576E-3</v>
      </c>
      <c r="V178" s="18" t="str">
        <f t="shared" si="53"/>
        <v/>
      </c>
      <c r="W178" s="18">
        <f t="shared" si="54"/>
        <v>8.3049848051889322E-2</v>
      </c>
      <c r="X178" s="18" t="str">
        <f t="shared" si="55"/>
        <v/>
      </c>
      <c r="Y178" s="18" t="str">
        <f t="shared" si="56"/>
        <v/>
      </c>
      <c r="Z178" s="18" t="str">
        <f t="shared" si="57"/>
        <v/>
      </c>
      <c r="AA178" s="18" t="str">
        <f t="shared" si="58"/>
        <v/>
      </c>
    </row>
    <row r="179" spans="1:27">
      <c r="A179" s="11">
        <v>42262</v>
      </c>
      <c r="B179" s="12">
        <v>1013.15</v>
      </c>
      <c r="C179" s="12">
        <v>1179.8499999999999</v>
      </c>
      <c r="D179" s="9">
        <f t="shared" si="44"/>
        <v>-6.6153048105587933E-2</v>
      </c>
      <c r="E179" s="9">
        <f t="shared" si="59"/>
        <v>-6.5344223213984351E-2</v>
      </c>
      <c r="F179" s="9">
        <f t="shared" si="60"/>
        <v>8.1476057734299473E-3</v>
      </c>
      <c r="G179" s="9">
        <f t="shared" si="61"/>
        <v>-4.7012110223766973E-2</v>
      </c>
      <c r="H179" s="9">
        <f t="shared" si="62"/>
        <v>-8.3676336204201729E-2</v>
      </c>
      <c r="I179" s="9">
        <f t="shared" si="63"/>
        <v>-9.9271480984172156E-2</v>
      </c>
      <c r="J179" s="3">
        <f t="shared" si="64"/>
        <v>-6.4234578797686256E-3</v>
      </c>
      <c r="K179" s="3">
        <f t="shared" si="64"/>
        <v>-4.0938634253398637E-3</v>
      </c>
      <c r="L179" s="15" t="str">
        <f t="shared" si="65"/>
        <v>Exit Trade</v>
      </c>
      <c r="M179" s="12">
        <v>0.43647969222751948</v>
      </c>
      <c r="N179" s="15" t="str">
        <f t="shared" si="45"/>
        <v/>
      </c>
      <c r="O179" s="15" t="str">
        <f t="shared" si="46"/>
        <v>Exit Trade</v>
      </c>
      <c r="P179" s="15" t="str">
        <f t="shared" si="47"/>
        <v/>
      </c>
      <c r="Q179" s="15">
        <f t="shared" si="48"/>
        <v>1022.1</v>
      </c>
      <c r="R179" s="15" t="str">
        <f t="shared" si="49"/>
        <v/>
      </c>
      <c r="S179" s="15">
        <f t="shared" si="50"/>
        <v>1193.9000000000001</v>
      </c>
      <c r="T179" s="18" t="str">
        <f t="shared" si="51"/>
        <v/>
      </c>
      <c r="U179" s="18">
        <f t="shared" si="52"/>
        <v>8.4854464726196576E-3</v>
      </c>
      <c r="V179" s="18" t="str">
        <f t="shared" si="53"/>
        <v/>
      </c>
      <c r="W179" s="18">
        <f t="shared" si="54"/>
        <v>8.3049848051889322E-2</v>
      </c>
      <c r="X179" s="18" t="str">
        <f t="shared" si="55"/>
        <v/>
      </c>
      <c r="Y179" s="18" t="str">
        <f t="shared" si="56"/>
        <v/>
      </c>
      <c r="Z179" s="18" t="str">
        <f t="shared" si="57"/>
        <v/>
      </c>
      <c r="AA179" s="18" t="str">
        <f t="shared" si="58"/>
        <v/>
      </c>
    </row>
    <row r="180" spans="1:27">
      <c r="A180" s="11">
        <v>42263</v>
      </c>
      <c r="B180" s="12">
        <v>1023.35</v>
      </c>
      <c r="C180" s="12">
        <v>1196.3499999999999</v>
      </c>
      <c r="D180" s="9">
        <f t="shared" si="44"/>
        <v>-6.783406002647635E-2</v>
      </c>
      <c r="E180" s="9">
        <f t="shared" si="59"/>
        <v>-6.5056728952239046E-2</v>
      </c>
      <c r="F180" s="9">
        <f t="shared" si="60"/>
        <v>7.8899867653448915E-3</v>
      </c>
      <c r="G180" s="9">
        <f t="shared" si="61"/>
        <v>-4.7304258730213045E-2</v>
      </c>
      <c r="H180" s="9">
        <f t="shared" si="62"/>
        <v>-8.2809199174265047E-2</v>
      </c>
      <c r="I180" s="9">
        <f t="shared" si="63"/>
        <v>-0.35200706374263485</v>
      </c>
      <c r="J180" s="3">
        <f t="shared" si="64"/>
        <v>1.0067610916448744E-2</v>
      </c>
      <c r="K180" s="3">
        <f t="shared" si="64"/>
        <v>1.3984828579904227E-2</v>
      </c>
      <c r="L180" s="15" t="str">
        <f t="shared" si="65"/>
        <v>Exit Trade</v>
      </c>
      <c r="M180" s="12">
        <v>0.43647969222751948</v>
      </c>
      <c r="N180" s="15" t="str">
        <f t="shared" si="45"/>
        <v/>
      </c>
      <c r="O180" s="15" t="str">
        <f t="shared" si="46"/>
        <v>Exit Trade</v>
      </c>
      <c r="P180" s="15" t="str">
        <f t="shared" si="47"/>
        <v/>
      </c>
      <c r="Q180" s="15">
        <f t="shared" si="48"/>
        <v>1022.1</v>
      </c>
      <c r="R180" s="15" t="str">
        <f t="shared" si="49"/>
        <v/>
      </c>
      <c r="S180" s="15">
        <f t="shared" si="50"/>
        <v>1193.9000000000001</v>
      </c>
      <c r="T180" s="18" t="str">
        <f t="shared" si="51"/>
        <v/>
      </c>
      <c r="U180" s="18">
        <f t="shared" si="52"/>
        <v>8.4854464726196576E-3</v>
      </c>
      <c r="V180" s="18" t="str">
        <f t="shared" si="53"/>
        <v/>
      </c>
      <c r="W180" s="18">
        <f t="shared" si="54"/>
        <v>8.3049848051889322E-2</v>
      </c>
      <c r="X180" s="18" t="str">
        <f t="shared" si="55"/>
        <v/>
      </c>
      <c r="Y180" s="18" t="str">
        <f t="shared" si="56"/>
        <v/>
      </c>
      <c r="Z180" s="18" t="str">
        <f t="shared" si="57"/>
        <v/>
      </c>
      <c r="AA180" s="18" t="str">
        <f t="shared" si="58"/>
        <v/>
      </c>
    </row>
    <row r="181" spans="1:27">
      <c r="A181" s="11">
        <v>42265</v>
      </c>
      <c r="B181" s="12">
        <v>1049.75</v>
      </c>
      <c r="C181" s="12">
        <v>1207.05</v>
      </c>
      <c r="D181" s="9">
        <f t="shared" si="44"/>
        <v>-6.0639377072658707E-2</v>
      </c>
      <c r="E181" s="9">
        <f t="shared" si="59"/>
        <v>-6.4563478509890915E-2</v>
      </c>
      <c r="F181" s="9">
        <f t="shared" si="60"/>
        <v>7.6783870673459067E-3</v>
      </c>
      <c r="G181" s="9">
        <f t="shared" si="61"/>
        <v>-4.7287107608362626E-2</v>
      </c>
      <c r="H181" s="9">
        <f t="shared" si="62"/>
        <v>-8.1839849411419197E-2</v>
      </c>
      <c r="I181" s="9">
        <f t="shared" si="63"/>
        <v>0.51105803898846736</v>
      </c>
      <c r="J181" s="3">
        <f t="shared" si="64"/>
        <v>2.579762544583962E-2</v>
      </c>
      <c r="K181" s="3">
        <f t="shared" si="64"/>
        <v>8.9438709407782396E-3</v>
      </c>
      <c r="L181" s="15" t="str">
        <f t="shared" si="65"/>
        <v/>
      </c>
      <c r="M181" s="12">
        <v>0.43647969222751948</v>
      </c>
      <c r="N181" s="15" t="str">
        <f t="shared" si="45"/>
        <v/>
      </c>
      <c r="O181" s="15" t="str">
        <f t="shared" si="46"/>
        <v>Exit Trade</v>
      </c>
      <c r="P181" s="15" t="str">
        <f t="shared" si="47"/>
        <v/>
      </c>
      <c r="Q181" s="15">
        <f t="shared" si="48"/>
        <v>1022.1</v>
      </c>
      <c r="R181" s="15" t="str">
        <f t="shared" si="49"/>
        <v/>
      </c>
      <c r="S181" s="15">
        <f t="shared" si="50"/>
        <v>1193.9000000000001</v>
      </c>
      <c r="T181" s="18" t="str">
        <f t="shared" si="51"/>
        <v/>
      </c>
      <c r="U181" s="18">
        <f t="shared" si="52"/>
        <v>8.4854464726196576E-3</v>
      </c>
      <c r="V181" s="18" t="str">
        <f t="shared" si="53"/>
        <v/>
      </c>
      <c r="W181" s="18">
        <f t="shared" si="54"/>
        <v>8.3049848051889322E-2</v>
      </c>
      <c r="X181" s="18" t="str">
        <f t="shared" si="55"/>
        <v/>
      </c>
      <c r="Y181" s="18" t="str">
        <f t="shared" si="56"/>
        <v/>
      </c>
      <c r="Z181" s="18" t="str">
        <f t="shared" si="57"/>
        <v/>
      </c>
      <c r="AA181" s="18" t="str">
        <f t="shared" si="58"/>
        <v/>
      </c>
    </row>
    <row r="182" spans="1:27">
      <c r="A182" s="11">
        <v>42268</v>
      </c>
      <c r="B182" s="12">
        <v>1052.95</v>
      </c>
      <c r="C182" s="12">
        <v>1207.3</v>
      </c>
      <c r="D182" s="9">
        <f t="shared" si="44"/>
        <v>-5.9407451706675295E-2</v>
      </c>
      <c r="E182" s="9">
        <f t="shared" si="59"/>
        <v>-6.4045588212399654E-2</v>
      </c>
      <c r="F182" s="9">
        <f t="shared" si="60"/>
        <v>7.4753640229754696E-3</v>
      </c>
      <c r="G182" s="9">
        <f t="shared" si="61"/>
        <v>-4.7226019160704846E-2</v>
      </c>
      <c r="H182" s="9">
        <f t="shared" si="62"/>
        <v>-8.0865157264094462E-2</v>
      </c>
      <c r="I182" s="9">
        <f t="shared" si="63"/>
        <v>0.62045627363016509</v>
      </c>
      <c r="J182" s="3">
        <f t="shared" si="64"/>
        <v>3.0483448440105222E-3</v>
      </c>
      <c r="K182" s="3">
        <f t="shared" si="64"/>
        <v>2.0711652375626527E-4</v>
      </c>
      <c r="L182" s="15" t="str">
        <f t="shared" si="65"/>
        <v/>
      </c>
      <c r="M182" s="12">
        <v>0.43647969222751948</v>
      </c>
      <c r="N182" s="15" t="str">
        <f t="shared" si="45"/>
        <v/>
      </c>
      <c r="O182" s="15" t="str">
        <f t="shared" si="46"/>
        <v>Exit Trade</v>
      </c>
      <c r="P182" s="15" t="str">
        <f t="shared" si="47"/>
        <v/>
      </c>
      <c r="Q182" s="15">
        <f t="shared" si="48"/>
        <v>1022.1</v>
      </c>
      <c r="R182" s="15" t="str">
        <f t="shared" si="49"/>
        <v/>
      </c>
      <c r="S182" s="15">
        <f t="shared" si="50"/>
        <v>1193.9000000000001</v>
      </c>
      <c r="T182" s="18" t="str">
        <f t="shared" si="51"/>
        <v/>
      </c>
      <c r="U182" s="18">
        <f t="shared" si="52"/>
        <v>8.4854464726196576E-3</v>
      </c>
      <c r="V182" s="18" t="str">
        <f t="shared" si="53"/>
        <v/>
      </c>
      <c r="W182" s="18">
        <f t="shared" si="54"/>
        <v>8.3049848051889322E-2</v>
      </c>
      <c r="X182" s="18" t="str">
        <f t="shared" si="55"/>
        <v/>
      </c>
      <c r="Y182" s="18" t="str">
        <f t="shared" si="56"/>
        <v/>
      </c>
      <c r="Z182" s="18" t="str">
        <f t="shared" si="57"/>
        <v/>
      </c>
      <c r="AA182" s="18" t="str">
        <f t="shared" si="58"/>
        <v/>
      </c>
    </row>
    <row r="183" spans="1:27">
      <c r="A183" s="11">
        <v>42269</v>
      </c>
      <c r="B183" s="12">
        <v>1030.6500000000001</v>
      </c>
      <c r="C183" s="12">
        <v>1168.5999999999999</v>
      </c>
      <c r="D183" s="9">
        <f t="shared" si="44"/>
        <v>-5.455467437765902E-2</v>
      </c>
      <c r="E183" s="9">
        <f t="shared" si="59"/>
        <v>-6.3314024199637706E-2</v>
      </c>
      <c r="F183" s="9">
        <f t="shared" si="60"/>
        <v>7.2858405903992209E-3</v>
      </c>
      <c r="G183" s="9">
        <f t="shared" si="61"/>
        <v>-4.692088287123946E-2</v>
      </c>
      <c r="H183" s="9">
        <f t="shared" si="62"/>
        <v>-7.9707165528035945E-2</v>
      </c>
      <c r="I183" s="9">
        <f t="shared" si="63"/>
        <v>1.2022428590492571</v>
      </c>
      <c r="J183" s="3">
        <f t="shared" si="64"/>
        <v>-2.1178593475473625E-2</v>
      </c>
      <c r="K183" s="3">
        <f t="shared" si="64"/>
        <v>-3.2054998757558226E-2</v>
      </c>
      <c r="L183" s="15" t="str">
        <f t="shared" si="65"/>
        <v/>
      </c>
      <c r="M183" s="12">
        <v>0.43647969222751948</v>
      </c>
      <c r="N183" s="15" t="str">
        <f t="shared" si="45"/>
        <v/>
      </c>
      <c r="O183" s="15" t="str">
        <f t="shared" si="46"/>
        <v>Exit Trade</v>
      </c>
      <c r="P183" s="15" t="str">
        <f t="shared" si="47"/>
        <v/>
      </c>
      <c r="Q183" s="15">
        <f t="shared" si="48"/>
        <v>1022.1</v>
      </c>
      <c r="R183" s="15" t="str">
        <f t="shared" si="49"/>
        <v/>
      </c>
      <c r="S183" s="15">
        <f t="shared" si="50"/>
        <v>1193.9000000000001</v>
      </c>
      <c r="T183" s="18" t="str">
        <f t="shared" si="51"/>
        <v/>
      </c>
      <c r="U183" s="18">
        <f t="shared" si="52"/>
        <v>8.4854464726196576E-3</v>
      </c>
      <c r="V183" s="18" t="str">
        <f t="shared" si="53"/>
        <v/>
      </c>
      <c r="W183" s="18">
        <f t="shared" si="54"/>
        <v>8.3049848051889322E-2</v>
      </c>
      <c r="X183" s="18" t="str">
        <f t="shared" si="55"/>
        <v/>
      </c>
      <c r="Y183" s="18" t="str">
        <f t="shared" si="56"/>
        <v/>
      </c>
      <c r="Z183" s="18" t="str">
        <f t="shared" si="57"/>
        <v/>
      </c>
      <c r="AA183" s="18" t="str">
        <f t="shared" si="58"/>
        <v/>
      </c>
    </row>
    <row r="184" spans="1:27">
      <c r="A184" s="11">
        <v>42270</v>
      </c>
      <c r="B184" s="12">
        <v>1049.2</v>
      </c>
      <c r="C184" s="12">
        <v>1165.95</v>
      </c>
      <c r="D184" s="9">
        <f t="shared" si="44"/>
        <v>-4.5821644842852539E-2</v>
      </c>
      <c r="E184" s="9">
        <f t="shared" si="59"/>
        <v>-6.2457633439245493E-2</v>
      </c>
      <c r="F184" s="9">
        <f t="shared" si="60"/>
        <v>7.7818814066481145E-3</v>
      </c>
      <c r="G184" s="9">
        <f t="shared" si="61"/>
        <v>-4.4948400274287231E-2</v>
      </c>
      <c r="H184" s="9">
        <f t="shared" si="62"/>
        <v>-7.9966866604203754E-2</v>
      </c>
      <c r="I184" s="9">
        <f t="shared" si="63"/>
        <v>2.137784904069691</v>
      </c>
      <c r="J184" s="3">
        <f t="shared" si="64"/>
        <v>1.7998350555474656E-2</v>
      </c>
      <c r="K184" s="3">
        <f t="shared" si="64"/>
        <v>-2.2676707170972651E-3</v>
      </c>
      <c r="L184" s="15" t="str">
        <f t="shared" si="65"/>
        <v>Enter Trade</v>
      </c>
      <c r="M184" s="12">
        <v>2.137784904069691</v>
      </c>
      <c r="N184" s="15" t="str">
        <f t="shared" si="45"/>
        <v>Enter Trade</v>
      </c>
      <c r="O184" s="15" t="str">
        <f t="shared" si="46"/>
        <v>Enter Trade</v>
      </c>
      <c r="P184" s="15">
        <f t="shared" si="47"/>
        <v>1049.2</v>
      </c>
      <c r="Q184" s="15">
        <f t="shared" si="48"/>
        <v>1049.2</v>
      </c>
      <c r="R184" s="15">
        <f t="shared" si="49"/>
        <v>1165.95</v>
      </c>
      <c r="S184" s="15">
        <f t="shared" si="50"/>
        <v>1165.95</v>
      </c>
      <c r="T184" s="18">
        <f t="shared" si="51"/>
        <v>1.7998350555474656E-2</v>
      </c>
      <c r="U184" s="18">
        <f t="shared" si="52"/>
        <v>1.7998350555474656E-2</v>
      </c>
      <c r="V184" s="18">
        <f t="shared" si="53"/>
        <v>-2.2676707170972651E-3</v>
      </c>
      <c r="W184" s="18">
        <f t="shared" si="54"/>
        <v>-2.2676707170972651E-3</v>
      </c>
      <c r="X184" s="18" t="str">
        <f t="shared" si="55"/>
        <v/>
      </c>
      <c r="Y184" s="18" t="str">
        <f t="shared" si="56"/>
        <v/>
      </c>
      <c r="Z184" s="18" t="str">
        <f t="shared" si="57"/>
        <v/>
      </c>
      <c r="AA184" s="18" t="str">
        <f t="shared" si="58"/>
        <v/>
      </c>
    </row>
    <row r="185" spans="1:27">
      <c r="A185" s="11">
        <v>42271</v>
      </c>
      <c r="B185" s="12">
        <v>1051.4000000000001</v>
      </c>
      <c r="C185" s="12">
        <v>1181.8499999999999</v>
      </c>
      <c r="D185" s="9">
        <f t="shared" si="44"/>
        <v>-5.0794386852552012E-2</v>
      </c>
      <c r="E185" s="9">
        <f t="shared" si="59"/>
        <v>-6.1768254285316355E-2</v>
      </c>
      <c r="F185" s="9">
        <f t="shared" si="60"/>
        <v>7.8709856715399647E-3</v>
      </c>
      <c r="G185" s="9">
        <f t="shared" si="61"/>
        <v>-4.4058536524351433E-2</v>
      </c>
      <c r="H185" s="9">
        <f t="shared" si="62"/>
        <v>-7.9477972046281278E-2</v>
      </c>
      <c r="I185" s="9">
        <f t="shared" si="63"/>
        <v>1.3942176864130027</v>
      </c>
      <c r="J185" s="3">
        <f t="shared" si="64"/>
        <v>2.0968356843309621E-3</v>
      </c>
      <c r="K185" s="3">
        <f t="shared" si="64"/>
        <v>1.3636948411166742E-2</v>
      </c>
      <c r="L185" s="15" t="str">
        <f t="shared" si="65"/>
        <v/>
      </c>
      <c r="M185" s="12">
        <v>2.137784904069691</v>
      </c>
      <c r="N185" s="15" t="str">
        <f t="shared" si="45"/>
        <v/>
      </c>
      <c r="O185" s="15" t="str">
        <f t="shared" si="46"/>
        <v>Enter Trade</v>
      </c>
      <c r="P185" s="15" t="str">
        <f t="shared" si="47"/>
        <v/>
      </c>
      <c r="Q185" s="15">
        <f t="shared" si="48"/>
        <v>1049.2</v>
      </c>
      <c r="R185" s="15" t="str">
        <f t="shared" si="49"/>
        <v/>
      </c>
      <c r="S185" s="15">
        <f t="shared" si="50"/>
        <v>1165.95</v>
      </c>
      <c r="T185" s="18" t="str">
        <f t="shared" si="51"/>
        <v/>
      </c>
      <c r="U185" s="18">
        <f t="shared" si="52"/>
        <v>1.7998350555474656E-2</v>
      </c>
      <c r="V185" s="18" t="str">
        <f t="shared" si="53"/>
        <v/>
      </c>
      <c r="W185" s="18">
        <f t="shared" si="54"/>
        <v>-2.2676707170972651E-3</v>
      </c>
      <c r="X185" s="18" t="str">
        <f t="shared" si="55"/>
        <v/>
      </c>
      <c r="Y185" s="18" t="str">
        <f t="shared" si="56"/>
        <v/>
      </c>
      <c r="Z185" s="18" t="str">
        <f t="shared" si="57"/>
        <v/>
      </c>
      <c r="AA185" s="18" t="str">
        <f t="shared" si="58"/>
        <v/>
      </c>
    </row>
    <row r="186" spans="1:27">
      <c r="A186" s="11">
        <v>42275</v>
      </c>
      <c r="B186" s="12">
        <v>1046.4000000000001</v>
      </c>
      <c r="C186" s="12">
        <v>1172.1500000000001</v>
      </c>
      <c r="D186" s="9">
        <f t="shared" si="44"/>
        <v>-4.9285460909950438E-2</v>
      </c>
      <c r="E186" s="9">
        <f t="shared" si="59"/>
        <v>-6.1181750613583885E-2</v>
      </c>
      <c r="F186" s="9">
        <f t="shared" si="60"/>
        <v>8.1282495861867907E-3</v>
      </c>
      <c r="G186" s="9">
        <f t="shared" si="61"/>
        <v>-4.2893189044663604E-2</v>
      </c>
      <c r="H186" s="9">
        <f t="shared" si="62"/>
        <v>-7.9470312182504166E-2</v>
      </c>
      <c r="I186" s="9">
        <f t="shared" si="63"/>
        <v>1.4635733779447537</v>
      </c>
      <c r="J186" s="3">
        <f t="shared" si="64"/>
        <v>-4.7555640098915731E-3</v>
      </c>
      <c r="K186" s="3">
        <f t="shared" si="64"/>
        <v>-8.2074713373099968E-3</v>
      </c>
      <c r="L186" s="15" t="str">
        <f t="shared" si="65"/>
        <v/>
      </c>
      <c r="M186" s="12">
        <v>2.137784904069691</v>
      </c>
      <c r="N186" s="15" t="str">
        <f t="shared" si="45"/>
        <v/>
      </c>
      <c r="O186" s="15" t="str">
        <f t="shared" si="46"/>
        <v>Enter Trade</v>
      </c>
      <c r="P186" s="15" t="str">
        <f t="shared" si="47"/>
        <v/>
      </c>
      <c r="Q186" s="15">
        <f t="shared" si="48"/>
        <v>1049.2</v>
      </c>
      <c r="R186" s="15" t="str">
        <f t="shared" si="49"/>
        <v/>
      </c>
      <c r="S186" s="15">
        <f t="shared" si="50"/>
        <v>1165.95</v>
      </c>
      <c r="T186" s="18" t="str">
        <f t="shared" si="51"/>
        <v/>
      </c>
      <c r="U186" s="18">
        <f t="shared" si="52"/>
        <v>1.7998350555474656E-2</v>
      </c>
      <c r="V186" s="18" t="str">
        <f t="shared" si="53"/>
        <v/>
      </c>
      <c r="W186" s="18">
        <f t="shared" si="54"/>
        <v>-2.2676707170972651E-3</v>
      </c>
      <c r="X186" s="18" t="str">
        <f t="shared" si="55"/>
        <v/>
      </c>
      <c r="Y186" s="18" t="str">
        <f t="shared" si="56"/>
        <v/>
      </c>
      <c r="Z186" s="18" t="str">
        <f t="shared" si="57"/>
        <v/>
      </c>
      <c r="AA186" s="18" t="str">
        <f t="shared" si="58"/>
        <v/>
      </c>
    </row>
    <row r="187" spans="1:27">
      <c r="A187" s="11">
        <v>42276</v>
      </c>
      <c r="B187" s="12">
        <v>1064.8</v>
      </c>
      <c r="C187" s="12">
        <v>1216.8</v>
      </c>
      <c r="D187" s="9">
        <f t="shared" si="44"/>
        <v>-5.7951158578323295E-2</v>
      </c>
      <c r="E187" s="9">
        <f t="shared" si="59"/>
        <v>-6.0719326555715228E-2</v>
      </c>
      <c r="F187" s="9">
        <f t="shared" si="60"/>
        <v>7.8931474399956993E-3</v>
      </c>
      <c r="G187" s="9">
        <f t="shared" si="61"/>
        <v>-4.2959744815724905E-2</v>
      </c>
      <c r="H187" s="9">
        <f t="shared" si="62"/>
        <v>-7.8478908295705557E-2</v>
      </c>
      <c r="I187" s="9">
        <f t="shared" si="63"/>
        <v>0.35070521594025128</v>
      </c>
      <c r="J187" s="3">
        <f t="shared" si="64"/>
        <v>1.7584097859327085E-2</v>
      </c>
      <c r="K187" s="3">
        <f t="shared" si="64"/>
        <v>3.8092394318133223E-2</v>
      </c>
      <c r="L187" s="15" t="str">
        <f t="shared" si="65"/>
        <v>Exit Trade</v>
      </c>
      <c r="M187" s="12">
        <v>0.35070521594025128</v>
      </c>
      <c r="N187" s="15" t="str">
        <f t="shared" si="45"/>
        <v>Exit Trade</v>
      </c>
      <c r="O187" s="15" t="str">
        <f t="shared" si="46"/>
        <v>Exit Trade</v>
      </c>
      <c r="P187" s="15">
        <f t="shared" si="47"/>
        <v>1064.8</v>
      </c>
      <c r="Q187" s="15">
        <f t="shared" si="48"/>
        <v>1064.8</v>
      </c>
      <c r="R187" s="15">
        <f t="shared" si="49"/>
        <v>1216.8</v>
      </c>
      <c r="S187" s="15">
        <f t="shared" si="50"/>
        <v>1216.8</v>
      </c>
      <c r="T187" s="18">
        <f t="shared" si="51"/>
        <v>1.7584097859327085E-2</v>
      </c>
      <c r="U187" s="18">
        <f t="shared" si="52"/>
        <v>1.7584097859327085E-2</v>
      </c>
      <c r="V187" s="18">
        <f t="shared" si="53"/>
        <v>3.8092394318133223E-2</v>
      </c>
      <c r="W187" s="18">
        <f t="shared" si="54"/>
        <v>3.8092394318133223E-2</v>
      </c>
      <c r="X187" s="18">
        <f t="shared" si="55"/>
        <v>-1.4868471216164636E-2</v>
      </c>
      <c r="Y187" s="18">
        <f t="shared" si="56"/>
        <v>4.3612504824392051E-2</v>
      </c>
      <c r="Z187" s="18">
        <f t="shared" si="57"/>
        <v>2.8744033608227415E-2</v>
      </c>
      <c r="AA187" s="18">
        <f t="shared" si="58"/>
        <v>1.4372016804113708E-2</v>
      </c>
    </row>
    <row r="188" spans="1:27">
      <c r="A188" s="11">
        <v>42277</v>
      </c>
      <c r="B188" s="12">
        <v>1068.8</v>
      </c>
      <c r="C188" s="12">
        <v>1212.75</v>
      </c>
      <c r="D188" s="9">
        <f t="shared" si="44"/>
        <v>-5.487483816663076E-2</v>
      </c>
      <c r="E188" s="9">
        <f t="shared" si="59"/>
        <v>-6.024680478237255E-2</v>
      </c>
      <c r="F188" s="9">
        <f t="shared" si="60"/>
        <v>7.8009790530688058E-3</v>
      </c>
      <c r="G188" s="9">
        <f t="shared" si="61"/>
        <v>-4.2694601912967735E-2</v>
      </c>
      <c r="H188" s="9">
        <f t="shared" si="62"/>
        <v>-7.7799007651777358E-2</v>
      </c>
      <c r="I188" s="9">
        <f t="shared" si="63"/>
        <v>0.6886272324534094</v>
      </c>
      <c r="J188" s="3">
        <f t="shared" si="64"/>
        <v>3.7565740045078888E-3</v>
      </c>
      <c r="K188" s="3">
        <f t="shared" si="64"/>
        <v>-3.3284023668638681E-3</v>
      </c>
      <c r="L188" s="15" t="str">
        <f t="shared" si="65"/>
        <v/>
      </c>
      <c r="M188" s="12">
        <v>0.35070521594025128</v>
      </c>
      <c r="N188" s="15" t="str">
        <f t="shared" si="45"/>
        <v/>
      </c>
      <c r="O188" s="15" t="str">
        <f t="shared" si="46"/>
        <v>Exit Trade</v>
      </c>
      <c r="P188" s="15" t="str">
        <f t="shared" si="47"/>
        <v/>
      </c>
      <c r="Q188" s="15">
        <f t="shared" si="48"/>
        <v>1064.8</v>
      </c>
      <c r="R188" s="15" t="str">
        <f t="shared" si="49"/>
        <v/>
      </c>
      <c r="S188" s="15">
        <f t="shared" si="50"/>
        <v>1216.8</v>
      </c>
      <c r="T188" s="18" t="str">
        <f t="shared" si="51"/>
        <v/>
      </c>
      <c r="U188" s="18">
        <f t="shared" si="52"/>
        <v>1.7584097859327085E-2</v>
      </c>
      <c r="V188" s="18" t="str">
        <f t="shared" si="53"/>
        <v/>
      </c>
      <c r="W188" s="18">
        <f t="shared" si="54"/>
        <v>3.8092394318133223E-2</v>
      </c>
      <c r="X188" s="18" t="str">
        <f t="shared" si="55"/>
        <v/>
      </c>
      <c r="Y188" s="18" t="str">
        <f t="shared" si="56"/>
        <v/>
      </c>
      <c r="Z188" s="18" t="str">
        <f t="shared" si="57"/>
        <v/>
      </c>
      <c r="AA188" s="18" t="str">
        <f t="shared" si="58"/>
        <v/>
      </c>
    </row>
    <row r="189" spans="1:27">
      <c r="A189" s="11">
        <v>42278</v>
      </c>
      <c r="B189" s="12">
        <v>1067.6500000000001</v>
      </c>
      <c r="C189" s="12">
        <v>1196.5999999999999</v>
      </c>
      <c r="D189" s="9">
        <f t="shared" si="44"/>
        <v>-4.9520094110286711E-2</v>
      </c>
      <c r="E189" s="9">
        <f t="shared" si="59"/>
        <v>-5.9680866582999779E-2</v>
      </c>
      <c r="F189" s="9">
        <f t="shared" si="60"/>
        <v>7.9463204420394777E-3</v>
      </c>
      <c r="G189" s="9">
        <f t="shared" si="61"/>
        <v>-4.1801645588410957E-2</v>
      </c>
      <c r="H189" s="9">
        <f t="shared" si="62"/>
        <v>-7.7560087577588602E-2</v>
      </c>
      <c r="I189" s="9">
        <f t="shared" si="63"/>
        <v>1.2786764071277796</v>
      </c>
      <c r="J189" s="3">
        <f t="shared" si="64"/>
        <v>-1.0759730538920879E-3</v>
      </c>
      <c r="K189" s="3">
        <f t="shared" si="64"/>
        <v>-1.3316841888270535E-2</v>
      </c>
      <c r="L189" s="15" t="str">
        <f t="shared" si="65"/>
        <v/>
      </c>
      <c r="M189" s="12">
        <v>0.35070521594025128</v>
      </c>
      <c r="N189" s="15" t="str">
        <f t="shared" si="45"/>
        <v/>
      </c>
      <c r="O189" s="15" t="str">
        <f t="shared" si="46"/>
        <v>Exit Trade</v>
      </c>
      <c r="P189" s="15" t="str">
        <f t="shared" si="47"/>
        <v/>
      </c>
      <c r="Q189" s="15">
        <f t="shared" si="48"/>
        <v>1064.8</v>
      </c>
      <c r="R189" s="15" t="str">
        <f t="shared" si="49"/>
        <v/>
      </c>
      <c r="S189" s="15">
        <f t="shared" si="50"/>
        <v>1216.8</v>
      </c>
      <c r="T189" s="18" t="str">
        <f t="shared" si="51"/>
        <v/>
      </c>
      <c r="U189" s="18">
        <f t="shared" si="52"/>
        <v>1.7584097859327085E-2</v>
      </c>
      <c r="V189" s="18" t="str">
        <f t="shared" si="53"/>
        <v/>
      </c>
      <c r="W189" s="18">
        <f t="shared" si="54"/>
        <v>3.8092394318133223E-2</v>
      </c>
      <c r="X189" s="18" t="str">
        <f t="shared" si="55"/>
        <v/>
      </c>
      <c r="Y189" s="18" t="str">
        <f t="shared" si="56"/>
        <v/>
      </c>
      <c r="Z189" s="18" t="str">
        <f t="shared" si="57"/>
        <v/>
      </c>
      <c r="AA189" s="18" t="str">
        <f t="shared" si="58"/>
        <v/>
      </c>
    </row>
    <row r="190" spans="1:27">
      <c r="A190" s="11">
        <v>42282</v>
      </c>
      <c r="B190" s="12">
        <v>1098.3499999999999</v>
      </c>
      <c r="C190" s="12">
        <v>1256.95</v>
      </c>
      <c r="D190" s="9">
        <f t="shared" si="44"/>
        <v>-5.8577247938368104E-2</v>
      </c>
      <c r="E190" s="9">
        <f t="shared" si="59"/>
        <v>-5.9469231168961412E-2</v>
      </c>
      <c r="F190" s="9">
        <f t="shared" si="60"/>
        <v>7.8861201852402779E-3</v>
      </c>
      <c r="G190" s="9">
        <f t="shared" si="61"/>
        <v>-4.172546075217079E-2</v>
      </c>
      <c r="H190" s="9">
        <f t="shared" si="62"/>
        <v>-7.7213001585752034E-2</v>
      </c>
      <c r="I190" s="9">
        <f t="shared" si="63"/>
        <v>0.11310799349250977</v>
      </c>
      <c r="J190" s="3">
        <f t="shared" si="64"/>
        <v>2.8754741722474421E-2</v>
      </c>
      <c r="K190" s="3">
        <f t="shared" si="64"/>
        <v>5.0434564599699264E-2</v>
      </c>
      <c r="L190" s="15" t="str">
        <f t="shared" si="65"/>
        <v>Exit Trade</v>
      </c>
      <c r="M190" s="12">
        <v>0.35070521594025128</v>
      </c>
      <c r="N190" s="15" t="str">
        <f t="shared" si="45"/>
        <v/>
      </c>
      <c r="O190" s="15" t="str">
        <f t="shared" si="46"/>
        <v>Exit Trade</v>
      </c>
      <c r="P190" s="15" t="str">
        <f t="shared" si="47"/>
        <v/>
      </c>
      <c r="Q190" s="15">
        <f t="shared" si="48"/>
        <v>1064.8</v>
      </c>
      <c r="R190" s="15" t="str">
        <f t="shared" si="49"/>
        <v/>
      </c>
      <c r="S190" s="15">
        <f t="shared" si="50"/>
        <v>1216.8</v>
      </c>
      <c r="T190" s="18" t="str">
        <f t="shared" si="51"/>
        <v/>
      </c>
      <c r="U190" s="18">
        <f t="shared" si="52"/>
        <v>1.7584097859327085E-2</v>
      </c>
      <c r="V190" s="18" t="str">
        <f t="shared" si="53"/>
        <v/>
      </c>
      <c r="W190" s="18">
        <f t="shared" si="54"/>
        <v>3.8092394318133223E-2</v>
      </c>
      <c r="X190" s="18" t="str">
        <f t="shared" si="55"/>
        <v/>
      </c>
      <c r="Y190" s="18" t="str">
        <f t="shared" si="56"/>
        <v/>
      </c>
      <c r="Z190" s="18" t="str">
        <f t="shared" si="57"/>
        <v/>
      </c>
      <c r="AA190" s="18" t="str">
        <f t="shared" si="58"/>
        <v/>
      </c>
    </row>
    <row r="191" spans="1:27">
      <c r="A191" s="11">
        <v>42283</v>
      </c>
      <c r="B191" s="12">
        <v>1085.95</v>
      </c>
      <c r="C191" s="12">
        <v>1265.2</v>
      </c>
      <c r="D191" s="9">
        <f t="shared" si="44"/>
        <v>-6.6349353593056951E-2</v>
      </c>
      <c r="E191" s="9">
        <f t="shared" si="59"/>
        <v>-5.9494608982640328E-2</v>
      </c>
      <c r="F191" s="9">
        <f t="shared" si="60"/>
        <v>7.9076851587255876E-3</v>
      </c>
      <c r="G191" s="9">
        <f t="shared" si="61"/>
        <v>-4.1702317375507753E-2</v>
      </c>
      <c r="H191" s="9">
        <f t="shared" si="62"/>
        <v>-7.7286900589772903E-2</v>
      </c>
      <c r="I191" s="9">
        <f t="shared" si="63"/>
        <v>-0.86684591923249288</v>
      </c>
      <c r="J191" s="3">
        <f t="shared" si="64"/>
        <v>-1.1289661765375212E-2</v>
      </c>
      <c r="K191" s="3">
        <f t="shared" si="64"/>
        <v>6.5635069016269539E-3</v>
      </c>
      <c r="L191" s="15" t="str">
        <f t="shared" si="65"/>
        <v/>
      </c>
      <c r="M191" s="12">
        <v>0.35070521594025128</v>
      </c>
      <c r="N191" s="15" t="str">
        <f t="shared" si="45"/>
        <v/>
      </c>
      <c r="O191" s="15" t="str">
        <f t="shared" si="46"/>
        <v>Exit Trade</v>
      </c>
      <c r="P191" s="15" t="str">
        <f t="shared" si="47"/>
        <v/>
      </c>
      <c r="Q191" s="15">
        <f t="shared" si="48"/>
        <v>1064.8</v>
      </c>
      <c r="R191" s="15" t="str">
        <f t="shared" si="49"/>
        <v/>
      </c>
      <c r="S191" s="15">
        <f t="shared" si="50"/>
        <v>1216.8</v>
      </c>
      <c r="T191" s="18" t="str">
        <f t="shared" si="51"/>
        <v/>
      </c>
      <c r="U191" s="18">
        <f t="shared" si="52"/>
        <v>1.7584097859327085E-2</v>
      </c>
      <c r="V191" s="18" t="str">
        <f t="shared" si="53"/>
        <v/>
      </c>
      <c r="W191" s="18">
        <f t="shared" si="54"/>
        <v>3.8092394318133223E-2</v>
      </c>
      <c r="X191" s="18" t="str">
        <f t="shared" si="55"/>
        <v/>
      </c>
      <c r="Y191" s="18" t="str">
        <f t="shared" si="56"/>
        <v/>
      </c>
      <c r="Z191" s="18" t="str">
        <f t="shared" si="57"/>
        <v/>
      </c>
      <c r="AA191" s="18" t="str">
        <f t="shared" si="58"/>
        <v/>
      </c>
    </row>
    <row r="192" spans="1:27">
      <c r="A192" s="11">
        <v>42284</v>
      </c>
      <c r="B192" s="12">
        <v>1087.75</v>
      </c>
      <c r="C192" s="12">
        <v>1277.45</v>
      </c>
      <c r="D192" s="9">
        <f t="shared" si="44"/>
        <v>-6.9814818682268256E-2</v>
      </c>
      <c r="E192" s="9">
        <f t="shared" si="59"/>
        <v>-5.9705637407397885E-2</v>
      </c>
      <c r="F192" s="9">
        <f t="shared" si="60"/>
        <v>8.0999549210098651E-3</v>
      </c>
      <c r="G192" s="9">
        <f t="shared" si="61"/>
        <v>-4.1480738835125687E-2</v>
      </c>
      <c r="H192" s="9">
        <f t="shared" si="62"/>
        <v>-7.793053597967009E-2</v>
      </c>
      <c r="I192" s="9">
        <f t="shared" si="63"/>
        <v>-1.248054016775936</v>
      </c>
      <c r="J192" s="3">
        <f t="shared" si="64"/>
        <v>1.6575348772963345E-3</v>
      </c>
      <c r="K192" s="3">
        <f t="shared" si="64"/>
        <v>9.6822636737274731E-3</v>
      </c>
      <c r="L192" s="15" t="str">
        <f t="shared" si="65"/>
        <v/>
      </c>
      <c r="M192" s="12">
        <v>0.35070521594025128</v>
      </c>
      <c r="N192" s="15" t="str">
        <f t="shared" si="45"/>
        <v/>
      </c>
      <c r="O192" s="15" t="str">
        <f t="shared" si="46"/>
        <v>Exit Trade</v>
      </c>
      <c r="P192" s="15" t="str">
        <f t="shared" si="47"/>
        <v/>
      </c>
      <c r="Q192" s="15">
        <f t="shared" si="48"/>
        <v>1064.8</v>
      </c>
      <c r="R192" s="15" t="str">
        <f t="shared" si="49"/>
        <v/>
      </c>
      <c r="S192" s="15">
        <f t="shared" si="50"/>
        <v>1216.8</v>
      </c>
      <c r="T192" s="18" t="str">
        <f t="shared" si="51"/>
        <v/>
      </c>
      <c r="U192" s="18">
        <f t="shared" si="52"/>
        <v>1.7584097859327085E-2</v>
      </c>
      <c r="V192" s="18" t="str">
        <f t="shared" si="53"/>
        <v/>
      </c>
      <c r="W192" s="18">
        <f t="shared" si="54"/>
        <v>3.8092394318133223E-2</v>
      </c>
      <c r="X192" s="18" t="str">
        <f t="shared" si="55"/>
        <v/>
      </c>
      <c r="Y192" s="18" t="str">
        <f t="shared" si="56"/>
        <v/>
      </c>
      <c r="Z192" s="18" t="str">
        <f t="shared" si="57"/>
        <v/>
      </c>
      <c r="AA192" s="18" t="str">
        <f t="shared" si="58"/>
        <v/>
      </c>
    </row>
    <row r="193" spans="1:27">
      <c r="A193" s="11">
        <v>42285</v>
      </c>
      <c r="B193" s="12">
        <v>1083.0999999999999</v>
      </c>
      <c r="C193" s="12">
        <v>1278.0999999999999</v>
      </c>
      <c r="D193" s="9">
        <f t="shared" si="44"/>
        <v>-7.1896279012523504E-2</v>
      </c>
      <c r="E193" s="9">
        <f t="shared" si="59"/>
        <v>-6.0130367286515315E-2</v>
      </c>
      <c r="F193" s="9">
        <f t="shared" si="60"/>
        <v>8.3986140456950627E-3</v>
      </c>
      <c r="G193" s="9">
        <f t="shared" si="61"/>
        <v>-4.1233485683701429E-2</v>
      </c>
      <c r="H193" s="9">
        <f t="shared" si="62"/>
        <v>-7.9027248889329202E-2</v>
      </c>
      <c r="I193" s="9">
        <f t="shared" si="63"/>
        <v>-1.4009349235471922</v>
      </c>
      <c r="J193" s="3">
        <f t="shared" si="64"/>
        <v>-4.2748793380832832E-3</v>
      </c>
      <c r="K193" s="3">
        <f t="shared" si="64"/>
        <v>5.0882617714968379E-4</v>
      </c>
      <c r="L193" s="15" t="str">
        <f t="shared" si="65"/>
        <v/>
      </c>
      <c r="M193" s="12">
        <v>0.35070521594025128</v>
      </c>
      <c r="N193" s="15" t="str">
        <f t="shared" si="45"/>
        <v/>
      </c>
      <c r="O193" s="15" t="str">
        <f t="shared" si="46"/>
        <v>Exit Trade</v>
      </c>
      <c r="P193" s="15" t="str">
        <f t="shared" si="47"/>
        <v/>
      </c>
      <c r="Q193" s="15">
        <f t="shared" si="48"/>
        <v>1064.8</v>
      </c>
      <c r="R193" s="15" t="str">
        <f t="shared" si="49"/>
        <v/>
      </c>
      <c r="S193" s="15">
        <f t="shared" si="50"/>
        <v>1216.8</v>
      </c>
      <c r="T193" s="18" t="str">
        <f t="shared" si="51"/>
        <v/>
      </c>
      <c r="U193" s="18">
        <f t="shared" si="52"/>
        <v>1.7584097859327085E-2</v>
      </c>
      <c r="V193" s="18" t="str">
        <f t="shared" si="53"/>
        <v/>
      </c>
      <c r="W193" s="18">
        <f t="shared" si="54"/>
        <v>3.8092394318133223E-2</v>
      </c>
      <c r="X193" s="18" t="str">
        <f t="shared" si="55"/>
        <v/>
      </c>
      <c r="Y193" s="18" t="str">
        <f t="shared" si="56"/>
        <v/>
      </c>
      <c r="Z193" s="18" t="str">
        <f t="shared" si="57"/>
        <v/>
      </c>
      <c r="AA193" s="18" t="str">
        <f t="shared" si="58"/>
        <v/>
      </c>
    </row>
    <row r="194" spans="1:27">
      <c r="A194" s="11">
        <v>42286</v>
      </c>
      <c r="B194" s="12">
        <v>1086.1500000000001</v>
      </c>
      <c r="C194" s="12">
        <v>1291.7</v>
      </c>
      <c r="D194" s="9">
        <f t="shared" si="44"/>
        <v>-7.5271853041340986E-2</v>
      </c>
      <c r="E194" s="9">
        <f t="shared" si="59"/>
        <v>-6.0936951149759624E-2</v>
      </c>
      <c r="F194" s="9">
        <f t="shared" si="60"/>
        <v>8.6568697094713664E-3</v>
      </c>
      <c r="G194" s="9">
        <f t="shared" si="61"/>
        <v>-4.145899430344905E-2</v>
      </c>
      <c r="H194" s="9">
        <f t="shared" si="62"/>
        <v>-8.0414907996070206E-2</v>
      </c>
      <c r="I194" s="9">
        <f t="shared" si="63"/>
        <v>-1.6558989996000211</v>
      </c>
      <c r="J194" s="3">
        <f t="shared" si="64"/>
        <v>2.8159911365526562E-3</v>
      </c>
      <c r="K194" s="3">
        <f t="shared" si="64"/>
        <v>1.0640794929974287E-2</v>
      </c>
      <c r="L194" s="15" t="str">
        <f t="shared" si="65"/>
        <v/>
      </c>
      <c r="M194" s="12">
        <v>0.35070521594025128</v>
      </c>
      <c r="N194" s="15" t="str">
        <f t="shared" si="45"/>
        <v/>
      </c>
      <c r="O194" s="15" t="str">
        <f t="shared" si="46"/>
        <v>Exit Trade</v>
      </c>
      <c r="P194" s="15" t="str">
        <f t="shared" si="47"/>
        <v/>
      </c>
      <c r="Q194" s="15">
        <f t="shared" si="48"/>
        <v>1064.8</v>
      </c>
      <c r="R194" s="15" t="str">
        <f t="shared" si="49"/>
        <v/>
      </c>
      <c r="S194" s="15">
        <f t="shared" si="50"/>
        <v>1216.8</v>
      </c>
      <c r="T194" s="18" t="str">
        <f t="shared" si="51"/>
        <v/>
      </c>
      <c r="U194" s="18">
        <f t="shared" si="52"/>
        <v>1.7584097859327085E-2</v>
      </c>
      <c r="V194" s="18" t="str">
        <f t="shared" si="53"/>
        <v/>
      </c>
      <c r="W194" s="18">
        <f t="shared" si="54"/>
        <v>3.8092394318133223E-2</v>
      </c>
      <c r="X194" s="18" t="str">
        <f t="shared" si="55"/>
        <v/>
      </c>
      <c r="Y194" s="18" t="str">
        <f t="shared" si="56"/>
        <v/>
      </c>
      <c r="Z194" s="18" t="str">
        <f t="shared" si="57"/>
        <v/>
      </c>
      <c r="AA194" s="18" t="str">
        <f t="shared" si="58"/>
        <v/>
      </c>
    </row>
    <row r="195" spans="1:27">
      <c r="A195" s="11">
        <v>42289</v>
      </c>
      <c r="B195" s="12">
        <v>1080.55</v>
      </c>
      <c r="C195" s="12">
        <v>1270.25</v>
      </c>
      <c r="D195" s="9">
        <f t="shared" ref="D195:D258" si="66">LOG(B195/C195)</f>
        <v>-7.0244335906166508E-2</v>
      </c>
      <c r="E195" s="9">
        <f t="shared" si="59"/>
        <v>-6.206190389975514E-2</v>
      </c>
      <c r="F195" s="9">
        <f t="shared" si="60"/>
        <v>7.4846742379839253E-3</v>
      </c>
      <c r="G195" s="9">
        <f t="shared" si="61"/>
        <v>-4.5221386864291307E-2</v>
      </c>
      <c r="H195" s="9">
        <f t="shared" si="62"/>
        <v>-7.8902420935218973E-2</v>
      </c>
      <c r="I195" s="9">
        <f t="shared" si="63"/>
        <v>-1.0932248680759407</v>
      </c>
      <c r="J195" s="3">
        <f t="shared" si="64"/>
        <v>-5.1558256226121035E-3</v>
      </c>
      <c r="K195" s="3">
        <f t="shared" si="64"/>
        <v>-1.6606023070372414E-2</v>
      </c>
      <c r="L195" s="15" t="str">
        <f t="shared" si="65"/>
        <v/>
      </c>
      <c r="M195" s="12">
        <v>0.35070521594025128</v>
      </c>
      <c r="N195" s="15" t="str">
        <f t="shared" si="45"/>
        <v/>
      </c>
      <c r="O195" s="15" t="str">
        <f t="shared" si="46"/>
        <v>Exit Trade</v>
      </c>
      <c r="P195" s="15" t="str">
        <f t="shared" si="47"/>
        <v/>
      </c>
      <c r="Q195" s="15">
        <f t="shared" si="48"/>
        <v>1064.8</v>
      </c>
      <c r="R195" s="15" t="str">
        <f t="shared" si="49"/>
        <v/>
      </c>
      <c r="S195" s="15">
        <f t="shared" si="50"/>
        <v>1216.8</v>
      </c>
      <c r="T195" s="18" t="str">
        <f t="shared" si="51"/>
        <v/>
      </c>
      <c r="U195" s="18">
        <f t="shared" si="52"/>
        <v>1.7584097859327085E-2</v>
      </c>
      <c r="V195" s="18" t="str">
        <f t="shared" si="53"/>
        <v/>
      </c>
      <c r="W195" s="18">
        <f t="shared" si="54"/>
        <v>3.8092394318133223E-2</v>
      </c>
      <c r="X195" s="18" t="str">
        <f t="shared" si="55"/>
        <v/>
      </c>
      <c r="Y195" s="18" t="str">
        <f t="shared" si="56"/>
        <v/>
      </c>
      <c r="Z195" s="18" t="str">
        <f t="shared" si="57"/>
        <v/>
      </c>
      <c r="AA195" s="18" t="str">
        <f t="shared" si="58"/>
        <v/>
      </c>
    </row>
    <row r="196" spans="1:27">
      <c r="A196" s="11">
        <v>42290</v>
      </c>
      <c r="B196" s="12">
        <v>1076.3499999999999</v>
      </c>
      <c r="C196" s="12">
        <v>1278.7</v>
      </c>
      <c r="D196" s="9">
        <f t="shared" si="66"/>
        <v>-7.481515002456085E-2</v>
      </c>
      <c r="E196" s="9">
        <f t="shared" si="59"/>
        <v>-6.230659010356121E-2</v>
      </c>
      <c r="F196" s="9">
        <f t="shared" si="60"/>
        <v>7.7818142623390174E-3</v>
      </c>
      <c r="G196" s="9">
        <f t="shared" si="61"/>
        <v>-4.4797508013298418E-2</v>
      </c>
      <c r="H196" s="9">
        <f t="shared" si="62"/>
        <v>-7.9815672193824003E-2</v>
      </c>
      <c r="I196" s="9">
        <f t="shared" si="63"/>
        <v>-1.6074092106690661</v>
      </c>
      <c r="J196" s="3">
        <f t="shared" si="64"/>
        <v>-3.8869094442645371E-3</v>
      </c>
      <c r="K196" s="3">
        <f t="shared" si="64"/>
        <v>6.6522338122417205E-3</v>
      </c>
      <c r="L196" s="15" t="str">
        <f t="shared" si="65"/>
        <v/>
      </c>
      <c r="M196" s="12">
        <v>0.35070521594025128</v>
      </c>
      <c r="N196" s="15" t="str">
        <f t="shared" si="45"/>
        <v/>
      </c>
      <c r="O196" s="15" t="str">
        <f t="shared" si="46"/>
        <v>Exit Trade</v>
      </c>
      <c r="P196" s="15" t="str">
        <f t="shared" si="47"/>
        <v/>
      </c>
      <c r="Q196" s="15">
        <f t="shared" si="48"/>
        <v>1064.8</v>
      </c>
      <c r="R196" s="15" t="str">
        <f t="shared" si="49"/>
        <v/>
      </c>
      <c r="S196" s="15">
        <f t="shared" si="50"/>
        <v>1216.8</v>
      </c>
      <c r="T196" s="18" t="str">
        <f t="shared" si="51"/>
        <v/>
      </c>
      <c r="U196" s="18">
        <f t="shared" si="52"/>
        <v>1.7584097859327085E-2</v>
      </c>
      <c r="V196" s="18" t="str">
        <f t="shared" si="53"/>
        <v/>
      </c>
      <c r="W196" s="18">
        <f t="shared" si="54"/>
        <v>3.8092394318133223E-2</v>
      </c>
      <c r="X196" s="18" t="str">
        <f t="shared" si="55"/>
        <v/>
      </c>
      <c r="Y196" s="18" t="str">
        <f t="shared" si="56"/>
        <v/>
      </c>
      <c r="Z196" s="18" t="str">
        <f t="shared" si="57"/>
        <v/>
      </c>
      <c r="AA196" s="18" t="str">
        <f t="shared" si="58"/>
        <v/>
      </c>
    </row>
    <row r="197" spans="1:27">
      <c r="A197" s="11">
        <v>42291</v>
      </c>
      <c r="B197" s="12">
        <v>1084.75</v>
      </c>
      <c r="C197" s="12">
        <v>1294.1500000000001</v>
      </c>
      <c r="D197" s="9">
        <f t="shared" si="66"/>
        <v>-7.6654957869015647E-2</v>
      </c>
      <c r="E197" s="9">
        <f t="shared" si="59"/>
        <v>-6.2598543889125141E-2</v>
      </c>
      <c r="F197" s="9">
        <f t="shared" si="60"/>
        <v>8.1541518054814924E-3</v>
      </c>
      <c r="G197" s="9">
        <f t="shared" si="61"/>
        <v>-4.4251702326791785E-2</v>
      </c>
      <c r="H197" s="9">
        <f t="shared" si="62"/>
        <v>-8.094538545145849E-2</v>
      </c>
      <c r="I197" s="9">
        <f t="shared" si="63"/>
        <v>-1.723835208763383</v>
      </c>
      <c r="J197" s="3">
        <f t="shared" si="64"/>
        <v>7.8041529242347668E-3</v>
      </c>
      <c r="K197" s="3">
        <f t="shared" si="64"/>
        <v>1.2082583874247318E-2</v>
      </c>
      <c r="L197" s="15" t="str">
        <f t="shared" si="65"/>
        <v/>
      </c>
      <c r="M197" s="12">
        <v>0.35070521594025128</v>
      </c>
      <c r="N197" s="15" t="str">
        <f t="shared" si="45"/>
        <v/>
      </c>
      <c r="O197" s="15" t="str">
        <f t="shared" si="46"/>
        <v>Exit Trade</v>
      </c>
      <c r="P197" s="15" t="str">
        <f t="shared" si="47"/>
        <v/>
      </c>
      <c r="Q197" s="15">
        <f t="shared" si="48"/>
        <v>1064.8</v>
      </c>
      <c r="R197" s="15" t="str">
        <f t="shared" si="49"/>
        <v/>
      </c>
      <c r="S197" s="15">
        <f t="shared" si="50"/>
        <v>1216.8</v>
      </c>
      <c r="T197" s="18" t="str">
        <f t="shared" si="51"/>
        <v/>
      </c>
      <c r="U197" s="18">
        <f t="shared" si="52"/>
        <v>1.7584097859327085E-2</v>
      </c>
      <c r="V197" s="18" t="str">
        <f t="shared" si="53"/>
        <v/>
      </c>
      <c r="W197" s="18">
        <f t="shared" si="54"/>
        <v>3.8092394318133223E-2</v>
      </c>
      <c r="X197" s="18" t="str">
        <f t="shared" si="55"/>
        <v/>
      </c>
      <c r="Y197" s="18" t="str">
        <f t="shared" si="56"/>
        <v/>
      </c>
      <c r="Z197" s="18" t="str">
        <f t="shared" si="57"/>
        <v/>
      </c>
      <c r="AA197" s="18" t="str">
        <f t="shared" si="58"/>
        <v/>
      </c>
    </row>
    <row r="198" spans="1:27">
      <c r="A198" s="11">
        <v>42292</v>
      </c>
      <c r="B198" s="12">
        <v>1084.1500000000001</v>
      </c>
      <c r="C198" s="12">
        <v>1294.7</v>
      </c>
      <c r="D198" s="9">
        <f t="shared" si="66"/>
        <v>-7.7079773856954178E-2</v>
      </c>
      <c r="E198" s="9">
        <f t="shared" si="59"/>
        <v>-6.308857246085052E-2</v>
      </c>
      <c r="F198" s="9">
        <f t="shared" si="60"/>
        <v>8.5715437461771782E-3</v>
      </c>
      <c r="G198" s="9">
        <f t="shared" si="61"/>
        <v>-4.3802599031951869E-2</v>
      </c>
      <c r="H198" s="9">
        <f t="shared" si="62"/>
        <v>-8.2374545889749171E-2</v>
      </c>
      <c r="I198" s="9">
        <f t="shared" si="63"/>
        <v>-1.6322848964451231</v>
      </c>
      <c r="J198" s="3">
        <f t="shared" si="64"/>
        <v>-5.5312283936382494E-4</v>
      </c>
      <c r="K198" s="3">
        <f t="shared" si="64"/>
        <v>4.2498937526558317E-4</v>
      </c>
      <c r="L198" s="15" t="str">
        <f t="shared" si="65"/>
        <v/>
      </c>
      <c r="M198" s="12">
        <v>0.35070521594025128</v>
      </c>
      <c r="N198" s="15" t="str">
        <f t="shared" si="45"/>
        <v/>
      </c>
      <c r="O198" s="15" t="str">
        <f t="shared" si="46"/>
        <v>Exit Trade</v>
      </c>
      <c r="P198" s="15" t="str">
        <f t="shared" si="47"/>
        <v/>
      </c>
      <c r="Q198" s="15">
        <f t="shared" si="48"/>
        <v>1064.8</v>
      </c>
      <c r="R198" s="15" t="str">
        <f t="shared" si="49"/>
        <v/>
      </c>
      <c r="S198" s="15">
        <f t="shared" si="50"/>
        <v>1216.8</v>
      </c>
      <c r="T198" s="18" t="str">
        <f t="shared" si="51"/>
        <v/>
      </c>
      <c r="U198" s="18">
        <f t="shared" si="52"/>
        <v>1.7584097859327085E-2</v>
      </c>
      <c r="V198" s="18" t="str">
        <f t="shared" si="53"/>
        <v/>
      </c>
      <c r="W198" s="18">
        <f t="shared" si="54"/>
        <v>3.8092394318133223E-2</v>
      </c>
      <c r="X198" s="18" t="str">
        <f t="shared" si="55"/>
        <v/>
      </c>
      <c r="Y198" s="18" t="str">
        <f t="shared" si="56"/>
        <v/>
      </c>
      <c r="Z198" s="18" t="str">
        <f t="shared" si="57"/>
        <v/>
      </c>
      <c r="AA198" s="18" t="str">
        <f t="shared" si="58"/>
        <v/>
      </c>
    </row>
    <row r="199" spans="1:27">
      <c r="A199" s="11">
        <v>42293</v>
      </c>
      <c r="B199" s="12">
        <v>1100.05</v>
      </c>
      <c r="C199" s="12">
        <v>1311.6</v>
      </c>
      <c r="D199" s="9">
        <f t="shared" si="66"/>
        <v>-7.6388982629471969E-2</v>
      </c>
      <c r="E199" s="9">
        <f t="shared" si="59"/>
        <v>-6.3520203523477398E-2</v>
      </c>
      <c r="F199" s="9">
        <f t="shared" si="60"/>
        <v>8.9092313922615393E-3</v>
      </c>
      <c r="G199" s="9">
        <f t="shared" si="61"/>
        <v>-4.3474432890888932E-2</v>
      </c>
      <c r="H199" s="9">
        <f t="shared" si="62"/>
        <v>-8.356597415606587E-2</v>
      </c>
      <c r="I199" s="9">
        <f t="shared" si="63"/>
        <v>-1.4444320210576471</v>
      </c>
      <c r="J199" s="3">
        <f t="shared" si="64"/>
        <v>1.4665867269289179E-2</v>
      </c>
      <c r="K199" s="3">
        <f t="shared" si="64"/>
        <v>1.3053216961458147E-2</v>
      </c>
      <c r="L199" s="15" t="str">
        <f t="shared" si="65"/>
        <v/>
      </c>
      <c r="M199" s="12">
        <v>0.35070521594025128</v>
      </c>
      <c r="N199" s="15" t="str">
        <f t="shared" si="45"/>
        <v/>
      </c>
      <c r="O199" s="15" t="str">
        <f t="shared" si="46"/>
        <v>Exit Trade</v>
      </c>
      <c r="P199" s="15" t="str">
        <f t="shared" si="47"/>
        <v/>
      </c>
      <c r="Q199" s="15">
        <f t="shared" si="48"/>
        <v>1064.8</v>
      </c>
      <c r="R199" s="15" t="str">
        <f t="shared" si="49"/>
        <v/>
      </c>
      <c r="S199" s="15">
        <f t="shared" si="50"/>
        <v>1216.8</v>
      </c>
      <c r="T199" s="18" t="str">
        <f t="shared" si="51"/>
        <v/>
      </c>
      <c r="U199" s="18">
        <f t="shared" si="52"/>
        <v>1.7584097859327085E-2</v>
      </c>
      <c r="V199" s="18" t="str">
        <f t="shared" si="53"/>
        <v/>
      </c>
      <c r="W199" s="18">
        <f t="shared" si="54"/>
        <v>3.8092394318133223E-2</v>
      </c>
      <c r="X199" s="18" t="str">
        <f t="shared" si="55"/>
        <v/>
      </c>
      <c r="Y199" s="18" t="str">
        <f t="shared" si="56"/>
        <v/>
      </c>
      <c r="Z199" s="18" t="str">
        <f t="shared" si="57"/>
        <v/>
      </c>
      <c r="AA199" s="18" t="str">
        <f t="shared" si="58"/>
        <v/>
      </c>
    </row>
    <row r="200" spans="1:27">
      <c r="A200" s="11">
        <v>42296</v>
      </c>
      <c r="B200" s="12">
        <v>1097.8</v>
      </c>
      <c r="C200" s="12">
        <v>1315.35</v>
      </c>
      <c r="D200" s="9">
        <f t="shared" si="66"/>
        <v>-7.8518102687183913E-2</v>
      </c>
      <c r="E200" s="9">
        <f t="shared" si="59"/>
        <v>-6.4385833142894769E-2</v>
      </c>
      <c r="F200" s="9">
        <f t="shared" si="60"/>
        <v>9.0667118462433253E-3</v>
      </c>
      <c r="G200" s="9">
        <f t="shared" si="61"/>
        <v>-4.3985731488847282E-2</v>
      </c>
      <c r="H200" s="9">
        <f t="shared" si="62"/>
        <v>-8.4785934796942256E-2</v>
      </c>
      <c r="I200" s="9">
        <f t="shared" si="63"/>
        <v>-1.5586984326787299</v>
      </c>
      <c r="J200" s="3">
        <f t="shared" si="64"/>
        <v>-2.0453615744738876E-3</v>
      </c>
      <c r="K200" s="3">
        <f t="shared" si="64"/>
        <v>2.8591033851784083E-3</v>
      </c>
      <c r="L200" s="15" t="str">
        <f t="shared" si="65"/>
        <v/>
      </c>
      <c r="M200" s="12">
        <v>0.35070521594025128</v>
      </c>
      <c r="N200" s="15" t="str">
        <f t="shared" si="45"/>
        <v/>
      </c>
      <c r="O200" s="15" t="str">
        <f t="shared" si="46"/>
        <v>Exit Trade</v>
      </c>
      <c r="P200" s="15" t="str">
        <f t="shared" si="47"/>
        <v/>
      </c>
      <c r="Q200" s="15">
        <f t="shared" si="48"/>
        <v>1064.8</v>
      </c>
      <c r="R200" s="15" t="str">
        <f t="shared" si="49"/>
        <v/>
      </c>
      <c r="S200" s="15">
        <f t="shared" si="50"/>
        <v>1216.8</v>
      </c>
      <c r="T200" s="18" t="str">
        <f t="shared" si="51"/>
        <v/>
      </c>
      <c r="U200" s="18">
        <f t="shared" si="52"/>
        <v>1.7584097859327085E-2</v>
      </c>
      <c r="V200" s="18" t="str">
        <f t="shared" si="53"/>
        <v/>
      </c>
      <c r="W200" s="18">
        <f t="shared" si="54"/>
        <v>3.8092394318133223E-2</v>
      </c>
      <c r="X200" s="18" t="str">
        <f t="shared" si="55"/>
        <v/>
      </c>
      <c r="Y200" s="18" t="str">
        <f t="shared" si="56"/>
        <v/>
      </c>
      <c r="Z200" s="18" t="str">
        <f t="shared" si="57"/>
        <v/>
      </c>
      <c r="AA200" s="18" t="str">
        <f t="shared" si="58"/>
        <v/>
      </c>
    </row>
    <row r="201" spans="1:27">
      <c r="A201" s="11">
        <v>42297</v>
      </c>
      <c r="B201" s="12">
        <v>1094.9000000000001</v>
      </c>
      <c r="C201" s="12">
        <v>1312.5</v>
      </c>
      <c r="D201" s="9">
        <f t="shared" si="66"/>
        <v>-7.8724856309520239E-2</v>
      </c>
      <c r="E201" s="9">
        <f t="shared" si="59"/>
        <v>-6.4860135479238051E-2</v>
      </c>
      <c r="F201" s="9">
        <f t="shared" si="60"/>
        <v>9.4372688588049165E-3</v>
      </c>
      <c r="G201" s="9">
        <f t="shared" si="61"/>
        <v>-4.3626280546926993E-2</v>
      </c>
      <c r="H201" s="9">
        <f t="shared" si="62"/>
        <v>-8.6093990411549109E-2</v>
      </c>
      <c r="I201" s="9">
        <f t="shared" si="63"/>
        <v>-1.4691454739414873</v>
      </c>
      <c r="J201" s="3">
        <f t="shared" si="64"/>
        <v>-2.6416469302239605E-3</v>
      </c>
      <c r="K201" s="3">
        <f t="shared" si="64"/>
        <v>-2.1667236857109587E-3</v>
      </c>
      <c r="L201" s="15" t="str">
        <f t="shared" si="65"/>
        <v/>
      </c>
      <c r="M201" s="12">
        <v>0.35070521594025128</v>
      </c>
      <c r="N201" s="15" t="str">
        <f t="shared" si="45"/>
        <v/>
      </c>
      <c r="O201" s="15" t="str">
        <f t="shared" si="46"/>
        <v>Exit Trade</v>
      </c>
      <c r="P201" s="15" t="str">
        <f t="shared" si="47"/>
        <v/>
      </c>
      <c r="Q201" s="15">
        <f t="shared" si="48"/>
        <v>1064.8</v>
      </c>
      <c r="R201" s="15" t="str">
        <f t="shared" si="49"/>
        <v/>
      </c>
      <c r="S201" s="15">
        <f t="shared" si="50"/>
        <v>1216.8</v>
      </c>
      <c r="T201" s="18" t="str">
        <f t="shared" si="51"/>
        <v/>
      </c>
      <c r="U201" s="18">
        <f t="shared" si="52"/>
        <v>1.7584097859327085E-2</v>
      </c>
      <c r="V201" s="18" t="str">
        <f t="shared" si="53"/>
        <v/>
      </c>
      <c r="W201" s="18">
        <f t="shared" si="54"/>
        <v>3.8092394318133223E-2</v>
      </c>
      <c r="X201" s="18" t="str">
        <f t="shared" si="55"/>
        <v/>
      </c>
      <c r="Y201" s="18" t="str">
        <f t="shared" si="56"/>
        <v/>
      </c>
      <c r="Z201" s="18" t="str">
        <f t="shared" si="57"/>
        <v/>
      </c>
      <c r="AA201" s="18" t="str">
        <f t="shared" si="58"/>
        <v/>
      </c>
    </row>
    <row r="202" spans="1:27">
      <c r="A202" s="11">
        <v>42298</v>
      </c>
      <c r="B202" s="12">
        <v>1095</v>
      </c>
      <c r="C202" s="12">
        <v>1315.75</v>
      </c>
      <c r="D202" s="9">
        <f t="shared" si="66"/>
        <v>-7.9759259513177971E-2</v>
      </c>
      <c r="E202" s="9">
        <f t="shared" si="59"/>
        <v>-6.5544350119734376E-2</v>
      </c>
      <c r="F202" s="9">
        <f t="shared" si="60"/>
        <v>9.7539947474985424E-3</v>
      </c>
      <c r="G202" s="9">
        <f t="shared" si="61"/>
        <v>-4.3597861937862657E-2</v>
      </c>
      <c r="H202" s="9">
        <f t="shared" si="62"/>
        <v>-8.7490838301606089E-2</v>
      </c>
      <c r="I202" s="9">
        <f t="shared" si="63"/>
        <v>-1.4573423260340668</v>
      </c>
      <c r="J202" s="3">
        <f t="shared" si="64"/>
        <v>9.1332541784554786E-5</v>
      </c>
      <c r="K202" s="3">
        <f t="shared" si="64"/>
        <v>2.476190476190476E-3</v>
      </c>
      <c r="L202" s="15" t="str">
        <f t="shared" si="65"/>
        <v/>
      </c>
      <c r="M202" s="12">
        <v>0.35070521594025128</v>
      </c>
      <c r="N202" s="15" t="str">
        <f t="shared" si="45"/>
        <v/>
      </c>
      <c r="O202" s="15" t="str">
        <f t="shared" si="46"/>
        <v>Exit Trade</v>
      </c>
      <c r="P202" s="15" t="str">
        <f t="shared" si="47"/>
        <v/>
      </c>
      <c r="Q202" s="15">
        <f t="shared" si="48"/>
        <v>1064.8</v>
      </c>
      <c r="R202" s="15" t="str">
        <f t="shared" si="49"/>
        <v/>
      </c>
      <c r="S202" s="15">
        <f t="shared" si="50"/>
        <v>1216.8</v>
      </c>
      <c r="T202" s="18" t="str">
        <f t="shared" si="51"/>
        <v/>
      </c>
      <c r="U202" s="18">
        <f t="shared" si="52"/>
        <v>1.7584097859327085E-2</v>
      </c>
      <c r="V202" s="18" t="str">
        <f t="shared" si="53"/>
        <v/>
      </c>
      <c r="W202" s="18">
        <f t="shared" si="54"/>
        <v>3.8092394318133223E-2</v>
      </c>
      <c r="X202" s="18" t="str">
        <f t="shared" si="55"/>
        <v/>
      </c>
      <c r="Y202" s="18" t="str">
        <f t="shared" si="56"/>
        <v/>
      </c>
      <c r="Z202" s="18" t="str">
        <f t="shared" si="57"/>
        <v/>
      </c>
      <c r="AA202" s="18" t="str">
        <f t="shared" si="58"/>
        <v/>
      </c>
    </row>
    <row r="203" spans="1:27">
      <c r="A203" s="11">
        <v>42300</v>
      </c>
      <c r="B203" s="12">
        <v>1108.5</v>
      </c>
      <c r="C203" s="12">
        <v>1337.9</v>
      </c>
      <c r="D203" s="9">
        <f t="shared" si="66"/>
        <v>-8.1687956286831565E-2</v>
      </c>
      <c r="E203" s="9">
        <f t="shared" si="59"/>
        <v>-6.5953711291443673E-2</v>
      </c>
      <c r="F203" s="9">
        <f t="shared" si="60"/>
        <v>1.0170511321332468E-2</v>
      </c>
      <c r="G203" s="9">
        <f t="shared" si="61"/>
        <v>-4.3070060818445624E-2</v>
      </c>
      <c r="H203" s="9">
        <f t="shared" si="62"/>
        <v>-8.8837361764441722E-2</v>
      </c>
      <c r="I203" s="9">
        <f t="shared" si="63"/>
        <v>-1.5470456202517164</v>
      </c>
      <c r="J203" s="3">
        <f t="shared" si="64"/>
        <v>1.2328767123287671E-2</v>
      </c>
      <c r="K203" s="3">
        <f t="shared" si="64"/>
        <v>1.6834505035151125E-2</v>
      </c>
      <c r="L203" s="15" t="str">
        <f t="shared" si="65"/>
        <v/>
      </c>
      <c r="M203" s="12">
        <v>0.35070521594025128</v>
      </c>
      <c r="N203" s="15" t="str">
        <f t="shared" si="45"/>
        <v/>
      </c>
      <c r="O203" s="15" t="str">
        <f t="shared" si="46"/>
        <v>Exit Trade</v>
      </c>
      <c r="P203" s="15" t="str">
        <f t="shared" si="47"/>
        <v/>
      </c>
      <c r="Q203" s="15">
        <f t="shared" si="48"/>
        <v>1064.8</v>
      </c>
      <c r="R203" s="15" t="str">
        <f t="shared" si="49"/>
        <v/>
      </c>
      <c r="S203" s="15">
        <f t="shared" si="50"/>
        <v>1216.8</v>
      </c>
      <c r="T203" s="18" t="str">
        <f t="shared" si="51"/>
        <v/>
      </c>
      <c r="U203" s="18">
        <f t="shared" si="52"/>
        <v>1.7584097859327085E-2</v>
      </c>
      <c r="V203" s="18" t="str">
        <f t="shared" si="53"/>
        <v/>
      </c>
      <c r="W203" s="18">
        <f t="shared" si="54"/>
        <v>3.8092394318133223E-2</v>
      </c>
      <c r="X203" s="18" t="str">
        <f t="shared" si="55"/>
        <v/>
      </c>
      <c r="Y203" s="18" t="str">
        <f t="shared" si="56"/>
        <v/>
      </c>
      <c r="Z203" s="18" t="str">
        <f t="shared" si="57"/>
        <v/>
      </c>
      <c r="AA203" s="18" t="str">
        <f t="shared" si="58"/>
        <v/>
      </c>
    </row>
    <row r="204" spans="1:27">
      <c r="A204" s="11">
        <v>42303</v>
      </c>
      <c r="B204" s="12">
        <v>1101.5</v>
      </c>
      <c r="C204" s="12">
        <v>1312.7</v>
      </c>
      <c r="D204" s="9">
        <f t="shared" si="66"/>
        <v>-7.6180983756337334E-2</v>
      </c>
      <c r="E204" s="9">
        <f t="shared" si="59"/>
        <v>-6.6265740818699875E-2</v>
      </c>
      <c r="F204" s="9">
        <f t="shared" si="60"/>
        <v>1.0340188284578512E-2</v>
      </c>
      <c r="G204" s="9">
        <f t="shared" si="61"/>
        <v>-4.3000317178398223E-2</v>
      </c>
      <c r="H204" s="9">
        <f t="shared" si="62"/>
        <v>-8.9531164459001528E-2</v>
      </c>
      <c r="I204" s="9">
        <f t="shared" si="63"/>
        <v>-0.95890351942867202</v>
      </c>
      <c r="J204" s="3">
        <f t="shared" si="64"/>
        <v>-6.3148398737032027E-3</v>
      </c>
      <c r="K204" s="3">
        <f t="shared" si="64"/>
        <v>-1.8835488452051755E-2</v>
      </c>
      <c r="L204" s="15" t="str">
        <f t="shared" si="65"/>
        <v/>
      </c>
      <c r="M204" s="12">
        <v>0.35070521594025128</v>
      </c>
      <c r="N204" s="15" t="str">
        <f t="shared" si="45"/>
        <v/>
      </c>
      <c r="O204" s="15" t="str">
        <f t="shared" si="46"/>
        <v>Exit Trade</v>
      </c>
      <c r="P204" s="15" t="str">
        <f t="shared" si="47"/>
        <v/>
      </c>
      <c r="Q204" s="15">
        <f t="shared" si="48"/>
        <v>1064.8</v>
      </c>
      <c r="R204" s="15" t="str">
        <f t="shared" si="49"/>
        <v/>
      </c>
      <c r="S204" s="15">
        <f t="shared" si="50"/>
        <v>1216.8</v>
      </c>
      <c r="T204" s="18" t="str">
        <f t="shared" si="51"/>
        <v/>
      </c>
      <c r="U204" s="18">
        <f t="shared" si="52"/>
        <v>1.7584097859327085E-2</v>
      </c>
      <c r="V204" s="18" t="str">
        <f t="shared" si="53"/>
        <v/>
      </c>
      <c r="W204" s="18">
        <f t="shared" si="54"/>
        <v>3.8092394318133223E-2</v>
      </c>
      <c r="X204" s="18" t="str">
        <f t="shared" si="55"/>
        <v/>
      </c>
      <c r="Y204" s="18" t="str">
        <f t="shared" si="56"/>
        <v/>
      </c>
      <c r="Z204" s="18" t="str">
        <f t="shared" si="57"/>
        <v/>
      </c>
      <c r="AA204" s="18" t="str">
        <f t="shared" si="58"/>
        <v/>
      </c>
    </row>
    <row r="205" spans="1:27">
      <c r="A205" s="11">
        <v>42304</v>
      </c>
      <c r="B205" s="12">
        <v>1110.9000000000001</v>
      </c>
      <c r="C205" s="12">
        <v>1275.0999999999999</v>
      </c>
      <c r="D205" s="9">
        <f t="shared" si="66"/>
        <v>-5.9869278977467903E-2</v>
      </c>
      <c r="E205" s="9">
        <f t="shared" si="59"/>
        <v>-6.6018026184945552E-2</v>
      </c>
      <c r="F205" s="9">
        <f t="shared" si="60"/>
        <v>1.0403361507809931E-2</v>
      </c>
      <c r="G205" s="9">
        <f t="shared" si="61"/>
        <v>-4.261046279237321E-2</v>
      </c>
      <c r="H205" s="9">
        <f t="shared" si="62"/>
        <v>-8.9425589577517894E-2</v>
      </c>
      <c r="I205" s="9">
        <f t="shared" si="63"/>
        <v>0.59103465767883867</v>
      </c>
      <c r="J205" s="3">
        <f t="shared" si="64"/>
        <v>8.5338175215615899E-3</v>
      </c>
      <c r="K205" s="3">
        <f t="shared" si="64"/>
        <v>-2.8643254361240295E-2</v>
      </c>
      <c r="L205" s="15" t="str">
        <f t="shared" si="65"/>
        <v/>
      </c>
      <c r="M205" s="12">
        <v>0.35070521594025128</v>
      </c>
      <c r="N205" s="15" t="str">
        <f t="shared" si="45"/>
        <v/>
      </c>
      <c r="O205" s="15" t="str">
        <f t="shared" si="46"/>
        <v>Exit Trade</v>
      </c>
      <c r="P205" s="15" t="str">
        <f t="shared" si="47"/>
        <v/>
      </c>
      <c r="Q205" s="15">
        <f t="shared" si="48"/>
        <v>1064.8</v>
      </c>
      <c r="R205" s="15" t="str">
        <f t="shared" si="49"/>
        <v/>
      </c>
      <c r="S205" s="15">
        <f t="shared" si="50"/>
        <v>1216.8</v>
      </c>
      <c r="T205" s="18" t="str">
        <f t="shared" si="51"/>
        <v/>
      </c>
      <c r="U205" s="18">
        <f t="shared" si="52"/>
        <v>1.7584097859327085E-2</v>
      </c>
      <c r="V205" s="18" t="str">
        <f t="shared" si="53"/>
        <v/>
      </c>
      <c r="W205" s="18">
        <f t="shared" si="54"/>
        <v>3.8092394318133223E-2</v>
      </c>
      <c r="X205" s="18" t="str">
        <f t="shared" si="55"/>
        <v/>
      </c>
      <c r="Y205" s="18" t="str">
        <f t="shared" si="56"/>
        <v/>
      </c>
      <c r="Z205" s="18" t="str">
        <f t="shared" si="57"/>
        <v/>
      </c>
      <c r="AA205" s="18" t="str">
        <f t="shared" si="58"/>
        <v/>
      </c>
    </row>
    <row r="206" spans="1:27">
      <c r="A206" s="11">
        <v>42305</v>
      </c>
      <c r="B206" s="12">
        <v>1111.5</v>
      </c>
      <c r="C206" s="12">
        <v>1266.5999999999999</v>
      </c>
      <c r="D206" s="9">
        <f t="shared" si="66"/>
        <v>-5.6730016656290558E-2</v>
      </c>
      <c r="E206" s="9">
        <f t="shared" si="59"/>
        <v>-6.588452032040347E-2</v>
      </c>
      <c r="F206" s="9">
        <f t="shared" si="60"/>
        <v>1.0498755369528158E-2</v>
      </c>
      <c r="G206" s="9">
        <f t="shared" si="61"/>
        <v>-4.2262320738965117E-2</v>
      </c>
      <c r="H206" s="9">
        <f t="shared" si="62"/>
        <v>-8.9506719901841822E-2</v>
      </c>
      <c r="I206" s="9">
        <f t="shared" si="63"/>
        <v>0.8719608507769564</v>
      </c>
      <c r="J206" s="3">
        <f t="shared" si="64"/>
        <v>5.4010261949762267E-4</v>
      </c>
      <c r="K206" s="3">
        <f t="shared" si="64"/>
        <v>-6.6661438318563254E-3</v>
      </c>
      <c r="L206" s="15" t="str">
        <f t="shared" si="65"/>
        <v/>
      </c>
      <c r="M206" s="12">
        <v>0.35070521594025128</v>
      </c>
      <c r="N206" s="15" t="str">
        <f t="shared" si="45"/>
        <v/>
      </c>
      <c r="O206" s="15" t="str">
        <f t="shared" si="46"/>
        <v>Exit Trade</v>
      </c>
      <c r="P206" s="15" t="str">
        <f t="shared" si="47"/>
        <v/>
      </c>
      <c r="Q206" s="15">
        <f t="shared" si="48"/>
        <v>1064.8</v>
      </c>
      <c r="R206" s="15" t="str">
        <f t="shared" si="49"/>
        <v/>
      </c>
      <c r="S206" s="15">
        <f t="shared" si="50"/>
        <v>1216.8</v>
      </c>
      <c r="T206" s="18" t="str">
        <f t="shared" si="51"/>
        <v/>
      </c>
      <c r="U206" s="18">
        <f t="shared" si="52"/>
        <v>1.7584097859327085E-2</v>
      </c>
      <c r="V206" s="18" t="str">
        <f t="shared" si="53"/>
        <v/>
      </c>
      <c r="W206" s="18">
        <f t="shared" si="54"/>
        <v>3.8092394318133223E-2</v>
      </c>
      <c r="X206" s="18" t="str">
        <f t="shared" si="55"/>
        <v/>
      </c>
      <c r="Y206" s="18" t="str">
        <f t="shared" si="56"/>
        <v/>
      </c>
      <c r="Z206" s="18" t="str">
        <f t="shared" si="57"/>
        <v/>
      </c>
      <c r="AA206" s="18" t="str">
        <f t="shared" si="58"/>
        <v/>
      </c>
    </row>
    <row r="207" spans="1:27">
      <c r="A207" s="11">
        <v>42306</v>
      </c>
      <c r="B207" s="12">
        <v>1103.55</v>
      </c>
      <c r="C207" s="12">
        <v>1264.6500000000001</v>
      </c>
      <c r="D207" s="9">
        <f t="shared" si="66"/>
        <v>-5.9178333259001833E-2</v>
      </c>
      <c r="E207" s="9">
        <f t="shared" si="59"/>
        <v>-6.5657123463422534E-2</v>
      </c>
      <c r="F207" s="9">
        <f t="shared" si="60"/>
        <v>1.0569801386491997E-2</v>
      </c>
      <c r="G207" s="9">
        <f t="shared" si="61"/>
        <v>-4.1875070343815546E-2</v>
      </c>
      <c r="H207" s="9">
        <f t="shared" si="62"/>
        <v>-8.9439176583029523E-2</v>
      </c>
      <c r="I207" s="9">
        <f t="shared" si="63"/>
        <v>0.61295288033514705</v>
      </c>
      <c r="J207" s="3">
        <f t="shared" si="64"/>
        <v>-7.1524966261808775E-3</v>
      </c>
      <c r="K207" s="3">
        <f t="shared" si="64"/>
        <v>-1.5395547134058251E-3</v>
      </c>
      <c r="L207" s="15" t="str">
        <f t="shared" si="65"/>
        <v/>
      </c>
      <c r="M207" s="12">
        <v>0.35070521594025128</v>
      </c>
      <c r="N207" s="15" t="str">
        <f t="shared" si="45"/>
        <v/>
      </c>
      <c r="O207" s="15" t="str">
        <f t="shared" si="46"/>
        <v>Exit Trade</v>
      </c>
      <c r="P207" s="15" t="str">
        <f t="shared" si="47"/>
        <v/>
      </c>
      <c r="Q207" s="15">
        <f t="shared" si="48"/>
        <v>1064.8</v>
      </c>
      <c r="R207" s="15" t="str">
        <f t="shared" si="49"/>
        <v/>
      </c>
      <c r="S207" s="15">
        <f t="shared" si="50"/>
        <v>1216.8</v>
      </c>
      <c r="T207" s="18" t="str">
        <f t="shared" si="51"/>
        <v/>
      </c>
      <c r="U207" s="18">
        <f t="shared" si="52"/>
        <v>1.7584097859327085E-2</v>
      </c>
      <c r="V207" s="18" t="str">
        <f t="shared" si="53"/>
        <v/>
      </c>
      <c r="W207" s="18">
        <f t="shared" si="54"/>
        <v>3.8092394318133223E-2</v>
      </c>
      <c r="X207" s="18" t="str">
        <f t="shared" si="55"/>
        <v/>
      </c>
      <c r="Y207" s="18" t="str">
        <f t="shared" si="56"/>
        <v/>
      </c>
      <c r="Z207" s="18" t="str">
        <f t="shared" si="57"/>
        <v/>
      </c>
      <c r="AA207" s="18" t="str">
        <f t="shared" si="58"/>
        <v/>
      </c>
    </row>
    <row r="208" spans="1:27">
      <c r="A208" s="11">
        <v>42307</v>
      </c>
      <c r="B208" s="12">
        <v>1099.5999999999999</v>
      </c>
      <c r="C208" s="12">
        <v>1256.8499999999999</v>
      </c>
      <c r="D208" s="9">
        <f t="shared" si="66"/>
        <v>-5.8048718304917889E-2</v>
      </c>
      <c r="E208" s="9">
        <f t="shared" si="59"/>
        <v>-6.5420881768470315E-2</v>
      </c>
      <c r="F208" s="9">
        <f t="shared" si="60"/>
        <v>1.0660662886543007E-2</v>
      </c>
      <c r="G208" s="9">
        <f t="shared" si="61"/>
        <v>-4.1434390273748553E-2</v>
      </c>
      <c r="H208" s="9">
        <f t="shared" si="62"/>
        <v>-8.9407373263192078E-2</v>
      </c>
      <c r="I208" s="9">
        <f t="shared" si="63"/>
        <v>0.69152955515161585</v>
      </c>
      <c r="J208" s="3">
        <f t="shared" si="64"/>
        <v>-3.5793575279779309E-3</v>
      </c>
      <c r="K208" s="3">
        <f t="shared" si="64"/>
        <v>-6.1677143873800511E-3</v>
      </c>
      <c r="L208" s="15" t="str">
        <f t="shared" si="65"/>
        <v/>
      </c>
      <c r="M208" s="12">
        <v>0.35070521594025128</v>
      </c>
      <c r="N208" s="15" t="str">
        <f t="shared" ref="N208:N271" si="67">IF(M208&lt;&gt;M207,L208,"")</f>
        <v/>
      </c>
      <c r="O208" s="15" t="str">
        <f t="shared" ref="O208:O271" si="68">IF(M208&lt;&gt;M207,N208,O207)</f>
        <v>Exit Trade</v>
      </c>
      <c r="P208" s="15" t="str">
        <f t="shared" ref="P208:P271" si="69">IF(OR(N208="Enter Trade",N208="Exit Trade"),B208,"")</f>
        <v/>
      </c>
      <c r="Q208" s="15">
        <f t="shared" ref="Q208:Q271" si="70">IF(M208&lt;&gt;M207,P208,Q207)</f>
        <v>1064.8</v>
      </c>
      <c r="R208" s="15" t="str">
        <f t="shared" ref="R208:R271" si="71">IF(OR(N208="Enter Trade",N208="Exit Trade"),C208,"")</f>
        <v/>
      </c>
      <c r="S208" s="15">
        <f t="shared" ref="S208:S271" si="72">IF(M208&lt;&gt;M207,R208,S207)</f>
        <v>1216.8</v>
      </c>
      <c r="T208" s="18" t="str">
        <f t="shared" ref="T208:T271" si="73">IF(OR(N208="Enter Trade",N208="Exit Trade"),J208,"")</f>
        <v/>
      </c>
      <c r="U208" s="18">
        <f t="shared" ref="U208:U271" si="74">IF(M208&lt;&gt;M207,T208,U207)</f>
        <v>1.7584097859327085E-2</v>
      </c>
      <c r="V208" s="18" t="str">
        <f t="shared" ref="V208:V271" si="75">IF(OR(N208="Enter Trade",N208="Exit Trade"),K208,"")</f>
        <v/>
      </c>
      <c r="W208" s="18">
        <f t="shared" ref="W208:W271" si="76">IF(M208&lt;&gt;M207,V208,W207)</f>
        <v>3.8092394318133223E-2</v>
      </c>
      <c r="X208" s="18" t="str">
        <f t="shared" si="55"/>
        <v/>
      </c>
      <c r="Y208" s="18" t="str">
        <f t="shared" si="56"/>
        <v/>
      </c>
      <c r="Z208" s="18" t="str">
        <f t="shared" si="57"/>
        <v/>
      </c>
      <c r="AA208" s="18" t="str">
        <f t="shared" si="58"/>
        <v/>
      </c>
    </row>
    <row r="209" spans="1:27">
      <c r="A209" s="11">
        <v>42310</v>
      </c>
      <c r="B209" s="12">
        <v>1083.0999999999999</v>
      </c>
      <c r="C209" s="12">
        <v>1221.05</v>
      </c>
      <c r="D209" s="9">
        <f t="shared" si="66"/>
        <v>-5.2064892123334573E-2</v>
      </c>
      <c r="E209" s="9">
        <f t="shared" si="59"/>
        <v>-6.4951276569061869E-2</v>
      </c>
      <c r="F209" s="9">
        <f t="shared" si="60"/>
        <v>1.0934085873513055E-2</v>
      </c>
      <c r="G209" s="9">
        <f t="shared" si="61"/>
        <v>-4.03495833536575E-2</v>
      </c>
      <c r="H209" s="9">
        <f t="shared" si="62"/>
        <v>-8.9552969784466238E-2</v>
      </c>
      <c r="I209" s="9">
        <f t="shared" si="63"/>
        <v>1.1785516041120117</v>
      </c>
      <c r="J209" s="3">
        <f t="shared" si="64"/>
        <v>-1.5005456529647146E-2</v>
      </c>
      <c r="K209" s="3">
        <f t="shared" si="64"/>
        <v>-2.848390818315627E-2</v>
      </c>
      <c r="L209" s="15" t="str">
        <f t="shared" si="65"/>
        <v/>
      </c>
      <c r="M209" s="12">
        <v>0.35070521594025128</v>
      </c>
      <c r="N209" s="15" t="str">
        <f t="shared" si="67"/>
        <v/>
      </c>
      <c r="O209" s="15" t="str">
        <f t="shared" si="68"/>
        <v>Exit Trade</v>
      </c>
      <c r="P209" s="15" t="str">
        <f t="shared" si="69"/>
        <v/>
      </c>
      <c r="Q209" s="15">
        <f t="shared" si="70"/>
        <v>1064.8</v>
      </c>
      <c r="R209" s="15" t="str">
        <f t="shared" si="71"/>
        <v/>
      </c>
      <c r="S209" s="15">
        <f t="shared" si="72"/>
        <v>1216.8</v>
      </c>
      <c r="T209" s="18" t="str">
        <f t="shared" si="73"/>
        <v/>
      </c>
      <c r="U209" s="18">
        <f t="shared" si="74"/>
        <v>1.7584097859327085E-2</v>
      </c>
      <c r="V209" s="18" t="str">
        <f t="shared" si="75"/>
        <v/>
      </c>
      <c r="W209" s="18">
        <f t="shared" si="76"/>
        <v>3.8092394318133223E-2</v>
      </c>
      <c r="X209" s="18" t="str">
        <f t="shared" si="55"/>
        <v/>
      </c>
      <c r="Y209" s="18" t="str">
        <f t="shared" si="56"/>
        <v/>
      </c>
      <c r="Z209" s="18" t="str">
        <f t="shared" si="57"/>
        <v/>
      </c>
      <c r="AA209" s="18" t="str">
        <f t="shared" si="58"/>
        <v/>
      </c>
    </row>
    <row r="210" spans="1:27">
      <c r="A210" s="11">
        <v>42311</v>
      </c>
      <c r="B210" s="12">
        <v>1084.9000000000001</v>
      </c>
      <c r="C210" s="12">
        <v>1221.4000000000001</v>
      </c>
      <c r="D210" s="9">
        <f t="shared" si="66"/>
        <v>-5.1468206461169813E-2</v>
      </c>
      <c r="E210" s="9">
        <f t="shared" si="59"/>
        <v>-6.4405748116884987E-2</v>
      </c>
      <c r="F210" s="9">
        <f t="shared" si="60"/>
        <v>1.1190555567083194E-2</v>
      </c>
      <c r="G210" s="9">
        <f t="shared" si="61"/>
        <v>-3.9226998090947804E-2</v>
      </c>
      <c r="H210" s="9">
        <f t="shared" si="62"/>
        <v>-8.9584498142822169E-2</v>
      </c>
      <c r="I210" s="9">
        <f t="shared" si="63"/>
        <v>1.1561125431315229</v>
      </c>
      <c r="J210" s="3">
        <f t="shared" si="64"/>
        <v>1.6618964084573742E-3</v>
      </c>
      <c r="K210" s="3">
        <f t="shared" si="64"/>
        <v>2.8663854879008757E-4</v>
      </c>
      <c r="L210" s="15" t="str">
        <f t="shared" si="65"/>
        <v/>
      </c>
      <c r="M210" s="12">
        <v>0.35070521594025128</v>
      </c>
      <c r="N210" s="15" t="str">
        <f t="shared" si="67"/>
        <v/>
      </c>
      <c r="O210" s="15" t="str">
        <f t="shared" si="68"/>
        <v>Exit Trade</v>
      </c>
      <c r="P210" s="15" t="str">
        <f t="shared" si="69"/>
        <v/>
      </c>
      <c r="Q210" s="15">
        <f t="shared" si="70"/>
        <v>1064.8</v>
      </c>
      <c r="R210" s="15" t="str">
        <f t="shared" si="71"/>
        <v/>
      </c>
      <c r="S210" s="15">
        <f t="shared" si="72"/>
        <v>1216.8</v>
      </c>
      <c r="T210" s="18" t="str">
        <f t="shared" si="73"/>
        <v/>
      </c>
      <c r="U210" s="18">
        <f t="shared" si="74"/>
        <v>1.7584097859327085E-2</v>
      </c>
      <c r="V210" s="18" t="str">
        <f t="shared" si="75"/>
        <v/>
      </c>
      <c r="W210" s="18">
        <f t="shared" si="76"/>
        <v>3.8092394318133223E-2</v>
      </c>
      <c r="X210" s="18" t="str">
        <f t="shared" si="55"/>
        <v/>
      </c>
      <c r="Y210" s="18" t="str">
        <f t="shared" si="56"/>
        <v/>
      </c>
      <c r="Z210" s="18" t="str">
        <f t="shared" si="57"/>
        <v/>
      </c>
      <c r="AA210" s="18" t="str">
        <f t="shared" si="58"/>
        <v/>
      </c>
    </row>
    <row r="211" spans="1:27">
      <c r="A211" s="11">
        <v>42312</v>
      </c>
      <c r="B211" s="12">
        <v>1081.7</v>
      </c>
      <c r="C211" s="12">
        <v>1220.1500000000001</v>
      </c>
      <c r="D211" s="9">
        <f t="shared" si="66"/>
        <v>-5.2306394547308642E-2</v>
      </c>
      <c r="E211" s="9">
        <f t="shared" si="59"/>
        <v>-6.4127982032706643E-2</v>
      </c>
      <c r="F211" s="9">
        <f t="shared" si="60"/>
        <v>1.1388926365693658E-2</v>
      </c>
      <c r="G211" s="9">
        <f t="shared" si="61"/>
        <v>-3.8502897709895914E-2</v>
      </c>
      <c r="H211" s="9">
        <f t="shared" si="62"/>
        <v>-8.9753066355517372E-2</v>
      </c>
      <c r="I211" s="9">
        <f t="shared" si="63"/>
        <v>1.0379896318416482</v>
      </c>
      <c r="J211" s="3">
        <f t="shared" si="64"/>
        <v>-2.9495806065075541E-3</v>
      </c>
      <c r="K211" s="3">
        <f t="shared" si="64"/>
        <v>-1.0234157524152611E-3</v>
      </c>
      <c r="L211" s="15" t="str">
        <f t="shared" si="65"/>
        <v/>
      </c>
      <c r="M211" s="12">
        <v>0.35070521594025128</v>
      </c>
      <c r="N211" s="15" t="str">
        <f t="shared" si="67"/>
        <v/>
      </c>
      <c r="O211" s="15" t="str">
        <f t="shared" si="68"/>
        <v>Exit Trade</v>
      </c>
      <c r="P211" s="15" t="str">
        <f t="shared" si="69"/>
        <v/>
      </c>
      <c r="Q211" s="15">
        <f t="shared" si="70"/>
        <v>1064.8</v>
      </c>
      <c r="R211" s="15" t="str">
        <f t="shared" si="71"/>
        <v/>
      </c>
      <c r="S211" s="15">
        <f t="shared" si="72"/>
        <v>1216.8</v>
      </c>
      <c r="T211" s="18" t="str">
        <f t="shared" si="73"/>
        <v/>
      </c>
      <c r="U211" s="18">
        <f t="shared" si="74"/>
        <v>1.7584097859327085E-2</v>
      </c>
      <c r="V211" s="18" t="str">
        <f t="shared" si="75"/>
        <v/>
      </c>
      <c r="W211" s="18">
        <f t="shared" si="76"/>
        <v>3.8092394318133223E-2</v>
      </c>
      <c r="X211" s="18" t="str">
        <f t="shared" si="55"/>
        <v/>
      </c>
      <c r="Y211" s="18" t="str">
        <f t="shared" si="56"/>
        <v/>
      </c>
      <c r="Z211" s="18" t="str">
        <f t="shared" si="57"/>
        <v/>
      </c>
      <c r="AA211" s="18" t="str">
        <f t="shared" si="58"/>
        <v/>
      </c>
    </row>
    <row r="212" spans="1:27">
      <c r="A212" s="11">
        <v>42313</v>
      </c>
      <c r="B212" s="12">
        <v>1079.8499999999999</v>
      </c>
      <c r="C212" s="12">
        <v>1205.8499999999999</v>
      </c>
      <c r="D212" s="9">
        <f t="shared" si="66"/>
        <v>-4.7929855098277289E-2</v>
      </c>
      <c r="E212" s="9">
        <f t="shared" si="59"/>
        <v>-6.3745395479093372E-2</v>
      </c>
      <c r="F212" s="9">
        <f t="shared" si="60"/>
        <v>1.1740331905998684E-2</v>
      </c>
      <c r="G212" s="9">
        <f t="shared" si="61"/>
        <v>-3.7329648690596337E-2</v>
      </c>
      <c r="H212" s="9">
        <f t="shared" si="62"/>
        <v>-9.0161142267590408E-2</v>
      </c>
      <c r="I212" s="9">
        <f t="shared" si="63"/>
        <v>1.3471118625475302</v>
      </c>
      <c r="J212" s="3">
        <f t="shared" si="64"/>
        <v>-1.7102708699270929E-3</v>
      </c>
      <c r="K212" s="3">
        <f t="shared" si="64"/>
        <v>-1.1719870507724609E-2</v>
      </c>
      <c r="L212" s="15" t="str">
        <f t="shared" si="65"/>
        <v/>
      </c>
      <c r="M212" s="12">
        <v>0.35070521594025128</v>
      </c>
      <c r="N212" s="15" t="str">
        <f t="shared" si="67"/>
        <v/>
      </c>
      <c r="O212" s="15" t="str">
        <f t="shared" si="68"/>
        <v>Exit Trade</v>
      </c>
      <c r="P212" s="15" t="str">
        <f t="shared" si="69"/>
        <v/>
      </c>
      <c r="Q212" s="15">
        <f t="shared" si="70"/>
        <v>1064.8</v>
      </c>
      <c r="R212" s="15" t="str">
        <f t="shared" si="71"/>
        <v/>
      </c>
      <c r="S212" s="15">
        <f t="shared" si="72"/>
        <v>1216.8</v>
      </c>
      <c r="T212" s="18" t="str">
        <f t="shared" si="73"/>
        <v/>
      </c>
      <c r="U212" s="18">
        <f t="shared" si="74"/>
        <v>1.7584097859327085E-2</v>
      </c>
      <c r="V212" s="18" t="str">
        <f t="shared" si="75"/>
        <v/>
      </c>
      <c r="W212" s="18">
        <f t="shared" si="76"/>
        <v>3.8092394318133223E-2</v>
      </c>
      <c r="X212" s="18" t="str">
        <f t="shared" si="55"/>
        <v/>
      </c>
      <c r="Y212" s="18" t="str">
        <f t="shared" si="56"/>
        <v/>
      </c>
      <c r="Z212" s="18" t="str">
        <f t="shared" si="57"/>
        <v/>
      </c>
      <c r="AA212" s="18" t="str">
        <f t="shared" si="58"/>
        <v/>
      </c>
    </row>
    <row r="213" spans="1:27">
      <c r="A213" s="11">
        <v>42314</v>
      </c>
      <c r="B213" s="12">
        <v>1080.9000000000001</v>
      </c>
      <c r="C213" s="12">
        <v>1205.4000000000001</v>
      </c>
      <c r="D213" s="9">
        <f t="shared" si="66"/>
        <v>-4.7345670289661843E-2</v>
      </c>
      <c r="E213" s="9">
        <f t="shared" si="59"/>
        <v>-6.3505095342826806E-2</v>
      </c>
      <c r="F213" s="9">
        <f t="shared" si="60"/>
        <v>1.2005710870804379E-2</v>
      </c>
      <c r="G213" s="9">
        <f t="shared" si="61"/>
        <v>-3.6492245883516954E-2</v>
      </c>
      <c r="H213" s="9">
        <f t="shared" si="62"/>
        <v>-9.0517944802136652E-2</v>
      </c>
      <c r="I213" s="9">
        <f t="shared" si="63"/>
        <v>1.3459781954654291</v>
      </c>
      <c r="J213" s="3">
        <f t="shared" si="64"/>
        <v>9.723572718434801E-4</v>
      </c>
      <c r="K213" s="3">
        <f t="shared" si="64"/>
        <v>-3.731807438734653E-4</v>
      </c>
      <c r="L213" s="15" t="str">
        <f t="shared" si="65"/>
        <v/>
      </c>
      <c r="M213" s="12">
        <v>0.35070521594025128</v>
      </c>
      <c r="N213" s="15" t="str">
        <f t="shared" si="67"/>
        <v/>
      </c>
      <c r="O213" s="15" t="str">
        <f t="shared" si="68"/>
        <v>Exit Trade</v>
      </c>
      <c r="P213" s="15" t="str">
        <f t="shared" si="69"/>
        <v/>
      </c>
      <c r="Q213" s="15">
        <f t="shared" si="70"/>
        <v>1064.8</v>
      </c>
      <c r="R213" s="15" t="str">
        <f t="shared" si="71"/>
        <v/>
      </c>
      <c r="S213" s="15">
        <f t="shared" si="72"/>
        <v>1216.8</v>
      </c>
      <c r="T213" s="18" t="str">
        <f t="shared" si="73"/>
        <v/>
      </c>
      <c r="U213" s="18">
        <f t="shared" si="74"/>
        <v>1.7584097859327085E-2</v>
      </c>
      <c r="V213" s="18" t="str">
        <f t="shared" si="75"/>
        <v/>
      </c>
      <c r="W213" s="18">
        <f t="shared" si="76"/>
        <v>3.8092394318133223E-2</v>
      </c>
      <c r="X213" s="18" t="str">
        <f t="shared" si="55"/>
        <v/>
      </c>
      <c r="Y213" s="18" t="str">
        <f t="shared" si="56"/>
        <v/>
      </c>
      <c r="Z213" s="18" t="str">
        <f t="shared" si="57"/>
        <v/>
      </c>
      <c r="AA213" s="18" t="str">
        <f t="shared" si="58"/>
        <v/>
      </c>
    </row>
    <row r="214" spans="1:27">
      <c r="A214" s="11">
        <v>42317</v>
      </c>
      <c r="B214" s="12">
        <v>1064.8</v>
      </c>
      <c r="C214" s="12">
        <v>1190.75</v>
      </c>
      <c r="D214" s="9">
        <f t="shared" si="66"/>
        <v>-4.8552547717009419E-2</v>
      </c>
      <c r="E214" s="9">
        <f t="shared" si="59"/>
        <v>-6.3596125438632037E-2</v>
      </c>
      <c r="F214" s="9">
        <f t="shared" si="60"/>
        <v>1.1876667035735681E-2</v>
      </c>
      <c r="G214" s="9">
        <f t="shared" si="61"/>
        <v>-3.6873624608226754E-2</v>
      </c>
      <c r="H214" s="9">
        <f t="shared" si="62"/>
        <v>-9.0318626269037319E-2</v>
      </c>
      <c r="I214" s="9">
        <f t="shared" si="63"/>
        <v>1.2666497828353718</v>
      </c>
      <c r="J214" s="3">
        <f t="shared" si="64"/>
        <v>-1.4894994911647827E-2</v>
      </c>
      <c r="K214" s="3">
        <f t="shared" si="64"/>
        <v>-1.2153641944582785E-2</v>
      </c>
      <c r="L214" s="15" t="str">
        <f t="shared" si="65"/>
        <v/>
      </c>
      <c r="M214" s="12">
        <v>0.35070521594025128</v>
      </c>
      <c r="N214" s="15" t="str">
        <f t="shared" si="67"/>
        <v/>
      </c>
      <c r="O214" s="15" t="str">
        <f t="shared" si="68"/>
        <v>Exit Trade</v>
      </c>
      <c r="P214" s="15" t="str">
        <f t="shared" si="69"/>
        <v/>
      </c>
      <c r="Q214" s="15">
        <f t="shared" si="70"/>
        <v>1064.8</v>
      </c>
      <c r="R214" s="15" t="str">
        <f t="shared" si="71"/>
        <v/>
      </c>
      <c r="S214" s="15">
        <f t="shared" si="72"/>
        <v>1216.8</v>
      </c>
      <c r="T214" s="18" t="str">
        <f t="shared" si="73"/>
        <v/>
      </c>
      <c r="U214" s="18">
        <f t="shared" si="74"/>
        <v>1.7584097859327085E-2</v>
      </c>
      <c r="V214" s="18" t="str">
        <f t="shared" si="75"/>
        <v/>
      </c>
      <c r="W214" s="18">
        <f t="shared" si="76"/>
        <v>3.8092394318133223E-2</v>
      </c>
      <c r="X214" s="18" t="str">
        <f t="shared" si="55"/>
        <v/>
      </c>
      <c r="Y214" s="18" t="str">
        <f t="shared" si="56"/>
        <v/>
      </c>
      <c r="Z214" s="18" t="str">
        <f t="shared" si="57"/>
        <v/>
      </c>
      <c r="AA214" s="18" t="str">
        <f t="shared" si="58"/>
        <v/>
      </c>
    </row>
    <row r="215" spans="1:27">
      <c r="A215" s="11">
        <v>42318</v>
      </c>
      <c r="B215" s="12">
        <v>1054.5999999999999</v>
      </c>
      <c r="C215" s="12">
        <v>1171.3499999999999</v>
      </c>
      <c r="D215" s="9">
        <f t="shared" si="66"/>
        <v>-4.559891488913409E-2</v>
      </c>
      <c r="E215" s="9">
        <f t="shared" si="59"/>
        <v>-6.3422943039851437E-2</v>
      </c>
      <c r="F215" s="9">
        <f t="shared" si="60"/>
        <v>1.2105451449220208E-2</v>
      </c>
      <c r="G215" s="9">
        <f t="shared" si="61"/>
        <v>-3.6185677279105974E-2</v>
      </c>
      <c r="H215" s="9">
        <f t="shared" si="62"/>
        <v>-9.06602088005969E-2</v>
      </c>
      <c r="I215" s="9">
        <f t="shared" si="63"/>
        <v>1.4723968144009625</v>
      </c>
      <c r="J215" s="3">
        <f t="shared" si="64"/>
        <v>-9.579263711495159E-3</v>
      </c>
      <c r="K215" s="3">
        <f t="shared" si="64"/>
        <v>-1.6292252781860247E-2</v>
      </c>
      <c r="L215" s="15" t="str">
        <f t="shared" si="65"/>
        <v/>
      </c>
      <c r="M215" s="12">
        <v>0.35070521594025128</v>
      </c>
      <c r="N215" s="15" t="str">
        <f t="shared" si="67"/>
        <v/>
      </c>
      <c r="O215" s="15" t="str">
        <f t="shared" si="68"/>
        <v>Exit Trade</v>
      </c>
      <c r="P215" s="15" t="str">
        <f t="shared" si="69"/>
        <v/>
      </c>
      <c r="Q215" s="15">
        <f t="shared" si="70"/>
        <v>1064.8</v>
      </c>
      <c r="R215" s="15" t="str">
        <f t="shared" si="71"/>
        <v/>
      </c>
      <c r="S215" s="15">
        <f t="shared" si="72"/>
        <v>1216.8</v>
      </c>
      <c r="T215" s="18" t="str">
        <f t="shared" si="73"/>
        <v/>
      </c>
      <c r="U215" s="18">
        <f t="shared" si="74"/>
        <v>1.7584097859327085E-2</v>
      </c>
      <c r="V215" s="18" t="str">
        <f t="shared" si="75"/>
        <v/>
      </c>
      <c r="W215" s="18">
        <f t="shared" si="76"/>
        <v>3.8092394318133223E-2</v>
      </c>
      <c r="X215" s="18" t="str">
        <f t="shared" si="55"/>
        <v/>
      </c>
      <c r="Y215" s="18" t="str">
        <f t="shared" si="56"/>
        <v/>
      </c>
      <c r="Z215" s="18" t="str">
        <f t="shared" si="57"/>
        <v/>
      </c>
      <c r="AA215" s="18" t="str">
        <f t="shared" si="58"/>
        <v/>
      </c>
    </row>
    <row r="216" spans="1:27">
      <c r="A216" s="11">
        <v>42319</v>
      </c>
      <c r="B216" s="12">
        <v>1054.4000000000001</v>
      </c>
      <c r="C216" s="12">
        <v>1177.4000000000001</v>
      </c>
      <c r="D216" s="9">
        <f t="shared" si="66"/>
        <v>-4.7918634226215548E-2</v>
      </c>
      <c r="E216" s="9">
        <f t="shared" si="59"/>
        <v>-6.3377382150393596E-2</v>
      </c>
      <c r="F216" s="9">
        <f t="shared" si="60"/>
        <v>1.2162930689640972E-2</v>
      </c>
      <c r="G216" s="9">
        <f t="shared" si="61"/>
        <v>-3.601078809870141E-2</v>
      </c>
      <c r="H216" s="9">
        <f t="shared" si="62"/>
        <v>-9.0743976202085783E-2</v>
      </c>
      <c r="I216" s="9">
        <f t="shared" si="63"/>
        <v>1.2709722943125941</v>
      </c>
      <c r="J216" s="3">
        <f t="shared" si="64"/>
        <v>-1.89645363170698E-4</v>
      </c>
      <c r="K216" s="3">
        <f t="shared" si="64"/>
        <v>5.1649805779657512E-3</v>
      </c>
      <c r="L216" s="15" t="str">
        <f t="shared" si="65"/>
        <v/>
      </c>
      <c r="M216" s="12">
        <v>0.35070521594025128</v>
      </c>
      <c r="N216" s="15" t="str">
        <f t="shared" si="67"/>
        <v/>
      </c>
      <c r="O216" s="15" t="str">
        <f t="shared" si="68"/>
        <v>Exit Trade</v>
      </c>
      <c r="P216" s="15" t="str">
        <f t="shared" si="69"/>
        <v/>
      </c>
      <c r="Q216" s="15">
        <f t="shared" si="70"/>
        <v>1064.8</v>
      </c>
      <c r="R216" s="15" t="str">
        <f t="shared" si="71"/>
        <v/>
      </c>
      <c r="S216" s="15">
        <f t="shared" si="72"/>
        <v>1216.8</v>
      </c>
      <c r="T216" s="18" t="str">
        <f t="shared" si="73"/>
        <v/>
      </c>
      <c r="U216" s="18">
        <f t="shared" si="74"/>
        <v>1.7584097859327085E-2</v>
      </c>
      <c r="V216" s="18" t="str">
        <f t="shared" si="75"/>
        <v/>
      </c>
      <c r="W216" s="18">
        <f t="shared" si="76"/>
        <v>3.8092394318133223E-2</v>
      </c>
      <c r="X216" s="18" t="str">
        <f t="shared" si="55"/>
        <v/>
      </c>
      <c r="Y216" s="18" t="str">
        <f t="shared" si="56"/>
        <v/>
      </c>
      <c r="Z216" s="18" t="str">
        <f t="shared" si="57"/>
        <v/>
      </c>
      <c r="AA216" s="18" t="str">
        <f t="shared" si="58"/>
        <v/>
      </c>
    </row>
    <row r="217" spans="1:27">
      <c r="A217" s="11">
        <v>42321</v>
      </c>
      <c r="B217" s="12">
        <v>1052.05</v>
      </c>
      <c r="C217" s="12">
        <v>1178.75</v>
      </c>
      <c r="D217" s="9">
        <f t="shared" si="66"/>
        <v>-4.9385325045461864E-2</v>
      </c>
      <c r="E217" s="9">
        <f t="shared" si="59"/>
        <v>-6.3091854365964886E-2</v>
      </c>
      <c r="F217" s="9">
        <f t="shared" si="60"/>
        <v>1.2393070341473258E-2</v>
      </c>
      <c r="G217" s="9">
        <f t="shared" si="61"/>
        <v>-3.5207446097650058E-2</v>
      </c>
      <c r="H217" s="9">
        <f t="shared" si="62"/>
        <v>-9.0976262634279714E-2</v>
      </c>
      <c r="I217" s="9">
        <f t="shared" si="63"/>
        <v>1.1059833393048928</v>
      </c>
      <c r="J217" s="3">
        <f t="shared" si="64"/>
        <v>-2.2287556904401901E-3</v>
      </c>
      <c r="K217" s="3">
        <f t="shared" si="64"/>
        <v>1.1465941905893569E-3</v>
      </c>
      <c r="L217" s="15" t="str">
        <f t="shared" si="65"/>
        <v/>
      </c>
      <c r="M217" s="12">
        <v>0.35070521594025128</v>
      </c>
      <c r="N217" s="15" t="str">
        <f t="shared" si="67"/>
        <v/>
      </c>
      <c r="O217" s="15" t="str">
        <f t="shared" si="68"/>
        <v>Exit Trade</v>
      </c>
      <c r="P217" s="15" t="str">
        <f t="shared" si="69"/>
        <v/>
      </c>
      <c r="Q217" s="15">
        <f t="shared" si="70"/>
        <v>1064.8</v>
      </c>
      <c r="R217" s="15" t="str">
        <f t="shared" si="71"/>
        <v/>
      </c>
      <c r="S217" s="15">
        <f t="shared" si="72"/>
        <v>1216.8</v>
      </c>
      <c r="T217" s="18" t="str">
        <f t="shared" si="73"/>
        <v/>
      </c>
      <c r="U217" s="18">
        <f t="shared" si="74"/>
        <v>1.7584097859327085E-2</v>
      </c>
      <c r="V217" s="18" t="str">
        <f t="shared" si="75"/>
        <v/>
      </c>
      <c r="W217" s="18">
        <f t="shared" si="76"/>
        <v>3.8092394318133223E-2</v>
      </c>
      <c r="X217" s="18" t="str">
        <f t="shared" ref="X217:X280" si="77">IF(AND(O216="Enter Trade",O217="Exit Trade",U216&gt;W216),1-Q217/Q216,IF(AND(O216="Enter Trade",O217="Exit Trade",U216&lt;W216),Q217/Q216-1,""))</f>
        <v/>
      </c>
      <c r="Y217" s="18" t="str">
        <f t="shared" ref="Y217:Y280" si="78">IF(AND(O216="Enter Trade",O217="Exit Trade",U216&gt;W216),S217/S216-1,IF(AND(O216="Enter Trade",O217="Exit Trade",U216&lt;W216),1-S217/S216,""))</f>
        <v/>
      </c>
      <c r="Z217" s="18" t="str">
        <f t="shared" ref="Z217:Z280" si="79">IF(AND(X217&lt;&gt;"",Y217&lt;&gt;""),(X217+Y217),"")</f>
        <v/>
      </c>
      <c r="AA217" s="18" t="str">
        <f t="shared" ref="AA217:AA280" si="80">IF(AND(X217&lt;&gt;"",Y217&lt;&gt;""),(X217+Y217)/2,"")</f>
        <v/>
      </c>
    </row>
    <row r="218" spans="1:27">
      <c r="A218" s="11">
        <v>42324</v>
      </c>
      <c r="B218" s="12">
        <v>1060.95</v>
      </c>
      <c r="C218" s="12">
        <v>1178.4000000000001</v>
      </c>
      <c r="D218" s="9">
        <f t="shared" si="66"/>
        <v>-4.5597816696446143E-2</v>
      </c>
      <c r="E218" s="9">
        <f t="shared" si="59"/>
        <v>-6.2782620316958734E-2</v>
      </c>
      <c r="F218" s="9">
        <f t="shared" si="60"/>
        <v>1.2716688478643308E-2</v>
      </c>
      <c r="G218" s="9">
        <f t="shared" si="61"/>
        <v>-3.4170071240011292E-2</v>
      </c>
      <c r="H218" s="9">
        <f t="shared" si="62"/>
        <v>-9.1395169393906184E-2</v>
      </c>
      <c r="I218" s="9">
        <f t="shared" si="63"/>
        <v>1.3513583862161236</v>
      </c>
      <c r="J218" s="3">
        <f t="shared" si="64"/>
        <v>8.4596739698684399E-3</v>
      </c>
      <c r="K218" s="3">
        <f t="shared" si="64"/>
        <v>-2.969247083774414E-4</v>
      </c>
      <c r="L218" s="15" t="str">
        <f t="shared" si="65"/>
        <v/>
      </c>
      <c r="M218" s="12">
        <v>0.35070521594025128</v>
      </c>
      <c r="N218" s="15" t="str">
        <f t="shared" si="67"/>
        <v/>
      </c>
      <c r="O218" s="15" t="str">
        <f t="shared" si="68"/>
        <v>Exit Trade</v>
      </c>
      <c r="P218" s="15" t="str">
        <f t="shared" si="69"/>
        <v/>
      </c>
      <c r="Q218" s="15">
        <f t="shared" si="70"/>
        <v>1064.8</v>
      </c>
      <c r="R218" s="15" t="str">
        <f t="shared" si="71"/>
        <v/>
      </c>
      <c r="S218" s="15">
        <f t="shared" si="72"/>
        <v>1216.8</v>
      </c>
      <c r="T218" s="18" t="str">
        <f t="shared" si="73"/>
        <v/>
      </c>
      <c r="U218" s="18">
        <f t="shared" si="74"/>
        <v>1.7584097859327085E-2</v>
      </c>
      <c r="V218" s="18" t="str">
        <f t="shared" si="75"/>
        <v/>
      </c>
      <c r="W218" s="18">
        <f t="shared" si="76"/>
        <v>3.8092394318133223E-2</v>
      </c>
      <c r="X218" s="18" t="str">
        <f t="shared" si="77"/>
        <v/>
      </c>
      <c r="Y218" s="18" t="str">
        <f t="shared" si="78"/>
        <v/>
      </c>
      <c r="Z218" s="18" t="str">
        <f t="shared" si="79"/>
        <v/>
      </c>
      <c r="AA218" s="18" t="str">
        <f t="shared" si="80"/>
        <v/>
      </c>
    </row>
    <row r="219" spans="1:27">
      <c r="A219" s="11">
        <v>42325</v>
      </c>
      <c r="B219" s="12">
        <v>1060.8</v>
      </c>
      <c r="C219" s="12">
        <v>1200.75</v>
      </c>
      <c r="D219" s="9">
        <f t="shared" si="66"/>
        <v>-5.3819084250301907E-2</v>
      </c>
      <c r="E219" s="9">
        <f t="shared" si="59"/>
        <v>-6.292591998829257E-2</v>
      </c>
      <c r="F219" s="9">
        <f t="shared" si="60"/>
        <v>1.2585631029052975E-2</v>
      </c>
      <c r="G219" s="9">
        <f t="shared" si="61"/>
        <v>-3.4608250172923377E-2</v>
      </c>
      <c r="H219" s="9">
        <f t="shared" si="62"/>
        <v>-9.1243589803661762E-2</v>
      </c>
      <c r="I219" s="9">
        <f t="shared" si="63"/>
        <v>0.72358991908854009</v>
      </c>
      <c r="J219" s="3">
        <f t="shared" si="64"/>
        <v>-1.413827230313313E-4</v>
      </c>
      <c r="K219" s="3">
        <f t="shared" si="64"/>
        <v>1.8966395112016216E-2</v>
      </c>
      <c r="L219" s="15" t="str">
        <f t="shared" si="65"/>
        <v/>
      </c>
      <c r="M219" s="12">
        <v>0.35070521594025128</v>
      </c>
      <c r="N219" s="15" t="str">
        <f t="shared" si="67"/>
        <v/>
      </c>
      <c r="O219" s="15" t="str">
        <f t="shared" si="68"/>
        <v>Exit Trade</v>
      </c>
      <c r="P219" s="15" t="str">
        <f t="shared" si="69"/>
        <v/>
      </c>
      <c r="Q219" s="15">
        <f t="shared" si="70"/>
        <v>1064.8</v>
      </c>
      <c r="R219" s="15" t="str">
        <f t="shared" si="71"/>
        <v/>
      </c>
      <c r="S219" s="15">
        <f t="shared" si="72"/>
        <v>1216.8</v>
      </c>
      <c r="T219" s="18" t="str">
        <f t="shared" si="73"/>
        <v/>
      </c>
      <c r="U219" s="18">
        <f t="shared" si="74"/>
        <v>1.7584097859327085E-2</v>
      </c>
      <c r="V219" s="18" t="str">
        <f t="shared" si="75"/>
        <v/>
      </c>
      <c r="W219" s="18">
        <f t="shared" si="76"/>
        <v>3.8092394318133223E-2</v>
      </c>
      <c r="X219" s="18" t="str">
        <f t="shared" si="77"/>
        <v/>
      </c>
      <c r="Y219" s="18" t="str">
        <f t="shared" si="78"/>
        <v/>
      </c>
      <c r="Z219" s="18" t="str">
        <f t="shared" si="79"/>
        <v/>
      </c>
      <c r="AA219" s="18" t="str">
        <f t="shared" si="80"/>
        <v/>
      </c>
    </row>
    <row r="220" spans="1:27">
      <c r="A220" s="11">
        <v>42326</v>
      </c>
      <c r="B220" s="12">
        <v>1048.5999999999999</v>
      </c>
      <c r="C220" s="12">
        <v>1178.7</v>
      </c>
      <c r="D220" s="9">
        <f t="shared" si="66"/>
        <v>-5.0793430153764113E-2</v>
      </c>
      <c r="E220" s="9">
        <f t="shared" si="59"/>
        <v>-6.2666459395472426E-2</v>
      </c>
      <c r="F220" s="9">
        <f t="shared" si="60"/>
        <v>1.2757434493192337E-2</v>
      </c>
      <c r="G220" s="9">
        <f t="shared" si="61"/>
        <v>-3.3962231785789665E-2</v>
      </c>
      <c r="H220" s="9">
        <f t="shared" si="62"/>
        <v>-9.1370687005155188E-2</v>
      </c>
      <c r="I220" s="9">
        <f t="shared" si="63"/>
        <v>0.93067530529308518</v>
      </c>
      <c r="J220" s="3">
        <f t="shared" si="64"/>
        <v>-1.1500754147813015E-2</v>
      </c>
      <c r="K220" s="3">
        <f t="shared" si="64"/>
        <v>-1.8363522798251056E-2</v>
      </c>
      <c r="L220" s="15" t="str">
        <f t="shared" si="65"/>
        <v/>
      </c>
      <c r="M220" s="12">
        <v>0.35070521594025128</v>
      </c>
      <c r="N220" s="15" t="str">
        <f t="shared" si="67"/>
        <v/>
      </c>
      <c r="O220" s="15" t="str">
        <f t="shared" si="68"/>
        <v>Exit Trade</v>
      </c>
      <c r="P220" s="15" t="str">
        <f t="shared" si="69"/>
        <v/>
      </c>
      <c r="Q220" s="15">
        <f t="shared" si="70"/>
        <v>1064.8</v>
      </c>
      <c r="R220" s="15" t="str">
        <f t="shared" si="71"/>
        <v/>
      </c>
      <c r="S220" s="15">
        <f t="shared" si="72"/>
        <v>1216.8</v>
      </c>
      <c r="T220" s="18" t="str">
        <f t="shared" si="73"/>
        <v/>
      </c>
      <c r="U220" s="18">
        <f t="shared" si="74"/>
        <v>1.7584097859327085E-2</v>
      </c>
      <c r="V220" s="18" t="str">
        <f t="shared" si="75"/>
        <v/>
      </c>
      <c r="W220" s="18">
        <f t="shared" si="76"/>
        <v>3.8092394318133223E-2</v>
      </c>
      <c r="X220" s="18" t="str">
        <f t="shared" si="77"/>
        <v/>
      </c>
      <c r="Y220" s="18" t="str">
        <f t="shared" si="78"/>
        <v/>
      </c>
      <c r="Z220" s="18" t="str">
        <f t="shared" si="79"/>
        <v/>
      </c>
      <c r="AA220" s="18" t="str">
        <f t="shared" si="80"/>
        <v/>
      </c>
    </row>
    <row r="221" spans="1:27">
      <c r="A221" s="11">
        <v>42327</v>
      </c>
      <c r="B221" s="12">
        <v>1068.9000000000001</v>
      </c>
      <c r="C221" s="12">
        <v>1214.2</v>
      </c>
      <c r="D221" s="9">
        <f t="shared" si="66"/>
        <v>-5.5353151466252089E-2</v>
      </c>
      <c r="E221" s="9">
        <f t="shared" si="59"/>
        <v>-6.2299919324578935E-2</v>
      </c>
      <c r="F221" s="9">
        <f t="shared" si="60"/>
        <v>1.2805847431981744E-2</v>
      </c>
      <c r="G221" s="9">
        <f t="shared" si="61"/>
        <v>-3.3486762602620013E-2</v>
      </c>
      <c r="H221" s="9">
        <f t="shared" si="62"/>
        <v>-9.1113076046537858E-2</v>
      </c>
      <c r="I221" s="9">
        <f t="shared" si="63"/>
        <v>0.54246842274395368</v>
      </c>
      <c r="J221" s="3">
        <f t="shared" si="64"/>
        <v>1.9359145527370003E-2</v>
      </c>
      <c r="K221" s="3">
        <f t="shared" si="64"/>
        <v>3.0117926529227113E-2</v>
      </c>
      <c r="L221" s="15" t="str">
        <f t="shared" si="65"/>
        <v/>
      </c>
      <c r="M221" s="12">
        <v>0.35070521594025128</v>
      </c>
      <c r="N221" s="15" t="str">
        <f t="shared" si="67"/>
        <v/>
      </c>
      <c r="O221" s="15" t="str">
        <f t="shared" si="68"/>
        <v>Exit Trade</v>
      </c>
      <c r="P221" s="15" t="str">
        <f t="shared" si="69"/>
        <v/>
      </c>
      <c r="Q221" s="15">
        <f t="shared" si="70"/>
        <v>1064.8</v>
      </c>
      <c r="R221" s="15" t="str">
        <f t="shared" si="71"/>
        <v/>
      </c>
      <c r="S221" s="15">
        <f t="shared" si="72"/>
        <v>1216.8</v>
      </c>
      <c r="T221" s="18" t="str">
        <f t="shared" si="73"/>
        <v/>
      </c>
      <c r="U221" s="18">
        <f t="shared" si="74"/>
        <v>1.7584097859327085E-2</v>
      </c>
      <c r="V221" s="18" t="str">
        <f t="shared" si="75"/>
        <v/>
      </c>
      <c r="W221" s="18">
        <f t="shared" si="76"/>
        <v>3.8092394318133223E-2</v>
      </c>
      <c r="X221" s="18" t="str">
        <f t="shared" si="77"/>
        <v/>
      </c>
      <c r="Y221" s="18" t="str">
        <f t="shared" si="78"/>
        <v/>
      </c>
      <c r="Z221" s="18" t="str">
        <f t="shared" si="79"/>
        <v/>
      </c>
      <c r="AA221" s="18" t="str">
        <f t="shared" si="80"/>
        <v/>
      </c>
    </row>
    <row r="222" spans="1:27">
      <c r="A222" s="11">
        <v>42328</v>
      </c>
      <c r="B222" s="12">
        <v>1070.8499999999999</v>
      </c>
      <c r="C222" s="12">
        <v>1205.75</v>
      </c>
      <c r="D222" s="9">
        <f t="shared" si="66"/>
        <v>-5.1528629579644769E-2</v>
      </c>
      <c r="E222" s="9">
        <f t="shared" si="59"/>
        <v>-6.1690379687824821E-2</v>
      </c>
      <c r="F222" s="9">
        <f t="shared" si="60"/>
        <v>1.2870847758208598E-2</v>
      </c>
      <c r="G222" s="9">
        <f t="shared" si="61"/>
        <v>-3.2730972231855476E-2</v>
      </c>
      <c r="H222" s="9">
        <f t="shared" si="62"/>
        <v>-9.0649787143794167E-2</v>
      </c>
      <c r="I222" s="9">
        <f t="shared" si="63"/>
        <v>0.78951676681120142</v>
      </c>
      <c r="J222" s="3">
        <f t="shared" si="64"/>
        <v>1.8243053606509664E-3</v>
      </c>
      <c r="K222" s="3">
        <f t="shared" si="64"/>
        <v>-6.9593147751606365E-3</v>
      </c>
      <c r="L222" s="15" t="str">
        <f t="shared" si="65"/>
        <v/>
      </c>
      <c r="M222" s="12">
        <v>0.35070521594025128</v>
      </c>
      <c r="N222" s="15" t="str">
        <f t="shared" si="67"/>
        <v/>
      </c>
      <c r="O222" s="15" t="str">
        <f t="shared" si="68"/>
        <v>Exit Trade</v>
      </c>
      <c r="P222" s="15" t="str">
        <f t="shared" si="69"/>
        <v/>
      </c>
      <c r="Q222" s="15">
        <f t="shared" si="70"/>
        <v>1064.8</v>
      </c>
      <c r="R222" s="15" t="str">
        <f t="shared" si="71"/>
        <v/>
      </c>
      <c r="S222" s="15">
        <f t="shared" si="72"/>
        <v>1216.8</v>
      </c>
      <c r="T222" s="18" t="str">
        <f t="shared" si="73"/>
        <v/>
      </c>
      <c r="U222" s="18">
        <f t="shared" si="74"/>
        <v>1.7584097859327085E-2</v>
      </c>
      <c r="V222" s="18" t="str">
        <f t="shared" si="75"/>
        <v/>
      </c>
      <c r="W222" s="18">
        <f t="shared" si="76"/>
        <v>3.8092394318133223E-2</v>
      </c>
      <c r="X222" s="18" t="str">
        <f t="shared" si="77"/>
        <v/>
      </c>
      <c r="Y222" s="18" t="str">
        <f t="shared" si="78"/>
        <v/>
      </c>
      <c r="Z222" s="18" t="str">
        <f t="shared" si="79"/>
        <v/>
      </c>
      <c r="AA222" s="18" t="str">
        <f t="shared" si="80"/>
        <v/>
      </c>
    </row>
    <row r="223" spans="1:27">
      <c r="A223" s="11">
        <v>42331</v>
      </c>
      <c r="B223" s="12">
        <v>1066.05</v>
      </c>
      <c r="C223" s="12">
        <v>1191.1500000000001</v>
      </c>
      <c r="D223" s="9">
        <f t="shared" si="66"/>
        <v>-4.8188880578583206E-2</v>
      </c>
      <c r="E223" s="9">
        <f t="shared" si="59"/>
        <v>-6.0900133073360146E-2</v>
      </c>
      <c r="F223" s="9">
        <f t="shared" si="60"/>
        <v>1.2950167545521498E-2</v>
      </c>
      <c r="G223" s="9">
        <f t="shared" si="61"/>
        <v>-3.1762256095936775E-2</v>
      </c>
      <c r="H223" s="9">
        <f t="shared" si="62"/>
        <v>-9.0038010050783518E-2</v>
      </c>
      <c r="I223" s="9">
        <f t="shared" si="63"/>
        <v>0.98155120002079199</v>
      </c>
      <c r="J223" s="3">
        <f t="shared" si="64"/>
        <v>-4.4824205070737779E-3</v>
      </c>
      <c r="K223" s="3">
        <f t="shared" si="64"/>
        <v>-1.2108646070910146E-2</v>
      </c>
      <c r="L223" s="15" t="str">
        <f t="shared" si="65"/>
        <v/>
      </c>
      <c r="M223" s="12">
        <v>0.35070521594025128</v>
      </c>
      <c r="N223" s="15" t="str">
        <f t="shared" si="67"/>
        <v/>
      </c>
      <c r="O223" s="15" t="str">
        <f t="shared" si="68"/>
        <v>Exit Trade</v>
      </c>
      <c r="P223" s="15" t="str">
        <f t="shared" si="69"/>
        <v/>
      </c>
      <c r="Q223" s="15">
        <f t="shared" si="70"/>
        <v>1064.8</v>
      </c>
      <c r="R223" s="15" t="str">
        <f t="shared" si="71"/>
        <v/>
      </c>
      <c r="S223" s="15">
        <f t="shared" si="72"/>
        <v>1216.8</v>
      </c>
      <c r="T223" s="18" t="str">
        <f t="shared" si="73"/>
        <v/>
      </c>
      <c r="U223" s="18">
        <f t="shared" si="74"/>
        <v>1.7584097859327085E-2</v>
      </c>
      <c r="V223" s="18" t="str">
        <f t="shared" si="75"/>
        <v/>
      </c>
      <c r="W223" s="18">
        <f t="shared" si="76"/>
        <v>3.8092394318133223E-2</v>
      </c>
      <c r="X223" s="18" t="str">
        <f t="shared" si="77"/>
        <v/>
      </c>
      <c r="Y223" s="18" t="str">
        <f t="shared" si="78"/>
        <v/>
      </c>
      <c r="Z223" s="18" t="str">
        <f t="shared" si="79"/>
        <v/>
      </c>
      <c r="AA223" s="18" t="str">
        <f t="shared" si="80"/>
        <v/>
      </c>
    </row>
    <row r="224" spans="1:27">
      <c r="A224" s="11">
        <v>42332</v>
      </c>
      <c r="B224" s="12">
        <v>1064.3499999999999</v>
      </c>
      <c r="C224" s="12">
        <v>1218.95</v>
      </c>
      <c r="D224" s="9">
        <f t="shared" si="66"/>
        <v>-5.8901427203181519E-2</v>
      </c>
      <c r="E224" s="9">
        <f t="shared" ref="E224:E287" si="81">AVERAGE(D195:D224)</f>
        <v>-6.0354452212088162E-2</v>
      </c>
      <c r="F224" s="9">
        <f t="shared" ref="F224:F287" si="82">STDEV(D195:D224)</f>
        <v>1.2665475482180772E-2</v>
      </c>
      <c r="G224" s="9">
        <f t="shared" ref="G224:G287" si="83">E224+2.25*F224</f>
        <v>-3.1857132377181421E-2</v>
      </c>
      <c r="H224" s="9">
        <f t="shared" ref="H224:H287" si="84">E224-2.25*F224</f>
        <v>-8.8851772046994903E-2</v>
      </c>
      <c r="I224" s="9">
        <f t="shared" ref="I224:I287" si="85">(D224-E224)/F224</f>
        <v>0.11472328938229942</v>
      </c>
      <c r="J224" s="3">
        <f t="shared" ref="J224:K287" si="86">(B224-B223)/B223</f>
        <v>-1.5946719197036214E-3</v>
      </c>
      <c r="K224" s="3">
        <f t="shared" si="86"/>
        <v>2.3338790244721446E-2</v>
      </c>
      <c r="L224" s="15" t="str">
        <f t="shared" ref="L224:L287" si="87">IF(ABS(I224)&gt;2,"Enter Trade",IF(ABS(I224)&lt;0.5,"Exit Trade",""))</f>
        <v>Exit Trade</v>
      </c>
      <c r="M224" s="12">
        <v>0.35070521594025128</v>
      </c>
      <c r="N224" s="15" t="str">
        <f t="shared" si="67"/>
        <v/>
      </c>
      <c r="O224" s="15" t="str">
        <f t="shared" si="68"/>
        <v>Exit Trade</v>
      </c>
      <c r="P224" s="15" t="str">
        <f t="shared" si="69"/>
        <v/>
      </c>
      <c r="Q224" s="15">
        <f t="shared" si="70"/>
        <v>1064.8</v>
      </c>
      <c r="R224" s="15" t="str">
        <f t="shared" si="71"/>
        <v/>
      </c>
      <c r="S224" s="15">
        <f t="shared" si="72"/>
        <v>1216.8</v>
      </c>
      <c r="T224" s="18" t="str">
        <f t="shared" si="73"/>
        <v/>
      </c>
      <c r="U224" s="18">
        <f t="shared" si="74"/>
        <v>1.7584097859327085E-2</v>
      </c>
      <c r="V224" s="18" t="str">
        <f t="shared" si="75"/>
        <v/>
      </c>
      <c r="W224" s="18">
        <f t="shared" si="76"/>
        <v>3.8092394318133223E-2</v>
      </c>
      <c r="X224" s="18" t="str">
        <f t="shared" si="77"/>
        <v/>
      </c>
      <c r="Y224" s="18" t="str">
        <f t="shared" si="78"/>
        <v/>
      </c>
      <c r="Z224" s="18" t="str">
        <f t="shared" si="79"/>
        <v/>
      </c>
      <c r="AA224" s="18" t="str">
        <f t="shared" si="80"/>
        <v/>
      </c>
    </row>
    <row r="225" spans="1:27">
      <c r="A225" s="11">
        <v>42334</v>
      </c>
      <c r="B225" s="12">
        <v>1063.95</v>
      </c>
      <c r="C225" s="12">
        <v>1222.6500000000001</v>
      </c>
      <c r="D225" s="9">
        <f t="shared" si="66"/>
        <v>-6.0380933289022318E-2</v>
      </c>
      <c r="E225" s="9">
        <f t="shared" si="81"/>
        <v>-6.0025672124850021E-2</v>
      </c>
      <c r="F225" s="9">
        <f t="shared" si="82"/>
        <v>1.2527159209430346E-2</v>
      </c>
      <c r="G225" s="9">
        <f t="shared" si="83"/>
        <v>-3.183956390363174E-2</v>
      </c>
      <c r="H225" s="9">
        <f t="shared" si="84"/>
        <v>-8.8211780346068303E-2</v>
      </c>
      <c r="I225" s="9">
        <f t="shared" si="85"/>
        <v>-2.8359275892722635E-2</v>
      </c>
      <c r="J225" s="3">
        <f t="shared" si="86"/>
        <v>-3.7581622586542359E-4</v>
      </c>
      <c r="K225" s="3">
        <f t="shared" si="86"/>
        <v>3.0353993190861358E-3</v>
      </c>
      <c r="L225" s="15" t="str">
        <f t="shared" si="87"/>
        <v>Exit Trade</v>
      </c>
      <c r="M225" s="12">
        <v>0.35070521594025128</v>
      </c>
      <c r="N225" s="15" t="str">
        <f t="shared" si="67"/>
        <v/>
      </c>
      <c r="O225" s="15" t="str">
        <f t="shared" si="68"/>
        <v>Exit Trade</v>
      </c>
      <c r="P225" s="15" t="str">
        <f t="shared" si="69"/>
        <v/>
      </c>
      <c r="Q225" s="15">
        <f t="shared" si="70"/>
        <v>1064.8</v>
      </c>
      <c r="R225" s="15" t="str">
        <f t="shared" si="71"/>
        <v/>
      </c>
      <c r="S225" s="15">
        <f t="shared" si="72"/>
        <v>1216.8</v>
      </c>
      <c r="T225" s="18" t="str">
        <f t="shared" si="73"/>
        <v/>
      </c>
      <c r="U225" s="18">
        <f t="shared" si="74"/>
        <v>1.7584097859327085E-2</v>
      </c>
      <c r="V225" s="18" t="str">
        <f t="shared" si="75"/>
        <v/>
      </c>
      <c r="W225" s="18">
        <f t="shared" si="76"/>
        <v>3.8092394318133223E-2</v>
      </c>
      <c r="X225" s="18" t="str">
        <f t="shared" si="77"/>
        <v/>
      </c>
      <c r="Y225" s="18" t="str">
        <f t="shared" si="78"/>
        <v/>
      </c>
      <c r="Z225" s="18" t="str">
        <f t="shared" si="79"/>
        <v/>
      </c>
      <c r="AA225" s="18" t="str">
        <f t="shared" si="80"/>
        <v/>
      </c>
    </row>
    <row r="226" spans="1:27">
      <c r="A226" s="11">
        <v>42335</v>
      </c>
      <c r="B226" s="12">
        <v>1079.4000000000001</v>
      </c>
      <c r="C226" s="12">
        <v>1230.5999999999999</v>
      </c>
      <c r="D226" s="9">
        <f t="shared" si="66"/>
        <v>-5.6934497022814834E-2</v>
      </c>
      <c r="E226" s="9">
        <f t="shared" si="81"/>
        <v>-5.9429650358125162E-2</v>
      </c>
      <c r="F226" s="9">
        <f t="shared" si="82"/>
        <v>1.2220857335559923E-2</v>
      </c>
      <c r="G226" s="9">
        <f t="shared" si="83"/>
        <v>-3.1932721353115333E-2</v>
      </c>
      <c r="H226" s="9">
        <f t="shared" si="84"/>
        <v>-8.6926579363134998E-2</v>
      </c>
      <c r="I226" s="9">
        <f t="shared" si="85"/>
        <v>0.20417170962711412</v>
      </c>
      <c r="J226" s="3">
        <f t="shared" si="86"/>
        <v>1.4521359086423276E-2</v>
      </c>
      <c r="K226" s="3">
        <f t="shared" si="86"/>
        <v>6.5022696601642477E-3</v>
      </c>
      <c r="L226" s="15" t="str">
        <f t="shared" si="87"/>
        <v>Exit Trade</v>
      </c>
      <c r="M226" s="12">
        <v>0.35070521594025128</v>
      </c>
      <c r="N226" s="15" t="str">
        <f t="shared" si="67"/>
        <v/>
      </c>
      <c r="O226" s="15" t="str">
        <f t="shared" si="68"/>
        <v>Exit Trade</v>
      </c>
      <c r="P226" s="15" t="str">
        <f t="shared" si="69"/>
        <v/>
      </c>
      <c r="Q226" s="15">
        <f t="shared" si="70"/>
        <v>1064.8</v>
      </c>
      <c r="R226" s="15" t="str">
        <f t="shared" si="71"/>
        <v/>
      </c>
      <c r="S226" s="15">
        <f t="shared" si="72"/>
        <v>1216.8</v>
      </c>
      <c r="T226" s="18" t="str">
        <f t="shared" si="73"/>
        <v/>
      </c>
      <c r="U226" s="18">
        <f t="shared" si="74"/>
        <v>1.7584097859327085E-2</v>
      </c>
      <c r="V226" s="18" t="str">
        <f t="shared" si="75"/>
        <v/>
      </c>
      <c r="W226" s="18">
        <f t="shared" si="76"/>
        <v>3.8092394318133223E-2</v>
      </c>
      <c r="X226" s="18" t="str">
        <f t="shared" si="77"/>
        <v/>
      </c>
      <c r="Y226" s="18" t="str">
        <f t="shared" si="78"/>
        <v/>
      </c>
      <c r="Z226" s="18" t="str">
        <f t="shared" si="79"/>
        <v/>
      </c>
      <c r="AA226" s="18" t="str">
        <f t="shared" si="80"/>
        <v/>
      </c>
    </row>
    <row r="227" spans="1:27">
      <c r="A227" s="11">
        <v>42338</v>
      </c>
      <c r="B227" s="12">
        <v>1077.75</v>
      </c>
      <c r="C227" s="12">
        <v>1211.2</v>
      </c>
      <c r="D227" s="9">
        <f t="shared" si="66"/>
        <v>-5.0697830630071869E-2</v>
      </c>
      <c r="E227" s="9">
        <f t="shared" si="81"/>
        <v>-5.8564412783493711E-2</v>
      </c>
      <c r="F227" s="9">
        <f t="shared" si="82"/>
        <v>1.1873188633638595E-2</v>
      </c>
      <c r="G227" s="9">
        <f t="shared" si="83"/>
        <v>-3.184973835780687E-2</v>
      </c>
      <c r="H227" s="9">
        <f t="shared" si="84"/>
        <v>-8.5279087209180551E-2</v>
      </c>
      <c r="I227" s="9">
        <f t="shared" si="85"/>
        <v>0.66255008626196576</v>
      </c>
      <c r="J227" s="3">
        <f t="shared" si="86"/>
        <v>-1.5286270150084221E-3</v>
      </c>
      <c r="K227" s="3">
        <f t="shared" si="86"/>
        <v>-1.5764667641800637E-2</v>
      </c>
      <c r="L227" s="15" t="str">
        <f t="shared" si="87"/>
        <v/>
      </c>
      <c r="M227" s="12">
        <v>0.35070521594025128</v>
      </c>
      <c r="N227" s="15" t="str">
        <f t="shared" si="67"/>
        <v/>
      </c>
      <c r="O227" s="15" t="str">
        <f t="shared" si="68"/>
        <v>Exit Trade</v>
      </c>
      <c r="P227" s="15" t="str">
        <f t="shared" si="69"/>
        <v/>
      </c>
      <c r="Q227" s="15">
        <f t="shared" si="70"/>
        <v>1064.8</v>
      </c>
      <c r="R227" s="15" t="str">
        <f t="shared" si="71"/>
        <v/>
      </c>
      <c r="S227" s="15">
        <f t="shared" si="72"/>
        <v>1216.8</v>
      </c>
      <c r="T227" s="18" t="str">
        <f t="shared" si="73"/>
        <v/>
      </c>
      <c r="U227" s="18">
        <f t="shared" si="74"/>
        <v>1.7584097859327085E-2</v>
      </c>
      <c r="V227" s="18" t="str">
        <f t="shared" si="75"/>
        <v/>
      </c>
      <c r="W227" s="18">
        <f t="shared" si="76"/>
        <v>3.8092394318133223E-2</v>
      </c>
      <c r="X227" s="18" t="str">
        <f t="shared" si="77"/>
        <v/>
      </c>
      <c r="Y227" s="18" t="str">
        <f t="shared" si="78"/>
        <v/>
      </c>
      <c r="Z227" s="18" t="str">
        <f t="shared" si="79"/>
        <v/>
      </c>
      <c r="AA227" s="18" t="str">
        <f t="shared" si="80"/>
        <v/>
      </c>
    </row>
    <row r="228" spans="1:27">
      <c r="A228" s="11">
        <v>42339</v>
      </c>
      <c r="B228" s="12">
        <v>1083</v>
      </c>
      <c r="C228" s="12">
        <v>1224.7</v>
      </c>
      <c r="D228" s="9">
        <f t="shared" si="66"/>
        <v>-5.3401261217393393E-2</v>
      </c>
      <c r="E228" s="9">
        <f t="shared" si="81"/>
        <v>-5.7775129028841674E-2</v>
      </c>
      <c r="F228" s="9">
        <f t="shared" si="82"/>
        <v>1.1376558043538779E-2</v>
      </c>
      <c r="G228" s="9">
        <f t="shared" si="83"/>
        <v>-3.2177873430879425E-2</v>
      </c>
      <c r="H228" s="9">
        <f t="shared" si="84"/>
        <v>-8.3372384626803922E-2</v>
      </c>
      <c r="I228" s="9">
        <f t="shared" si="85"/>
        <v>0.38446319130172962</v>
      </c>
      <c r="J228" s="3">
        <f t="shared" si="86"/>
        <v>4.8712595685455815E-3</v>
      </c>
      <c r="K228" s="3">
        <f t="shared" si="86"/>
        <v>1.1145970937912813E-2</v>
      </c>
      <c r="L228" s="15" t="str">
        <f t="shared" si="87"/>
        <v>Exit Trade</v>
      </c>
      <c r="M228" s="12">
        <v>0.35070521594025128</v>
      </c>
      <c r="N228" s="15" t="str">
        <f t="shared" si="67"/>
        <v/>
      </c>
      <c r="O228" s="15" t="str">
        <f t="shared" si="68"/>
        <v>Exit Trade</v>
      </c>
      <c r="P228" s="15" t="str">
        <f t="shared" si="69"/>
        <v/>
      </c>
      <c r="Q228" s="15">
        <f t="shared" si="70"/>
        <v>1064.8</v>
      </c>
      <c r="R228" s="15" t="str">
        <f t="shared" si="71"/>
        <v/>
      </c>
      <c r="S228" s="15">
        <f t="shared" si="72"/>
        <v>1216.8</v>
      </c>
      <c r="T228" s="18" t="str">
        <f t="shared" si="73"/>
        <v/>
      </c>
      <c r="U228" s="18">
        <f t="shared" si="74"/>
        <v>1.7584097859327085E-2</v>
      </c>
      <c r="V228" s="18" t="str">
        <f t="shared" si="75"/>
        <v/>
      </c>
      <c r="W228" s="18">
        <f t="shared" si="76"/>
        <v>3.8092394318133223E-2</v>
      </c>
      <c r="X228" s="18" t="str">
        <f t="shared" si="77"/>
        <v/>
      </c>
      <c r="Y228" s="18" t="str">
        <f t="shared" si="78"/>
        <v/>
      </c>
      <c r="Z228" s="18" t="str">
        <f t="shared" si="79"/>
        <v/>
      </c>
      <c r="AA228" s="18" t="str">
        <f t="shared" si="80"/>
        <v/>
      </c>
    </row>
    <row r="229" spans="1:27">
      <c r="A229" s="11">
        <v>42340</v>
      </c>
      <c r="B229" s="12">
        <v>1077.8</v>
      </c>
      <c r="C229" s="12">
        <v>1211.75</v>
      </c>
      <c r="D229" s="9">
        <f t="shared" si="66"/>
        <v>-5.0874849134790255E-2</v>
      </c>
      <c r="E229" s="9">
        <f t="shared" si="81"/>
        <v>-5.6924657912352301E-2</v>
      </c>
      <c r="F229" s="9">
        <f t="shared" si="82"/>
        <v>1.087990142858049E-2</v>
      </c>
      <c r="G229" s="9">
        <f t="shared" si="83"/>
        <v>-3.24448796980462E-2</v>
      </c>
      <c r="H229" s="9">
        <f t="shared" si="84"/>
        <v>-8.1404436126658403E-2</v>
      </c>
      <c r="I229" s="9">
        <f t="shared" si="85"/>
        <v>0.55605363865427682</v>
      </c>
      <c r="J229" s="3">
        <f t="shared" si="86"/>
        <v>-4.8014773776547046E-3</v>
      </c>
      <c r="K229" s="3">
        <f t="shared" si="86"/>
        <v>-1.0574018126888254E-2</v>
      </c>
      <c r="L229" s="15" t="str">
        <f t="shared" si="87"/>
        <v/>
      </c>
      <c r="M229" s="12">
        <v>0.35070521594025128</v>
      </c>
      <c r="N229" s="15" t="str">
        <f t="shared" si="67"/>
        <v/>
      </c>
      <c r="O229" s="15" t="str">
        <f t="shared" si="68"/>
        <v>Exit Trade</v>
      </c>
      <c r="P229" s="15" t="str">
        <f t="shared" si="69"/>
        <v/>
      </c>
      <c r="Q229" s="15">
        <f t="shared" si="70"/>
        <v>1064.8</v>
      </c>
      <c r="R229" s="15" t="str">
        <f t="shared" si="71"/>
        <v/>
      </c>
      <c r="S229" s="15">
        <f t="shared" si="72"/>
        <v>1216.8</v>
      </c>
      <c r="T229" s="18" t="str">
        <f t="shared" si="73"/>
        <v/>
      </c>
      <c r="U229" s="18">
        <f t="shared" si="74"/>
        <v>1.7584097859327085E-2</v>
      </c>
      <c r="V229" s="18" t="str">
        <f t="shared" si="75"/>
        <v/>
      </c>
      <c r="W229" s="18">
        <f t="shared" si="76"/>
        <v>3.8092394318133223E-2</v>
      </c>
      <c r="X229" s="18" t="str">
        <f t="shared" si="77"/>
        <v/>
      </c>
      <c r="Y229" s="18" t="str">
        <f t="shared" si="78"/>
        <v/>
      </c>
      <c r="Z229" s="18" t="str">
        <f t="shared" si="79"/>
        <v/>
      </c>
      <c r="AA229" s="18" t="str">
        <f t="shared" si="80"/>
        <v/>
      </c>
    </row>
    <row r="230" spans="1:27">
      <c r="A230" s="11">
        <v>42341</v>
      </c>
      <c r="B230" s="12">
        <v>1076.75</v>
      </c>
      <c r="C230" s="12">
        <v>1200.2</v>
      </c>
      <c r="D230" s="9">
        <f t="shared" si="66"/>
        <v>-4.7138741995440027E-2</v>
      </c>
      <c r="E230" s="9">
        <f t="shared" si="81"/>
        <v>-5.5878679222627521E-2</v>
      </c>
      <c r="F230" s="9">
        <f t="shared" si="82"/>
        <v>1.0220770853379701E-2</v>
      </c>
      <c r="G230" s="9">
        <f t="shared" si="83"/>
        <v>-3.2881944802523197E-2</v>
      </c>
      <c r="H230" s="9">
        <f t="shared" si="84"/>
        <v>-7.8875413642731845E-2</v>
      </c>
      <c r="I230" s="9">
        <f t="shared" si="85"/>
        <v>0.85511526993068832</v>
      </c>
      <c r="J230" s="3">
        <f t="shared" si="86"/>
        <v>-9.7420671738722821E-4</v>
      </c>
      <c r="K230" s="3">
        <f t="shared" si="86"/>
        <v>-9.5316690736537684E-3</v>
      </c>
      <c r="L230" s="15" t="str">
        <f t="shared" si="87"/>
        <v/>
      </c>
      <c r="M230" s="12">
        <v>0.35070521594025128</v>
      </c>
      <c r="N230" s="15" t="str">
        <f t="shared" si="67"/>
        <v/>
      </c>
      <c r="O230" s="15" t="str">
        <f t="shared" si="68"/>
        <v>Exit Trade</v>
      </c>
      <c r="P230" s="15" t="str">
        <f t="shared" si="69"/>
        <v/>
      </c>
      <c r="Q230" s="15">
        <f t="shared" si="70"/>
        <v>1064.8</v>
      </c>
      <c r="R230" s="15" t="str">
        <f t="shared" si="71"/>
        <v/>
      </c>
      <c r="S230" s="15">
        <f t="shared" si="72"/>
        <v>1216.8</v>
      </c>
      <c r="T230" s="18" t="str">
        <f t="shared" si="73"/>
        <v/>
      </c>
      <c r="U230" s="18">
        <f t="shared" si="74"/>
        <v>1.7584097859327085E-2</v>
      </c>
      <c r="V230" s="18" t="str">
        <f t="shared" si="75"/>
        <v/>
      </c>
      <c r="W230" s="18">
        <f t="shared" si="76"/>
        <v>3.8092394318133223E-2</v>
      </c>
      <c r="X230" s="18" t="str">
        <f t="shared" si="77"/>
        <v/>
      </c>
      <c r="Y230" s="18" t="str">
        <f t="shared" si="78"/>
        <v/>
      </c>
      <c r="Z230" s="18" t="str">
        <f t="shared" si="79"/>
        <v/>
      </c>
      <c r="AA230" s="18" t="str">
        <f t="shared" si="80"/>
        <v/>
      </c>
    </row>
    <row r="231" spans="1:27">
      <c r="A231" s="11">
        <v>42342</v>
      </c>
      <c r="B231" s="12">
        <v>1058.9000000000001</v>
      </c>
      <c r="C231" s="12">
        <v>1171.5999999999999</v>
      </c>
      <c r="D231" s="9">
        <f t="shared" si="66"/>
        <v>-4.3924414704543127E-2</v>
      </c>
      <c r="E231" s="9">
        <f t="shared" si="81"/>
        <v>-5.4718664502461614E-2</v>
      </c>
      <c r="F231" s="9">
        <f t="shared" si="82"/>
        <v>9.4869204996509849E-3</v>
      </c>
      <c r="G231" s="9">
        <f t="shared" si="83"/>
        <v>-3.3373093378246899E-2</v>
      </c>
      <c r="H231" s="9">
        <f t="shared" si="84"/>
        <v>-7.606423562667633E-2</v>
      </c>
      <c r="I231" s="9">
        <f t="shared" si="85"/>
        <v>1.1378033365321865</v>
      </c>
      <c r="J231" s="3">
        <f t="shared" si="86"/>
        <v>-1.6577664267471474E-2</v>
      </c>
      <c r="K231" s="3">
        <f t="shared" si="86"/>
        <v>-2.382936177303794E-2</v>
      </c>
      <c r="L231" s="15" t="str">
        <f t="shared" si="87"/>
        <v/>
      </c>
      <c r="M231" s="12">
        <v>0.35070521594025128</v>
      </c>
      <c r="N231" s="15" t="str">
        <f t="shared" si="67"/>
        <v/>
      </c>
      <c r="O231" s="15" t="str">
        <f t="shared" si="68"/>
        <v>Exit Trade</v>
      </c>
      <c r="P231" s="15" t="str">
        <f t="shared" si="69"/>
        <v/>
      </c>
      <c r="Q231" s="15">
        <f t="shared" si="70"/>
        <v>1064.8</v>
      </c>
      <c r="R231" s="15" t="str">
        <f t="shared" si="71"/>
        <v/>
      </c>
      <c r="S231" s="15">
        <f t="shared" si="72"/>
        <v>1216.8</v>
      </c>
      <c r="T231" s="18" t="str">
        <f t="shared" si="73"/>
        <v/>
      </c>
      <c r="U231" s="18">
        <f t="shared" si="74"/>
        <v>1.7584097859327085E-2</v>
      </c>
      <c r="V231" s="18" t="str">
        <f t="shared" si="75"/>
        <v/>
      </c>
      <c r="W231" s="18">
        <f t="shared" si="76"/>
        <v>3.8092394318133223E-2</v>
      </c>
      <c r="X231" s="18" t="str">
        <f t="shared" si="77"/>
        <v/>
      </c>
      <c r="Y231" s="18" t="str">
        <f t="shared" si="78"/>
        <v/>
      </c>
      <c r="Z231" s="18" t="str">
        <f t="shared" si="79"/>
        <v/>
      </c>
      <c r="AA231" s="18" t="str">
        <f t="shared" si="80"/>
        <v/>
      </c>
    </row>
    <row r="232" spans="1:27">
      <c r="A232" s="11">
        <v>42345</v>
      </c>
      <c r="B232" s="12">
        <v>1061.95</v>
      </c>
      <c r="C232" s="12">
        <v>1184.5999999999999</v>
      </c>
      <c r="D232" s="9">
        <f t="shared" si="66"/>
        <v>-4.7467659050327925E-2</v>
      </c>
      <c r="E232" s="9">
        <f t="shared" si="81"/>
        <v>-5.3642277820366617E-2</v>
      </c>
      <c r="F232" s="9">
        <f t="shared" si="82"/>
        <v>8.3062826021334368E-3</v>
      </c>
      <c r="G232" s="9">
        <f t="shared" si="83"/>
        <v>-3.4953141965566384E-2</v>
      </c>
      <c r="H232" s="9">
        <f t="shared" si="84"/>
        <v>-7.233141367516685E-2</v>
      </c>
      <c r="I232" s="9">
        <f t="shared" si="85"/>
        <v>0.74336728784700457</v>
      </c>
      <c r="J232" s="3">
        <f t="shared" si="86"/>
        <v>2.8803475304560906E-3</v>
      </c>
      <c r="K232" s="3">
        <f t="shared" si="86"/>
        <v>1.1095937179924889E-2</v>
      </c>
      <c r="L232" s="15" t="str">
        <f t="shared" si="87"/>
        <v/>
      </c>
      <c r="M232" s="12">
        <v>0.35070521594025128</v>
      </c>
      <c r="N232" s="15" t="str">
        <f t="shared" si="67"/>
        <v/>
      </c>
      <c r="O232" s="15" t="str">
        <f t="shared" si="68"/>
        <v>Exit Trade</v>
      </c>
      <c r="P232" s="15" t="str">
        <f t="shared" si="69"/>
        <v/>
      </c>
      <c r="Q232" s="15">
        <f t="shared" si="70"/>
        <v>1064.8</v>
      </c>
      <c r="R232" s="15" t="str">
        <f t="shared" si="71"/>
        <v/>
      </c>
      <c r="S232" s="15">
        <f t="shared" si="72"/>
        <v>1216.8</v>
      </c>
      <c r="T232" s="18" t="str">
        <f t="shared" si="73"/>
        <v/>
      </c>
      <c r="U232" s="18">
        <f t="shared" si="74"/>
        <v>1.7584097859327085E-2</v>
      </c>
      <c r="V232" s="18" t="str">
        <f t="shared" si="75"/>
        <v/>
      </c>
      <c r="W232" s="18">
        <f t="shared" si="76"/>
        <v>3.8092394318133223E-2</v>
      </c>
      <c r="X232" s="18" t="str">
        <f t="shared" si="77"/>
        <v/>
      </c>
      <c r="Y232" s="18" t="str">
        <f t="shared" si="78"/>
        <v/>
      </c>
      <c r="Z232" s="18" t="str">
        <f t="shared" si="79"/>
        <v/>
      </c>
      <c r="AA232" s="18" t="str">
        <f t="shared" si="80"/>
        <v/>
      </c>
    </row>
    <row r="233" spans="1:27">
      <c r="A233" s="11">
        <v>42346</v>
      </c>
      <c r="B233" s="12">
        <v>1049.25</v>
      </c>
      <c r="C233" s="12">
        <v>1171.55</v>
      </c>
      <c r="D233" s="9">
        <f t="shared" si="66"/>
        <v>-4.7881850483267457E-2</v>
      </c>
      <c r="E233" s="9">
        <f t="shared" si="81"/>
        <v>-5.2515407626914465E-2</v>
      </c>
      <c r="F233" s="9">
        <f t="shared" si="82"/>
        <v>6.4577217579866314E-3</v>
      </c>
      <c r="G233" s="9">
        <f t="shared" si="83"/>
        <v>-3.7985533671444541E-2</v>
      </c>
      <c r="H233" s="9">
        <f t="shared" si="84"/>
        <v>-6.7045281582384389E-2</v>
      </c>
      <c r="I233" s="9">
        <f t="shared" si="85"/>
        <v>0.71752195546617104</v>
      </c>
      <c r="J233" s="3">
        <f t="shared" si="86"/>
        <v>-1.1959131785865667E-2</v>
      </c>
      <c r="K233" s="3">
        <f t="shared" si="86"/>
        <v>-1.1016376836062769E-2</v>
      </c>
      <c r="L233" s="15" t="str">
        <f t="shared" si="87"/>
        <v/>
      </c>
      <c r="M233" s="12">
        <v>0.35070521594025128</v>
      </c>
      <c r="N233" s="15" t="str">
        <f t="shared" si="67"/>
        <v/>
      </c>
      <c r="O233" s="15" t="str">
        <f t="shared" si="68"/>
        <v>Exit Trade</v>
      </c>
      <c r="P233" s="15" t="str">
        <f t="shared" si="69"/>
        <v/>
      </c>
      <c r="Q233" s="15">
        <f t="shared" si="70"/>
        <v>1064.8</v>
      </c>
      <c r="R233" s="15" t="str">
        <f t="shared" si="71"/>
        <v/>
      </c>
      <c r="S233" s="15">
        <f t="shared" si="72"/>
        <v>1216.8</v>
      </c>
      <c r="T233" s="18" t="str">
        <f t="shared" si="73"/>
        <v/>
      </c>
      <c r="U233" s="18">
        <f t="shared" si="74"/>
        <v>1.7584097859327085E-2</v>
      </c>
      <c r="V233" s="18" t="str">
        <f t="shared" si="75"/>
        <v/>
      </c>
      <c r="W233" s="18">
        <f t="shared" si="76"/>
        <v>3.8092394318133223E-2</v>
      </c>
      <c r="X233" s="18" t="str">
        <f t="shared" si="77"/>
        <v/>
      </c>
      <c r="Y233" s="18" t="str">
        <f t="shared" si="78"/>
        <v/>
      </c>
      <c r="Z233" s="18" t="str">
        <f t="shared" si="79"/>
        <v/>
      </c>
      <c r="AA233" s="18" t="str">
        <f t="shared" si="80"/>
        <v/>
      </c>
    </row>
    <row r="234" spans="1:27">
      <c r="A234" s="11">
        <v>42347</v>
      </c>
      <c r="B234" s="12">
        <v>1047.45</v>
      </c>
      <c r="C234" s="12">
        <v>1153.25</v>
      </c>
      <c r="D234" s="9">
        <f t="shared" si="66"/>
        <v>-4.1790162183606511E-2</v>
      </c>
      <c r="E234" s="9">
        <f t="shared" si="81"/>
        <v>-5.1369046907823429E-2</v>
      </c>
      <c r="F234" s="9">
        <f t="shared" si="82"/>
        <v>4.9996898115406748E-3</v>
      </c>
      <c r="G234" s="9">
        <f t="shared" si="83"/>
        <v>-4.0119744831856909E-2</v>
      </c>
      <c r="H234" s="9">
        <f t="shared" si="84"/>
        <v>-6.2618348983789943E-2</v>
      </c>
      <c r="I234" s="9">
        <f t="shared" si="85"/>
        <v>1.9158958025968307</v>
      </c>
      <c r="J234" s="3">
        <f t="shared" si="86"/>
        <v>-1.7155110793423442E-3</v>
      </c>
      <c r="K234" s="3">
        <f t="shared" si="86"/>
        <v>-1.5620332038752042E-2</v>
      </c>
      <c r="L234" s="15" t="str">
        <f t="shared" si="87"/>
        <v/>
      </c>
      <c r="M234" s="12">
        <v>0.35070521594025128</v>
      </c>
      <c r="N234" s="15" t="str">
        <f t="shared" si="67"/>
        <v/>
      </c>
      <c r="O234" s="15" t="str">
        <f t="shared" si="68"/>
        <v>Exit Trade</v>
      </c>
      <c r="P234" s="15" t="str">
        <f t="shared" si="69"/>
        <v/>
      </c>
      <c r="Q234" s="15">
        <f t="shared" si="70"/>
        <v>1064.8</v>
      </c>
      <c r="R234" s="15" t="str">
        <f t="shared" si="71"/>
        <v/>
      </c>
      <c r="S234" s="15">
        <f t="shared" si="72"/>
        <v>1216.8</v>
      </c>
      <c r="T234" s="18" t="str">
        <f t="shared" si="73"/>
        <v/>
      </c>
      <c r="U234" s="18">
        <f t="shared" si="74"/>
        <v>1.7584097859327085E-2</v>
      </c>
      <c r="V234" s="18" t="str">
        <f t="shared" si="75"/>
        <v/>
      </c>
      <c r="W234" s="18">
        <f t="shared" si="76"/>
        <v>3.8092394318133223E-2</v>
      </c>
      <c r="X234" s="18" t="str">
        <f t="shared" si="77"/>
        <v/>
      </c>
      <c r="Y234" s="18" t="str">
        <f t="shared" si="78"/>
        <v/>
      </c>
      <c r="Z234" s="18" t="str">
        <f t="shared" si="79"/>
        <v/>
      </c>
      <c r="AA234" s="18" t="str">
        <f t="shared" si="80"/>
        <v/>
      </c>
    </row>
    <row r="235" spans="1:27">
      <c r="A235" s="11">
        <v>42348</v>
      </c>
      <c r="B235" s="12">
        <v>1060.5999999999999</v>
      </c>
      <c r="C235" s="12">
        <v>1182.3</v>
      </c>
      <c r="D235" s="9">
        <f t="shared" si="66"/>
        <v>-4.7176066802721635E-2</v>
      </c>
      <c r="E235" s="9">
        <f t="shared" si="81"/>
        <v>-5.0945939835331897E-2</v>
      </c>
      <c r="F235" s="9">
        <f t="shared" si="82"/>
        <v>4.7881556351901094E-3</v>
      </c>
      <c r="G235" s="9">
        <f t="shared" si="83"/>
        <v>-4.0172589656154153E-2</v>
      </c>
      <c r="H235" s="9">
        <f t="shared" si="84"/>
        <v>-6.171929001450964E-2</v>
      </c>
      <c r="I235" s="9">
        <f t="shared" si="85"/>
        <v>0.78733301919092324</v>
      </c>
      <c r="J235" s="3">
        <f t="shared" si="86"/>
        <v>1.2554298534536124E-2</v>
      </c>
      <c r="K235" s="3">
        <f t="shared" si="86"/>
        <v>2.518968133535656E-2</v>
      </c>
      <c r="L235" s="15" t="str">
        <f t="shared" si="87"/>
        <v/>
      </c>
      <c r="M235" s="12">
        <v>0.35070521594025128</v>
      </c>
      <c r="N235" s="15" t="str">
        <f t="shared" si="67"/>
        <v/>
      </c>
      <c r="O235" s="15" t="str">
        <f t="shared" si="68"/>
        <v>Exit Trade</v>
      </c>
      <c r="P235" s="15" t="str">
        <f t="shared" si="69"/>
        <v/>
      </c>
      <c r="Q235" s="15">
        <f t="shared" si="70"/>
        <v>1064.8</v>
      </c>
      <c r="R235" s="15" t="str">
        <f t="shared" si="71"/>
        <v/>
      </c>
      <c r="S235" s="15">
        <f t="shared" si="72"/>
        <v>1216.8</v>
      </c>
      <c r="T235" s="18" t="str">
        <f t="shared" si="73"/>
        <v/>
      </c>
      <c r="U235" s="18">
        <f t="shared" si="74"/>
        <v>1.7584097859327085E-2</v>
      </c>
      <c r="V235" s="18" t="str">
        <f t="shared" si="75"/>
        <v/>
      </c>
      <c r="W235" s="18">
        <f t="shared" si="76"/>
        <v>3.8092394318133223E-2</v>
      </c>
      <c r="X235" s="18" t="str">
        <f t="shared" si="77"/>
        <v/>
      </c>
      <c r="Y235" s="18" t="str">
        <f t="shared" si="78"/>
        <v/>
      </c>
      <c r="Z235" s="18" t="str">
        <f t="shared" si="79"/>
        <v/>
      </c>
      <c r="AA235" s="18" t="str">
        <f t="shared" si="80"/>
        <v/>
      </c>
    </row>
    <row r="236" spans="1:27">
      <c r="A236" s="11">
        <v>42349</v>
      </c>
      <c r="B236" s="12">
        <v>1046.3499999999999</v>
      </c>
      <c r="C236" s="12">
        <v>1174.75</v>
      </c>
      <c r="D236" s="9">
        <f t="shared" si="66"/>
        <v>-5.0268475049380465E-2</v>
      </c>
      <c r="E236" s="9">
        <f t="shared" si="81"/>
        <v>-5.0730555115101543E-2</v>
      </c>
      <c r="F236" s="9">
        <f t="shared" si="82"/>
        <v>4.6626849367093536E-3</v>
      </c>
      <c r="G236" s="9">
        <f t="shared" si="83"/>
        <v>-4.02395140075055E-2</v>
      </c>
      <c r="H236" s="9">
        <f t="shared" si="84"/>
        <v>-6.1221596222697586E-2</v>
      </c>
      <c r="I236" s="9">
        <f t="shared" si="85"/>
        <v>9.9101713281787102E-2</v>
      </c>
      <c r="J236" s="3">
        <f t="shared" si="86"/>
        <v>-1.343579106166321E-2</v>
      </c>
      <c r="K236" s="3">
        <f t="shared" si="86"/>
        <v>-6.3858580732470225E-3</v>
      </c>
      <c r="L236" s="15" t="str">
        <f t="shared" si="87"/>
        <v>Exit Trade</v>
      </c>
      <c r="M236" s="12">
        <v>0.35070521594025128</v>
      </c>
      <c r="N236" s="15" t="str">
        <f t="shared" si="67"/>
        <v/>
      </c>
      <c r="O236" s="15" t="str">
        <f t="shared" si="68"/>
        <v>Exit Trade</v>
      </c>
      <c r="P236" s="15" t="str">
        <f t="shared" si="69"/>
        <v/>
      </c>
      <c r="Q236" s="15">
        <f t="shared" si="70"/>
        <v>1064.8</v>
      </c>
      <c r="R236" s="15" t="str">
        <f t="shared" si="71"/>
        <v/>
      </c>
      <c r="S236" s="15">
        <f t="shared" si="72"/>
        <v>1216.8</v>
      </c>
      <c r="T236" s="18" t="str">
        <f t="shared" si="73"/>
        <v/>
      </c>
      <c r="U236" s="18">
        <f t="shared" si="74"/>
        <v>1.7584097859327085E-2</v>
      </c>
      <c r="V236" s="18" t="str">
        <f t="shared" si="75"/>
        <v/>
      </c>
      <c r="W236" s="18">
        <f t="shared" si="76"/>
        <v>3.8092394318133223E-2</v>
      </c>
      <c r="X236" s="18" t="str">
        <f t="shared" si="77"/>
        <v/>
      </c>
      <c r="Y236" s="18" t="str">
        <f t="shared" si="78"/>
        <v/>
      </c>
      <c r="Z236" s="18" t="str">
        <f t="shared" si="79"/>
        <v/>
      </c>
      <c r="AA236" s="18" t="str">
        <f t="shared" si="80"/>
        <v/>
      </c>
    </row>
    <row r="237" spans="1:27">
      <c r="A237" s="11">
        <v>42352</v>
      </c>
      <c r="B237" s="12">
        <v>1055.05</v>
      </c>
      <c r="C237" s="12">
        <v>1188.05</v>
      </c>
      <c r="D237" s="9">
        <f t="shared" si="66"/>
        <v>-5.1561676824971661E-2</v>
      </c>
      <c r="E237" s="9">
        <f t="shared" si="81"/>
        <v>-5.0476666567300543E-2</v>
      </c>
      <c r="F237" s="9">
        <f t="shared" si="82"/>
        <v>4.3859899194751677E-3</v>
      </c>
      <c r="G237" s="9">
        <f t="shared" si="83"/>
        <v>-4.0608189248481419E-2</v>
      </c>
      <c r="H237" s="9">
        <f t="shared" si="84"/>
        <v>-6.0345143886119668E-2</v>
      </c>
      <c r="I237" s="9">
        <f t="shared" si="85"/>
        <v>-0.24738092827193534</v>
      </c>
      <c r="J237" s="3">
        <f t="shared" si="86"/>
        <v>8.3146174798108142E-3</v>
      </c>
      <c r="K237" s="3">
        <f t="shared" si="86"/>
        <v>1.1321557778250653E-2</v>
      </c>
      <c r="L237" s="15" t="str">
        <f t="shared" si="87"/>
        <v>Exit Trade</v>
      </c>
      <c r="M237" s="12">
        <v>0.35070521594025128</v>
      </c>
      <c r="N237" s="15" t="str">
        <f t="shared" si="67"/>
        <v/>
      </c>
      <c r="O237" s="15" t="str">
        <f t="shared" si="68"/>
        <v>Exit Trade</v>
      </c>
      <c r="P237" s="15" t="str">
        <f t="shared" si="69"/>
        <v/>
      </c>
      <c r="Q237" s="15">
        <f t="shared" si="70"/>
        <v>1064.8</v>
      </c>
      <c r="R237" s="15" t="str">
        <f t="shared" si="71"/>
        <v/>
      </c>
      <c r="S237" s="15">
        <f t="shared" si="72"/>
        <v>1216.8</v>
      </c>
      <c r="T237" s="18" t="str">
        <f t="shared" si="73"/>
        <v/>
      </c>
      <c r="U237" s="18">
        <f t="shared" si="74"/>
        <v>1.7584097859327085E-2</v>
      </c>
      <c r="V237" s="18" t="str">
        <f t="shared" si="75"/>
        <v/>
      </c>
      <c r="W237" s="18">
        <f t="shared" si="76"/>
        <v>3.8092394318133223E-2</v>
      </c>
      <c r="X237" s="18" t="str">
        <f t="shared" si="77"/>
        <v/>
      </c>
      <c r="Y237" s="18" t="str">
        <f t="shared" si="78"/>
        <v/>
      </c>
      <c r="Z237" s="18" t="str">
        <f t="shared" si="79"/>
        <v/>
      </c>
      <c r="AA237" s="18" t="str">
        <f t="shared" si="80"/>
        <v/>
      </c>
    </row>
    <row r="238" spans="1:27">
      <c r="A238" s="11">
        <v>42353</v>
      </c>
      <c r="B238" s="12">
        <v>1059.45</v>
      </c>
      <c r="C238" s="12">
        <v>1206.55</v>
      </c>
      <c r="D238" s="9">
        <f t="shared" si="66"/>
        <v>-5.6464858678656193E-2</v>
      </c>
      <c r="E238" s="9">
        <f t="shared" si="81"/>
        <v>-5.0423871246425153E-2</v>
      </c>
      <c r="F238" s="9">
        <f t="shared" si="82"/>
        <v>4.3003976420252516E-3</v>
      </c>
      <c r="G238" s="9">
        <f t="shared" si="83"/>
        <v>-4.0747976551868334E-2</v>
      </c>
      <c r="H238" s="9">
        <f t="shared" si="84"/>
        <v>-6.0099765940981972E-2</v>
      </c>
      <c r="I238" s="9">
        <f t="shared" si="85"/>
        <v>-1.4047508940094355</v>
      </c>
      <c r="J238" s="3">
        <f t="shared" si="86"/>
        <v>4.1704184635800116E-3</v>
      </c>
      <c r="K238" s="3">
        <f t="shared" si="86"/>
        <v>1.5571735196330122E-2</v>
      </c>
      <c r="L238" s="15" t="str">
        <f t="shared" si="87"/>
        <v/>
      </c>
      <c r="M238" s="12">
        <v>0.35070521594025128</v>
      </c>
      <c r="N238" s="15" t="str">
        <f t="shared" si="67"/>
        <v/>
      </c>
      <c r="O238" s="15" t="str">
        <f t="shared" si="68"/>
        <v>Exit Trade</v>
      </c>
      <c r="P238" s="15" t="str">
        <f t="shared" si="69"/>
        <v/>
      </c>
      <c r="Q238" s="15">
        <f t="shared" si="70"/>
        <v>1064.8</v>
      </c>
      <c r="R238" s="15" t="str">
        <f t="shared" si="71"/>
        <v/>
      </c>
      <c r="S238" s="15">
        <f t="shared" si="72"/>
        <v>1216.8</v>
      </c>
      <c r="T238" s="18" t="str">
        <f t="shared" si="73"/>
        <v/>
      </c>
      <c r="U238" s="18">
        <f t="shared" si="74"/>
        <v>1.7584097859327085E-2</v>
      </c>
      <c r="V238" s="18" t="str">
        <f t="shared" si="75"/>
        <v/>
      </c>
      <c r="W238" s="18">
        <f t="shared" si="76"/>
        <v>3.8092394318133223E-2</v>
      </c>
      <c r="X238" s="18" t="str">
        <f t="shared" si="77"/>
        <v/>
      </c>
      <c r="Y238" s="18" t="str">
        <f t="shared" si="78"/>
        <v/>
      </c>
      <c r="Z238" s="18" t="str">
        <f t="shared" si="79"/>
        <v/>
      </c>
      <c r="AA238" s="18" t="str">
        <f t="shared" si="80"/>
        <v/>
      </c>
    </row>
    <row r="239" spans="1:27">
      <c r="A239" s="11">
        <v>42354</v>
      </c>
      <c r="B239" s="12">
        <v>1067.3</v>
      </c>
      <c r="C239" s="12">
        <v>1219.3</v>
      </c>
      <c r="D239" s="9">
        <f t="shared" si="66"/>
        <v>-5.7824064375042034E-2</v>
      </c>
      <c r="E239" s="9">
        <f t="shared" si="81"/>
        <v>-5.0615843654815411E-2</v>
      </c>
      <c r="F239" s="9">
        <f t="shared" si="82"/>
        <v>4.5000899728991446E-3</v>
      </c>
      <c r="G239" s="9">
        <f t="shared" si="83"/>
        <v>-4.0490641215792336E-2</v>
      </c>
      <c r="H239" s="9">
        <f t="shared" si="84"/>
        <v>-6.0741046093838486E-2</v>
      </c>
      <c r="I239" s="9">
        <f t="shared" si="85"/>
        <v>-1.6017948004676867</v>
      </c>
      <c r="J239" s="3">
        <f t="shared" si="86"/>
        <v>7.409504931804152E-3</v>
      </c>
      <c r="K239" s="3">
        <f t="shared" si="86"/>
        <v>1.0567320044755709E-2</v>
      </c>
      <c r="L239" s="15" t="str">
        <f t="shared" si="87"/>
        <v/>
      </c>
      <c r="M239" s="12">
        <v>0.35070521594025128</v>
      </c>
      <c r="N239" s="15" t="str">
        <f t="shared" si="67"/>
        <v/>
      </c>
      <c r="O239" s="15" t="str">
        <f t="shared" si="68"/>
        <v>Exit Trade</v>
      </c>
      <c r="P239" s="15" t="str">
        <f t="shared" si="69"/>
        <v/>
      </c>
      <c r="Q239" s="15">
        <f t="shared" si="70"/>
        <v>1064.8</v>
      </c>
      <c r="R239" s="15" t="str">
        <f t="shared" si="71"/>
        <v/>
      </c>
      <c r="S239" s="15">
        <f t="shared" si="72"/>
        <v>1216.8</v>
      </c>
      <c r="T239" s="18" t="str">
        <f t="shared" si="73"/>
        <v/>
      </c>
      <c r="U239" s="18">
        <f t="shared" si="74"/>
        <v>1.7584097859327085E-2</v>
      </c>
      <c r="V239" s="18" t="str">
        <f t="shared" si="75"/>
        <v/>
      </c>
      <c r="W239" s="18">
        <f t="shared" si="76"/>
        <v>3.8092394318133223E-2</v>
      </c>
      <c r="X239" s="18" t="str">
        <f t="shared" si="77"/>
        <v/>
      </c>
      <c r="Y239" s="18" t="str">
        <f t="shared" si="78"/>
        <v/>
      </c>
      <c r="Z239" s="18" t="str">
        <f t="shared" si="79"/>
        <v/>
      </c>
      <c r="AA239" s="18" t="str">
        <f t="shared" si="80"/>
        <v/>
      </c>
    </row>
    <row r="240" spans="1:27">
      <c r="A240" s="11">
        <v>42355</v>
      </c>
      <c r="B240" s="12">
        <v>1080.25</v>
      </c>
      <c r="C240" s="12">
        <v>1240.95</v>
      </c>
      <c r="D240" s="9">
        <f t="shared" si="66"/>
        <v>-6.023000839978844E-2</v>
      </c>
      <c r="E240" s="9">
        <f t="shared" si="81"/>
        <v>-5.0907903719436022E-2</v>
      </c>
      <c r="F240" s="9">
        <f t="shared" si="82"/>
        <v>4.8295789497025E-3</v>
      </c>
      <c r="G240" s="9">
        <f t="shared" si="83"/>
        <v>-4.0041351082605398E-2</v>
      </c>
      <c r="H240" s="9">
        <f t="shared" si="84"/>
        <v>-6.1774456356266647E-2</v>
      </c>
      <c r="I240" s="9">
        <f t="shared" si="85"/>
        <v>-1.930210641018024</v>
      </c>
      <c r="J240" s="3">
        <f t="shared" si="86"/>
        <v>1.2133420781411081E-2</v>
      </c>
      <c r="K240" s="3">
        <f t="shared" si="86"/>
        <v>1.7756089559583441E-2</v>
      </c>
      <c r="L240" s="15" t="str">
        <f t="shared" si="87"/>
        <v/>
      </c>
      <c r="M240" s="12">
        <v>0.35070521594025128</v>
      </c>
      <c r="N240" s="15" t="str">
        <f t="shared" si="67"/>
        <v/>
      </c>
      <c r="O240" s="15" t="str">
        <f t="shared" si="68"/>
        <v>Exit Trade</v>
      </c>
      <c r="P240" s="15" t="str">
        <f t="shared" si="69"/>
        <v/>
      </c>
      <c r="Q240" s="15">
        <f t="shared" si="70"/>
        <v>1064.8</v>
      </c>
      <c r="R240" s="15" t="str">
        <f t="shared" si="71"/>
        <v/>
      </c>
      <c r="S240" s="15">
        <f t="shared" si="72"/>
        <v>1216.8</v>
      </c>
      <c r="T240" s="18" t="str">
        <f t="shared" si="73"/>
        <v/>
      </c>
      <c r="U240" s="18">
        <f t="shared" si="74"/>
        <v>1.7584097859327085E-2</v>
      </c>
      <c r="V240" s="18" t="str">
        <f t="shared" si="75"/>
        <v/>
      </c>
      <c r="W240" s="18">
        <f t="shared" si="76"/>
        <v>3.8092394318133223E-2</v>
      </c>
      <c r="X240" s="18" t="str">
        <f t="shared" si="77"/>
        <v/>
      </c>
      <c r="Y240" s="18" t="str">
        <f t="shared" si="78"/>
        <v/>
      </c>
      <c r="Z240" s="18" t="str">
        <f t="shared" si="79"/>
        <v/>
      </c>
      <c r="AA240" s="18" t="str">
        <f t="shared" si="80"/>
        <v/>
      </c>
    </row>
    <row r="241" spans="1:27">
      <c r="A241" s="11">
        <v>42356</v>
      </c>
      <c r="B241" s="12">
        <v>1073</v>
      </c>
      <c r="C241" s="12">
        <v>1224.8499999999999</v>
      </c>
      <c r="D241" s="9">
        <f t="shared" si="66"/>
        <v>-5.7483184562330918E-2</v>
      </c>
      <c r="E241" s="9">
        <f t="shared" si="81"/>
        <v>-5.1080463386603429E-2</v>
      </c>
      <c r="F241" s="9">
        <f t="shared" si="82"/>
        <v>4.9716624171612126E-3</v>
      </c>
      <c r="G241" s="9">
        <f t="shared" si="83"/>
        <v>-3.98942229479907E-2</v>
      </c>
      <c r="H241" s="9">
        <f t="shared" si="84"/>
        <v>-6.2266703825216159E-2</v>
      </c>
      <c r="I241" s="9">
        <f t="shared" si="85"/>
        <v>-1.2878431072927516</v>
      </c>
      <c r="J241" s="3">
        <f t="shared" si="86"/>
        <v>-6.7114093959731542E-3</v>
      </c>
      <c r="K241" s="3">
        <f t="shared" si="86"/>
        <v>-1.2973931262339446E-2</v>
      </c>
      <c r="L241" s="15" t="str">
        <f t="shared" si="87"/>
        <v/>
      </c>
      <c r="M241" s="12">
        <v>0.35070521594025128</v>
      </c>
      <c r="N241" s="15" t="str">
        <f t="shared" si="67"/>
        <v/>
      </c>
      <c r="O241" s="15" t="str">
        <f t="shared" si="68"/>
        <v>Exit Trade</v>
      </c>
      <c r="P241" s="15" t="str">
        <f t="shared" si="69"/>
        <v/>
      </c>
      <c r="Q241" s="15">
        <f t="shared" si="70"/>
        <v>1064.8</v>
      </c>
      <c r="R241" s="15" t="str">
        <f t="shared" si="71"/>
        <v/>
      </c>
      <c r="S241" s="15">
        <f t="shared" si="72"/>
        <v>1216.8</v>
      </c>
      <c r="T241" s="18" t="str">
        <f t="shared" si="73"/>
        <v/>
      </c>
      <c r="U241" s="18">
        <f t="shared" si="74"/>
        <v>1.7584097859327085E-2</v>
      </c>
      <c r="V241" s="18" t="str">
        <f t="shared" si="75"/>
        <v/>
      </c>
      <c r="W241" s="18">
        <f t="shared" si="76"/>
        <v>3.8092394318133223E-2</v>
      </c>
      <c r="X241" s="18" t="str">
        <f t="shared" si="77"/>
        <v/>
      </c>
      <c r="Y241" s="18" t="str">
        <f t="shared" si="78"/>
        <v/>
      </c>
      <c r="Z241" s="18" t="str">
        <f t="shared" si="79"/>
        <v/>
      </c>
      <c r="AA241" s="18" t="str">
        <f t="shared" si="80"/>
        <v/>
      </c>
    </row>
    <row r="242" spans="1:27">
      <c r="A242" s="11">
        <v>42359</v>
      </c>
      <c r="B242" s="12">
        <v>1075.4000000000001</v>
      </c>
      <c r="C242" s="12">
        <v>1232.3499999999999</v>
      </c>
      <c r="D242" s="9">
        <f t="shared" si="66"/>
        <v>-5.916403727935942E-2</v>
      </c>
      <c r="E242" s="9">
        <f t="shared" si="81"/>
        <v>-5.1454936125972829E-2</v>
      </c>
      <c r="F242" s="9">
        <f t="shared" si="82"/>
        <v>5.146194870914709E-3</v>
      </c>
      <c r="G242" s="9">
        <f t="shared" si="83"/>
        <v>-3.9875997666414732E-2</v>
      </c>
      <c r="H242" s="9">
        <f t="shared" si="84"/>
        <v>-6.3033874585530919E-2</v>
      </c>
      <c r="I242" s="9">
        <f t="shared" si="85"/>
        <v>-1.4980196721575643</v>
      </c>
      <c r="J242" s="3">
        <f t="shared" si="86"/>
        <v>2.2367194780988733E-3</v>
      </c>
      <c r="K242" s="3">
        <f t="shared" si="86"/>
        <v>6.1231987590317184E-3</v>
      </c>
      <c r="L242" s="15" t="str">
        <f t="shared" si="87"/>
        <v/>
      </c>
      <c r="M242" s="12">
        <v>0.35070521594025128</v>
      </c>
      <c r="N242" s="15" t="str">
        <f t="shared" si="67"/>
        <v/>
      </c>
      <c r="O242" s="15" t="str">
        <f t="shared" si="68"/>
        <v>Exit Trade</v>
      </c>
      <c r="P242" s="15" t="str">
        <f t="shared" si="69"/>
        <v/>
      </c>
      <c r="Q242" s="15">
        <f t="shared" si="70"/>
        <v>1064.8</v>
      </c>
      <c r="R242" s="15" t="str">
        <f t="shared" si="71"/>
        <v/>
      </c>
      <c r="S242" s="15">
        <f t="shared" si="72"/>
        <v>1216.8</v>
      </c>
      <c r="T242" s="18" t="str">
        <f t="shared" si="73"/>
        <v/>
      </c>
      <c r="U242" s="18">
        <f t="shared" si="74"/>
        <v>1.7584097859327085E-2</v>
      </c>
      <c r="V242" s="18" t="str">
        <f t="shared" si="75"/>
        <v/>
      </c>
      <c r="W242" s="18">
        <f t="shared" si="76"/>
        <v>3.8092394318133223E-2</v>
      </c>
      <c r="X242" s="18" t="str">
        <f t="shared" si="77"/>
        <v/>
      </c>
      <c r="Y242" s="18" t="str">
        <f t="shared" si="78"/>
        <v/>
      </c>
      <c r="Z242" s="18" t="str">
        <f t="shared" si="79"/>
        <v/>
      </c>
      <c r="AA242" s="18" t="str">
        <f t="shared" si="80"/>
        <v/>
      </c>
    </row>
    <row r="243" spans="1:27">
      <c r="A243" s="11">
        <v>42360</v>
      </c>
      <c r="B243" s="12">
        <v>1066.45</v>
      </c>
      <c r="C243" s="12">
        <v>1228.25</v>
      </c>
      <c r="D243" s="9">
        <f t="shared" si="66"/>
        <v>-6.1346274233910147E-2</v>
      </c>
      <c r="E243" s="9">
        <f t="shared" si="81"/>
        <v>-5.1921622924114438E-2</v>
      </c>
      <c r="F243" s="9">
        <f t="shared" si="82"/>
        <v>5.3897569987405424E-3</v>
      </c>
      <c r="G243" s="9">
        <f t="shared" si="83"/>
        <v>-3.9794669676948217E-2</v>
      </c>
      <c r="H243" s="9">
        <f t="shared" si="84"/>
        <v>-6.4048576171280652E-2</v>
      </c>
      <c r="I243" s="9">
        <f t="shared" si="85"/>
        <v>-1.7486226766806046</v>
      </c>
      <c r="J243" s="3">
        <f t="shared" si="86"/>
        <v>-8.3224846568719039E-3</v>
      </c>
      <c r="K243" s="3">
        <f t="shared" si="86"/>
        <v>-3.3269769140259744E-3</v>
      </c>
      <c r="L243" s="15" t="str">
        <f t="shared" si="87"/>
        <v/>
      </c>
      <c r="M243" s="12">
        <v>0.35070521594025128</v>
      </c>
      <c r="N243" s="15" t="str">
        <f t="shared" si="67"/>
        <v/>
      </c>
      <c r="O243" s="15" t="str">
        <f t="shared" si="68"/>
        <v>Exit Trade</v>
      </c>
      <c r="P243" s="15" t="str">
        <f t="shared" si="69"/>
        <v/>
      </c>
      <c r="Q243" s="15">
        <f t="shared" si="70"/>
        <v>1064.8</v>
      </c>
      <c r="R243" s="15" t="str">
        <f t="shared" si="71"/>
        <v/>
      </c>
      <c r="S243" s="15">
        <f t="shared" si="72"/>
        <v>1216.8</v>
      </c>
      <c r="T243" s="18" t="str">
        <f t="shared" si="73"/>
        <v/>
      </c>
      <c r="U243" s="18">
        <f t="shared" si="74"/>
        <v>1.7584097859327085E-2</v>
      </c>
      <c r="V243" s="18" t="str">
        <f t="shared" si="75"/>
        <v/>
      </c>
      <c r="W243" s="18">
        <f t="shared" si="76"/>
        <v>3.8092394318133223E-2</v>
      </c>
      <c r="X243" s="18" t="str">
        <f t="shared" si="77"/>
        <v/>
      </c>
      <c r="Y243" s="18" t="str">
        <f t="shared" si="78"/>
        <v/>
      </c>
      <c r="Z243" s="18" t="str">
        <f t="shared" si="79"/>
        <v/>
      </c>
      <c r="AA243" s="18" t="str">
        <f t="shared" si="80"/>
        <v/>
      </c>
    </row>
    <row r="244" spans="1:27">
      <c r="A244" s="11">
        <v>42361</v>
      </c>
      <c r="B244" s="12">
        <v>1074.0999999999999</v>
      </c>
      <c r="C244" s="12">
        <v>1239.2</v>
      </c>
      <c r="D244" s="9">
        <f t="shared" si="66"/>
        <v>-6.2096688167444583E-2</v>
      </c>
      <c r="E244" s="9">
        <f t="shared" si="81"/>
        <v>-5.2373094272462277E-2</v>
      </c>
      <c r="F244" s="9">
        <f t="shared" si="82"/>
        <v>5.6583823332938647E-3</v>
      </c>
      <c r="G244" s="9">
        <f t="shared" si="83"/>
        <v>-3.9641734022551084E-2</v>
      </c>
      <c r="H244" s="9">
        <f t="shared" si="84"/>
        <v>-6.510445452237347E-2</v>
      </c>
      <c r="I244" s="9">
        <f t="shared" si="85"/>
        <v>-1.7184405934835434</v>
      </c>
      <c r="J244" s="3">
        <f t="shared" si="86"/>
        <v>7.1733320830792476E-3</v>
      </c>
      <c r="K244" s="3">
        <f t="shared" si="86"/>
        <v>8.9151231426827151E-3</v>
      </c>
      <c r="L244" s="15" t="str">
        <f t="shared" si="87"/>
        <v/>
      </c>
      <c r="M244" s="12">
        <v>0.35070521594025128</v>
      </c>
      <c r="N244" s="15" t="str">
        <f t="shared" si="67"/>
        <v/>
      </c>
      <c r="O244" s="15" t="str">
        <f t="shared" si="68"/>
        <v>Exit Trade</v>
      </c>
      <c r="P244" s="15" t="str">
        <f t="shared" si="69"/>
        <v/>
      </c>
      <c r="Q244" s="15">
        <f t="shared" si="70"/>
        <v>1064.8</v>
      </c>
      <c r="R244" s="15" t="str">
        <f t="shared" si="71"/>
        <v/>
      </c>
      <c r="S244" s="15">
        <f t="shared" si="72"/>
        <v>1216.8</v>
      </c>
      <c r="T244" s="18" t="str">
        <f t="shared" si="73"/>
        <v/>
      </c>
      <c r="U244" s="18">
        <f t="shared" si="74"/>
        <v>1.7584097859327085E-2</v>
      </c>
      <c r="V244" s="18" t="str">
        <f t="shared" si="75"/>
        <v/>
      </c>
      <c r="W244" s="18">
        <f t="shared" si="76"/>
        <v>3.8092394318133223E-2</v>
      </c>
      <c r="X244" s="18" t="str">
        <f t="shared" si="77"/>
        <v/>
      </c>
      <c r="Y244" s="18" t="str">
        <f t="shared" si="78"/>
        <v/>
      </c>
      <c r="Z244" s="18" t="str">
        <f t="shared" si="79"/>
        <v/>
      </c>
      <c r="AA244" s="18" t="str">
        <f t="shared" si="80"/>
        <v/>
      </c>
    </row>
    <row r="245" spans="1:27">
      <c r="A245" s="11">
        <v>42362</v>
      </c>
      <c r="B245" s="12">
        <v>1074</v>
      </c>
      <c r="C245" s="12">
        <v>1229.55</v>
      </c>
      <c r="D245" s="9">
        <f t="shared" si="66"/>
        <v>-5.8741912778764394E-2</v>
      </c>
      <c r="E245" s="9">
        <f t="shared" si="81"/>
        <v>-5.2811194202116628E-2</v>
      </c>
      <c r="F245" s="9">
        <f t="shared" si="82"/>
        <v>5.6245025056935729E-3</v>
      </c>
      <c r="G245" s="9">
        <f t="shared" si="83"/>
        <v>-4.0156063564306087E-2</v>
      </c>
      <c r="H245" s="9">
        <f t="shared" si="84"/>
        <v>-6.5466324839927162E-2</v>
      </c>
      <c r="I245" s="9">
        <f t="shared" si="85"/>
        <v>-1.0544432277600049</v>
      </c>
      <c r="J245" s="3">
        <f t="shared" si="86"/>
        <v>-9.3101201005408297E-5</v>
      </c>
      <c r="K245" s="3">
        <f t="shared" si="86"/>
        <v>-7.787282117495231E-3</v>
      </c>
      <c r="L245" s="15" t="str">
        <f t="shared" si="87"/>
        <v/>
      </c>
      <c r="M245" s="12">
        <v>0.35070521594025128</v>
      </c>
      <c r="N245" s="15" t="str">
        <f t="shared" si="67"/>
        <v/>
      </c>
      <c r="O245" s="15" t="str">
        <f t="shared" si="68"/>
        <v>Exit Trade</v>
      </c>
      <c r="P245" s="15" t="str">
        <f t="shared" si="69"/>
        <v/>
      </c>
      <c r="Q245" s="15">
        <f t="shared" si="70"/>
        <v>1064.8</v>
      </c>
      <c r="R245" s="15" t="str">
        <f t="shared" si="71"/>
        <v/>
      </c>
      <c r="S245" s="15">
        <f t="shared" si="72"/>
        <v>1216.8</v>
      </c>
      <c r="T245" s="18" t="str">
        <f t="shared" si="73"/>
        <v/>
      </c>
      <c r="U245" s="18">
        <f t="shared" si="74"/>
        <v>1.7584097859327085E-2</v>
      </c>
      <c r="V245" s="18" t="str">
        <f t="shared" si="75"/>
        <v/>
      </c>
      <c r="W245" s="18">
        <f t="shared" si="76"/>
        <v>3.8092394318133223E-2</v>
      </c>
      <c r="X245" s="18" t="str">
        <f t="shared" si="77"/>
        <v/>
      </c>
      <c r="Y245" s="18" t="str">
        <f t="shared" si="78"/>
        <v/>
      </c>
      <c r="Z245" s="18" t="str">
        <f t="shared" si="79"/>
        <v/>
      </c>
      <c r="AA245" s="18" t="str">
        <f t="shared" si="80"/>
        <v/>
      </c>
    </row>
    <row r="246" spans="1:27">
      <c r="A246" s="11">
        <v>42366</v>
      </c>
      <c r="B246" s="12">
        <v>1077.25</v>
      </c>
      <c r="C246" s="12">
        <v>1227.6500000000001</v>
      </c>
      <c r="D246" s="9">
        <f t="shared" si="66"/>
        <v>-5.6758065401048059E-2</v>
      </c>
      <c r="E246" s="9">
        <f t="shared" si="81"/>
        <v>-5.3105841907944366E-2</v>
      </c>
      <c r="F246" s="9">
        <f t="shared" si="82"/>
        <v>5.5907927871812028E-3</v>
      </c>
      <c r="G246" s="9">
        <f t="shared" si="83"/>
        <v>-4.0526558136786656E-2</v>
      </c>
      <c r="H246" s="9">
        <f t="shared" si="84"/>
        <v>-6.5685125679102077E-2</v>
      </c>
      <c r="I246" s="9">
        <f t="shared" si="85"/>
        <v>-0.65325681564833871</v>
      </c>
      <c r="J246" s="3">
        <f t="shared" si="86"/>
        <v>3.0260707635009309E-3</v>
      </c>
      <c r="K246" s="3">
        <f t="shared" si="86"/>
        <v>-1.5452807937862338E-3</v>
      </c>
      <c r="L246" s="15" t="str">
        <f t="shared" si="87"/>
        <v/>
      </c>
      <c r="M246" s="12">
        <v>0.35070521594025128</v>
      </c>
      <c r="N246" s="15" t="str">
        <f t="shared" si="67"/>
        <v/>
      </c>
      <c r="O246" s="15" t="str">
        <f t="shared" si="68"/>
        <v>Exit Trade</v>
      </c>
      <c r="P246" s="15" t="str">
        <f t="shared" si="69"/>
        <v/>
      </c>
      <c r="Q246" s="15">
        <f t="shared" si="70"/>
        <v>1064.8</v>
      </c>
      <c r="R246" s="15" t="str">
        <f t="shared" si="71"/>
        <v/>
      </c>
      <c r="S246" s="15">
        <f t="shared" si="72"/>
        <v>1216.8</v>
      </c>
      <c r="T246" s="18" t="str">
        <f t="shared" si="73"/>
        <v/>
      </c>
      <c r="U246" s="18">
        <f t="shared" si="74"/>
        <v>1.7584097859327085E-2</v>
      </c>
      <c r="V246" s="18" t="str">
        <f t="shared" si="75"/>
        <v/>
      </c>
      <c r="W246" s="18">
        <f t="shared" si="76"/>
        <v>3.8092394318133223E-2</v>
      </c>
      <c r="X246" s="18" t="str">
        <f t="shared" si="77"/>
        <v/>
      </c>
      <c r="Y246" s="18" t="str">
        <f t="shared" si="78"/>
        <v/>
      </c>
      <c r="Z246" s="18" t="str">
        <f t="shared" si="79"/>
        <v/>
      </c>
      <c r="AA246" s="18" t="str">
        <f t="shared" si="80"/>
        <v/>
      </c>
    </row>
    <row r="247" spans="1:27">
      <c r="A247" s="11">
        <v>42367</v>
      </c>
      <c r="B247" s="12">
        <v>1077.95</v>
      </c>
      <c r="C247" s="12">
        <v>1234.3</v>
      </c>
      <c r="D247" s="9">
        <f t="shared" si="66"/>
        <v>-5.8822112137341551E-2</v>
      </c>
      <c r="E247" s="9">
        <f t="shared" si="81"/>
        <v>-5.3420401477673699E-2</v>
      </c>
      <c r="F247" s="9">
        <f t="shared" si="82"/>
        <v>5.6395066536825116E-3</v>
      </c>
      <c r="G247" s="9">
        <f t="shared" si="83"/>
        <v>-4.0731511506888043E-2</v>
      </c>
      <c r="H247" s="9">
        <f t="shared" si="84"/>
        <v>-6.6109291448459354E-2</v>
      </c>
      <c r="I247" s="9">
        <f t="shared" si="85"/>
        <v>-0.95783390132904933</v>
      </c>
      <c r="J247" s="3">
        <f t="shared" si="86"/>
        <v>6.4980273845443995E-4</v>
      </c>
      <c r="K247" s="3">
        <f t="shared" si="86"/>
        <v>5.4168533376775657E-3</v>
      </c>
      <c r="L247" s="15" t="str">
        <f t="shared" si="87"/>
        <v/>
      </c>
      <c r="M247" s="12">
        <v>0.35070521594025128</v>
      </c>
      <c r="N247" s="15" t="str">
        <f t="shared" si="67"/>
        <v/>
      </c>
      <c r="O247" s="15" t="str">
        <f t="shared" si="68"/>
        <v>Exit Trade</v>
      </c>
      <c r="P247" s="15" t="str">
        <f t="shared" si="69"/>
        <v/>
      </c>
      <c r="Q247" s="15">
        <f t="shared" si="70"/>
        <v>1064.8</v>
      </c>
      <c r="R247" s="15" t="str">
        <f t="shared" si="71"/>
        <v/>
      </c>
      <c r="S247" s="15">
        <f t="shared" si="72"/>
        <v>1216.8</v>
      </c>
      <c r="T247" s="18" t="str">
        <f t="shared" si="73"/>
        <v/>
      </c>
      <c r="U247" s="18">
        <f t="shared" si="74"/>
        <v>1.7584097859327085E-2</v>
      </c>
      <c r="V247" s="18" t="str">
        <f t="shared" si="75"/>
        <v/>
      </c>
      <c r="W247" s="18">
        <f t="shared" si="76"/>
        <v>3.8092394318133223E-2</v>
      </c>
      <c r="X247" s="18" t="str">
        <f t="shared" si="77"/>
        <v/>
      </c>
      <c r="Y247" s="18" t="str">
        <f t="shared" si="78"/>
        <v/>
      </c>
      <c r="Z247" s="18" t="str">
        <f t="shared" si="79"/>
        <v/>
      </c>
      <c r="AA247" s="18" t="str">
        <f t="shared" si="80"/>
        <v/>
      </c>
    </row>
    <row r="248" spans="1:27">
      <c r="A248" s="11">
        <v>42368</v>
      </c>
      <c r="B248" s="12">
        <v>1074.3</v>
      </c>
      <c r="C248" s="12">
        <v>1233.7</v>
      </c>
      <c r="D248" s="9">
        <f t="shared" si="66"/>
        <v>-6.0083989002564113E-2</v>
      </c>
      <c r="E248" s="9">
        <f t="shared" si="81"/>
        <v>-5.3903273887877627E-2</v>
      </c>
      <c r="F248" s="9">
        <f t="shared" si="82"/>
        <v>5.5663168554329996E-3</v>
      </c>
      <c r="G248" s="9">
        <f t="shared" si="83"/>
        <v>-4.1379060963153379E-2</v>
      </c>
      <c r="H248" s="9">
        <f t="shared" si="84"/>
        <v>-6.6427486812601882E-2</v>
      </c>
      <c r="I248" s="9">
        <f t="shared" si="85"/>
        <v>-1.1103778809597953</v>
      </c>
      <c r="J248" s="3">
        <f t="shared" si="86"/>
        <v>-3.3860568672017168E-3</v>
      </c>
      <c r="K248" s="3">
        <f t="shared" si="86"/>
        <v>-4.8610548489014753E-4</v>
      </c>
      <c r="L248" s="15" t="str">
        <f t="shared" si="87"/>
        <v/>
      </c>
      <c r="M248" s="12">
        <v>0.35070521594025128</v>
      </c>
      <c r="N248" s="15" t="str">
        <f t="shared" si="67"/>
        <v/>
      </c>
      <c r="O248" s="15" t="str">
        <f t="shared" si="68"/>
        <v>Exit Trade</v>
      </c>
      <c r="P248" s="15" t="str">
        <f t="shared" si="69"/>
        <v/>
      </c>
      <c r="Q248" s="15">
        <f t="shared" si="70"/>
        <v>1064.8</v>
      </c>
      <c r="R248" s="15" t="str">
        <f t="shared" si="71"/>
        <v/>
      </c>
      <c r="S248" s="15">
        <f t="shared" si="72"/>
        <v>1216.8</v>
      </c>
      <c r="T248" s="18" t="str">
        <f t="shared" si="73"/>
        <v/>
      </c>
      <c r="U248" s="18">
        <f t="shared" si="74"/>
        <v>1.7584097859327085E-2</v>
      </c>
      <c r="V248" s="18" t="str">
        <f t="shared" si="75"/>
        <v/>
      </c>
      <c r="W248" s="18">
        <f t="shared" si="76"/>
        <v>3.8092394318133223E-2</v>
      </c>
      <c r="X248" s="18" t="str">
        <f t="shared" si="77"/>
        <v/>
      </c>
      <c r="Y248" s="18" t="str">
        <f t="shared" si="78"/>
        <v/>
      </c>
      <c r="Z248" s="18" t="str">
        <f t="shared" si="79"/>
        <v/>
      </c>
      <c r="AA248" s="18" t="str">
        <f t="shared" si="80"/>
        <v/>
      </c>
    </row>
    <row r="249" spans="1:27">
      <c r="A249" s="11">
        <v>42369</v>
      </c>
      <c r="B249" s="12">
        <v>1082.1500000000001</v>
      </c>
      <c r="C249" s="12">
        <v>1263.75</v>
      </c>
      <c r="D249" s="9">
        <f t="shared" si="66"/>
        <v>-6.7373704818188856E-2</v>
      </c>
      <c r="E249" s="9">
        <f t="shared" si="81"/>
        <v>-5.4355094573473865E-2</v>
      </c>
      <c r="F249" s="9">
        <f t="shared" si="82"/>
        <v>6.0851820597604385E-3</v>
      </c>
      <c r="G249" s="9">
        <f t="shared" si="83"/>
        <v>-4.066343493901288E-2</v>
      </c>
      <c r="H249" s="9">
        <f t="shared" si="84"/>
        <v>-6.8046754207934851E-2</v>
      </c>
      <c r="I249" s="9">
        <f t="shared" si="85"/>
        <v>-2.1393953569283197</v>
      </c>
      <c r="J249" s="3">
        <f t="shared" si="86"/>
        <v>7.3070836823979678E-3</v>
      </c>
      <c r="K249" s="3">
        <f t="shared" si="86"/>
        <v>2.4357623409256669E-2</v>
      </c>
      <c r="L249" s="15" t="str">
        <f t="shared" si="87"/>
        <v>Enter Trade</v>
      </c>
      <c r="M249" s="12">
        <v>-2.1393953569283197</v>
      </c>
      <c r="N249" s="15" t="str">
        <f t="shared" si="67"/>
        <v>Enter Trade</v>
      </c>
      <c r="O249" s="15" t="str">
        <f t="shared" si="68"/>
        <v>Enter Trade</v>
      </c>
      <c r="P249" s="15">
        <f t="shared" si="69"/>
        <v>1082.1500000000001</v>
      </c>
      <c r="Q249" s="15">
        <f t="shared" si="70"/>
        <v>1082.1500000000001</v>
      </c>
      <c r="R249" s="15">
        <f t="shared" si="71"/>
        <v>1263.75</v>
      </c>
      <c r="S249" s="15">
        <f t="shared" si="72"/>
        <v>1263.75</v>
      </c>
      <c r="T249" s="18">
        <f t="shared" si="73"/>
        <v>7.3070836823979678E-3</v>
      </c>
      <c r="U249" s="18">
        <f t="shared" si="74"/>
        <v>7.3070836823979678E-3</v>
      </c>
      <c r="V249" s="18">
        <f t="shared" si="75"/>
        <v>2.4357623409256669E-2</v>
      </c>
      <c r="W249" s="18">
        <f t="shared" si="76"/>
        <v>2.4357623409256669E-2</v>
      </c>
      <c r="X249" s="18" t="str">
        <f t="shared" si="77"/>
        <v/>
      </c>
      <c r="Y249" s="18" t="str">
        <f t="shared" si="78"/>
        <v/>
      </c>
      <c r="Z249" s="18" t="str">
        <f t="shared" si="79"/>
        <v/>
      </c>
      <c r="AA249" s="18" t="str">
        <f t="shared" si="80"/>
        <v/>
      </c>
    </row>
    <row r="250" spans="1:27">
      <c r="A250" s="11">
        <v>42370</v>
      </c>
      <c r="B250" s="12">
        <v>1088.75</v>
      </c>
      <c r="C250" s="12">
        <v>1258.45</v>
      </c>
      <c r="D250" s="9">
        <f t="shared" si="66"/>
        <v>-6.2907797076871844E-2</v>
      </c>
      <c r="E250" s="9">
        <f t="shared" si="81"/>
        <v>-5.4758906804244119E-2</v>
      </c>
      <c r="F250" s="9">
        <f t="shared" si="82"/>
        <v>6.2406485003809221E-3</v>
      </c>
      <c r="G250" s="9">
        <f t="shared" si="83"/>
        <v>-4.0717447678387045E-2</v>
      </c>
      <c r="H250" s="9">
        <f t="shared" si="84"/>
        <v>-6.8800365930101193E-2</v>
      </c>
      <c r="I250" s="9">
        <f t="shared" si="85"/>
        <v>-1.3057761981195264</v>
      </c>
      <c r="J250" s="3">
        <f t="shared" si="86"/>
        <v>6.0989696437646432E-3</v>
      </c>
      <c r="K250" s="3">
        <f t="shared" si="86"/>
        <v>-4.1938674579623776E-3</v>
      </c>
      <c r="L250" s="15" t="str">
        <f t="shared" si="87"/>
        <v/>
      </c>
      <c r="M250" s="12">
        <v>-2.1393953569283197</v>
      </c>
      <c r="N250" s="15" t="str">
        <f t="shared" si="67"/>
        <v/>
      </c>
      <c r="O250" s="15" t="str">
        <f t="shared" si="68"/>
        <v>Enter Trade</v>
      </c>
      <c r="P250" s="15" t="str">
        <f t="shared" si="69"/>
        <v/>
      </c>
      <c r="Q250" s="15">
        <f t="shared" si="70"/>
        <v>1082.1500000000001</v>
      </c>
      <c r="R250" s="15" t="str">
        <f t="shared" si="71"/>
        <v/>
      </c>
      <c r="S250" s="15">
        <f t="shared" si="72"/>
        <v>1263.75</v>
      </c>
      <c r="T250" s="18" t="str">
        <f t="shared" si="73"/>
        <v/>
      </c>
      <c r="U250" s="18">
        <f t="shared" si="74"/>
        <v>7.3070836823979678E-3</v>
      </c>
      <c r="V250" s="18" t="str">
        <f t="shared" si="75"/>
        <v/>
      </c>
      <c r="W250" s="18">
        <f t="shared" si="76"/>
        <v>2.4357623409256669E-2</v>
      </c>
      <c r="X250" s="18" t="str">
        <f t="shared" si="77"/>
        <v/>
      </c>
      <c r="Y250" s="18" t="str">
        <f t="shared" si="78"/>
        <v/>
      </c>
      <c r="Z250" s="18" t="str">
        <f t="shared" si="79"/>
        <v/>
      </c>
      <c r="AA250" s="18" t="str">
        <f t="shared" si="80"/>
        <v/>
      </c>
    </row>
    <row r="251" spans="1:27">
      <c r="A251" s="11">
        <v>42373</v>
      </c>
      <c r="B251" s="12">
        <v>1070.5</v>
      </c>
      <c r="C251" s="12">
        <v>1216.7</v>
      </c>
      <c r="D251" s="9">
        <f t="shared" si="66"/>
        <v>-5.5596836422321515E-2</v>
      </c>
      <c r="E251" s="9">
        <f t="shared" si="81"/>
        <v>-5.4767029636113101E-2</v>
      </c>
      <c r="F251" s="9">
        <f t="shared" si="82"/>
        <v>6.2416071575563253E-3</v>
      </c>
      <c r="G251" s="9">
        <f t="shared" si="83"/>
        <v>-4.0723413531611366E-2</v>
      </c>
      <c r="H251" s="9">
        <f t="shared" si="84"/>
        <v>-6.8810645740614837E-2</v>
      </c>
      <c r="I251" s="9">
        <f t="shared" si="85"/>
        <v>-0.13294761513528094</v>
      </c>
      <c r="J251" s="3">
        <f t="shared" si="86"/>
        <v>-1.6762342135476463E-2</v>
      </c>
      <c r="K251" s="3">
        <f t="shared" si="86"/>
        <v>-3.3175732051332986E-2</v>
      </c>
      <c r="L251" s="15" t="str">
        <f t="shared" si="87"/>
        <v>Exit Trade</v>
      </c>
      <c r="M251" s="12">
        <v>-0.13294761513528094</v>
      </c>
      <c r="N251" s="15" t="str">
        <f t="shared" si="67"/>
        <v>Exit Trade</v>
      </c>
      <c r="O251" s="15" t="str">
        <f t="shared" si="68"/>
        <v>Exit Trade</v>
      </c>
      <c r="P251" s="15">
        <f t="shared" si="69"/>
        <v>1070.5</v>
      </c>
      <c r="Q251" s="15">
        <f t="shared" si="70"/>
        <v>1070.5</v>
      </c>
      <c r="R251" s="15">
        <f t="shared" si="71"/>
        <v>1216.7</v>
      </c>
      <c r="S251" s="15">
        <f t="shared" si="72"/>
        <v>1216.7</v>
      </c>
      <c r="T251" s="18">
        <f t="shared" si="73"/>
        <v>-1.6762342135476463E-2</v>
      </c>
      <c r="U251" s="18">
        <f t="shared" si="74"/>
        <v>-1.6762342135476463E-2</v>
      </c>
      <c r="V251" s="18">
        <f t="shared" si="75"/>
        <v>-3.3175732051332986E-2</v>
      </c>
      <c r="W251" s="18">
        <f t="shared" si="76"/>
        <v>-3.3175732051332986E-2</v>
      </c>
      <c r="X251" s="18">
        <f t="shared" si="77"/>
        <v>-1.0765605507554454E-2</v>
      </c>
      <c r="Y251" s="18">
        <f t="shared" si="78"/>
        <v>3.7230464886251147E-2</v>
      </c>
      <c r="Z251" s="18">
        <f t="shared" si="79"/>
        <v>2.6464859378696692E-2</v>
      </c>
      <c r="AA251" s="18">
        <f t="shared" si="80"/>
        <v>1.3232429689348346E-2</v>
      </c>
    </row>
    <row r="252" spans="1:27">
      <c r="A252" s="11">
        <v>42374</v>
      </c>
      <c r="B252" s="12">
        <v>1062.4000000000001</v>
      </c>
      <c r="C252" s="12">
        <v>1209.4000000000001</v>
      </c>
      <c r="D252" s="9">
        <f t="shared" si="66"/>
        <v>-5.6281902245980647E-2</v>
      </c>
      <c r="E252" s="9">
        <f t="shared" si="81"/>
        <v>-5.49254720583243E-2</v>
      </c>
      <c r="F252" s="9">
        <f t="shared" si="82"/>
        <v>6.2168475807670934E-3</v>
      </c>
      <c r="G252" s="9">
        <f t="shared" si="83"/>
        <v>-4.0937565001598342E-2</v>
      </c>
      <c r="H252" s="9">
        <f t="shared" si="84"/>
        <v>-6.8913379115050258E-2</v>
      </c>
      <c r="I252" s="9">
        <f t="shared" si="85"/>
        <v>-0.2181861739465355</v>
      </c>
      <c r="J252" s="3">
        <f t="shared" si="86"/>
        <v>-7.5665576833254637E-3</v>
      </c>
      <c r="K252" s="3">
        <f t="shared" si="86"/>
        <v>-5.9998356209418546E-3</v>
      </c>
      <c r="L252" s="15" t="str">
        <f t="shared" si="87"/>
        <v>Exit Trade</v>
      </c>
      <c r="M252" s="12">
        <v>-0.13294761513528094</v>
      </c>
      <c r="N252" s="15" t="str">
        <f t="shared" si="67"/>
        <v/>
      </c>
      <c r="O252" s="15" t="str">
        <f t="shared" si="68"/>
        <v>Exit Trade</v>
      </c>
      <c r="P252" s="15" t="str">
        <f t="shared" si="69"/>
        <v/>
      </c>
      <c r="Q252" s="15">
        <f t="shared" si="70"/>
        <v>1070.5</v>
      </c>
      <c r="R252" s="15" t="str">
        <f t="shared" si="71"/>
        <v/>
      </c>
      <c r="S252" s="15">
        <f t="shared" si="72"/>
        <v>1216.7</v>
      </c>
      <c r="T252" s="18" t="str">
        <f t="shared" si="73"/>
        <v/>
      </c>
      <c r="U252" s="18">
        <f t="shared" si="74"/>
        <v>-1.6762342135476463E-2</v>
      </c>
      <c r="V252" s="18" t="str">
        <f t="shared" si="75"/>
        <v/>
      </c>
      <c r="W252" s="18">
        <f t="shared" si="76"/>
        <v>-3.3175732051332986E-2</v>
      </c>
      <c r="X252" s="18" t="str">
        <f t="shared" si="77"/>
        <v/>
      </c>
      <c r="Y252" s="18" t="str">
        <f t="shared" si="78"/>
        <v/>
      </c>
      <c r="Z252" s="18" t="str">
        <f t="shared" si="79"/>
        <v/>
      </c>
      <c r="AA252" s="18" t="str">
        <f t="shared" si="80"/>
        <v/>
      </c>
    </row>
    <row r="253" spans="1:27">
      <c r="A253" s="11">
        <v>42375</v>
      </c>
      <c r="B253" s="12">
        <v>1067.0999999999999</v>
      </c>
      <c r="C253" s="12">
        <v>1209.3</v>
      </c>
      <c r="D253" s="9">
        <f t="shared" si="66"/>
        <v>-5.4328932967270878E-2</v>
      </c>
      <c r="E253" s="9">
        <f t="shared" si="81"/>
        <v>-5.5130140471280557E-2</v>
      </c>
      <c r="F253" s="9">
        <f t="shared" si="82"/>
        <v>6.0871377702229612E-3</v>
      </c>
      <c r="G253" s="9">
        <f t="shared" si="83"/>
        <v>-4.1434080488278895E-2</v>
      </c>
      <c r="H253" s="9">
        <f t="shared" si="84"/>
        <v>-6.8826200454282227E-2</v>
      </c>
      <c r="I253" s="9">
        <f t="shared" si="85"/>
        <v>0.13162302780939564</v>
      </c>
      <c r="J253" s="3">
        <f t="shared" si="86"/>
        <v>4.4239457831323587E-3</v>
      </c>
      <c r="K253" s="3">
        <f t="shared" si="86"/>
        <v>-8.2685629237751299E-5</v>
      </c>
      <c r="L253" s="15" t="str">
        <f t="shared" si="87"/>
        <v>Exit Trade</v>
      </c>
      <c r="M253" s="12">
        <v>-0.13294761513528094</v>
      </c>
      <c r="N253" s="15" t="str">
        <f t="shared" si="67"/>
        <v/>
      </c>
      <c r="O253" s="15" t="str">
        <f t="shared" si="68"/>
        <v>Exit Trade</v>
      </c>
      <c r="P253" s="15" t="str">
        <f t="shared" si="69"/>
        <v/>
      </c>
      <c r="Q253" s="15">
        <f t="shared" si="70"/>
        <v>1070.5</v>
      </c>
      <c r="R253" s="15" t="str">
        <f t="shared" si="71"/>
        <v/>
      </c>
      <c r="S253" s="15">
        <f t="shared" si="72"/>
        <v>1216.7</v>
      </c>
      <c r="T253" s="18" t="str">
        <f t="shared" si="73"/>
        <v/>
      </c>
      <c r="U253" s="18">
        <f t="shared" si="74"/>
        <v>-1.6762342135476463E-2</v>
      </c>
      <c r="V253" s="18" t="str">
        <f t="shared" si="75"/>
        <v/>
      </c>
      <c r="W253" s="18">
        <f t="shared" si="76"/>
        <v>-3.3175732051332986E-2</v>
      </c>
      <c r="X253" s="18" t="str">
        <f t="shared" si="77"/>
        <v/>
      </c>
      <c r="Y253" s="18" t="str">
        <f t="shared" si="78"/>
        <v/>
      </c>
      <c r="Z253" s="18" t="str">
        <f t="shared" si="79"/>
        <v/>
      </c>
      <c r="AA253" s="18" t="str">
        <f t="shared" si="80"/>
        <v/>
      </c>
    </row>
    <row r="254" spans="1:27">
      <c r="A254" s="11">
        <v>42376</v>
      </c>
      <c r="B254" s="12">
        <v>1056.2</v>
      </c>
      <c r="C254" s="12">
        <v>1179.45</v>
      </c>
      <c r="D254" s="9">
        <f t="shared" si="66"/>
        <v>-4.7933371569468128E-2</v>
      </c>
      <c r="E254" s="9">
        <f t="shared" si="81"/>
        <v>-5.4764538616823434E-2</v>
      </c>
      <c r="F254" s="9">
        <f t="shared" si="82"/>
        <v>6.1814658408575734E-3</v>
      </c>
      <c r="G254" s="9">
        <f t="shared" si="83"/>
        <v>-4.085624047489389E-2</v>
      </c>
      <c r="H254" s="9">
        <f t="shared" si="84"/>
        <v>-6.8672836758752978E-2</v>
      </c>
      <c r="I254" s="9">
        <f t="shared" si="85"/>
        <v>1.1051047151637414</v>
      </c>
      <c r="J254" s="3">
        <f t="shared" si="86"/>
        <v>-1.0214600318620433E-2</v>
      </c>
      <c r="K254" s="3">
        <f t="shared" si="86"/>
        <v>-2.4683701314810146E-2</v>
      </c>
      <c r="L254" s="15" t="str">
        <f t="shared" si="87"/>
        <v/>
      </c>
      <c r="M254" s="12">
        <v>-0.13294761513528094</v>
      </c>
      <c r="N254" s="15" t="str">
        <f t="shared" si="67"/>
        <v/>
      </c>
      <c r="O254" s="15" t="str">
        <f t="shared" si="68"/>
        <v>Exit Trade</v>
      </c>
      <c r="P254" s="15" t="str">
        <f t="shared" si="69"/>
        <v/>
      </c>
      <c r="Q254" s="15">
        <f t="shared" si="70"/>
        <v>1070.5</v>
      </c>
      <c r="R254" s="15" t="str">
        <f t="shared" si="71"/>
        <v/>
      </c>
      <c r="S254" s="15">
        <f t="shared" si="72"/>
        <v>1216.7</v>
      </c>
      <c r="T254" s="18" t="str">
        <f t="shared" si="73"/>
        <v/>
      </c>
      <c r="U254" s="18">
        <f t="shared" si="74"/>
        <v>-1.6762342135476463E-2</v>
      </c>
      <c r="V254" s="18" t="str">
        <f t="shared" si="75"/>
        <v/>
      </c>
      <c r="W254" s="18">
        <f t="shared" si="76"/>
        <v>-3.3175732051332986E-2</v>
      </c>
      <c r="X254" s="18" t="str">
        <f t="shared" si="77"/>
        <v/>
      </c>
      <c r="Y254" s="18" t="str">
        <f t="shared" si="78"/>
        <v/>
      </c>
      <c r="Z254" s="18" t="str">
        <f t="shared" si="79"/>
        <v/>
      </c>
      <c r="AA254" s="18" t="str">
        <f t="shared" si="80"/>
        <v/>
      </c>
    </row>
    <row r="255" spans="1:27">
      <c r="A255" s="11">
        <v>42377</v>
      </c>
      <c r="B255" s="12">
        <v>1062.3499999999999</v>
      </c>
      <c r="C255" s="12">
        <v>1174.4000000000001</v>
      </c>
      <c r="D255" s="9">
        <f t="shared" si="66"/>
        <v>-4.3548420340121997E-2</v>
      </c>
      <c r="E255" s="9">
        <f t="shared" si="81"/>
        <v>-5.4203454851860088E-2</v>
      </c>
      <c r="F255" s="9">
        <f t="shared" si="82"/>
        <v>6.4136654984463491E-3</v>
      </c>
      <c r="G255" s="9">
        <f t="shared" si="83"/>
        <v>-3.9772707480355801E-2</v>
      </c>
      <c r="H255" s="9">
        <f t="shared" si="84"/>
        <v>-6.8634202223364374E-2</v>
      </c>
      <c r="I255" s="9">
        <f t="shared" si="85"/>
        <v>1.6613018739937675</v>
      </c>
      <c r="J255" s="3">
        <f t="shared" si="86"/>
        <v>5.8227608407497283E-3</v>
      </c>
      <c r="K255" s="3">
        <f t="shared" si="86"/>
        <v>-4.2816567043960779E-3</v>
      </c>
      <c r="L255" s="15" t="str">
        <f t="shared" si="87"/>
        <v/>
      </c>
      <c r="M255" s="12">
        <v>-0.13294761513528094</v>
      </c>
      <c r="N255" s="15" t="str">
        <f t="shared" si="67"/>
        <v/>
      </c>
      <c r="O255" s="15" t="str">
        <f t="shared" si="68"/>
        <v>Exit Trade</v>
      </c>
      <c r="P255" s="15" t="str">
        <f t="shared" si="69"/>
        <v/>
      </c>
      <c r="Q255" s="15">
        <f t="shared" si="70"/>
        <v>1070.5</v>
      </c>
      <c r="R255" s="15" t="str">
        <f t="shared" si="71"/>
        <v/>
      </c>
      <c r="S255" s="15">
        <f t="shared" si="72"/>
        <v>1216.7</v>
      </c>
      <c r="T255" s="18" t="str">
        <f t="shared" si="73"/>
        <v/>
      </c>
      <c r="U255" s="18">
        <f t="shared" si="74"/>
        <v>-1.6762342135476463E-2</v>
      </c>
      <c r="V255" s="18" t="str">
        <f t="shared" si="75"/>
        <v/>
      </c>
      <c r="W255" s="18">
        <f t="shared" si="76"/>
        <v>-3.3175732051332986E-2</v>
      </c>
      <c r="X255" s="18" t="str">
        <f t="shared" si="77"/>
        <v/>
      </c>
      <c r="Y255" s="18" t="str">
        <f t="shared" si="78"/>
        <v/>
      </c>
      <c r="Z255" s="18" t="str">
        <f t="shared" si="79"/>
        <v/>
      </c>
      <c r="AA255" s="18" t="str">
        <f t="shared" si="80"/>
        <v/>
      </c>
    </row>
    <row r="256" spans="1:27">
      <c r="A256" s="11">
        <v>42380</v>
      </c>
      <c r="B256" s="12">
        <v>1058.5999999999999</v>
      </c>
      <c r="C256" s="12">
        <v>1161.55</v>
      </c>
      <c r="D256" s="9">
        <f t="shared" si="66"/>
        <v>-4.0306019493250758E-2</v>
      </c>
      <c r="E256" s="9">
        <f t="shared" si="81"/>
        <v>-5.3649172267541297E-2</v>
      </c>
      <c r="F256" s="9">
        <f t="shared" si="82"/>
        <v>6.8716842571318274E-3</v>
      </c>
      <c r="G256" s="9">
        <f t="shared" si="83"/>
        <v>-3.8187882688994687E-2</v>
      </c>
      <c r="H256" s="9">
        <f t="shared" si="84"/>
        <v>-6.9110461846087906E-2</v>
      </c>
      <c r="I256" s="9">
        <f t="shared" si="85"/>
        <v>1.9417587122752693</v>
      </c>
      <c r="J256" s="3">
        <f t="shared" si="86"/>
        <v>-3.5299101049559942E-3</v>
      </c>
      <c r="K256" s="3">
        <f t="shared" si="86"/>
        <v>-1.0941757493188126E-2</v>
      </c>
      <c r="L256" s="15" t="str">
        <f t="shared" si="87"/>
        <v/>
      </c>
      <c r="M256" s="12">
        <v>-0.13294761513528094</v>
      </c>
      <c r="N256" s="15" t="str">
        <f t="shared" si="67"/>
        <v/>
      </c>
      <c r="O256" s="15" t="str">
        <f t="shared" si="68"/>
        <v>Exit Trade</v>
      </c>
      <c r="P256" s="15" t="str">
        <f t="shared" si="69"/>
        <v/>
      </c>
      <c r="Q256" s="15">
        <f t="shared" si="70"/>
        <v>1070.5</v>
      </c>
      <c r="R256" s="15" t="str">
        <f t="shared" si="71"/>
        <v/>
      </c>
      <c r="S256" s="15">
        <f t="shared" si="72"/>
        <v>1216.7</v>
      </c>
      <c r="T256" s="18" t="str">
        <f t="shared" si="73"/>
        <v/>
      </c>
      <c r="U256" s="18">
        <f t="shared" si="74"/>
        <v>-1.6762342135476463E-2</v>
      </c>
      <c r="V256" s="18" t="str">
        <f t="shared" si="75"/>
        <v/>
      </c>
      <c r="W256" s="18">
        <f t="shared" si="76"/>
        <v>-3.3175732051332986E-2</v>
      </c>
      <c r="X256" s="18" t="str">
        <f t="shared" si="77"/>
        <v/>
      </c>
      <c r="Y256" s="18" t="str">
        <f t="shared" si="78"/>
        <v/>
      </c>
      <c r="Z256" s="18" t="str">
        <f t="shared" si="79"/>
        <v/>
      </c>
      <c r="AA256" s="18" t="str">
        <f t="shared" si="80"/>
        <v/>
      </c>
    </row>
    <row r="257" spans="1:27">
      <c r="A257" s="11">
        <v>42381</v>
      </c>
      <c r="B257" s="12">
        <v>1046.95</v>
      </c>
      <c r="C257" s="12">
        <v>1151.8499999999999</v>
      </c>
      <c r="D257" s="9">
        <f t="shared" si="66"/>
        <v>-4.1469985407650505E-2</v>
      </c>
      <c r="E257" s="9">
        <f t="shared" si="81"/>
        <v>-5.3341577426793921E-2</v>
      </c>
      <c r="F257" s="9">
        <f t="shared" si="82"/>
        <v>7.2067138928945309E-3</v>
      </c>
      <c r="G257" s="9">
        <f t="shared" si="83"/>
        <v>-3.7126471167781228E-2</v>
      </c>
      <c r="H257" s="9">
        <f t="shared" si="84"/>
        <v>-6.9556683685806614E-2</v>
      </c>
      <c r="I257" s="9">
        <f t="shared" si="85"/>
        <v>1.6472961457299184</v>
      </c>
      <c r="J257" s="3">
        <f t="shared" si="86"/>
        <v>-1.1005101076893883E-2</v>
      </c>
      <c r="K257" s="3">
        <f t="shared" si="86"/>
        <v>-8.3509104214196939E-3</v>
      </c>
      <c r="L257" s="15" t="str">
        <f t="shared" si="87"/>
        <v/>
      </c>
      <c r="M257" s="12">
        <v>-0.13294761513528094</v>
      </c>
      <c r="N257" s="15" t="str">
        <f t="shared" si="67"/>
        <v/>
      </c>
      <c r="O257" s="15" t="str">
        <f t="shared" si="68"/>
        <v>Exit Trade</v>
      </c>
      <c r="P257" s="15" t="str">
        <f t="shared" si="69"/>
        <v/>
      </c>
      <c r="Q257" s="15">
        <f t="shared" si="70"/>
        <v>1070.5</v>
      </c>
      <c r="R257" s="15" t="str">
        <f t="shared" si="71"/>
        <v/>
      </c>
      <c r="S257" s="15">
        <f t="shared" si="72"/>
        <v>1216.7</v>
      </c>
      <c r="T257" s="18" t="str">
        <f t="shared" si="73"/>
        <v/>
      </c>
      <c r="U257" s="18">
        <f t="shared" si="74"/>
        <v>-1.6762342135476463E-2</v>
      </c>
      <c r="V257" s="18" t="str">
        <f t="shared" si="75"/>
        <v/>
      </c>
      <c r="W257" s="18">
        <f t="shared" si="76"/>
        <v>-3.3175732051332986E-2</v>
      </c>
      <c r="X257" s="18" t="str">
        <f t="shared" si="77"/>
        <v/>
      </c>
      <c r="Y257" s="18" t="str">
        <f t="shared" si="78"/>
        <v/>
      </c>
      <c r="Z257" s="18" t="str">
        <f t="shared" si="79"/>
        <v/>
      </c>
      <c r="AA257" s="18" t="str">
        <f t="shared" si="80"/>
        <v/>
      </c>
    </row>
    <row r="258" spans="1:27">
      <c r="A258" s="11">
        <v>42382</v>
      </c>
      <c r="B258" s="12">
        <v>1060.1500000000001</v>
      </c>
      <c r="C258" s="12">
        <v>1167.6500000000001</v>
      </c>
      <c r="D258" s="9">
        <f t="shared" si="66"/>
        <v>-4.1945365977111286E-2</v>
      </c>
      <c r="E258" s="9">
        <f t="shared" si="81"/>
        <v>-5.2959714252117845E-2</v>
      </c>
      <c r="F258" s="9">
        <f t="shared" si="82"/>
        <v>7.5009436592842604E-3</v>
      </c>
      <c r="G258" s="9">
        <f t="shared" si="83"/>
        <v>-3.6082591018728259E-2</v>
      </c>
      <c r="H258" s="9">
        <f t="shared" si="84"/>
        <v>-6.9836837485507425E-2</v>
      </c>
      <c r="I258" s="9">
        <f t="shared" si="85"/>
        <v>1.4683950147223941</v>
      </c>
      <c r="J258" s="3">
        <f t="shared" si="86"/>
        <v>1.2608051960456607E-2</v>
      </c>
      <c r="K258" s="3">
        <f t="shared" si="86"/>
        <v>1.3717063853800567E-2</v>
      </c>
      <c r="L258" s="15" t="str">
        <f t="shared" si="87"/>
        <v/>
      </c>
      <c r="M258" s="12">
        <v>-0.13294761513528094</v>
      </c>
      <c r="N258" s="15" t="str">
        <f t="shared" si="67"/>
        <v/>
      </c>
      <c r="O258" s="15" t="str">
        <f t="shared" si="68"/>
        <v>Exit Trade</v>
      </c>
      <c r="P258" s="15" t="str">
        <f t="shared" si="69"/>
        <v/>
      </c>
      <c r="Q258" s="15">
        <f t="shared" si="70"/>
        <v>1070.5</v>
      </c>
      <c r="R258" s="15" t="str">
        <f t="shared" si="71"/>
        <v/>
      </c>
      <c r="S258" s="15">
        <f t="shared" si="72"/>
        <v>1216.7</v>
      </c>
      <c r="T258" s="18" t="str">
        <f t="shared" si="73"/>
        <v/>
      </c>
      <c r="U258" s="18">
        <f t="shared" si="74"/>
        <v>-1.6762342135476463E-2</v>
      </c>
      <c r="V258" s="18" t="str">
        <f t="shared" si="75"/>
        <v/>
      </c>
      <c r="W258" s="18">
        <f t="shared" si="76"/>
        <v>-3.3175732051332986E-2</v>
      </c>
      <c r="X258" s="18" t="str">
        <f t="shared" si="77"/>
        <v/>
      </c>
      <c r="Y258" s="18" t="str">
        <f t="shared" si="78"/>
        <v/>
      </c>
      <c r="Z258" s="18" t="str">
        <f t="shared" si="79"/>
        <v/>
      </c>
      <c r="AA258" s="18" t="str">
        <f t="shared" si="80"/>
        <v/>
      </c>
    </row>
    <row r="259" spans="1:27">
      <c r="A259" s="11">
        <v>42383</v>
      </c>
      <c r="B259" s="12">
        <v>1049.75</v>
      </c>
      <c r="C259" s="12">
        <v>1159.3</v>
      </c>
      <c r="D259" s="9">
        <f t="shared" ref="D259:D322" si="88">LOG(B259/C259)</f>
        <v>-4.3109952554665348E-2</v>
      </c>
      <c r="E259" s="9">
        <f t="shared" si="81"/>
        <v>-5.2700884366113684E-2</v>
      </c>
      <c r="F259" s="9">
        <f t="shared" si="82"/>
        <v>7.7065173342178318E-3</v>
      </c>
      <c r="G259" s="9">
        <f t="shared" si="83"/>
        <v>-3.5361220364123563E-2</v>
      </c>
      <c r="H259" s="9">
        <f t="shared" si="84"/>
        <v>-7.0040548368103805E-2</v>
      </c>
      <c r="I259" s="9">
        <f t="shared" si="85"/>
        <v>1.2445221875857575</v>
      </c>
      <c r="J259" s="3">
        <f t="shared" si="86"/>
        <v>-9.8099325567137571E-3</v>
      </c>
      <c r="K259" s="3">
        <f t="shared" si="86"/>
        <v>-7.1511154883742009E-3</v>
      </c>
      <c r="L259" s="15" t="str">
        <f t="shared" si="87"/>
        <v/>
      </c>
      <c r="M259" s="12">
        <v>-0.13294761513528094</v>
      </c>
      <c r="N259" s="15" t="str">
        <f t="shared" si="67"/>
        <v/>
      </c>
      <c r="O259" s="15" t="str">
        <f t="shared" si="68"/>
        <v>Exit Trade</v>
      </c>
      <c r="P259" s="15" t="str">
        <f t="shared" si="69"/>
        <v/>
      </c>
      <c r="Q259" s="15">
        <f t="shared" si="70"/>
        <v>1070.5</v>
      </c>
      <c r="R259" s="15" t="str">
        <f t="shared" si="71"/>
        <v/>
      </c>
      <c r="S259" s="15">
        <f t="shared" si="72"/>
        <v>1216.7</v>
      </c>
      <c r="T259" s="18" t="str">
        <f t="shared" si="73"/>
        <v/>
      </c>
      <c r="U259" s="18">
        <f t="shared" si="74"/>
        <v>-1.6762342135476463E-2</v>
      </c>
      <c r="V259" s="18" t="str">
        <f t="shared" si="75"/>
        <v/>
      </c>
      <c r="W259" s="18">
        <f t="shared" si="76"/>
        <v>-3.3175732051332986E-2</v>
      </c>
      <c r="X259" s="18" t="str">
        <f t="shared" si="77"/>
        <v/>
      </c>
      <c r="Y259" s="18" t="str">
        <f t="shared" si="78"/>
        <v/>
      </c>
      <c r="Z259" s="18" t="str">
        <f t="shared" si="79"/>
        <v/>
      </c>
      <c r="AA259" s="18" t="str">
        <f t="shared" si="80"/>
        <v/>
      </c>
    </row>
    <row r="260" spans="1:27">
      <c r="A260" s="11">
        <v>42384</v>
      </c>
      <c r="B260" s="12">
        <v>1042.1500000000001</v>
      </c>
      <c r="C260" s="12">
        <v>1149.8</v>
      </c>
      <c r="D260" s="9">
        <f t="shared" si="88"/>
        <v>-4.2692071446397077E-2</v>
      </c>
      <c r="E260" s="9">
        <f t="shared" si="81"/>
        <v>-5.2552662014478918E-2</v>
      </c>
      <c r="F260" s="9">
        <f t="shared" si="82"/>
        <v>7.8584496268621143E-3</v>
      </c>
      <c r="G260" s="9">
        <f t="shared" si="83"/>
        <v>-3.4871150354039163E-2</v>
      </c>
      <c r="H260" s="9">
        <f t="shared" si="84"/>
        <v>-7.0234173674918673E-2</v>
      </c>
      <c r="I260" s="9">
        <f t="shared" si="85"/>
        <v>1.2547755646833845</v>
      </c>
      <c r="J260" s="3">
        <f t="shared" si="86"/>
        <v>-7.2398190045248004E-3</v>
      </c>
      <c r="K260" s="3">
        <f t="shared" si="86"/>
        <v>-8.1946001897696893E-3</v>
      </c>
      <c r="L260" s="15" t="str">
        <f t="shared" si="87"/>
        <v/>
      </c>
      <c r="M260" s="12">
        <v>-0.13294761513528094</v>
      </c>
      <c r="N260" s="15" t="str">
        <f t="shared" si="67"/>
        <v/>
      </c>
      <c r="O260" s="15" t="str">
        <f t="shared" si="68"/>
        <v>Exit Trade</v>
      </c>
      <c r="P260" s="15" t="str">
        <f t="shared" si="69"/>
        <v/>
      </c>
      <c r="Q260" s="15">
        <f t="shared" si="70"/>
        <v>1070.5</v>
      </c>
      <c r="R260" s="15" t="str">
        <f t="shared" si="71"/>
        <v/>
      </c>
      <c r="S260" s="15">
        <f t="shared" si="72"/>
        <v>1216.7</v>
      </c>
      <c r="T260" s="18" t="str">
        <f t="shared" si="73"/>
        <v/>
      </c>
      <c r="U260" s="18">
        <f t="shared" si="74"/>
        <v>-1.6762342135476463E-2</v>
      </c>
      <c r="V260" s="18" t="str">
        <f t="shared" si="75"/>
        <v/>
      </c>
      <c r="W260" s="18">
        <f t="shared" si="76"/>
        <v>-3.3175732051332986E-2</v>
      </c>
      <c r="X260" s="18" t="str">
        <f t="shared" si="77"/>
        <v/>
      </c>
      <c r="Y260" s="18" t="str">
        <f t="shared" si="78"/>
        <v/>
      </c>
      <c r="Z260" s="18" t="str">
        <f t="shared" si="79"/>
        <v/>
      </c>
      <c r="AA260" s="18" t="str">
        <f t="shared" si="80"/>
        <v/>
      </c>
    </row>
    <row r="261" spans="1:27">
      <c r="A261" s="11">
        <v>42387</v>
      </c>
      <c r="B261" s="12">
        <v>1025.8499999999999</v>
      </c>
      <c r="C261" s="12">
        <v>1131.8</v>
      </c>
      <c r="D261" s="9">
        <f t="shared" si="88"/>
        <v>-4.2685826810598099E-2</v>
      </c>
      <c r="E261" s="9">
        <f t="shared" si="81"/>
        <v>-5.2511375751347414E-2</v>
      </c>
      <c r="F261" s="9">
        <f t="shared" si="82"/>
        <v>7.9084379516838922E-3</v>
      </c>
      <c r="G261" s="9">
        <f t="shared" si="83"/>
        <v>-3.4717390360058657E-2</v>
      </c>
      <c r="H261" s="9">
        <f t="shared" si="84"/>
        <v>-7.0305361142636164E-2</v>
      </c>
      <c r="I261" s="9">
        <f t="shared" si="85"/>
        <v>1.242413356566479</v>
      </c>
      <c r="J261" s="3">
        <f t="shared" si="86"/>
        <v>-1.5640742695389512E-2</v>
      </c>
      <c r="K261" s="3">
        <f t="shared" si="86"/>
        <v>-1.5654896503739781E-2</v>
      </c>
      <c r="L261" s="15" t="str">
        <f t="shared" si="87"/>
        <v/>
      </c>
      <c r="M261" s="12">
        <v>-0.13294761513528094</v>
      </c>
      <c r="N261" s="15" t="str">
        <f t="shared" si="67"/>
        <v/>
      </c>
      <c r="O261" s="15" t="str">
        <f t="shared" si="68"/>
        <v>Exit Trade</v>
      </c>
      <c r="P261" s="15" t="str">
        <f t="shared" si="69"/>
        <v/>
      </c>
      <c r="Q261" s="15">
        <f t="shared" si="70"/>
        <v>1070.5</v>
      </c>
      <c r="R261" s="15" t="str">
        <f t="shared" si="71"/>
        <v/>
      </c>
      <c r="S261" s="15">
        <f t="shared" si="72"/>
        <v>1216.7</v>
      </c>
      <c r="T261" s="18" t="str">
        <f t="shared" si="73"/>
        <v/>
      </c>
      <c r="U261" s="18">
        <f t="shared" si="74"/>
        <v>-1.6762342135476463E-2</v>
      </c>
      <c r="V261" s="18" t="str">
        <f t="shared" si="75"/>
        <v/>
      </c>
      <c r="W261" s="18">
        <f t="shared" si="76"/>
        <v>-3.3175732051332986E-2</v>
      </c>
      <c r="X261" s="18" t="str">
        <f t="shared" si="77"/>
        <v/>
      </c>
      <c r="Y261" s="18" t="str">
        <f t="shared" si="78"/>
        <v/>
      </c>
      <c r="Z261" s="18" t="str">
        <f t="shared" si="79"/>
        <v/>
      </c>
      <c r="AA261" s="18" t="str">
        <f t="shared" si="80"/>
        <v/>
      </c>
    </row>
    <row r="262" spans="1:27">
      <c r="A262" s="11">
        <v>42388</v>
      </c>
      <c r="B262" s="12">
        <v>1035.8</v>
      </c>
      <c r="C262" s="12">
        <v>1153</v>
      </c>
      <c r="D262" s="9">
        <f t="shared" si="88"/>
        <v>-4.6553400612823821E-2</v>
      </c>
      <c r="E262" s="9">
        <f t="shared" si="81"/>
        <v>-5.2480900470097271E-2</v>
      </c>
      <c r="F262" s="9">
        <f t="shared" si="82"/>
        <v>7.9302755997277541E-3</v>
      </c>
      <c r="G262" s="9">
        <f t="shared" si="83"/>
        <v>-3.4637780370709824E-2</v>
      </c>
      <c r="H262" s="9">
        <f t="shared" si="84"/>
        <v>-7.0324020569484724E-2</v>
      </c>
      <c r="I262" s="9">
        <f t="shared" si="85"/>
        <v>0.74745193691338296</v>
      </c>
      <c r="J262" s="3">
        <f t="shared" si="86"/>
        <v>9.6992737729688031E-3</v>
      </c>
      <c r="K262" s="3">
        <f t="shared" si="86"/>
        <v>1.8731224597985551E-2</v>
      </c>
      <c r="L262" s="15" t="str">
        <f t="shared" si="87"/>
        <v/>
      </c>
      <c r="M262" s="12">
        <v>-0.13294761513528094</v>
      </c>
      <c r="N262" s="15" t="str">
        <f t="shared" si="67"/>
        <v/>
      </c>
      <c r="O262" s="15" t="str">
        <f t="shared" si="68"/>
        <v>Exit Trade</v>
      </c>
      <c r="P262" s="15" t="str">
        <f t="shared" si="69"/>
        <v/>
      </c>
      <c r="Q262" s="15">
        <f t="shared" si="70"/>
        <v>1070.5</v>
      </c>
      <c r="R262" s="15" t="str">
        <f t="shared" si="71"/>
        <v/>
      </c>
      <c r="S262" s="15">
        <f t="shared" si="72"/>
        <v>1216.7</v>
      </c>
      <c r="T262" s="18" t="str">
        <f t="shared" si="73"/>
        <v/>
      </c>
      <c r="U262" s="18">
        <f t="shared" si="74"/>
        <v>-1.6762342135476463E-2</v>
      </c>
      <c r="V262" s="18" t="str">
        <f t="shared" si="75"/>
        <v/>
      </c>
      <c r="W262" s="18">
        <f t="shared" si="76"/>
        <v>-3.3175732051332986E-2</v>
      </c>
      <c r="X262" s="18" t="str">
        <f t="shared" si="77"/>
        <v/>
      </c>
      <c r="Y262" s="18" t="str">
        <f t="shared" si="78"/>
        <v/>
      </c>
      <c r="Z262" s="18" t="str">
        <f t="shared" si="79"/>
        <v/>
      </c>
      <c r="AA262" s="18" t="str">
        <f t="shared" si="80"/>
        <v/>
      </c>
    </row>
    <row r="263" spans="1:27">
      <c r="A263" s="11">
        <v>42389</v>
      </c>
      <c r="B263" s="12">
        <v>1018.3</v>
      </c>
      <c r="C263" s="12">
        <v>1136.6500000000001</v>
      </c>
      <c r="D263" s="9">
        <f t="shared" si="88"/>
        <v>-4.7751012504283603E-2</v>
      </c>
      <c r="E263" s="9">
        <f t="shared" si="81"/>
        <v>-5.2476539204131159E-2</v>
      </c>
      <c r="F263" s="9">
        <f t="shared" si="82"/>
        <v>7.932927603067956E-3</v>
      </c>
      <c r="G263" s="9">
        <f t="shared" si="83"/>
        <v>-3.4627452097228256E-2</v>
      </c>
      <c r="H263" s="9">
        <f t="shared" si="84"/>
        <v>-7.0325626311034062E-2</v>
      </c>
      <c r="I263" s="9">
        <f t="shared" si="85"/>
        <v>0.59568509083834575</v>
      </c>
      <c r="J263" s="3">
        <f t="shared" si="86"/>
        <v>-1.6895153504537557E-2</v>
      </c>
      <c r="K263" s="3">
        <f t="shared" si="86"/>
        <v>-1.4180398959236696E-2</v>
      </c>
      <c r="L263" s="15" t="str">
        <f t="shared" si="87"/>
        <v/>
      </c>
      <c r="M263" s="12">
        <v>-0.13294761513528094</v>
      </c>
      <c r="N263" s="15" t="str">
        <f t="shared" si="67"/>
        <v/>
      </c>
      <c r="O263" s="15" t="str">
        <f t="shared" si="68"/>
        <v>Exit Trade</v>
      </c>
      <c r="P263" s="15" t="str">
        <f t="shared" si="69"/>
        <v/>
      </c>
      <c r="Q263" s="15">
        <f t="shared" si="70"/>
        <v>1070.5</v>
      </c>
      <c r="R263" s="15" t="str">
        <f t="shared" si="71"/>
        <v/>
      </c>
      <c r="S263" s="15">
        <f t="shared" si="72"/>
        <v>1216.7</v>
      </c>
      <c r="T263" s="18" t="str">
        <f t="shared" si="73"/>
        <v/>
      </c>
      <c r="U263" s="18">
        <f t="shared" si="74"/>
        <v>-1.6762342135476463E-2</v>
      </c>
      <c r="V263" s="18" t="str">
        <f t="shared" si="75"/>
        <v/>
      </c>
      <c r="W263" s="18">
        <f t="shared" si="76"/>
        <v>-3.3175732051332986E-2</v>
      </c>
      <c r="X263" s="18" t="str">
        <f t="shared" si="77"/>
        <v/>
      </c>
      <c r="Y263" s="18" t="str">
        <f t="shared" si="78"/>
        <v/>
      </c>
      <c r="Z263" s="18" t="str">
        <f t="shared" si="79"/>
        <v/>
      </c>
      <c r="AA263" s="18" t="str">
        <f t="shared" si="80"/>
        <v/>
      </c>
    </row>
    <row r="264" spans="1:27">
      <c r="A264" s="11">
        <v>42390</v>
      </c>
      <c r="B264" s="12">
        <v>1023</v>
      </c>
      <c r="C264" s="12">
        <v>1131.0999999999999</v>
      </c>
      <c r="D264" s="9">
        <f t="shared" si="88"/>
        <v>-4.3625368674254907E-2</v>
      </c>
      <c r="E264" s="9">
        <f t="shared" si="81"/>
        <v>-5.2537712753819438E-2</v>
      </c>
      <c r="F264" s="9">
        <f t="shared" si="82"/>
        <v>7.8543666092416344E-3</v>
      </c>
      <c r="G264" s="9">
        <f t="shared" si="83"/>
        <v>-3.4865387883025761E-2</v>
      </c>
      <c r="H264" s="9">
        <f t="shared" si="84"/>
        <v>-7.0210037624613114E-2</v>
      </c>
      <c r="I264" s="9">
        <f t="shared" si="85"/>
        <v>1.1346992727686094</v>
      </c>
      <c r="J264" s="3">
        <f t="shared" si="86"/>
        <v>4.6155356967495292E-3</v>
      </c>
      <c r="K264" s="3">
        <f t="shared" si="86"/>
        <v>-4.8827695420755567E-3</v>
      </c>
      <c r="L264" s="15" t="str">
        <f t="shared" si="87"/>
        <v/>
      </c>
      <c r="M264" s="12">
        <v>-0.13294761513528094</v>
      </c>
      <c r="N264" s="15" t="str">
        <f t="shared" si="67"/>
        <v/>
      </c>
      <c r="O264" s="15" t="str">
        <f t="shared" si="68"/>
        <v>Exit Trade</v>
      </c>
      <c r="P264" s="15" t="str">
        <f t="shared" si="69"/>
        <v/>
      </c>
      <c r="Q264" s="15">
        <f t="shared" si="70"/>
        <v>1070.5</v>
      </c>
      <c r="R264" s="15" t="str">
        <f t="shared" si="71"/>
        <v/>
      </c>
      <c r="S264" s="15">
        <f t="shared" si="72"/>
        <v>1216.7</v>
      </c>
      <c r="T264" s="18" t="str">
        <f t="shared" si="73"/>
        <v/>
      </c>
      <c r="U264" s="18">
        <f t="shared" si="74"/>
        <v>-1.6762342135476463E-2</v>
      </c>
      <c r="V264" s="18" t="str">
        <f t="shared" si="75"/>
        <v/>
      </c>
      <c r="W264" s="18">
        <f t="shared" si="76"/>
        <v>-3.3175732051332986E-2</v>
      </c>
      <c r="X264" s="18" t="str">
        <f t="shared" si="77"/>
        <v/>
      </c>
      <c r="Y264" s="18" t="str">
        <f t="shared" si="78"/>
        <v/>
      </c>
      <c r="Z264" s="18" t="str">
        <f t="shared" si="79"/>
        <v/>
      </c>
      <c r="AA264" s="18" t="str">
        <f t="shared" si="80"/>
        <v/>
      </c>
    </row>
    <row r="265" spans="1:27">
      <c r="A265" s="11">
        <v>42391</v>
      </c>
      <c r="B265" s="12">
        <v>1030.3</v>
      </c>
      <c r="C265" s="12">
        <v>1158.45</v>
      </c>
      <c r="D265" s="9">
        <f t="shared" si="88"/>
        <v>-5.0913594068275107E-2</v>
      </c>
      <c r="E265" s="9">
        <f t="shared" si="81"/>
        <v>-5.266229699600454E-2</v>
      </c>
      <c r="F265" s="9">
        <f t="shared" si="82"/>
        <v>7.7958124199769864E-3</v>
      </c>
      <c r="G265" s="9">
        <f t="shared" si="83"/>
        <v>-3.5121719051056322E-2</v>
      </c>
      <c r="H265" s="9">
        <f t="shared" si="84"/>
        <v>-7.0202874940952759E-2</v>
      </c>
      <c r="I265" s="9">
        <f t="shared" si="85"/>
        <v>0.22431310984963324</v>
      </c>
      <c r="J265" s="3">
        <f t="shared" si="86"/>
        <v>7.135874877810317E-3</v>
      </c>
      <c r="K265" s="3">
        <f t="shared" si="86"/>
        <v>2.4180001768190379E-2</v>
      </c>
      <c r="L265" s="15" t="str">
        <f t="shared" si="87"/>
        <v>Exit Trade</v>
      </c>
      <c r="M265" s="12">
        <v>-0.13294761513528094</v>
      </c>
      <c r="N265" s="15" t="str">
        <f t="shared" si="67"/>
        <v/>
      </c>
      <c r="O265" s="15" t="str">
        <f t="shared" si="68"/>
        <v>Exit Trade</v>
      </c>
      <c r="P265" s="15" t="str">
        <f t="shared" si="69"/>
        <v/>
      </c>
      <c r="Q265" s="15">
        <f t="shared" si="70"/>
        <v>1070.5</v>
      </c>
      <c r="R265" s="15" t="str">
        <f t="shared" si="71"/>
        <v/>
      </c>
      <c r="S265" s="15">
        <f t="shared" si="72"/>
        <v>1216.7</v>
      </c>
      <c r="T265" s="18" t="str">
        <f t="shared" si="73"/>
        <v/>
      </c>
      <c r="U265" s="18">
        <f t="shared" si="74"/>
        <v>-1.6762342135476463E-2</v>
      </c>
      <c r="V265" s="18" t="str">
        <f t="shared" si="75"/>
        <v/>
      </c>
      <c r="W265" s="18">
        <f t="shared" si="76"/>
        <v>-3.3175732051332986E-2</v>
      </c>
      <c r="X265" s="18" t="str">
        <f t="shared" si="77"/>
        <v/>
      </c>
      <c r="Y265" s="18" t="str">
        <f t="shared" si="78"/>
        <v/>
      </c>
      <c r="Z265" s="18" t="str">
        <f t="shared" si="79"/>
        <v/>
      </c>
      <c r="AA265" s="18" t="str">
        <f t="shared" si="80"/>
        <v/>
      </c>
    </row>
    <row r="266" spans="1:27">
      <c r="A266" s="11">
        <v>42394</v>
      </c>
      <c r="B266" s="12">
        <v>1041.1500000000001</v>
      </c>
      <c r="C266" s="12">
        <v>1174.5999999999999</v>
      </c>
      <c r="D266" s="9">
        <f t="shared" si="88"/>
        <v>-5.237669304889761E-2</v>
      </c>
      <c r="E266" s="9">
        <f t="shared" si="81"/>
        <v>-5.2732570929321786E-2</v>
      </c>
      <c r="F266" s="9">
        <f t="shared" si="82"/>
        <v>7.7829811695197633E-3</v>
      </c>
      <c r="G266" s="9">
        <f t="shared" si="83"/>
        <v>-3.5220863297902319E-2</v>
      </c>
      <c r="H266" s="9">
        <f t="shared" si="84"/>
        <v>-7.0244278560741252E-2</v>
      </c>
      <c r="I266" s="9">
        <f t="shared" si="85"/>
        <v>4.5725137023058533E-2</v>
      </c>
      <c r="J266" s="3">
        <f t="shared" si="86"/>
        <v>1.0530913326215799E-2</v>
      </c>
      <c r="K266" s="3">
        <f t="shared" si="86"/>
        <v>1.3941041909447852E-2</v>
      </c>
      <c r="L266" s="15" t="str">
        <f t="shared" si="87"/>
        <v>Exit Trade</v>
      </c>
      <c r="M266" s="12">
        <v>-0.13294761513528094</v>
      </c>
      <c r="N266" s="15" t="str">
        <f t="shared" si="67"/>
        <v/>
      </c>
      <c r="O266" s="15" t="str">
        <f t="shared" si="68"/>
        <v>Exit Trade</v>
      </c>
      <c r="P266" s="15" t="str">
        <f t="shared" si="69"/>
        <v/>
      </c>
      <c r="Q266" s="15">
        <f t="shared" si="70"/>
        <v>1070.5</v>
      </c>
      <c r="R266" s="15" t="str">
        <f t="shared" si="71"/>
        <v/>
      </c>
      <c r="S266" s="15">
        <f t="shared" si="72"/>
        <v>1216.7</v>
      </c>
      <c r="T266" s="18" t="str">
        <f t="shared" si="73"/>
        <v/>
      </c>
      <c r="U266" s="18">
        <f t="shared" si="74"/>
        <v>-1.6762342135476463E-2</v>
      </c>
      <c r="V266" s="18" t="str">
        <f t="shared" si="75"/>
        <v/>
      </c>
      <c r="W266" s="18">
        <f t="shared" si="76"/>
        <v>-3.3175732051332986E-2</v>
      </c>
      <c r="X266" s="18" t="str">
        <f t="shared" si="77"/>
        <v/>
      </c>
      <c r="Y266" s="18" t="str">
        <f t="shared" si="78"/>
        <v/>
      </c>
      <c r="Z266" s="18" t="str">
        <f t="shared" si="79"/>
        <v/>
      </c>
      <c r="AA266" s="18" t="str">
        <f t="shared" si="80"/>
        <v/>
      </c>
    </row>
    <row r="267" spans="1:27">
      <c r="A267" s="11">
        <v>42396</v>
      </c>
      <c r="B267" s="12">
        <v>1035.6500000000001</v>
      </c>
      <c r="C267" s="12">
        <v>1169.95</v>
      </c>
      <c r="D267" s="9">
        <f t="shared" si="88"/>
        <v>-5.2954292245425437E-2</v>
      </c>
      <c r="E267" s="9">
        <f t="shared" si="81"/>
        <v>-5.2778991443336899E-2</v>
      </c>
      <c r="F267" s="9">
        <f t="shared" si="82"/>
        <v>7.7799091433456233E-3</v>
      </c>
      <c r="G267" s="9">
        <f t="shared" si="83"/>
        <v>-3.5274195870809245E-2</v>
      </c>
      <c r="H267" s="9">
        <f t="shared" si="84"/>
        <v>-7.0283787015864546E-2</v>
      </c>
      <c r="I267" s="9">
        <f t="shared" si="85"/>
        <v>-2.2532499912094404E-2</v>
      </c>
      <c r="J267" s="3">
        <f t="shared" si="86"/>
        <v>-5.2826201796090854E-3</v>
      </c>
      <c r="K267" s="3">
        <f t="shared" si="86"/>
        <v>-3.9587944832282168E-3</v>
      </c>
      <c r="L267" s="15" t="str">
        <f t="shared" si="87"/>
        <v>Exit Trade</v>
      </c>
      <c r="M267" s="12">
        <v>-0.13294761513528094</v>
      </c>
      <c r="N267" s="15" t="str">
        <f t="shared" si="67"/>
        <v/>
      </c>
      <c r="O267" s="15" t="str">
        <f t="shared" si="68"/>
        <v>Exit Trade</v>
      </c>
      <c r="P267" s="15" t="str">
        <f t="shared" si="69"/>
        <v/>
      </c>
      <c r="Q267" s="15">
        <f t="shared" si="70"/>
        <v>1070.5</v>
      </c>
      <c r="R267" s="15" t="str">
        <f t="shared" si="71"/>
        <v/>
      </c>
      <c r="S267" s="15">
        <f t="shared" si="72"/>
        <v>1216.7</v>
      </c>
      <c r="T267" s="18" t="str">
        <f t="shared" si="73"/>
        <v/>
      </c>
      <c r="U267" s="18">
        <f t="shared" si="74"/>
        <v>-1.6762342135476463E-2</v>
      </c>
      <c r="V267" s="18" t="str">
        <f t="shared" si="75"/>
        <v/>
      </c>
      <c r="W267" s="18">
        <f t="shared" si="76"/>
        <v>-3.3175732051332986E-2</v>
      </c>
      <c r="X267" s="18" t="str">
        <f t="shared" si="77"/>
        <v/>
      </c>
      <c r="Y267" s="18" t="str">
        <f t="shared" si="78"/>
        <v/>
      </c>
      <c r="Z267" s="18" t="str">
        <f t="shared" si="79"/>
        <v/>
      </c>
      <c r="AA267" s="18" t="str">
        <f t="shared" si="80"/>
        <v/>
      </c>
    </row>
    <row r="268" spans="1:27">
      <c r="A268" s="11">
        <v>42397</v>
      </c>
      <c r="B268" s="12">
        <v>1031.7</v>
      </c>
      <c r="C268" s="12">
        <v>1147.75</v>
      </c>
      <c r="D268" s="9">
        <f t="shared" si="88"/>
        <v>-4.6293870896382455E-2</v>
      </c>
      <c r="E268" s="9">
        <f t="shared" si="81"/>
        <v>-5.2439958517261111E-2</v>
      </c>
      <c r="F268" s="9">
        <f t="shared" si="82"/>
        <v>7.8351671275133112E-3</v>
      </c>
      <c r="G268" s="9">
        <f t="shared" si="83"/>
        <v>-3.4810832480356158E-2</v>
      </c>
      <c r="H268" s="9">
        <f t="shared" si="84"/>
        <v>-7.0069084554166064E-2</v>
      </c>
      <c r="I268" s="9">
        <f t="shared" si="85"/>
        <v>0.78442329574522707</v>
      </c>
      <c r="J268" s="3">
        <f t="shared" si="86"/>
        <v>-3.8140298363347125E-3</v>
      </c>
      <c r="K268" s="3">
        <f t="shared" si="86"/>
        <v>-1.8975169879054697E-2</v>
      </c>
      <c r="L268" s="15" t="str">
        <f t="shared" si="87"/>
        <v/>
      </c>
      <c r="M268" s="12">
        <v>-0.13294761513528094</v>
      </c>
      <c r="N268" s="15" t="str">
        <f t="shared" si="67"/>
        <v/>
      </c>
      <c r="O268" s="15" t="str">
        <f t="shared" si="68"/>
        <v>Exit Trade</v>
      </c>
      <c r="P268" s="15" t="str">
        <f t="shared" si="69"/>
        <v/>
      </c>
      <c r="Q268" s="15">
        <f t="shared" si="70"/>
        <v>1070.5</v>
      </c>
      <c r="R268" s="15" t="str">
        <f t="shared" si="71"/>
        <v/>
      </c>
      <c r="S268" s="15">
        <f t="shared" si="72"/>
        <v>1216.7</v>
      </c>
      <c r="T268" s="18" t="str">
        <f t="shared" si="73"/>
        <v/>
      </c>
      <c r="U268" s="18">
        <f t="shared" si="74"/>
        <v>-1.6762342135476463E-2</v>
      </c>
      <c r="V268" s="18" t="str">
        <f t="shared" si="75"/>
        <v/>
      </c>
      <c r="W268" s="18">
        <f t="shared" si="76"/>
        <v>-3.3175732051332986E-2</v>
      </c>
      <c r="X268" s="18" t="str">
        <f t="shared" si="77"/>
        <v/>
      </c>
      <c r="Y268" s="18" t="str">
        <f t="shared" si="78"/>
        <v/>
      </c>
      <c r="Z268" s="18" t="str">
        <f t="shared" si="79"/>
        <v/>
      </c>
      <c r="AA268" s="18" t="str">
        <f t="shared" si="80"/>
        <v/>
      </c>
    </row>
    <row r="269" spans="1:27">
      <c r="A269" s="11">
        <v>42398</v>
      </c>
      <c r="B269" s="12">
        <v>1049.8499999999999</v>
      </c>
      <c r="C269" s="12">
        <v>1180</v>
      </c>
      <c r="D269" s="9">
        <f t="shared" si="88"/>
        <v>-5.075475473702909E-2</v>
      </c>
      <c r="E269" s="9">
        <f t="shared" si="81"/>
        <v>-5.2204314862660674E-2</v>
      </c>
      <c r="F269" s="9">
        <f t="shared" si="82"/>
        <v>7.7737199888812288E-3</v>
      </c>
      <c r="G269" s="9">
        <f t="shared" si="83"/>
        <v>-3.4713444887677913E-2</v>
      </c>
      <c r="H269" s="9">
        <f t="shared" si="84"/>
        <v>-6.9695184837643434E-2</v>
      </c>
      <c r="I269" s="9">
        <f t="shared" si="85"/>
        <v>0.18646930011691873</v>
      </c>
      <c r="J269" s="3">
        <f t="shared" si="86"/>
        <v>1.7592323349810857E-2</v>
      </c>
      <c r="K269" s="3">
        <f t="shared" si="86"/>
        <v>2.8098453495970378E-2</v>
      </c>
      <c r="L269" s="15" t="str">
        <f t="shared" si="87"/>
        <v>Exit Trade</v>
      </c>
      <c r="M269" s="12">
        <v>-0.13294761513528094</v>
      </c>
      <c r="N269" s="15" t="str">
        <f t="shared" si="67"/>
        <v/>
      </c>
      <c r="O269" s="15" t="str">
        <f t="shared" si="68"/>
        <v>Exit Trade</v>
      </c>
      <c r="P269" s="15" t="str">
        <f t="shared" si="69"/>
        <v/>
      </c>
      <c r="Q269" s="15">
        <f t="shared" si="70"/>
        <v>1070.5</v>
      </c>
      <c r="R269" s="15" t="str">
        <f t="shared" si="71"/>
        <v/>
      </c>
      <c r="S269" s="15">
        <f t="shared" si="72"/>
        <v>1216.7</v>
      </c>
      <c r="T269" s="18" t="str">
        <f t="shared" si="73"/>
        <v/>
      </c>
      <c r="U269" s="18">
        <f t="shared" si="74"/>
        <v>-1.6762342135476463E-2</v>
      </c>
      <c r="V269" s="18" t="str">
        <f t="shared" si="75"/>
        <v/>
      </c>
      <c r="W269" s="18">
        <f t="shared" si="76"/>
        <v>-3.3175732051332986E-2</v>
      </c>
      <c r="X269" s="18" t="str">
        <f t="shared" si="77"/>
        <v/>
      </c>
      <c r="Y269" s="18" t="str">
        <f t="shared" si="78"/>
        <v/>
      </c>
      <c r="Z269" s="18" t="str">
        <f t="shared" si="79"/>
        <v/>
      </c>
      <c r="AA269" s="18" t="str">
        <f t="shared" si="80"/>
        <v/>
      </c>
    </row>
    <row r="270" spans="1:27">
      <c r="A270" s="11">
        <v>42401</v>
      </c>
      <c r="B270" s="12">
        <v>1059.75</v>
      </c>
      <c r="C270" s="12">
        <v>1180.05</v>
      </c>
      <c r="D270" s="9">
        <f t="shared" si="88"/>
        <v>-4.6696983984553526E-2</v>
      </c>
      <c r="E270" s="9">
        <f t="shared" si="81"/>
        <v>-5.175321404881951E-2</v>
      </c>
      <c r="F270" s="9">
        <f t="shared" si="82"/>
        <v>7.6840747313272565E-3</v>
      </c>
      <c r="G270" s="9">
        <f t="shared" si="83"/>
        <v>-3.4464045903333185E-2</v>
      </c>
      <c r="H270" s="9">
        <f t="shared" si="84"/>
        <v>-6.9042382194305835E-2</v>
      </c>
      <c r="I270" s="9">
        <f t="shared" si="85"/>
        <v>0.65801417100385617</v>
      </c>
      <c r="J270" s="3">
        <f t="shared" si="86"/>
        <v>9.4299185597943435E-3</v>
      </c>
      <c r="K270" s="3">
        <f t="shared" si="86"/>
        <v>4.2372881355893663E-5</v>
      </c>
      <c r="L270" s="15" t="str">
        <f t="shared" si="87"/>
        <v/>
      </c>
      <c r="M270" s="12">
        <v>-0.13294761513528094</v>
      </c>
      <c r="N270" s="15" t="str">
        <f t="shared" si="67"/>
        <v/>
      </c>
      <c r="O270" s="15" t="str">
        <f t="shared" si="68"/>
        <v>Exit Trade</v>
      </c>
      <c r="P270" s="15" t="str">
        <f t="shared" si="69"/>
        <v/>
      </c>
      <c r="Q270" s="15">
        <f t="shared" si="70"/>
        <v>1070.5</v>
      </c>
      <c r="R270" s="15" t="str">
        <f t="shared" si="71"/>
        <v/>
      </c>
      <c r="S270" s="15">
        <f t="shared" si="72"/>
        <v>1216.7</v>
      </c>
      <c r="T270" s="18" t="str">
        <f t="shared" si="73"/>
        <v/>
      </c>
      <c r="U270" s="18">
        <f t="shared" si="74"/>
        <v>-1.6762342135476463E-2</v>
      </c>
      <c r="V270" s="18" t="str">
        <f t="shared" si="75"/>
        <v/>
      </c>
      <c r="W270" s="18">
        <f t="shared" si="76"/>
        <v>-3.3175732051332986E-2</v>
      </c>
      <c r="X270" s="18" t="str">
        <f t="shared" si="77"/>
        <v/>
      </c>
      <c r="Y270" s="18" t="str">
        <f t="shared" si="78"/>
        <v/>
      </c>
      <c r="Z270" s="18" t="str">
        <f t="shared" si="79"/>
        <v/>
      </c>
      <c r="AA270" s="18" t="str">
        <f t="shared" si="80"/>
        <v/>
      </c>
    </row>
    <row r="271" spans="1:27">
      <c r="A271" s="11">
        <v>42402</v>
      </c>
      <c r="B271" s="12">
        <v>1053.8</v>
      </c>
      <c r="C271" s="12">
        <v>1179.8</v>
      </c>
      <c r="D271" s="9">
        <f t="shared" si="88"/>
        <v>-4.9050197596359389E-2</v>
      </c>
      <c r="E271" s="9">
        <f t="shared" si="81"/>
        <v>-5.1472114483287125E-2</v>
      </c>
      <c r="F271" s="9">
        <f t="shared" si="82"/>
        <v>7.6212234439738662E-3</v>
      </c>
      <c r="G271" s="9">
        <f t="shared" si="83"/>
        <v>-3.4324361734345929E-2</v>
      </c>
      <c r="H271" s="9">
        <f t="shared" si="84"/>
        <v>-6.8619867232228321E-2</v>
      </c>
      <c r="I271" s="9">
        <f t="shared" si="85"/>
        <v>0.31778583907584496</v>
      </c>
      <c r="J271" s="3">
        <f t="shared" si="86"/>
        <v>-5.6145317291814538E-3</v>
      </c>
      <c r="K271" s="3">
        <f t="shared" si="86"/>
        <v>-2.1185542985466718E-4</v>
      </c>
      <c r="L271" s="15" t="str">
        <f t="shared" si="87"/>
        <v>Exit Trade</v>
      </c>
      <c r="M271" s="12">
        <v>-0.13294761513528094</v>
      </c>
      <c r="N271" s="15" t="str">
        <f t="shared" si="67"/>
        <v/>
      </c>
      <c r="O271" s="15" t="str">
        <f t="shared" si="68"/>
        <v>Exit Trade</v>
      </c>
      <c r="P271" s="15" t="str">
        <f t="shared" si="69"/>
        <v/>
      </c>
      <c r="Q271" s="15">
        <f t="shared" si="70"/>
        <v>1070.5</v>
      </c>
      <c r="R271" s="15" t="str">
        <f t="shared" si="71"/>
        <v/>
      </c>
      <c r="S271" s="15">
        <f t="shared" si="72"/>
        <v>1216.7</v>
      </c>
      <c r="T271" s="18" t="str">
        <f t="shared" si="73"/>
        <v/>
      </c>
      <c r="U271" s="18">
        <f t="shared" si="74"/>
        <v>-1.6762342135476463E-2</v>
      </c>
      <c r="V271" s="18" t="str">
        <f t="shared" si="75"/>
        <v/>
      </c>
      <c r="W271" s="18">
        <f t="shared" si="76"/>
        <v>-3.3175732051332986E-2</v>
      </c>
      <c r="X271" s="18" t="str">
        <f t="shared" si="77"/>
        <v/>
      </c>
      <c r="Y271" s="18" t="str">
        <f t="shared" si="78"/>
        <v/>
      </c>
      <c r="Z271" s="18" t="str">
        <f t="shared" si="79"/>
        <v/>
      </c>
      <c r="AA271" s="18" t="str">
        <f t="shared" si="80"/>
        <v/>
      </c>
    </row>
    <row r="272" spans="1:27">
      <c r="A272" s="11">
        <v>42403</v>
      </c>
      <c r="B272" s="12">
        <v>1043.8499999999999</v>
      </c>
      <c r="C272" s="12">
        <v>1160.95</v>
      </c>
      <c r="D272" s="9">
        <f t="shared" si="88"/>
        <v>-4.6175420319061793E-2</v>
      </c>
      <c r="E272" s="9">
        <f t="shared" si="81"/>
        <v>-5.1039160584610541E-2</v>
      </c>
      <c r="F272" s="9">
        <f t="shared" si="82"/>
        <v>7.5376621664342636E-3</v>
      </c>
      <c r="G272" s="9">
        <f t="shared" si="83"/>
        <v>-3.4079420710133451E-2</v>
      </c>
      <c r="H272" s="9">
        <f t="shared" si="84"/>
        <v>-6.799890045908763E-2</v>
      </c>
      <c r="I272" s="9">
        <f t="shared" si="85"/>
        <v>0.6452584578819841</v>
      </c>
      <c r="J272" s="3">
        <f t="shared" si="86"/>
        <v>-9.4420193585120944E-3</v>
      </c>
      <c r="K272" s="3">
        <f t="shared" si="86"/>
        <v>-1.5977284285472036E-2</v>
      </c>
      <c r="L272" s="15" t="str">
        <f t="shared" si="87"/>
        <v/>
      </c>
      <c r="M272" s="12">
        <v>-0.13294761513528094</v>
      </c>
      <c r="N272" s="15" t="str">
        <f t="shared" ref="N272:N335" si="89">IF(M272&lt;&gt;M271,L272,"")</f>
        <v/>
      </c>
      <c r="O272" s="15" t="str">
        <f t="shared" ref="O272:O335" si="90">IF(M272&lt;&gt;M271,N272,O271)</f>
        <v>Exit Trade</v>
      </c>
      <c r="P272" s="15" t="str">
        <f t="shared" ref="P272:P335" si="91">IF(OR(N272="Enter Trade",N272="Exit Trade"),B272,"")</f>
        <v/>
      </c>
      <c r="Q272" s="15">
        <f t="shared" ref="Q272:Q335" si="92">IF(M272&lt;&gt;M271,P272,Q271)</f>
        <v>1070.5</v>
      </c>
      <c r="R272" s="15" t="str">
        <f t="shared" ref="R272:R335" si="93">IF(OR(N272="Enter Trade",N272="Exit Trade"),C272,"")</f>
        <v/>
      </c>
      <c r="S272" s="15">
        <f t="shared" ref="S272:S335" si="94">IF(M272&lt;&gt;M271,R272,S271)</f>
        <v>1216.7</v>
      </c>
      <c r="T272" s="18" t="str">
        <f t="shared" ref="T272:T335" si="95">IF(OR(N272="Enter Trade",N272="Exit Trade"),J272,"")</f>
        <v/>
      </c>
      <c r="U272" s="18">
        <f t="shared" ref="U272:U335" si="96">IF(M272&lt;&gt;M271,T272,U271)</f>
        <v>-1.6762342135476463E-2</v>
      </c>
      <c r="V272" s="18" t="str">
        <f t="shared" ref="V272:V335" si="97">IF(OR(N272="Enter Trade",N272="Exit Trade"),K272,"")</f>
        <v/>
      </c>
      <c r="W272" s="18">
        <f t="shared" ref="W272:W335" si="98">IF(M272&lt;&gt;M271,V272,W271)</f>
        <v>-3.3175732051332986E-2</v>
      </c>
      <c r="X272" s="18" t="str">
        <f t="shared" si="77"/>
        <v/>
      </c>
      <c r="Y272" s="18" t="str">
        <f t="shared" si="78"/>
        <v/>
      </c>
      <c r="Z272" s="18" t="str">
        <f t="shared" si="79"/>
        <v/>
      </c>
      <c r="AA272" s="18" t="str">
        <f t="shared" si="80"/>
        <v/>
      </c>
    </row>
    <row r="273" spans="1:27">
      <c r="A273" s="11">
        <v>42404</v>
      </c>
      <c r="B273" s="12">
        <v>1049.2</v>
      </c>
      <c r="C273" s="12">
        <v>1168.3499999999999</v>
      </c>
      <c r="D273" s="9">
        <f t="shared" si="88"/>
        <v>-4.6714680976885227E-2</v>
      </c>
      <c r="E273" s="9">
        <f t="shared" si="81"/>
        <v>-5.0551440809376375E-2</v>
      </c>
      <c r="F273" s="9">
        <f t="shared" si="82"/>
        <v>7.3179104607779665E-3</v>
      </c>
      <c r="G273" s="9">
        <f t="shared" si="83"/>
        <v>-3.4086142272625949E-2</v>
      </c>
      <c r="H273" s="9">
        <f t="shared" si="84"/>
        <v>-6.70167393461268E-2</v>
      </c>
      <c r="I273" s="9">
        <f t="shared" si="85"/>
        <v>0.52429718196951836</v>
      </c>
      <c r="J273" s="3">
        <f t="shared" si="86"/>
        <v>5.1252574603632105E-3</v>
      </c>
      <c r="K273" s="3">
        <f t="shared" si="86"/>
        <v>6.3740901847623615E-3</v>
      </c>
      <c r="L273" s="15" t="str">
        <f t="shared" si="87"/>
        <v/>
      </c>
      <c r="M273" s="12">
        <v>-0.13294761513528094</v>
      </c>
      <c r="N273" s="15" t="str">
        <f t="shared" si="89"/>
        <v/>
      </c>
      <c r="O273" s="15" t="str">
        <f t="shared" si="90"/>
        <v>Exit Trade</v>
      </c>
      <c r="P273" s="15" t="str">
        <f t="shared" si="91"/>
        <v/>
      </c>
      <c r="Q273" s="15">
        <f t="shared" si="92"/>
        <v>1070.5</v>
      </c>
      <c r="R273" s="15" t="str">
        <f t="shared" si="93"/>
        <v/>
      </c>
      <c r="S273" s="15">
        <f t="shared" si="94"/>
        <v>1216.7</v>
      </c>
      <c r="T273" s="18" t="str">
        <f t="shared" si="95"/>
        <v/>
      </c>
      <c r="U273" s="18">
        <f t="shared" si="96"/>
        <v>-1.6762342135476463E-2</v>
      </c>
      <c r="V273" s="18" t="str">
        <f t="shared" si="97"/>
        <v/>
      </c>
      <c r="W273" s="18">
        <f t="shared" si="98"/>
        <v>-3.3175732051332986E-2</v>
      </c>
      <c r="X273" s="18" t="str">
        <f t="shared" si="77"/>
        <v/>
      </c>
      <c r="Y273" s="18" t="str">
        <f t="shared" si="78"/>
        <v/>
      </c>
      <c r="Z273" s="18" t="str">
        <f t="shared" si="79"/>
        <v/>
      </c>
      <c r="AA273" s="18" t="str">
        <f t="shared" si="80"/>
        <v/>
      </c>
    </row>
    <row r="274" spans="1:27">
      <c r="A274" s="11">
        <v>42405</v>
      </c>
      <c r="B274" s="12">
        <v>1055.25</v>
      </c>
      <c r="C274" s="12">
        <v>1182.95</v>
      </c>
      <c r="D274" s="9">
        <f t="shared" si="88"/>
        <v>-4.9611027771899595E-2</v>
      </c>
      <c r="E274" s="9">
        <f t="shared" si="81"/>
        <v>-5.0135252129524868E-2</v>
      </c>
      <c r="F274" s="9">
        <f t="shared" si="82"/>
        <v>6.9861879533141312E-3</v>
      </c>
      <c r="G274" s="9">
        <f t="shared" si="83"/>
        <v>-3.4416329234568069E-2</v>
      </c>
      <c r="H274" s="9">
        <f t="shared" si="84"/>
        <v>-6.5854175024481668E-2</v>
      </c>
      <c r="I274" s="9">
        <f t="shared" si="85"/>
        <v>7.5037253668016488E-2</v>
      </c>
      <c r="J274" s="3">
        <f t="shared" si="86"/>
        <v>5.7662981319099834E-3</v>
      </c>
      <c r="K274" s="3">
        <f t="shared" si="86"/>
        <v>1.2496255402918764E-2</v>
      </c>
      <c r="L274" s="15" t="str">
        <f t="shared" si="87"/>
        <v>Exit Trade</v>
      </c>
      <c r="M274" s="12">
        <v>-0.13294761513528094</v>
      </c>
      <c r="N274" s="15" t="str">
        <f t="shared" si="89"/>
        <v/>
      </c>
      <c r="O274" s="15" t="str">
        <f t="shared" si="90"/>
        <v>Exit Trade</v>
      </c>
      <c r="P274" s="15" t="str">
        <f t="shared" si="91"/>
        <v/>
      </c>
      <c r="Q274" s="15">
        <f t="shared" si="92"/>
        <v>1070.5</v>
      </c>
      <c r="R274" s="15" t="str">
        <f t="shared" si="93"/>
        <v/>
      </c>
      <c r="S274" s="15">
        <f t="shared" si="94"/>
        <v>1216.7</v>
      </c>
      <c r="T274" s="18" t="str">
        <f t="shared" si="95"/>
        <v/>
      </c>
      <c r="U274" s="18">
        <f t="shared" si="96"/>
        <v>-1.6762342135476463E-2</v>
      </c>
      <c r="V274" s="18" t="str">
        <f t="shared" si="97"/>
        <v/>
      </c>
      <c r="W274" s="18">
        <f t="shared" si="98"/>
        <v>-3.3175732051332986E-2</v>
      </c>
      <c r="X274" s="18" t="str">
        <f t="shared" si="77"/>
        <v/>
      </c>
      <c r="Y274" s="18" t="str">
        <f t="shared" si="78"/>
        <v/>
      </c>
      <c r="Z274" s="18" t="str">
        <f t="shared" si="79"/>
        <v/>
      </c>
      <c r="AA274" s="18" t="str">
        <f t="shared" si="80"/>
        <v/>
      </c>
    </row>
    <row r="275" spans="1:27">
      <c r="A275" s="11">
        <v>42408</v>
      </c>
      <c r="B275" s="12">
        <v>1035.8499999999999</v>
      </c>
      <c r="C275" s="12">
        <v>1164.0999999999999</v>
      </c>
      <c r="D275" s="9">
        <f t="shared" si="88"/>
        <v>-5.0693418852338322E-2</v>
      </c>
      <c r="E275" s="9">
        <f t="shared" si="81"/>
        <v>-4.9866968998643998E-2</v>
      </c>
      <c r="F275" s="9">
        <f t="shared" si="82"/>
        <v>6.7962350349590594E-3</v>
      </c>
      <c r="G275" s="9">
        <f t="shared" si="83"/>
        <v>-3.4575440169986114E-2</v>
      </c>
      <c r="H275" s="9">
        <f t="shared" si="84"/>
        <v>-6.5158497827301876E-2</v>
      </c>
      <c r="I275" s="9">
        <f t="shared" si="85"/>
        <v>-0.12160407187849737</v>
      </c>
      <c r="J275" s="3">
        <f t="shared" si="86"/>
        <v>-1.8384269130537874E-2</v>
      </c>
      <c r="K275" s="3">
        <f t="shared" si="86"/>
        <v>-1.5934739422629979E-2</v>
      </c>
      <c r="L275" s="15" t="str">
        <f t="shared" si="87"/>
        <v>Exit Trade</v>
      </c>
      <c r="M275" s="12">
        <v>-0.13294761513528094</v>
      </c>
      <c r="N275" s="15" t="str">
        <f t="shared" si="89"/>
        <v/>
      </c>
      <c r="O275" s="15" t="str">
        <f t="shared" si="90"/>
        <v>Exit Trade</v>
      </c>
      <c r="P275" s="15" t="str">
        <f t="shared" si="91"/>
        <v/>
      </c>
      <c r="Q275" s="15">
        <f t="shared" si="92"/>
        <v>1070.5</v>
      </c>
      <c r="R275" s="15" t="str">
        <f t="shared" si="93"/>
        <v/>
      </c>
      <c r="S275" s="15">
        <f t="shared" si="94"/>
        <v>1216.7</v>
      </c>
      <c r="T275" s="18" t="str">
        <f t="shared" si="95"/>
        <v/>
      </c>
      <c r="U275" s="18">
        <f t="shared" si="96"/>
        <v>-1.6762342135476463E-2</v>
      </c>
      <c r="V275" s="18" t="str">
        <f t="shared" si="97"/>
        <v/>
      </c>
      <c r="W275" s="18">
        <f t="shared" si="98"/>
        <v>-3.3175732051332986E-2</v>
      </c>
      <c r="X275" s="18" t="str">
        <f t="shared" si="77"/>
        <v/>
      </c>
      <c r="Y275" s="18" t="str">
        <f t="shared" si="78"/>
        <v/>
      </c>
      <c r="Z275" s="18" t="str">
        <f t="shared" si="79"/>
        <v/>
      </c>
      <c r="AA275" s="18" t="str">
        <f t="shared" si="80"/>
        <v/>
      </c>
    </row>
    <row r="276" spans="1:27">
      <c r="A276" s="11">
        <v>42409</v>
      </c>
      <c r="B276" s="12">
        <v>1026.05</v>
      </c>
      <c r="C276" s="12">
        <v>1159.9000000000001</v>
      </c>
      <c r="D276" s="9">
        <f t="shared" si="88"/>
        <v>-5.3252023725046504E-2</v>
      </c>
      <c r="E276" s="9">
        <f t="shared" si="81"/>
        <v>-4.9750100942777285E-2</v>
      </c>
      <c r="F276" s="9">
        <f t="shared" si="82"/>
        <v>6.7031571317649179E-3</v>
      </c>
      <c r="G276" s="9">
        <f t="shared" si="83"/>
        <v>-3.4667997396306216E-2</v>
      </c>
      <c r="H276" s="9">
        <f t="shared" si="84"/>
        <v>-6.4832204489248355E-2</v>
      </c>
      <c r="I276" s="9">
        <f t="shared" si="85"/>
        <v>-0.52242886649252318</v>
      </c>
      <c r="J276" s="3">
        <f t="shared" si="86"/>
        <v>-9.4608292706472516E-3</v>
      </c>
      <c r="K276" s="3">
        <f t="shared" si="86"/>
        <v>-3.6079374624171621E-3</v>
      </c>
      <c r="L276" s="15" t="str">
        <f t="shared" si="87"/>
        <v/>
      </c>
      <c r="M276" s="12">
        <v>-0.13294761513528094</v>
      </c>
      <c r="N276" s="15" t="str">
        <f t="shared" si="89"/>
        <v/>
      </c>
      <c r="O276" s="15" t="str">
        <f t="shared" si="90"/>
        <v>Exit Trade</v>
      </c>
      <c r="P276" s="15" t="str">
        <f t="shared" si="91"/>
        <v/>
      </c>
      <c r="Q276" s="15">
        <f t="shared" si="92"/>
        <v>1070.5</v>
      </c>
      <c r="R276" s="15" t="str">
        <f t="shared" si="93"/>
        <v/>
      </c>
      <c r="S276" s="15">
        <f t="shared" si="94"/>
        <v>1216.7</v>
      </c>
      <c r="T276" s="18" t="str">
        <f t="shared" si="95"/>
        <v/>
      </c>
      <c r="U276" s="18">
        <f t="shared" si="96"/>
        <v>-1.6762342135476463E-2</v>
      </c>
      <c r="V276" s="18" t="str">
        <f t="shared" si="97"/>
        <v/>
      </c>
      <c r="W276" s="18">
        <f t="shared" si="98"/>
        <v>-3.3175732051332986E-2</v>
      </c>
      <c r="X276" s="18" t="str">
        <f t="shared" si="77"/>
        <v/>
      </c>
      <c r="Y276" s="18" t="str">
        <f t="shared" si="78"/>
        <v/>
      </c>
      <c r="Z276" s="18" t="str">
        <f t="shared" si="79"/>
        <v/>
      </c>
      <c r="AA276" s="18" t="str">
        <f t="shared" si="80"/>
        <v/>
      </c>
    </row>
    <row r="277" spans="1:27">
      <c r="A277" s="11">
        <v>42410</v>
      </c>
      <c r="B277" s="12">
        <v>1012.95</v>
      </c>
      <c r="C277" s="12">
        <v>1116.55</v>
      </c>
      <c r="D277" s="9">
        <f t="shared" si="88"/>
        <v>-4.2290167120519674E-2</v>
      </c>
      <c r="E277" s="9">
        <f t="shared" si="81"/>
        <v>-4.9199036108883223E-2</v>
      </c>
      <c r="F277" s="9">
        <f t="shared" si="82"/>
        <v>6.6105354847116361E-3</v>
      </c>
      <c r="G277" s="9">
        <f t="shared" si="83"/>
        <v>-3.4325331268282043E-2</v>
      </c>
      <c r="H277" s="9">
        <f t="shared" si="84"/>
        <v>-6.4072740949484397E-2</v>
      </c>
      <c r="I277" s="9">
        <f t="shared" si="85"/>
        <v>1.0451300056314465</v>
      </c>
      <c r="J277" s="3">
        <f t="shared" si="86"/>
        <v>-1.2767408995662892E-2</v>
      </c>
      <c r="K277" s="3">
        <f t="shared" si="86"/>
        <v>-3.7373911544098741E-2</v>
      </c>
      <c r="L277" s="15" t="str">
        <f t="shared" si="87"/>
        <v/>
      </c>
      <c r="M277" s="12">
        <v>-0.13294761513528094</v>
      </c>
      <c r="N277" s="15" t="str">
        <f t="shared" si="89"/>
        <v/>
      </c>
      <c r="O277" s="15" t="str">
        <f t="shared" si="90"/>
        <v>Exit Trade</v>
      </c>
      <c r="P277" s="15" t="str">
        <f t="shared" si="91"/>
        <v/>
      </c>
      <c r="Q277" s="15">
        <f t="shared" si="92"/>
        <v>1070.5</v>
      </c>
      <c r="R277" s="15" t="str">
        <f t="shared" si="93"/>
        <v/>
      </c>
      <c r="S277" s="15">
        <f t="shared" si="94"/>
        <v>1216.7</v>
      </c>
      <c r="T277" s="18" t="str">
        <f t="shared" si="95"/>
        <v/>
      </c>
      <c r="U277" s="18">
        <f t="shared" si="96"/>
        <v>-1.6762342135476463E-2</v>
      </c>
      <c r="V277" s="18" t="str">
        <f t="shared" si="97"/>
        <v/>
      </c>
      <c r="W277" s="18">
        <f t="shared" si="98"/>
        <v>-3.3175732051332986E-2</v>
      </c>
      <c r="X277" s="18" t="str">
        <f t="shared" si="77"/>
        <v/>
      </c>
      <c r="Y277" s="18" t="str">
        <f t="shared" si="78"/>
        <v/>
      </c>
      <c r="Z277" s="18" t="str">
        <f t="shared" si="79"/>
        <v/>
      </c>
      <c r="AA277" s="18" t="str">
        <f t="shared" si="80"/>
        <v/>
      </c>
    </row>
    <row r="278" spans="1:27">
      <c r="A278" s="11">
        <v>42411</v>
      </c>
      <c r="B278" s="12">
        <v>975.3</v>
      </c>
      <c r="C278" s="12">
        <v>1066.6500000000001</v>
      </c>
      <c r="D278" s="9">
        <f t="shared" si="88"/>
        <v>-3.8883713480159718E-2</v>
      </c>
      <c r="E278" s="9">
        <f t="shared" si="81"/>
        <v>-4.8492360258136413E-2</v>
      </c>
      <c r="F278" s="9">
        <f t="shared" si="82"/>
        <v>6.539582822137977E-3</v>
      </c>
      <c r="G278" s="9">
        <f t="shared" si="83"/>
        <v>-3.3778298908325968E-2</v>
      </c>
      <c r="H278" s="9">
        <f t="shared" si="84"/>
        <v>-6.3206421607946858E-2</v>
      </c>
      <c r="I278" s="9">
        <f t="shared" si="85"/>
        <v>1.4693057706141801</v>
      </c>
      <c r="J278" s="3">
        <f t="shared" si="86"/>
        <v>-3.7168665778172752E-2</v>
      </c>
      <c r="K278" s="3">
        <f t="shared" si="86"/>
        <v>-4.4691236397832491E-2</v>
      </c>
      <c r="L278" s="15" t="str">
        <f t="shared" si="87"/>
        <v/>
      </c>
      <c r="M278" s="12">
        <v>-0.13294761513528094</v>
      </c>
      <c r="N278" s="15" t="str">
        <f t="shared" si="89"/>
        <v/>
      </c>
      <c r="O278" s="15" t="str">
        <f t="shared" si="90"/>
        <v>Exit Trade</v>
      </c>
      <c r="P278" s="15" t="str">
        <f t="shared" si="91"/>
        <v/>
      </c>
      <c r="Q278" s="15">
        <f t="shared" si="92"/>
        <v>1070.5</v>
      </c>
      <c r="R278" s="15" t="str">
        <f t="shared" si="93"/>
        <v/>
      </c>
      <c r="S278" s="15">
        <f t="shared" si="94"/>
        <v>1216.7</v>
      </c>
      <c r="T278" s="18" t="str">
        <f t="shared" si="95"/>
        <v/>
      </c>
      <c r="U278" s="18">
        <f t="shared" si="96"/>
        <v>-1.6762342135476463E-2</v>
      </c>
      <c r="V278" s="18" t="str">
        <f t="shared" si="97"/>
        <v/>
      </c>
      <c r="W278" s="18">
        <f t="shared" si="98"/>
        <v>-3.3175732051332986E-2</v>
      </c>
      <c r="X278" s="18" t="str">
        <f t="shared" si="77"/>
        <v/>
      </c>
      <c r="Y278" s="18" t="str">
        <f t="shared" si="78"/>
        <v/>
      </c>
      <c r="Z278" s="18" t="str">
        <f t="shared" si="79"/>
        <v/>
      </c>
      <c r="AA278" s="18" t="str">
        <f t="shared" si="80"/>
        <v/>
      </c>
    </row>
    <row r="279" spans="1:27">
      <c r="A279" s="11">
        <v>42412</v>
      </c>
      <c r="B279" s="12">
        <v>971.4</v>
      </c>
      <c r="C279" s="12">
        <v>1083.75</v>
      </c>
      <c r="D279" s="9">
        <f t="shared" si="88"/>
        <v>-4.7531011347249345E-2</v>
      </c>
      <c r="E279" s="9">
        <f t="shared" si="81"/>
        <v>-4.7830937142438433E-2</v>
      </c>
      <c r="F279" s="9">
        <f t="shared" si="82"/>
        <v>5.4819854329780249E-3</v>
      </c>
      <c r="G279" s="9">
        <f t="shared" si="83"/>
        <v>-3.5496469918237877E-2</v>
      </c>
      <c r="H279" s="9">
        <f t="shared" si="84"/>
        <v>-6.0165404366638989E-2</v>
      </c>
      <c r="I279" s="9">
        <f t="shared" si="85"/>
        <v>5.471116238011535E-2</v>
      </c>
      <c r="J279" s="3">
        <f t="shared" si="86"/>
        <v>-3.9987696093509457E-3</v>
      </c>
      <c r="K279" s="3">
        <f t="shared" si="86"/>
        <v>1.6031500492195105E-2</v>
      </c>
      <c r="L279" s="15" t="str">
        <f t="shared" si="87"/>
        <v>Exit Trade</v>
      </c>
      <c r="M279" s="12">
        <v>-0.13294761513528094</v>
      </c>
      <c r="N279" s="15" t="str">
        <f t="shared" si="89"/>
        <v/>
      </c>
      <c r="O279" s="15" t="str">
        <f t="shared" si="90"/>
        <v>Exit Trade</v>
      </c>
      <c r="P279" s="15" t="str">
        <f t="shared" si="91"/>
        <v/>
      </c>
      <c r="Q279" s="15">
        <f t="shared" si="92"/>
        <v>1070.5</v>
      </c>
      <c r="R279" s="15" t="str">
        <f t="shared" si="93"/>
        <v/>
      </c>
      <c r="S279" s="15">
        <f t="shared" si="94"/>
        <v>1216.7</v>
      </c>
      <c r="T279" s="18" t="str">
        <f t="shared" si="95"/>
        <v/>
      </c>
      <c r="U279" s="18">
        <f t="shared" si="96"/>
        <v>-1.6762342135476463E-2</v>
      </c>
      <c r="V279" s="18" t="str">
        <f t="shared" si="97"/>
        <v/>
      </c>
      <c r="W279" s="18">
        <f t="shared" si="98"/>
        <v>-3.3175732051332986E-2</v>
      </c>
      <c r="X279" s="18" t="str">
        <f t="shared" si="77"/>
        <v/>
      </c>
      <c r="Y279" s="18" t="str">
        <f t="shared" si="78"/>
        <v/>
      </c>
      <c r="Z279" s="18" t="str">
        <f t="shared" si="79"/>
        <v/>
      </c>
      <c r="AA279" s="18" t="str">
        <f t="shared" si="80"/>
        <v/>
      </c>
    </row>
    <row r="280" spans="1:27">
      <c r="A280" s="11">
        <v>42415</v>
      </c>
      <c r="B280" s="12">
        <v>973.6</v>
      </c>
      <c r="C280" s="12">
        <v>1080.45</v>
      </c>
      <c r="D280" s="9">
        <f t="shared" si="88"/>
        <v>-4.5224108610362412E-2</v>
      </c>
      <c r="E280" s="9">
        <f t="shared" si="81"/>
        <v>-4.7241480860221459E-2</v>
      </c>
      <c r="F280" s="9">
        <f t="shared" si="82"/>
        <v>4.6998637272536595E-3</v>
      </c>
      <c r="G280" s="9">
        <f t="shared" si="83"/>
        <v>-3.6666787473900724E-2</v>
      </c>
      <c r="H280" s="9">
        <f t="shared" si="84"/>
        <v>-5.7816174246542194E-2</v>
      </c>
      <c r="I280" s="9">
        <f t="shared" si="85"/>
        <v>0.42924058375579482</v>
      </c>
      <c r="J280" s="3">
        <f t="shared" si="86"/>
        <v>2.2647724933086734E-3</v>
      </c>
      <c r="K280" s="3">
        <f t="shared" si="86"/>
        <v>-3.0449826989618956E-3</v>
      </c>
      <c r="L280" s="15" t="str">
        <f t="shared" si="87"/>
        <v>Exit Trade</v>
      </c>
      <c r="M280" s="12">
        <v>-0.13294761513528094</v>
      </c>
      <c r="N280" s="15" t="str">
        <f t="shared" si="89"/>
        <v/>
      </c>
      <c r="O280" s="15" t="str">
        <f t="shared" si="90"/>
        <v>Exit Trade</v>
      </c>
      <c r="P280" s="15" t="str">
        <f t="shared" si="91"/>
        <v/>
      </c>
      <c r="Q280" s="15">
        <f t="shared" si="92"/>
        <v>1070.5</v>
      </c>
      <c r="R280" s="15" t="str">
        <f t="shared" si="93"/>
        <v/>
      </c>
      <c r="S280" s="15">
        <f t="shared" si="94"/>
        <v>1216.7</v>
      </c>
      <c r="T280" s="18" t="str">
        <f t="shared" si="95"/>
        <v/>
      </c>
      <c r="U280" s="18">
        <f t="shared" si="96"/>
        <v>-1.6762342135476463E-2</v>
      </c>
      <c r="V280" s="18" t="str">
        <f t="shared" si="97"/>
        <v/>
      </c>
      <c r="W280" s="18">
        <f t="shared" si="98"/>
        <v>-3.3175732051332986E-2</v>
      </c>
      <c r="X280" s="18" t="str">
        <f t="shared" si="77"/>
        <v/>
      </c>
      <c r="Y280" s="18" t="str">
        <f t="shared" si="78"/>
        <v/>
      </c>
      <c r="Z280" s="18" t="str">
        <f t="shared" si="79"/>
        <v/>
      </c>
      <c r="AA280" s="18" t="str">
        <f t="shared" si="80"/>
        <v/>
      </c>
    </row>
    <row r="281" spans="1:27">
      <c r="A281" s="11">
        <v>42416</v>
      </c>
      <c r="B281" s="12">
        <v>973.45</v>
      </c>
      <c r="C281" s="12">
        <v>1077.1500000000001</v>
      </c>
      <c r="D281" s="9">
        <f t="shared" si="88"/>
        <v>-4.3962536328197584E-2</v>
      </c>
      <c r="E281" s="9">
        <f t="shared" si="81"/>
        <v>-4.6853670857083987E-2</v>
      </c>
      <c r="F281" s="9">
        <f t="shared" si="82"/>
        <v>4.4605568900308677E-3</v>
      </c>
      <c r="G281" s="9">
        <f t="shared" si="83"/>
        <v>-3.6817417854514534E-2</v>
      </c>
      <c r="H281" s="9">
        <f t="shared" si="84"/>
        <v>-5.6889923859653441E-2</v>
      </c>
      <c r="I281" s="9">
        <f t="shared" si="85"/>
        <v>0.64815551066010424</v>
      </c>
      <c r="J281" s="3">
        <f t="shared" si="86"/>
        <v>-1.5406737880030533E-4</v>
      </c>
      <c r="K281" s="3">
        <f t="shared" si="86"/>
        <v>-3.0542829376648197E-3</v>
      </c>
      <c r="L281" s="15" t="str">
        <f t="shared" si="87"/>
        <v/>
      </c>
      <c r="M281" s="12">
        <v>-0.13294761513528094</v>
      </c>
      <c r="N281" s="15" t="str">
        <f t="shared" si="89"/>
        <v/>
      </c>
      <c r="O281" s="15" t="str">
        <f t="shared" si="90"/>
        <v>Exit Trade</v>
      </c>
      <c r="P281" s="15" t="str">
        <f t="shared" si="91"/>
        <v/>
      </c>
      <c r="Q281" s="15">
        <f t="shared" si="92"/>
        <v>1070.5</v>
      </c>
      <c r="R281" s="15" t="str">
        <f t="shared" si="93"/>
        <v/>
      </c>
      <c r="S281" s="15">
        <f t="shared" si="94"/>
        <v>1216.7</v>
      </c>
      <c r="T281" s="18" t="str">
        <f t="shared" si="95"/>
        <v/>
      </c>
      <c r="U281" s="18">
        <f t="shared" si="96"/>
        <v>-1.6762342135476463E-2</v>
      </c>
      <c r="V281" s="18" t="str">
        <f t="shared" si="97"/>
        <v/>
      </c>
      <c r="W281" s="18">
        <f t="shared" si="98"/>
        <v>-3.3175732051332986E-2</v>
      </c>
      <c r="X281" s="18" t="str">
        <f t="shared" ref="X281:X344" si="99">IF(AND(O280="Enter Trade",O281="Exit Trade",U280&gt;W280),1-Q281/Q280,IF(AND(O280="Enter Trade",O281="Exit Trade",U280&lt;W280),Q281/Q280-1,""))</f>
        <v/>
      </c>
      <c r="Y281" s="18" t="str">
        <f t="shared" ref="Y281:Y344" si="100">IF(AND(O280="Enter Trade",O281="Exit Trade",U280&gt;W280),S281/S280-1,IF(AND(O280="Enter Trade",O281="Exit Trade",U280&lt;W280),1-S281/S280,""))</f>
        <v/>
      </c>
      <c r="Z281" s="18" t="str">
        <f t="shared" ref="Z281:Z344" si="101">IF(AND(X281&lt;&gt;"",Y281&lt;&gt;""),(X281+Y281),"")</f>
        <v/>
      </c>
      <c r="AA281" s="18" t="str">
        <f t="shared" ref="AA281:AA344" si="102">IF(AND(X281&lt;&gt;"",Y281&lt;&gt;""),(X281+Y281)/2,"")</f>
        <v/>
      </c>
    </row>
    <row r="282" spans="1:27">
      <c r="A282" s="11">
        <v>42417</v>
      </c>
      <c r="B282" s="12">
        <v>974.9</v>
      </c>
      <c r="C282" s="12">
        <v>1076.3</v>
      </c>
      <c r="D282" s="9">
        <f t="shared" si="88"/>
        <v>-4.2973269885267409E-2</v>
      </c>
      <c r="E282" s="9">
        <f t="shared" si="81"/>
        <v>-4.6410049778393546E-2</v>
      </c>
      <c r="F282" s="9">
        <f t="shared" si="82"/>
        <v>4.1408912918747447E-3</v>
      </c>
      <c r="G282" s="9">
        <f t="shared" si="83"/>
        <v>-3.709304437167537E-2</v>
      </c>
      <c r="H282" s="9">
        <f t="shared" si="84"/>
        <v>-5.5727055185111722E-2</v>
      </c>
      <c r="I282" s="9">
        <f t="shared" si="85"/>
        <v>0.82996139016491077</v>
      </c>
      <c r="J282" s="3">
        <f t="shared" si="86"/>
        <v>1.4895474857465013E-3</v>
      </c>
      <c r="K282" s="3">
        <f t="shared" si="86"/>
        <v>-7.8911943554763617E-4</v>
      </c>
      <c r="L282" s="15" t="str">
        <f t="shared" si="87"/>
        <v/>
      </c>
      <c r="M282" s="12">
        <v>-0.13294761513528094</v>
      </c>
      <c r="N282" s="15" t="str">
        <f t="shared" si="89"/>
        <v/>
      </c>
      <c r="O282" s="15" t="str">
        <f t="shared" si="90"/>
        <v>Exit Trade</v>
      </c>
      <c r="P282" s="15" t="str">
        <f t="shared" si="91"/>
        <v/>
      </c>
      <c r="Q282" s="15">
        <f t="shared" si="92"/>
        <v>1070.5</v>
      </c>
      <c r="R282" s="15" t="str">
        <f t="shared" si="93"/>
        <v/>
      </c>
      <c r="S282" s="15">
        <f t="shared" si="94"/>
        <v>1216.7</v>
      </c>
      <c r="T282" s="18" t="str">
        <f t="shared" si="95"/>
        <v/>
      </c>
      <c r="U282" s="18">
        <f t="shared" si="96"/>
        <v>-1.6762342135476463E-2</v>
      </c>
      <c r="V282" s="18" t="str">
        <f t="shared" si="97"/>
        <v/>
      </c>
      <c r="W282" s="18">
        <f t="shared" si="98"/>
        <v>-3.3175732051332986E-2</v>
      </c>
      <c r="X282" s="18" t="str">
        <f t="shared" si="99"/>
        <v/>
      </c>
      <c r="Y282" s="18" t="str">
        <f t="shared" si="100"/>
        <v/>
      </c>
      <c r="Z282" s="18" t="str">
        <f t="shared" si="101"/>
        <v/>
      </c>
      <c r="AA282" s="18" t="str">
        <f t="shared" si="102"/>
        <v/>
      </c>
    </row>
    <row r="283" spans="1:27">
      <c r="A283" s="11">
        <v>42418</v>
      </c>
      <c r="B283" s="12">
        <v>989.45</v>
      </c>
      <c r="C283" s="12">
        <v>1069.0999999999999</v>
      </c>
      <c r="D283" s="9">
        <f t="shared" si="88"/>
        <v>-3.3624476706686335E-2</v>
      </c>
      <c r="E283" s="9">
        <f t="shared" si="81"/>
        <v>-4.5719901236374066E-2</v>
      </c>
      <c r="F283" s="9">
        <f t="shared" si="82"/>
        <v>4.486514112445209E-3</v>
      </c>
      <c r="G283" s="9">
        <f t="shared" si="83"/>
        <v>-3.5625244483372343E-2</v>
      </c>
      <c r="H283" s="9">
        <f t="shared" si="84"/>
        <v>-5.581455798937579E-2</v>
      </c>
      <c r="I283" s="9">
        <f t="shared" si="85"/>
        <v>2.6959515174901716</v>
      </c>
      <c r="J283" s="3">
        <f t="shared" si="86"/>
        <v>1.4924607652066949E-2</v>
      </c>
      <c r="K283" s="3">
        <f t="shared" si="86"/>
        <v>-6.6895846882839786E-3</v>
      </c>
      <c r="L283" s="15" t="str">
        <f t="shared" si="87"/>
        <v>Enter Trade</v>
      </c>
      <c r="M283" s="12">
        <v>2.6959515174901716</v>
      </c>
      <c r="N283" s="15" t="str">
        <f t="shared" si="89"/>
        <v>Enter Trade</v>
      </c>
      <c r="O283" s="15" t="str">
        <f t="shared" si="90"/>
        <v>Enter Trade</v>
      </c>
      <c r="P283" s="15">
        <f t="shared" si="91"/>
        <v>989.45</v>
      </c>
      <c r="Q283" s="15">
        <f t="shared" si="92"/>
        <v>989.45</v>
      </c>
      <c r="R283" s="15">
        <f t="shared" si="93"/>
        <v>1069.0999999999999</v>
      </c>
      <c r="S283" s="15">
        <f t="shared" si="94"/>
        <v>1069.0999999999999</v>
      </c>
      <c r="T283" s="18">
        <f t="shared" si="95"/>
        <v>1.4924607652066949E-2</v>
      </c>
      <c r="U283" s="18">
        <f t="shared" si="96"/>
        <v>1.4924607652066949E-2</v>
      </c>
      <c r="V283" s="18">
        <f t="shared" si="97"/>
        <v>-6.6895846882839786E-3</v>
      </c>
      <c r="W283" s="18">
        <f t="shared" si="98"/>
        <v>-6.6895846882839786E-3</v>
      </c>
      <c r="X283" s="18" t="str">
        <f t="shared" si="99"/>
        <v/>
      </c>
      <c r="Y283" s="18" t="str">
        <f t="shared" si="100"/>
        <v/>
      </c>
      <c r="Z283" s="18" t="str">
        <f t="shared" si="101"/>
        <v/>
      </c>
      <c r="AA283" s="18" t="str">
        <f t="shared" si="102"/>
        <v/>
      </c>
    </row>
    <row r="284" spans="1:27">
      <c r="A284" s="11">
        <v>42419</v>
      </c>
      <c r="B284" s="12">
        <v>989.3</v>
      </c>
      <c r="C284" s="12">
        <v>1060.8499999999999</v>
      </c>
      <c r="D284" s="9">
        <f t="shared" si="88"/>
        <v>-3.032597164048827E-2</v>
      </c>
      <c r="E284" s="9">
        <f t="shared" si="81"/>
        <v>-4.5132987905408074E-2</v>
      </c>
      <c r="F284" s="9">
        <f t="shared" si="82"/>
        <v>5.2701994246752209E-3</v>
      </c>
      <c r="G284" s="9">
        <f t="shared" si="83"/>
        <v>-3.3275039199888827E-2</v>
      </c>
      <c r="H284" s="9">
        <f t="shared" si="84"/>
        <v>-5.6990936610927322E-2</v>
      </c>
      <c r="I284" s="9">
        <f t="shared" si="85"/>
        <v>2.8095741871916537</v>
      </c>
      <c r="J284" s="3">
        <f t="shared" si="86"/>
        <v>-1.5159937338934856E-4</v>
      </c>
      <c r="K284" s="3">
        <f t="shared" si="86"/>
        <v>-7.7167711158918724E-3</v>
      </c>
      <c r="L284" s="15" t="str">
        <f t="shared" si="87"/>
        <v>Enter Trade</v>
      </c>
      <c r="M284" s="12">
        <v>2.6959515174901716</v>
      </c>
      <c r="N284" s="15" t="str">
        <f t="shared" si="89"/>
        <v/>
      </c>
      <c r="O284" s="15" t="str">
        <f t="shared" si="90"/>
        <v>Enter Trade</v>
      </c>
      <c r="P284" s="15" t="str">
        <f t="shared" si="91"/>
        <v/>
      </c>
      <c r="Q284" s="15">
        <f t="shared" si="92"/>
        <v>989.45</v>
      </c>
      <c r="R284" s="15" t="str">
        <f t="shared" si="93"/>
        <v/>
      </c>
      <c r="S284" s="15">
        <f t="shared" si="94"/>
        <v>1069.0999999999999</v>
      </c>
      <c r="T284" s="18" t="str">
        <f t="shared" si="95"/>
        <v/>
      </c>
      <c r="U284" s="18">
        <f t="shared" si="96"/>
        <v>1.4924607652066949E-2</v>
      </c>
      <c r="V284" s="18" t="str">
        <f t="shared" si="97"/>
        <v/>
      </c>
      <c r="W284" s="18">
        <f t="shared" si="98"/>
        <v>-6.6895846882839786E-3</v>
      </c>
      <c r="X284" s="18" t="str">
        <f t="shared" si="99"/>
        <v/>
      </c>
      <c r="Y284" s="18" t="str">
        <f t="shared" si="100"/>
        <v/>
      </c>
      <c r="Z284" s="18" t="str">
        <f t="shared" si="101"/>
        <v/>
      </c>
      <c r="AA284" s="18" t="str">
        <f t="shared" si="102"/>
        <v/>
      </c>
    </row>
    <row r="285" spans="1:27">
      <c r="A285" s="11">
        <v>42422</v>
      </c>
      <c r="B285" s="12">
        <v>988.75</v>
      </c>
      <c r="C285" s="12">
        <v>1058.4000000000001</v>
      </c>
      <c r="D285" s="9">
        <f t="shared" si="88"/>
        <v>-2.9563334673711621E-2</v>
      </c>
      <c r="E285" s="9">
        <f t="shared" si="81"/>
        <v>-4.4666818383194404E-2</v>
      </c>
      <c r="F285" s="9">
        <f t="shared" si="82"/>
        <v>5.9852084456042919E-3</v>
      </c>
      <c r="G285" s="9">
        <f t="shared" si="83"/>
        <v>-3.1200099380584746E-2</v>
      </c>
      <c r="H285" s="9">
        <f t="shared" si="84"/>
        <v>-5.8133537385804061E-2</v>
      </c>
      <c r="I285" s="9">
        <f t="shared" si="85"/>
        <v>2.5234682879884014</v>
      </c>
      <c r="J285" s="3">
        <f t="shared" si="86"/>
        <v>-5.5594865056095679E-4</v>
      </c>
      <c r="K285" s="3">
        <f t="shared" si="86"/>
        <v>-2.3094688221707294E-3</v>
      </c>
      <c r="L285" s="15" t="str">
        <f t="shared" si="87"/>
        <v>Enter Trade</v>
      </c>
      <c r="M285" s="12">
        <v>2.6959515174901716</v>
      </c>
      <c r="N285" s="15" t="str">
        <f t="shared" si="89"/>
        <v/>
      </c>
      <c r="O285" s="15" t="str">
        <f t="shared" si="90"/>
        <v>Enter Trade</v>
      </c>
      <c r="P285" s="15" t="str">
        <f t="shared" si="91"/>
        <v/>
      </c>
      <c r="Q285" s="15">
        <f t="shared" si="92"/>
        <v>989.45</v>
      </c>
      <c r="R285" s="15" t="str">
        <f t="shared" si="93"/>
        <v/>
      </c>
      <c r="S285" s="15">
        <f t="shared" si="94"/>
        <v>1069.0999999999999</v>
      </c>
      <c r="T285" s="18" t="str">
        <f t="shared" si="95"/>
        <v/>
      </c>
      <c r="U285" s="18">
        <f t="shared" si="96"/>
        <v>1.4924607652066949E-2</v>
      </c>
      <c r="V285" s="18" t="str">
        <f t="shared" si="97"/>
        <v/>
      </c>
      <c r="W285" s="18">
        <f t="shared" si="98"/>
        <v>-6.6895846882839786E-3</v>
      </c>
      <c r="X285" s="18" t="str">
        <f t="shared" si="99"/>
        <v/>
      </c>
      <c r="Y285" s="18" t="str">
        <f t="shared" si="100"/>
        <v/>
      </c>
      <c r="Z285" s="18" t="str">
        <f t="shared" si="101"/>
        <v/>
      </c>
      <c r="AA285" s="18" t="str">
        <f t="shared" si="102"/>
        <v/>
      </c>
    </row>
    <row r="286" spans="1:27">
      <c r="A286" s="11">
        <v>42423</v>
      </c>
      <c r="B286" s="12">
        <v>970.05</v>
      </c>
      <c r="C286" s="12">
        <v>1051.0999999999999</v>
      </c>
      <c r="D286" s="9">
        <f t="shared" si="88"/>
        <v>-3.4849916084645091E-2</v>
      </c>
      <c r="E286" s="9">
        <f t="shared" si="81"/>
        <v>-4.4484948269574213E-2</v>
      </c>
      <c r="F286" s="9">
        <f t="shared" si="82"/>
        <v>6.201283475652266E-3</v>
      </c>
      <c r="G286" s="9">
        <f t="shared" si="83"/>
        <v>-3.0532060449356614E-2</v>
      </c>
      <c r="H286" s="9">
        <f t="shared" si="84"/>
        <v>-5.8437836089791813E-2</v>
      </c>
      <c r="I286" s="9">
        <f t="shared" si="85"/>
        <v>1.5537158110508222</v>
      </c>
      <c r="J286" s="3">
        <f t="shared" si="86"/>
        <v>-1.8912768647281968E-2</v>
      </c>
      <c r="K286" s="3">
        <f t="shared" si="86"/>
        <v>-6.8972033257749255E-3</v>
      </c>
      <c r="L286" s="15" t="str">
        <f t="shared" si="87"/>
        <v/>
      </c>
      <c r="M286" s="12">
        <v>2.6959515174901716</v>
      </c>
      <c r="N286" s="15" t="str">
        <f t="shared" si="89"/>
        <v/>
      </c>
      <c r="O286" s="15" t="str">
        <f t="shared" si="90"/>
        <v>Enter Trade</v>
      </c>
      <c r="P286" s="15" t="str">
        <f t="shared" si="91"/>
        <v/>
      </c>
      <c r="Q286" s="15">
        <f t="shared" si="92"/>
        <v>989.45</v>
      </c>
      <c r="R286" s="15" t="str">
        <f t="shared" si="93"/>
        <v/>
      </c>
      <c r="S286" s="15">
        <f t="shared" si="94"/>
        <v>1069.0999999999999</v>
      </c>
      <c r="T286" s="18" t="str">
        <f t="shared" si="95"/>
        <v/>
      </c>
      <c r="U286" s="18">
        <f t="shared" si="96"/>
        <v>1.4924607652066949E-2</v>
      </c>
      <c r="V286" s="18" t="str">
        <f t="shared" si="97"/>
        <v/>
      </c>
      <c r="W286" s="18">
        <f t="shared" si="98"/>
        <v>-6.6895846882839786E-3</v>
      </c>
      <c r="X286" s="18" t="str">
        <f t="shared" si="99"/>
        <v/>
      </c>
      <c r="Y286" s="18" t="str">
        <f t="shared" si="100"/>
        <v/>
      </c>
      <c r="Z286" s="18" t="str">
        <f t="shared" si="101"/>
        <v/>
      </c>
      <c r="AA286" s="18" t="str">
        <f t="shared" si="102"/>
        <v/>
      </c>
    </row>
    <row r="287" spans="1:27">
      <c r="A287" s="11">
        <v>42424</v>
      </c>
      <c r="B287" s="12">
        <v>949.6</v>
      </c>
      <c r="C287" s="12">
        <v>1022.1</v>
      </c>
      <c r="D287" s="9">
        <f t="shared" si="88"/>
        <v>-3.1952682341005054E-2</v>
      </c>
      <c r="E287" s="9">
        <f t="shared" si="81"/>
        <v>-4.4167704834019356E-2</v>
      </c>
      <c r="F287" s="9">
        <f t="shared" si="82"/>
        <v>6.5919751943897776E-3</v>
      </c>
      <c r="G287" s="9">
        <f t="shared" si="83"/>
        <v>-2.9335760646642357E-2</v>
      </c>
      <c r="H287" s="9">
        <f t="shared" si="84"/>
        <v>-5.8999649021396358E-2</v>
      </c>
      <c r="I287" s="9">
        <f t="shared" si="85"/>
        <v>1.8530140258127978</v>
      </c>
      <c r="J287" s="3">
        <f t="shared" si="86"/>
        <v>-2.1081387557342336E-2</v>
      </c>
      <c r="K287" s="3">
        <f t="shared" si="86"/>
        <v>-2.7590143659023774E-2</v>
      </c>
      <c r="L287" s="15" t="str">
        <f t="shared" si="87"/>
        <v/>
      </c>
      <c r="M287" s="12">
        <v>2.6959515174901716</v>
      </c>
      <c r="N287" s="15" t="str">
        <f t="shared" si="89"/>
        <v/>
      </c>
      <c r="O287" s="15" t="str">
        <f t="shared" si="90"/>
        <v>Enter Trade</v>
      </c>
      <c r="P287" s="15" t="str">
        <f t="shared" si="91"/>
        <v/>
      </c>
      <c r="Q287" s="15">
        <f t="shared" si="92"/>
        <v>989.45</v>
      </c>
      <c r="R287" s="15" t="str">
        <f t="shared" si="93"/>
        <v/>
      </c>
      <c r="S287" s="15">
        <f t="shared" si="94"/>
        <v>1069.0999999999999</v>
      </c>
      <c r="T287" s="18" t="str">
        <f t="shared" si="95"/>
        <v/>
      </c>
      <c r="U287" s="18">
        <f t="shared" si="96"/>
        <v>1.4924607652066949E-2</v>
      </c>
      <c r="V287" s="18" t="str">
        <f t="shared" si="97"/>
        <v/>
      </c>
      <c r="W287" s="18">
        <f t="shared" si="98"/>
        <v>-6.6895846882839786E-3</v>
      </c>
      <c r="X287" s="18" t="str">
        <f t="shared" si="99"/>
        <v/>
      </c>
      <c r="Y287" s="18" t="str">
        <f t="shared" si="100"/>
        <v/>
      </c>
      <c r="Z287" s="18" t="str">
        <f t="shared" si="101"/>
        <v/>
      </c>
      <c r="AA287" s="18" t="str">
        <f t="shared" si="102"/>
        <v/>
      </c>
    </row>
    <row r="288" spans="1:27">
      <c r="A288" s="11">
        <v>42425</v>
      </c>
      <c r="B288" s="12">
        <v>942.65</v>
      </c>
      <c r="C288" s="12">
        <v>1042.6500000000001</v>
      </c>
      <c r="D288" s="9">
        <f t="shared" si="88"/>
        <v>-4.3788075701866512E-2</v>
      </c>
      <c r="E288" s="9">
        <f t="shared" ref="E288:E351" si="103">AVERAGE(D259:D288)</f>
        <v>-4.4229128491511206E-2</v>
      </c>
      <c r="F288" s="9">
        <f t="shared" ref="F288:F351" si="104">STDEV(D259:D288)</f>
        <v>6.5791261191325695E-3</v>
      </c>
      <c r="G288" s="9">
        <f t="shared" ref="G288:G351" si="105">E288+2.25*F288</f>
        <v>-2.9426094723462925E-2</v>
      </c>
      <c r="H288" s="9">
        <f t="shared" ref="H288:H351" si="106">E288-2.25*F288</f>
        <v>-5.9032162259559484E-2</v>
      </c>
      <c r="I288" s="9">
        <f t="shared" ref="I288:I351" si="107">(D288-E288)/F288</f>
        <v>6.7038202590778903E-2</v>
      </c>
      <c r="J288" s="3">
        <f t="shared" ref="J288:K351" si="108">(B288-B287)/B287</f>
        <v>-7.3188711036226255E-3</v>
      </c>
      <c r="K288" s="3">
        <f t="shared" si="108"/>
        <v>2.0105664807748818E-2</v>
      </c>
      <c r="L288" s="15" t="str">
        <f t="shared" ref="L288:L351" si="109">IF(ABS(I288)&gt;2,"Enter Trade",IF(ABS(I288)&lt;0.5,"Exit Trade",""))</f>
        <v>Exit Trade</v>
      </c>
      <c r="M288" s="12">
        <v>6.7038202590778903E-2</v>
      </c>
      <c r="N288" s="15" t="str">
        <f t="shared" si="89"/>
        <v>Exit Trade</v>
      </c>
      <c r="O288" s="15" t="str">
        <f t="shared" si="90"/>
        <v>Exit Trade</v>
      </c>
      <c r="P288" s="15">
        <f t="shared" si="91"/>
        <v>942.65</v>
      </c>
      <c r="Q288" s="15">
        <f t="shared" si="92"/>
        <v>942.65</v>
      </c>
      <c r="R288" s="15">
        <f t="shared" si="93"/>
        <v>1042.6500000000001</v>
      </c>
      <c r="S288" s="15">
        <f t="shared" si="94"/>
        <v>1042.6500000000001</v>
      </c>
      <c r="T288" s="18">
        <f t="shared" si="95"/>
        <v>-7.3188711036226255E-3</v>
      </c>
      <c r="U288" s="18">
        <f t="shared" si="96"/>
        <v>-7.3188711036226255E-3</v>
      </c>
      <c r="V288" s="18">
        <f t="shared" si="97"/>
        <v>2.0105664807748818E-2</v>
      </c>
      <c r="W288" s="18">
        <f t="shared" si="98"/>
        <v>2.0105664807748818E-2</v>
      </c>
      <c r="X288" s="18">
        <f t="shared" si="99"/>
        <v>4.7299004497448172E-2</v>
      </c>
      <c r="Y288" s="18">
        <f t="shared" si="100"/>
        <v>-2.4740435880647116E-2</v>
      </c>
      <c r="Z288" s="18">
        <f t="shared" si="101"/>
        <v>2.2558568616801056E-2</v>
      </c>
      <c r="AA288" s="18">
        <f t="shared" si="102"/>
        <v>1.1279284308400528E-2</v>
      </c>
    </row>
    <row r="289" spans="1:27">
      <c r="A289" s="11">
        <v>42426</v>
      </c>
      <c r="B289" s="12">
        <v>961</v>
      </c>
      <c r="C289" s="12">
        <v>1053.7</v>
      </c>
      <c r="D289" s="9">
        <f t="shared" si="88"/>
        <v>-3.9993592382484677E-2</v>
      </c>
      <c r="E289" s="9">
        <f t="shared" si="103"/>
        <v>-4.4125249819105178E-2</v>
      </c>
      <c r="F289" s="9">
        <f t="shared" si="104"/>
        <v>6.621869728271999E-3</v>
      </c>
      <c r="G289" s="9">
        <f t="shared" si="105"/>
        <v>-2.922604293049318E-2</v>
      </c>
      <c r="H289" s="9">
        <f t="shared" si="106"/>
        <v>-5.9024456707717179E-2</v>
      </c>
      <c r="I289" s="9">
        <f t="shared" si="107"/>
        <v>0.62394121391129687</v>
      </c>
      <c r="J289" s="3">
        <f t="shared" si="108"/>
        <v>1.9466397920755343E-2</v>
      </c>
      <c r="K289" s="3">
        <f t="shared" si="108"/>
        <v>1.0597995492255267E-2</v>
      </c>
      <c r="L289" s="15" t="str">
        <f t="shared" si="109"/>
        <v/>
      </c>
      <c r="M289" s="12">
        <v>6.7038202590778903E-2</v>
      </c>
      <c r="N289" s="15" t="str">
        <f t="shared" si="89"/>
        <v/>
      </c>
      <c r="O289" s="15" t="str">
        <f t="shared" si="90"/>
        <v>Exit Trade</v>
      </c>
      <c r="P289" s="15" t="str">
        <f t="shared" si="91"/>
        <v/>
      </c>
      <c r="Q289" s="15">
        <f t="shared" si="92"/>
        <v>942.65</v>
      </c>
      <c r="R289" s="15" t="str">
        <f t="shared" si="93"/>
        <v/>
      </c>
      <c r="S289" s="15">
        <f t="shared" si="94"/>
        <v>1042.6500000000001</v>
      </c>
      <c r="T289" s="18" t="str">
        <f t="shared" si="95"/>
        <v/>
      </c>
      <c r="U289" s="18">
        <f t="shared" si="96"/>
        <v>-7.3188711036226255E-3</v>
      </c>
      <c r="V289" s="18" t="str">
        <f t="shared" si="97"/>
        <v/>
      </c>
      <c r="W289" s="18">
        <f t="shared" si="98"/>
        <v>2.0105664807748818E-2</v>
      </c>
      <c r="X289" s="18" t="str">
        <f t="shared" si="99"/>
        <v/>
      </c>
      <c r="Y289" s="18" t="str">
        <f t="shared" si="100"/>
        <v/>
      </c>
      <c r="Z289" s="18" t="str">
        <f t="shared" si="101"/>
        <v/>
      </c>
      <c r="AA289" s="18" t="str">
        <f t="shared" si="102"/>
        <v/>
      </c>
    </row>
    <row r="290" spans="1:27">
      <c r="A290" s="11">
        <v>42429</v>
      </c>
      <c r="B290" s="12">
        <v>971.85</v>
      </c>
      <c r="C290" s="12">
        <v>1060.3</v>
      </c>
      <c r="D290" s="9">
        <f t="shared" si="88"/>
        <v>-3.7829522406233045E-2</v>
      </c>
      <c r="E290" s="9">
        <f t="shared" si="103"/>
        <v>-4.3963164851099718E-2</v>
      </c>
      <c r="F290" s="9">
        <f t="shared" si="104"/>
        <v>6.7169873161429198E-3</v>
      </c>
      <c r="G290" s="9">
        <f t="shared" si="105"/>
        <v>-2.884994338977815E-2</v>
      </c>
      <c r="H290" s="9">
        <f t="shared" si="106"/>
        <v>-5.9076386312421285E-2</v>
      </c>
      <c r="I290" s="9">
        <f t="shared" si="107"/>
        <v>0.91315379294013321</v>
      </c>
      <c r="J290" s="3">
        <f t="shared" si="108"/>
        <v>1.1290322580645185E-2</v>
      </c>
      <c r="K290" s="3">
        <f t="shared" si="108"/>
        <v>6.2636424029609084E-3</v>
      </c>
      <c r="L290" s="15" t="str">
        <f t="shared" si="109"/>
        <v/>
      </c>
      <c r="M290" s="12">
        <v>6.7038202590778903E-2</v>
      </c>
      <c r="N290" s="15" t="str">
        <f t="shared" si="89"/>
        <v/>
      </c>
      <c r="O290" s="15" t="str">
        <f t="shared" si="90"/>
        <v>Exit Trade</v>
      </c>
      <c r="P290" s="15" t="str">
        <f t="shared" si="91"/>
        <v/>
      </c>
      <c r="Q290" s="15">
        <f t="shared" si="92"/>
        <v>942.65</v>
      </c>
      <c r="R290" s="15" t="str">
        <f t="shared" si="93"/>
        <v/>
      </c>
      <c r="S290" s="15">
        <f t="shared" si="94"/>
        <v>1042.6500000000001</v>
      </c>
      <c r="T290" s="18" t="str">
        <f t="shared" si="95"/>
        <v/>
      </c>
      <c r="U290" s="18">
        <f t="shared" si="96"/>
        <v>-7.3188711036226255E-3</v>
      </c>
      <c r="V290" s="18" t="str">
        <f t="shared" si="97"/>
        <v/>
      </c>
      <c r="W290" s="18">
        <f t="shared" si="98"/>
        <v>2.0105664807748818E-2</v>
      </c>
      <c r="X290" s="18" t="str">
        <f t="shared" si="99"/>
        <v/>
      </c>
      <c r="Y290" s="18" t="str">
        <f t="shared" si="100"/>
        <v/>
      </c>
      <c r="Z290" s="18" t="str">
        <f t="shared" si="101"/>
        <v/>
      </c>
      <c r="AA290" s="18" t="str">
        <f t="shared" si="102"/>
        <v/>
      </c>
    </row>
    <row r="291" spans="1:27">
      <c r="A291" s="11">
        <v>42430</v>
      </c>
      <c r="B291" s="12">
        <v>984.15</v>
      </c>
      <c r="C291" s="12">
        <v>1069.45</v>
      </c>
      <c r="D291" s="9">
        <f t="shared" si="88"/>
        <v>-3.6099187997603442E-2</v>
      </c>
      <c r="E291" s="9">
        <f t="shared" si="103"/>
        <v>-4.3743610223999883E-2</v>
      </c>
      <c r="F291" s="9">
        <f t="shared" si="104"/>
        <v>6.8661690669083912E-3</v>
      </c>
      <c r="G291" s="9">
        <f t="shared" si="105"/>
        <v>-2.8294729823456002E-2</v>
      </c>
      <c r="H291" s="9">
        <f t="shared" si="106"/>
        <v>-5.9192490624543764E-2</v>
      </c>
      <c r="I291" s="9">
        <f t="shared" si="107"/>
        <v>1.1133460524936465</v>
      </c>
      <c r="J291" s="3">
        <f t="shared" si="108"/>
        <v>1.2656274116375937E-2</v>
      </c>
      <c r="K291" s="3">
        <f t="shared" si="108"/>
        <v>8.629633122701208E-3</v>
      </c>
      <c r="L291" s="15" t="str">
        <f t="shared" si="109"/>
        <v/>
      </c>
      <c r="M291" s="12">
        <v>6.7038202590778903E-2</v>
      </c>
      <c r="N291" s="15" t="str">
        <f t="shared" si="89"/>
        <v/>
      </c>
      <c r="O291" s="15" t="str">
        <f t="shared" si="90"/>
        <v>Exit Trade</v>
      </c>
      <c r="P291" s="15" t="str">
        <f t="shared" si="91"/>
        <v/>
      </c>
      <c r="Q291" s="15">
        <f t="shared" si="92"/>
        <v>942.65</v>
      </c>
      <c r="R291" s="15" t="str">
        <f t="shared" si="93"/>
        <v/>
      </c>
      <c r="S291" s="15">
        <f t="shared" si="94"/>
        <v>1042.6500000000001</v>
      </c>
      <c r="T291" s="18" t="str">
        <f t="shared" si="95"/>
        <v/>
      </c>
      <c r="U291" s="18">
        <f t="shared" si="96"/>
        <v>-7.3188711036226255E-3</v>
      </c>
      <c r="V291" s="18" t="str">
        <f t="shared" si="97"/>
        <v/>
      </c>
      <c r="W291" s="18">
        <f t="shared" si="98"/>
        <v>2.0105664807748818E-2</v>
      </c>
      <c r="X291" s="18" t="str">
        <f t="shared" si="99"/>
        <v/>
      </c>
      <c r="Y291" s="18" t="str">
        <f t="shared" si="100"/>
        <v/>
      </c>
      <c r="Z291" s="18" t="str">
        <f t="shared" si="101"/>
        <v/>
      </c>
      <c r="AA291" s="18" t="str">
        <f t="shared" si="102"/>
        <v/>
      </c>
    </row>
    <row r="292" spans="1:27">
      <c r="A292" s="11">
        <v>42431</v>
      </c>
      <c r="B292" s="12">
        <v>1007.2</v>
      </c>
      <c r="C292" s="12">
        <v>1099.55</v>
      </c>
      <c r="D292" s="9">
        <f t="shared" si="88"/>
        <v>-3.809926578333242E-2</v>
      </c>
      <c r="E292" s="9">
        <f t="shared" si="103"/>
        <v>-4.3461805729683507E-2</v>
      </c>
      <c r="F292" s="9">
        <f t="shared" si="104"/>
        <v>6.9201488446992256E-3</v>
      </c>
      <c r="G292" s="9">
        <f t="shared" si="105"/>
        <v>-2.7891470829110247E-2</v>
      </c>
      <c r="H292" s="9">
        <f t="shared" si="106"/>
        <v>-5.9032140630256767E-2</v>
      </c>
      <c r="I292" s="9">
        <f t="shared" si="107"/>
        <v>0.77491685030138424</v>
      </c>
      <c r="J292" s="3">
        <f t="shared" si="108"/>
        <v>2.3421226439059157E-2</v>
      </c>
      <c r="K292" s="3">
        <f t="shared" si="108"/>
        <v>2.8145308336060507E-2</v>
      </c>
      <c r="L292" s="15" t="str">
        <f t="shared" si="109"/>
        <v/>
      </c>
      <c r="M292" s="12">
        <v>6.7038202590778903E-2</v>
      </c>
      <c r="N292" s="15" t="str">
        <f t="shared" si="89"/>
        <v/>
      </c>
      <c r="O292" s="15" t="str">
        <f t="shared" si="90"/>
        <v>Exit Trade</v>
      </c>
      <c r="P292" s="15" t="str">
        <f t="shared" si="91"/>
        <v/>
      </c>
      <c r="Q292" s="15">
        <f t="shared" si="92"/>
        <v>942.65</v>
      </c>
      <c r="R292" s="15" t="str">
        <f t="shared" si="93"/>
        <v/>
      </c>
      <c r="S292" s="15">
        <f t="shared" si="94"/>
        <v>1042.6500000000001</v>
      </c>
      <c r="T292" s="18" t="str">
        <f t="shared" si="95"/>
        <v/>
      </c>
      <c r="U292" s="18">
        <f t="shared" si="96"/>
        <v>-7.3188711036226255E-3</v>
      </c>
      <c r="V292" s="18" t="str">
        <f t="shared" si="97"/>
        <v/>
      </c>
      <c r="W292" s="18">
        <f t="shared" si="98"/>
        <v>2.0105664807748818E-2</v>
      </c>
      <c r="X292" s="18" t="str">
        <f t="shared" si="99"/>
        <v/>
      </c>
      <c r="Y292" s="18" t="str">
        <f t="shared" si="100"/>
        <v/>
      </c>
      <c r="Z292" s="18" t="str">
        <f t="shared" si="101"/>
        <v/>
      </c>
      <c r="AA292" s="18" t="str">
        <f t="shared" si="102"/>
        <v/>
      </c>
    </row>
    <row r="293" spans="1:27">
      <c r="A293" s="11">
        <v>42432</v>
      </c>
      <c r="B293" s="12">
        <v>1015.85</v>
      </c>
      <c r="C293" s="12">
        <v>1124.1500000000001</v>
      </c>
      <c r="D293" s="9">
        <f t="shared" si="88"/>
        <v>-4.3994679880286179E-2</v>
      </c>
      <c r="E293" s="9">
        <f t="shared" si="103"/>
        <v>-4.3336594642216925E-2</v>
      </c>
      <c r="F293" s="9">
        <f t="shared" si="104"/>
        <v>6.8736921428442163E-3</v>
      </c>
      <c r="G293" s="9">
        <f t="shared" si="105"/>
        <v>-2.7870787320817436E-2</v>
      </c>
      <c r="H293" s="9">
        <f t="shared" si="106"/>
        <v>-5.8802401963616413E-2</v>
      </c>
      <c r="I293" s="9">
        <f t="shared" si="107"/>
        <v>-9.5739702097997953E-2</v>
      </c>
      <c r="J293" s="3">
        <f t="shared" si="108"/>
        <v>8.5881652104844892E-3</v>
      </c>
      <c r="K293" s="3">
        <f t="shared" si="108"/>
        <v>2.2372788868173468E-2</v>
      </c>
      <c r="L293" s="15" t="str">
        <f t="shared" si="109"/>
        <v>Exit Trade</v>
      </c>
      <c r="M293" s="12">
        <v>6.7038202590778903E-2</v>
      </c>
      <c r="N293" s="15" t="str">
        <f t="shared" si="89"/>
        <v/>
      </c>
      <c r="O293" s="15" t="str">
        <f t="shared" si="90"/>
        <v>Exit Trade</v>
      </c>
      <c r="P293" s="15" t="str">
        <f t="shared" si="91"/>
        <v/>
      </c>
      <c r="Q293" s="15">
        <f t="shared" si="92"/>
        <v>942.65</v>
      </c>
      <c r="R293" s="15" t="str">
        <f t="shared" si="93"/>
        <v/>
      </c>
      <c r="S293" s="15">
        <f t="shared" si="94"/>
        <v>1042.6500000000001</v>
      </c>
      <c r="T293" s="18" t="str">
        <f t="shared" si="95"/>
        <v/>
      </c>
      <c r="U293" s="18">
        <f t="shared" si="96"/>
        <v>-7.3188711036226255E-3</v>
      </c>
      <c r="V293" s="18" t="str">
        <f t="shared" si="97"/>
        <v/>
      </c>
      <c r="W293" s="18">
        <f t="shared" si="98"/>
        <v>2.0105664807748818E-2</v>
      </c>
      <c r="X293" s="18" t="str">
        <f t="shared" si="99"/>
        <v/>
      </c>
      <c r="Y293" s="18" t="str">
        <f t="shared" si="100"/>
        <v/>
      </c>
      <c r="Z293" s="18" t="str">
        <f t="shared" si="101"/>
        <v/>
      </c>
      <c r="AA293" s="18" t="str">
        <f t="shared" si="102"/>
        <v/>
      </c>
    </row>
    <row r="294" spans="1:27">
      <c r="A294" s="11">
        <v>42433</v>
      </c>
      <c r="B294" s="12">
        <v>1020.55</v>
      </c>
      <c r="C294" s="12">
        <v>1129</v>
      </c>
      <c r="D294" s="9">
        <f t="shared" si="88"/>
        <v>-4.3859654879591307E-2</v>
      </c>
      <c r="E294" s="9">
        <f t="shared" si="103"/>
        <v>-4.3344404182394797E-2</v>
      </c>
      <c r="F294" s="9">
        <f t="shared" si="104"/>
        <v>6.8741646225162975E-3</v>
      </c>
      <c r="G294" s="9">
        <f t="shared" si="105"/>
        <v>-2.7877533781733126E-2</v>
      </c>
      <c r="H294" s="9">
        <f t="shared" si="106"/>
        <v>-5.8811274583056468E-2</v>
      </c>
      <c r="I294" s="9">
        <f t="shared" si="107"/>
        <v>-7.495466365597489E-2</v>
      </c>
      <c r="J294" s="3">
        <f t="shared" si="108"/>
        <v>4.6266673229314681E-3</v>
      </c>
      <c r="K294" s="3">
        <f t="shared" si="108"/>
        <v>4.314370857981505E-3</v>
      </c>
      <c r="L294" s="15" t="str">
        <f t="shared" si="109"/>
        <v>Exit Trade</v>
      </c>
      <c r="M294" s="12">
        <v>6.7038202590778903E-2</v>
      </c>
      <c r="N294" s="15" t="str">
        <f t="shared" si="89"/>
        <v/>
      </c>
      <c r="O294" s="15" t="str">
        <f t="shared" si="90"/>
        <v>Exit Trade</v>
      </c>
      <c r="P294" s="15" t="str">
        <f t="shared" si="91"/>
        <v/>
      </c>
      <c r="Q294" s="15">
        <f t="shared" si="92"/>
        <v>942.65</v>
      </c>
      <c r="R294" s="15" t="str">
        <f t="shared" si="93"/>
        <v/>
      </c>
      <c r="S294" s="15">
        <f t="shared" si="94"/>
        <v>1042.6500000000001</v>
      </c>
      <c r="T294" s="18" t="str">
        <f t="shared" si="95"/>
        <v/>
      </c>
      <c r="U294" s="18">
        <f t="shared" si="96"/>
        <v>-7.3188711036226255E-3</v>
      </c>
      <c r="V294" s="18" t="str">
        <f t="shared" si="97"/>
        <v/>
      </c>
      <c r="W294" s="18">
        <f t="shared" si="98"/>
        <v>2.0105664807748818E-2</v>
      </c>
      <c r="X294" s="18" t="str">
        <f t="shared" si="99"/>
        <v/>
      </c>
      <c r="Y294" s="18" t="str">
        <f t="shared" si="100"/>
        <v/>
      </c>
      <c r="Z294" s="18" t="str">
        <f t="shared" si="101"/>
        <v/>
      </c>
      <c r="AA294" s="18" t="str">
        <f t="shared" si="102"/>
        <v/>
      </c>
    </row>
    <row r="295" spans="1:27">
      <c r="A295" s="11">
        <v>42437</v>
      </c>
      <c r="B295" s="12">
        <v>1014.15</v>
      </c>
      <c r="C295" s="12">
        <v>1146.45</v>
      </c>
      <c r="D295" s="9">
        <f t="shared" si="88"/>
        <v>-5.3252923648856164E-2</v>
      </c>
      <c r="E295" s="9">
        <f t="shared" si="103"/>
        <v>-4.3422381835080834E-2</v>
      </c>
      <c r="F295" s="9">
        <f t="shared" si="104"/>
        <v>6.9755082512275258E-3</v>
      </c>
      <c r="G295" s="9">
        <f t="shared" si="105"/>
        <v>-2.7727488269818901E-2</v>
      </c>
      <c r="H295" s="9">
        <f t="shared" si="106"/>
        <v>-5.911727540034277E-2</v>
      </c>
      <c r="I295" s="9">
        <f t="shared" si="107"/>
        <v>-1.4092939839968486</v>
      </c>
      <c r="J295" s="3">
        <f t="shared" si="108"/>
        <v>-6.2711283131644483E-3</v>
      </c>
      <c r="K295" s="3">
        <f t="shared" si="108"/>
        <v>1.5456155890168331E-2</v>
      </c>
      <c r="L295" s="15" t="str">
        <f t="shared" si="109"/>
        <v/>
      </c>
      <c r="M295" s="12">
        <v>6.7038202590778903E-2</v>
      </c>
      <c r="N295" s="15" t="str">
        <f t="shared" si="89"/>
        <v/>
      </c>
      <c r="O295" s="15" t="str">
        <f t="shared" si="90"/>
        <v>Exit Trade</v>
      </c>
      <c r="P295" s="15" t="str">
        <f t="shared" si="91"/>
        <v/>
      </c>
      <c r="Q295" s="15">
        <f t="shared" si="92"/>
        <v>942.65</v>
      </c>
      <c r="R295" s="15" t="str">
        <f t="shared" si="93"/>
        <v/>
      </c>
      <c r="S295" s="15">
        <f t="shared" si="94"/>
        <v>1042.6500000000001</v>
      </c>
      <c r="T295" s="18" t="str">
        <f t="shared" si="95"/>
        <v/>
      </c>
      <c r="U295" s="18">
        <f t="shared" si="96"/>
        <v>-7.3188711036226255E-3</v>
      </c>
      <c r="V295" s="18" t="str">
        <f t="shared" si="97"/>
        <v/>
      </c>
      <c r="W295" s="18">
        <f t="shared" si="98"/>
        <v>2.0105664807748818E-2</v>
      </c>
      <c r="X295" s="18" t="str">
        <f t="shared" si="99"/>
        <v/>
      </c>
      <c r="Y295" s="18" t="str">
        <f t="shared" si="100"/>
        <v/>
      </c>
      <c r="Z295" s="18" t="str">
        <f t="shared" si="101"/>
        <v/>
      </c>
      <c r="AA295" s="18" t="str">
        <f t="shared" si="102"/>
        <v/>
      </c>
    </row>
    <row r="296" spans="1:27">
      <c r="A296" s="11">
        <v>42438</v>
      </c>
      <c r="B296" s="12">
        <v>1024.8</v>
      </c>
      <c r="C296" s="12">
        <v>1128.6500000000001</v>
      </c>
      <c r="D296" s="9">
        <f t="shared" si="88"/>
        <v>-4.1920169178873451E-2</v>
      </c>
      <c r="E296" s="9">
        <f t="shared" si="103"/>
        <v>-4.3073831039413354E-2</v>
      </c>
      <c r="F296" s="9">
        <f t="shared" si="104"/>
        <v>6.7708963124923074E-3</v>
      </c>
      <c r="G296" s="9">
        <f t="shared" si="105"/>
        <v>-2.7839314336305661E-2</v>
      </c>
      <c r="H296" s="9">
        <f t="shared" si="106"/>
        <v>-5.8308347742521048E-2</v>
      </c>
      <c r="I296" s="9">
        <f t="shared" si="107"/>
        <v>0.1703853976336038</v>
      </c>
      <c r="J296" s="3">
        <f t="shared" si="108"/>
        <v>1.0501405117586134E-2</v>
      </c>
      <c r="K296" s="3">
        <f t="shared" si="108"/>
        <v>-1.5526189541628465E-2</v>
      </c>
      <c r="L296" s="15" t="str">
        <f t="shared" si="109"/>
        <v>Exit Trade</v>
      </c>
      <c r="M296" s="12">
        <v>6.7038202590778903E-2</v>
      </c>
      <c r="N296" s="15" t="str">
        <f t="shared" si="89"/>
        <v/>
      </c>
      <c r="O296" s="15" t="str">
        <f t="shared" si="90"/>
        <v>Exit Trade</v>
      </c>
      <c r="P296" s="15" t="str">
        <f t="shared" si="91"/>
        <v/>
      </c>
      <c r="Q296" s="15">
        <f t="shared" si="92"/>
        <v>942.65</v>
      </c>
      <c r="R296" s="15" t="str">
        <f t="shared" si="93"/>
        <v/>
      </c>
      <c r="S296" s="15">
        <f t="shared" si="94"/>
        <v>1042.6500000000001</v>
      </c>
      <c r="T296" s="18" t="str">
        <f t="shared" si="95"/>
        <v/>
      </c>
      <c r="U296" s="18">
        <f t="shared" si="96"/>
        <v>-7.3188711036226255E-3</v>
      </c>
      <c r="V296" s="18" t="str">
        <f t="shared" si="97"/>
        <v/>
      </c>
      <c r="W296" s="18">
        <f t="shared" si="98"/>
        <v>2.0105664807748818E-2</v>
      </c>
      <c r="X296" s="18" t="str">
        <f t="shared" si="99"/>
        <v/>
      </c>
      <c r="Y296" s="18" t="str">
        <f t="shared" si="100"/>
        <v/>
      </c>
      <c r="Z296" s="18" t="str">
        <f t="shared" si="101"/>
        <v/>
      </c>
      <c r="AA296" s="18" t="str">
        <f t="shared" si="102"/>
        <v/>
      </c>
    </row>
    <row r="297" spans="1:27">
      <c r="A297" s="11">
        <v>42439</v>
      </c>
      <c r="B297" s="12">
        <v>1021.25</v>
      </c>
      <c r="C297" s="12">
        <v>1153.1500000000001</v>
      </c>
      <c r="D297" s="9">
        <f t="shared" si="88"/>
        <v>-5.275373379514154E-2</v>
      </c>
      <c r="E297" s="9">
        <f t="shared" si="103"/>
        <v>-4.3067145757737228E-2</v>
      </c>
      <c r="F297" s="9">
        <f t="shared" si="104"/>
        <v>6.7608960135836036E-3</v>
      </c>
      <c r="G297" s="9">
        <f t="shared" si="105"/>
        <v>-2.7855129727174119E-2</v>
      </c>
      <c r="H297" s="9">
        <f t="shared" si="106"/>
        <v>-5.8279161788300338E-2</v>
      </c>
      <c r="I297" s="9">
        <f t="shared" si="107"/>
        <v>-1.43273732031118</v>
      </c>
      <c r="J297" s="3">
        <f t="shared" si="108"/>
        <v>-3.4640905542544444E-3</v>
      </c>
      <c r="K297" s="3">
        <f t="shared" si="108"/>
        <v>2.1707349488326762E-2</v>
      </c>
      <c r="L297" s="15" t="str">
        <f t="shared" si="109"/>
        <v/>
      </c>
      <c r="M297" s="12">
        <v>6.7038202590778903E-2</v>
      </c>
      <c r="N297" s="15" t="str">
        <f t="shared" si="89"/>
        <v/>
      </c>
      <c r="O297" s="15" t="str">
        <f t="shared" si="90"/>
        <v>Exit Trade</v>
      </c>
      <c r="P297" s="15" t="str">
        <f t="shared" si="91"/>
        <v/>
      </c>
      <c r="Q297" s="15">
        <f t="shared" si="92"/>
        <v>942.65</v>
      </c>
      <c r="R297" s="15" t="str">
        <f t="shared" si="93"/>
        <v/>
      </c>
      <c r="S297" s="15">
        <f t="shared" si="94"/>
        <v>1042.6500000000001</v>
      </c>
      <c r="T297" s="18" t="str">
        <f t="shared" si="95"/>
        <v/>
      </c>
      <c r="U297" s="18">
        <f t="shared" si="96"/>
        <v>-7.3188711036226255E-3</v>
      </c>
      <c r="V297" s="18" t="str">
        <f t="shared" si="97"/>
        <v/>
      </c>
      <c r="W297" s="18">
        <f t="shared" si="98"/>
        <v>2.0105664807748818E-2</v>
      </c>
      <c r="X297" s="18" t="str">
        <f t="shared" si="99"/>
        <v/>
      </c>
      <c r="Y297" s="18" t="str">
        <f t="shared" si="100"/>
        <v/>
      </c>
      <c r="Z297" s="18" t="str">
        <f t="shared" si="101"/>
        <v/>
      </c>
      <c r="AA297" s="18" t="str">
        <f t="shared" si="102"/>
        <v/>
      </c>
    </row>
    <row r="298" spans="1:27">
      <c r="A298" s="11">
        <v>42440</v>
      </c>
      <c r="B298" s="12">
        <v>1028.7</v>
      </c>
      <c r="C298" s="12">
        <v>1160.5</v>
      </c>
      <c r="D298" s="9">
        <f t="shared" si="88"/>
        <v>-5.2356404957329856E-2</v>
      </c>
      <c r="E298" s="9">
        <f t="shared" si="103"/>
        <v>-4.3269230226435487E-2</v>
      </c>
      <c r="F298" s="9">
        <f t="shared" si="104"/>
        <v>6.9486668770307614E-3</v>
      </c>
      <c r="G298" s="9">
        <f t="shared" si="105"/>
        <v>-2.7634729753116274E-2</v>
      </c>
      <c r="H298" s="9">
        <f t="shared" si="106"/>
        <v>-5.89037306997547E-2</v>
      </c>
      <c r="I298" s="9">
        <f t="shared" si="107"/>
        <v>-1.3077580047667237</v>
      </c>
      <c r="J298" s="3">
        <f t="shared" si="108"/>
        <v>7.2949816401469232E-3</v>
      </c>
      <c r="K298" s="3">
        <f t="shared" si="108"/>
        <v>6.3738455534838563E-3</v>
      </c>
      <c r="L298" s="15" t="str">
        <f t="shared" si="109"/>
        <v/>
      </c>
      <c r="M298" s="12">
        <v>6.7038202590778903E-2</v>
      </c>
      <c r="N298" s="15" t="str">
        <f t="shared" si="89"/>
        <v/>
      </c>
      <c r="O298" s="15" t="str">
        <f t="shared" si="90"/>
        <v>Exit Trade</v>
      </c>
      <c r="P298" s="15" t="str">
        <f t="shared" si="91"/>
        <v/>
      </c>
      <c r="Q298" s="15">
        <f t="shared" si="92"/>
        <v>942.65</v>
      </c>
      <c r="R298" s="15" t="str">
        <f t="shared" si="93"/>
        <v/>
      </c>
      <c r="S298" s="15">
        <f t="shared" si="94"/>
        <v>1042.6500000000001</v>
      </c>
      <c r="T298" s="18" t="str">
        <f t="shared" si="95"/>
        <v/>
      </c>
      <c r="U298" s="18">
        <f t="shared" si="96"/>
        <v>-7.3188711036226255E-3</v>
      </c>
      <c r="V298" s="18" t="str">
        <f t="shared" si="97"/>
        <v/>
      </c>
      <c r="W298" s="18">
        <f t="shared" si="98"/>
        <v>2.0105664807748818E-2</v>
      </c>
      <c r="X298" s="18" t="str">
        <f t="shared" si="99"/>
        <v/>
      </c>
      <c r="Y298" s="18" t="str">
        <f t="shared" si="100"/>
        <v/>
      </c>
      <c r="Z298" s="18" t="str">
        <f t="shared" si="101"/>
        <v/>
      </c>
      <c r="AA298" s="18" t="str">
        <f t="shared" si="102"/>
        <v/>
      </c>
    </row>
    <row r="299" spans="1:27">
      <c r="A299" s="11">
        <v>42443</v>
      </c>
      <c r="B299" s="12">
        <v>1027.55</v>
      </c>
      <c r="C299" s="12">
        <v>1158.7</v>
      </c>
      <c r="D299" s="9">
        <f t="shared" si="88"/>
        <v>-5.2168043379406191E-2</v>
      </c>
      <c r="E299" s="9">
        <f t="shared" si="103"/>
        <v>-4.3316339847848065E-2</v>
      </c>
      <c r="F299" s="9">
        <f t="shared" si="104"/>
        <v>7.0057227555721038E-3</v>
      </c>
      <c r="G299" s="9">
        <f t="shared" si="105"/>
        <v>-2.7553463647810833E-2</v>
      </c>
      <c r="H299" s="9">
        <f t="shared" si="106"/>
        <v>-5.9079216047885297E-2</v>
      </c>
      <c r="I299" s="9">
        <f t="shared" si="107"/>
        <v>-1.2634961217267404</v>
      </c>
      <c r="J299" s="3">
        <f t="shared" si="108"/>
        <v>-1.1179158160786341E-3</v>
      </c>
      <c r="K299" s="3">
        <f t="shared" si="108"/>
        <v>-1.5510555794915593E-3</v>
      </c>
      <c r="L299" s="15" t="str">
        <f t="shared" si="109"/>
        <v/>
      </c>
      <c r="M299" s="12">
        <v>6.7038202590778903E-2</v>
      </c>
      <c r="N299" s="15" t="str">
        <f t="shared" si="89"/>
        <v/>
      </c>
      <c r="O299" s="15" t="str">
        <f t="shared" si="90"/>
        <v>Exit Trade</v>
      </c>
      <c r="P299" s="15" t="str">
        <f t="shared" si="91"/>
        <v/>
      </c>
      <c r="Q299" s="15">
        <f t="shared" si="92"/>
        <v>942.65</v>
      </c>
      <c r="R299" s="15" t="str">
        <f t="shared" si="93"/>
        <v/>
      </c>
      <c r="S299" s="15">
        <f t="shared" si="94"/>
        <v>1042.6500000000001</v>
      </c>
      <c r="T299" s="18" t="str">
        <f t="shared" si="95"/>
        <v/>
      </c>
      <c r="U299" s="18">
        <f t="shared" si="96"/>
        <v>-7.3188711036226255E-3</v>
      </c>
      <c r="V299" s="18" t="str">
        <f t="shared" si="97"/>
        <v/>
      </c>
      <c r="W299" s="18">
        <f t="shared" si="98"/>
        <v>2.0105664807748818E-2</v>
      </c>
      <c r="X299" s="18" t="str">
        <f t="shared" si="99"/>
        <v/>
      </c>
      <c r="Y299" s="18" t="str">
        <f t="shared" si="100"/>
        <v/>
      </c>
      <c r="Z299" s="18" t="str">
        <f t="shared" si="101"/>
        <v/>
      </c>
      <c r="AA299" s="18" t="str">
        <f t="shared" si="102"/>
        <v/>
      </c>
    </row>
    <row r="300" spans="1:27">
      <c r="A300" s="11">
        <v>42444</v>
      </c>
      <c r="B300" s="12">
        <v>1026.7</v>
      </c>
      <c r="C300" s="12">
        <v>1111.3499999999999</v>
      </c>
      <c r="D300" s="9">
        <f t="shared" si="88"/>
        <v>-3.4407291816016837E-2</v>
      </c>
      <c r="E300" s="9">
        <f t="shared" si="103"/>
        <v>-4.290668344223017E-2</v>
      </c>
      <c r="F300" s="9">
        <f t="shared" si="104"/>
        <v>7.1588677091707293E-3</v>
      </c>
      <c r="G300" s="9">
        <f t="shared" si="105"/>
        <v>-2.679923109659603E-2</v>
      </c>
      <c r="H300" s="9">
        <f t="shared" si="106"/>
        <v>-5.9014135787864311E-2</v>
      </c>
      <c r="I300" s="9">
        <f t="shared" si="107"/>
        <v>1.1872536232685724</v>
      </c>
      <c r="J300" s="3">
        <f t="shared" si="108"/>
        <v>-8.2721035472717536E-4</v>
      </c>
      <c r="K300" s="3">
        <f t="shared" si="108"/>
        <v>-4.0864762233537702E-2</v>
      </c>
      <c r="L300" s="15" t="str">
        <f t="shared" si="109"/>
        <v/>
      </c>
      <c r="M300" s="12">
        <v>6.7038202590778903E-2</v>
      </c>
      <c r="N300" s="15" t="str">
        <f t="shared" si="89"/>
        <v/>
      </c>
      <c r="O300" s="15" t="str">
        <f t="shared" si="90"/>
        <v>Exit Trade</v>
      </c>
      <c r="P300" s="15" t="str">
        <f t="shared" si="91"/>
        <v/>
      </c>
      <c r="Q300" s="15">
        <f t="shared" si="92"/>
        <v>942.65</v>
      </c>
      <c r="R300" s="15" t="str">
        <f t="shared" si="93"/>
        <v/>
      </c>
      <c r="S300" s="15">
        <f t="shared" si="94"/>
        <v>1042.6500000000001</v>
      </c>
      <c r="T300" s="18" t="str">
        <f t="shared" si="95"/>
        <v/>
      </c>
      <c r="U300" s="18">
        <f t="shared" si="96"/>
        <v>-7.3188711036226255E-3</v>
      </c>
      <c r="V300" s="18" t="str">
        <f t="shared" si="97"/>
        <v/>
      </c>
      <c r="W300" s="18">
        <f t="shared" si="98"/>
        <v>2.0105664807748818E-2</v>
      </c>
      <c r="X300" s="18" t="str">
        <f t="shared" si="99"/>
        <v/>
      </c>
      <c r="Y300" s="18" t="str">
        <f t="shared" si="100"/>
        <v/>
      </c>
      <c r="Z300" s="18" t="str">
        <f t="shared" si="101"/>
        <v/>
      </c>
      <c r="AA300" s="18" t="str">
        <f t="shared" si="102"/>
        <v/>
      </c>
    </row>
    <row r="301" spans="1:27">
      <c r="A301" s="11">
        <v>42445</v>
      </c>
      <c r="B301" s="12">
        <v>1030.45</v>
      </c>
      <c r="C301" s="12">
        <v>1125.95</v>
      </c>
      <c r="D301" s="9">
        <f t="shared" si="88"/>
        <v>-3.8492181675502758E-2</v>
      </c>
      <c r="E301" s="9">
        <f t="shared" si="103"/>
        <v>-4.2554749578201621E-2</v>
      </c>
      <c r="F301" s="9">
        <f t="shared" si="104"/>
        <v>7.1057566652625087E-3</v>
      </c>
      <c r="G301" s="9">
        <f t="shared" si="105"/>
        <v>-2.6566797081360977E-2</v>
      </c>
      <c r="H301" s="9">
        <f t="shared" si="106"/>
        <v>-5.8542702075042266E-2</v>
      </c>
      <c r="I301" s="9">
        <f t="shared" si="107"/>
        <v>0.57172910557988821</v>
      </c>
      <c r="J301" s="3">
        <f t="shared" si="108"/>
        <v>3.6524788156228694E-3</v>
      </c>
      <c r="K301" s="3">
        <f t="shared" si="108"/>
        <v>1.3137175507266062E-2</v>
      </c>
      <c r="L301" s="15" t="str">
        <f t="shared" si="109"/>
        <v/>
      </c>
      <c r="M301" s="12">
        <v>6.7038202590778903E-2</v>
      </c>
      <c r="N301" s="15" t="str">
        <f t="shared" si="89"/>
        <v/>
      </c>
      <c r="O301" s="15" t="str">
        <f t="shared" si="90"/>
        <v>Exit Trade</v>
      </c>
      <c r="P301" s="15" t="str">
        <f t="shared" si="91"/>
        <v/>
      </c>
      <c r="Q301" s="15">
        <f t="shared" si="92"/>
        <v>942.65</v>
      </c>
      <c r="R301" s="15" t="str">
        <f t="shared" si="93"/>
        <v/>
      </c>
      <c r="S301" s="15">
        <f t="shared" si="94"/>
        <v>1042.6500000000001</v>
      </c>
      <c r="T301" s="18" t="str">
        <f t="shared" si="95"/>
        <v/>
      </c>
      <c r="U301" s="18">
        <f t="shared" si="96"/>
        <v>-7.3188711036226255E-3</v>
      </c>
      <c r="V301" s="18" t="str">
        <f t="shared" si="97"/>
        <v/>
      </c>
      <c r="W301" s="18">
        <f t="shared" si="98"/>
        <v>2.0105664807748818E-2</v>
      </c>
      <c r="X301" s="18" t="str">
        <f t="shared" si="99"/>
        <v/>
      </c>
      <c r="Y301" s="18" t="str">
        <f t="shared" si="100"/>
        <v/>
      </c>
      <c r="Z301" s="18" t="str">
        <f t="shared" si="101"/>
        <v/>
      </c>
      <c r="AA301" s="18" t="str">
        <f t="shared" si="102"/>
        <v/>
      </c>
    </row>
    <row r="302" spans="1:27">
      <c r="A302" s="11">
        <v>42446</v>
      </c>
      <c r="B302" s="12">
        <v>1018.4</v>
      </c>
      <c r="C302" s="12">
        <v>1108.05</v>
      </c>
      <c r="D302" s="9">
        <f t="shared" si="88"/>
        <v>-3.6640967431068941E-2</v>
      </c>
      <c r="E302" s="9">
        <f t="shared" si="103"/>
        <v>-4.2236934481935197E-2</v>
      </c>
      <c r="F302" s="9">
        <f t="shared" si="104"/>
        <v>7.1513078750753429E-3</v>
      </c>
      <c r="G302" s="9">
        <f t="shared" si="105"/>
        <v>-2.6146491763015676E-2</v>
      </c>
      <c r="H302" s="9">
        <f t="shared" si="106"/>
        <v>-5.8327377200854721E-2</v>
      </c>
      <c r="I302" s="9">
        <f t="shared" si="107"/>
        <v>0.78250959805129339</v>
      </c>
      <c r="J302" s="3">
        <f t="shared" si="108"/>
        <v>-1.1693920131981238E-2</v>
      </c>
      <c r="K302" s="3">
        <f t="shared" si="108"/>
        <v>-1.5897686398152752E-2</v>
      </c>
      <c r="L302" s="15" t="str">
        <f t="shared" si="109"/>
        <v/>
      </c>
      <c r="M302" s="12">
        <v>6.7038202590778903E-2</v>
      </c>
      <c r="N302" s="15" t="str">
        <f t="shared" si="89"/>
        <v/>
      </c>
      <c r="O302" s="15" t="str">
        <f t="shared" si="90"/>
        <v>Exit Trade</v>
      </c>
      <c r="P302" s="15" t="str">
        <f t="shared" si="91"/>
        <v/>
      </c>
      <c r="Q302" s="15">
        <f t="shared" si="92"/>
        <v>942.65</v>
      </c>
      <c r="R302" s="15" t="str">
        <f t="shared" si="93"/>
        <v/>
      </c>
      <c r="S302" s="15">
        <f t="shared" si="94"/>
        <v>1042.6500000000001</v>
      </c>
      <c r="T302" s="18" t="str">
        <f t="shared" si="95"/>
        <v/>
      </c>
      <c r="U302" s="18">
        <f t="shared" si="96"/>
        <v>-7.3188711036226255E-3</v>
      </c>
      <c r="V302" s="18" t="str">
        <f t="shared" si="97"/>
        <v/>
      </c>
      <c r="W302" s="18">
        <f t="shared" si="98"/>
        <v>2.0105664807748818E-2</v>
      </c>
      <c r="X302" s="18" t="str">
        <f t="shared" si="99"/>
        <v/>
      </c>
      <c r="Y302" s="18" t="str">
        <f t="shared" si="100"/>
        <v/>
      </c>
      <c r="Z302" s="18" t="str">
        <f t="shared" si="101"/>
        <v/>
      </c>
      <c r="AA302" s="18" t="str">
        <f t="shared" si="102"/>
        <v/>
      </c>
    </row>
    <row r="303" spans="1:27">
      <c r="A303" s="11">
        <v>42447</v>
      </c>
      <c r="B303" s="12">
        <v>1028.4000000000001</v>
      </c>
      <c r="C303" s="12">
        <v>1129.3</v>
      </c>
      <c r="D303" s="9">
        <f t="shared" si="88"/>
        <v>-4.0647260169738311E-2</v>
      </c>
      <c r="E303" s="9">
        <f t="shared" si="103"/>
        <v>-4.2034687121696959E-2</v>
      </c>
      <c r="F303" s="9">
        <f t="shared" si="104"/>
        <v>7.1059582971481619E-3</v>
      </c>
      <c r="G303" s="9">
        <f t="shared" si="105"/>
        <v>-2.6046280953113597E-2</v>
      </c>
      <c r="H303" s="9">
        <f t="shared" si="106"/>
        <v>-5.8023093290280325E-2</v>
      </c>
      <c r="I303" s="9">
        <f t="shared" si="107"/>
        <v>0.19524839493013416</v>
      </c>
      <c r="J303" s="3">
        <f t="shared" si="108"/>
        <v>9.8193244304792954E-3</v>
      </c>
      <c r="K303" s="3">
        <f t="shared" si="108"/>
        <v>1.9177834935246604E-2</v>
      </c>
      <c r="L303" s="15" t="str">
        <f t="shared" si="109"/>
        <v>Exit Trade</v>
      </c>
      <c r="M303" s="12">
        <v>6.7038202590778903E-2</v>
      </c>
      <c r="N303" s="15" t="str">
        <f t="shared" si="89"/>
        <v/>
      </c>
      <c r="O303" s="15" t="str">
        <f t="shared" si="90"/>
        <v>Exit Trade</v>
      </c>
      <c r="P303" s="15" t="str">
        <f t="shared" si="91"/>
        <v/>
      </c>
      <c r="Q303" s="15">
        <f t="shared" si="92"/>
        <v>942.65</v>
      </c>
      <c r="R303" s="15" t="str">
        <f t="shared" si="93"/>
        <v/>
      </c>
      <c r="S303" s="15">
        <f t="shared" si="94"/>
        <v>1042.6500000000001</v>
      </c>
      <c r="T303" s="18" t="str">
        <f t="shared" si="95"/>
        <v/>
      </c>
      <c r="U303" s="18">
        <f t="shared" si="96"/>
        <v>-7.3188711036226255E-3</v>
      </c>
      <c r="V303" s="18" t="str">
        <f t="shared" si="97"/>
        <v/>
      </c>
      <c r="W303" s="18">
        <f t="shared" si="98"/>
        <v>2.0105664807748818E-2</v>
      </c>
      <c r="X303" s="18" t="str">
        <f t="shared" si="99"/>
        <v/>
      </c>
      <c r="Y303" s="18" t="str">
        <f t="shared" si="100"/>
        <v/>
      </c>
      <c r="Z303" s="18" t="str">
        <f t="shared" si="101"/>
        <v/>
      </c>
      <c r="AA303" s="18" t="str">
        <f t="shared" si="102"/>
        <v/>
      </c>
    </row>
    <row r="304" spans="1:27">
      <c r="A304" s="11">
        <v>42450</v>
      </c>
      <c r="B304" s="12">
        <v>1045.5999999999999</v>
      </c>
      <c r="C304" s="12">
        <v>1151.25</v>
      </c>
      <c r="D304" s="9">
        <f t="shared" si="88"/>
        <v>-4.18040686324175E-2</v>
      </c>
      <c r="E304" s="9">
        <f t="shared" si="103"/>
        <v>-4.177445515038089E-2</v>
      </c>
      <c r="F304" s="9">
        <f t="shared" si="104"/>
        <v>6.9603935758128718E-3</v>
      </c>
      <c r="G304" s="9">
        <f t="shared" si="105"/>
        <v>-2.6113569604801927E-2</v>
      </c>
      <c r="H304" s="9">
        <f t="shared" si="106"/>
        <v>-5.7435340695959854E-2</v>
      </c>
      <c r="I304" s="9">
        <f t="shared" si="107"/>
        <v>-4.2545700489575221E-3</v>
      </c>
      <c r="J304" s="3">
        <f t="shared" si="108"/>
        <v>1.6725009723842683E-2</v>
      </c>
      <c r="K304" s="3">
        <f t="shared" si="108"/>
        <v>1.9436819268573494E-2</v>
      </c>
      <c r="L304" s="15" t="str">
        <f t="shared" si="109"/>
        <v>Exit Trade</v>
      </c>
      <c r="M304" s="12">
        <v>6.7038202590778903E-2</v>
      </c>
      <c r="N304" s="15" t="str">
        <f t="shared" si="89"/>
        <v/>
      </c>
      <c r="O304" s="15" t="str">
        <f t="shared" si="90"/>
        <v>Exit Trade</v>
      </c>
      <c r="P304" s="15" t="str">
        <f t="shared" si="91"/>
        <v/>
      </c>
      <c r="Q304" s="15">
        <f t="shared" si="92"/>
        <v>942.65</v>
      </c>
      <c r="R304" s="15" t="str">
        <f t="shared" si="93"/>
        <v/>
      </c>
      <c r="S304" s="15">
        <f t="shared" si="94"/>
        <v>1042.6500000000001</v>
      </c>
      <c r="T304" s="18" t="str">
        <f t="shared" si="95"/>
        <v/>
      </c>
      <c r="U304" s="18">
        <f t="shared" si="96"/>
        <v>-7.3188711036226255E-3</v>
      </c>
      <c r="V304" s="18" t="str">
        <f t="shared" si="97"/>
        <v/>
      </c>
      <c r="W304" s="18">
        <f t="shared" si="98"/>
        <v>2.0105664807748818E-2</v>
      </c>
      <c r="X304" s="18" t="str">
        <f t="shared" si="99"/>
        <v/>
      </c>
      <c r="Y304" s="18" t="str">
        <f t="shared" si="100"/>
        <v/>
      </c>
      <c r="Z304" s="18" t="str">
        <f t="shared" si="101"/>
        <v/>
      </c>
      <c r="AA304" s="18" t="str">
        <f t="shared" si="102"/>
        <v/>
      </c>
    </row>
    <row r="305" spans="1:27">
      <c r="A305" s="11">
        <v>42451</v>
      </c>
      <c r="B305" s="12">
        <v>1053.8499999999999</v>
      </c>
      <c r="C305" s="12">
        <v>1168.0999999999999</v>
      </c>
      <c r="D305" s="9">
        <f t="shared" si="88"/>
        <v>-4.4701224068447717E-2</v>
      </c>
      <c r="E305" s="9">
        <f t="shared" si="103"/>
        <v>-4.15747153242512E-2</v>
      </c>
      <c r="F305" s="9">
        <f t="shared" si="104"/>
        <v>6.7792443532089771E-3</v>
      </c>
      <c r="G305" s="9">
        <f t="shared" si="105"/>
        <v>-2.6321415529531003E-2</v>
      </c>
      <c r="H305" s="9">
        <f t="shared" si="106"/>
        <v>-5.6828015118971398E-2</v>
      </c>
      <c r="I305" s="9">
        <f t="shared" si="107"/>
        <v>-0.46118838343930973</v>
      </c>
      <c r="J305" s="3">
        <f t="shared" si="108"/>
        <v>7.8902065799540937E-3</v>
      </c>
      <c r="K305" s="3">
        <f t="shared" si="108"/>
        <v>1.4636264929424459E-2</v>
      </c>
      <c r="L305" s="15" t="str">
        <f t="shared" si="109"/>
        <v>Exit Trade</v>
      </c>
      <c r="M305" s="12">
        <v>6.7038202590778903E-2</v>
      </c>
      <c r="N305" s="15" t="str">
        <f t="shared" si="89"/>
        <v/>
      </c>
      <c r="O305" s="15" t="str">
        <f t="shared" si="90"/>
        <v>Exit Trade</v>
      </c>
      <c r="P305" s="15" t="str">
        <f t="shared" si="91"/>
        <v/>
      </c>
      <c r="Q305" s="15">
        <f t="shared" si="92"/>
        <v>942.65</v>
      </c>
      <c r="R305" s="15" t="str">
        <f t="shared" si="93"/>
        <v/>
      </c>
      <c r="S305" s="15">
        <f t="shared" si="94"/>
        <v>1042.6500000000001</v>
      </c>
      <c r="T305" s="18" t="str">
        <f t="shared" si="95"/>
        <v/>
      </c>
      <c r="U305" s="18">
        <f t="shared" si="96"/>
        <v>-7.3188711036226255E-3</v>
      </c>
      <c r="V305" s="18" t="str">
        <f t="shared" si="97"/>
        <v/>
      </c>
      <c r="W305" s="18">
        <f t="shared" si="98"/>
        <v>2.0105664807748818E-2</v>
      </c>
      <c r="X305" s="18" t="str">
        <f t="shared" si="99"/>
        <v/>
      </c>
      <c r="Y305" s="18" t="str">
        <f t="shared" si="100"/>
        <v/>
      </c>
      <c r="Z305" s="18" t="str">
        <f t="shared" si="101"/>
        <v/>
      </c>
      <c r="AA305" s="18" t="str">
        <f t="shared" si="102"/>
        <v/>
      </c>
    </row>
    <row r="306" spans="1:27">
      <c r="A306" s="11">
        <v>42452</v>
      </c>
      <c r="B306" s="12">
        <v>1049.3499999999999</v>
      </c>
      <c r="C306" s="12">
        <v>1162.75</v>
      </c>
      <c r="D306" s="9">
        <f t="shared" si="88"/>
        <v>-4.4565981328118315E-2</v>
      </c>
      <c r="E306" s="9">
        <f t="shared" si="103"/>
        <v>-4.1285180577686931E-2</v>
      </c>
      <c r="F306" s="9">
        <f t="shared" si="104"/>
        <v>6.4403354371559852E-3</v>
      </c>
      <c r="G306" s="9">
        <f t="shared" si="105"/>
        <v>-2.6794425844085965E-2</v>
      </c>
      <c r="H306" s="9">
        <f t="shared" si="106"/>
        <v>-5.5775935311287897E-2</v>
      </c>
      <c r="I306" s="9">
        <f t="shared" si="107"/>
        <v>-0.50941457668549117</v>
      </c>
      <c r="J306" s="3">
        <f t="shared" si="108"/>
        <v>-4.2700574085496046E-3</v>
      </c>
      <c r="K306" s="3">
        <f t="shared" si="108"/>
        <v>-4.580087321290908E-3</v>
      </c>
      <c r="L306" s="15" t="str">
        <f t="shared" si="109"/>
        <v/>
      </c>
      <c r="M306" s="12">
        <v>6.7038202590778903E-2</v>
      </c>
      <c r="N306" s="15" t="str">
        <f t="shared" si="89"/>
        <v/>
      </c>
      <c r="O306" s="15" t="str">
        <f t="shared" si="90"/>
        <v>Exit Trade</v>
      </c>
      <c r="P306" s="15" t="str">
        <f t="shared" si="91"/>
        <v/>
      </c>
      <c r="Q306" s="15">
        <f t="shared" si="92"/>
        <v>942.65</v>
      </c>
      <c r="R306" s="15" t="str">
        <f t="shared" si="93"/>
        <v/>
      </c>
      <c r="S306" s="15">
        <f t="shared" si="94"/>
        <v>1042.6500000000001</v>
      </c>
      <c r="T306" s="18" t="str">
        <f t="shared" si="95"/>
        <v/>
      </c>
      <c r="U306" s="18">
        <f t="shared" si="96"/>
        <v>-7.3188711036226255E-3</v>
      </c>
      <c r="V306" s="18" t="str">
        <f t="shared" si="97"/>
        <v/>
      </c>
      <c r="W306" s="18">
        <f t="shared" si="98"/>
        <v>2.0105664807748818E-2</v>
      </c>
      <c r="X306" s="18" t="str">
        <f t="shared" si="99"/>
        <v/>
      </c>
      <c r="Y306" s="18" t="str">
        <f t="shared" si="100"/>
        <v/>
      </c>
      <c r="Z306" s="18" t="str">
        <f t="shared" si="101"/>
        <v/>
      </c>
      <c r="AA306" s="18" t="str">
        <f t="shared" si="102"/>
        <v/>
      </c>
    </row>
    <row r="307" spans="1:27">
      <c r="A307" s="11">
        <v>42457</v>
      </c>
      <c r="B307" s="12">
        <v>1047.5</v>
      </c>
      <c r="C307" s="12">
        <v>1143.3499999999999</v>
      </c>
      <c r="D307" s="9">
        <f t="shared" si="88"/>
        <v>-3.8025164461983903E-2</v>
      </c>
      <c r="E307" s="9">
        <f t="shared" si="103"/>
        <v>-4.1143013822402395E-2</v>
      </c>
      <c r="F307" s="9">
        <f t="shared" si="104"/>
        <v>6.4644146901048603E-3</v>
      </c>
      <c r="G307" s="9">
        <f t="shared" si="105"/>
        <v>-2.6598080769666459E-2</v>
      </c>
      <c r="H307" s="9">
        <f t="shared" si="106"/>
        <v>-5.5687946875138332E-2</v>
      </c>
      <c r="I307" s="9">
        <f t="shared" si="107"/>
        <v>0.48230961500520897</v>
      </c>
      <c r="J307" s="3">
        <f t="shared" si="108"/>
        <v>-1.7629961404678222E-3</v>
      </c>
      <c r="K307" s="3">
        <f t="shared" si="108"/>
        <v>-1.6684583960438693E-2</v>
      </c>
      <c r="L307" s="15" t="str">
        <f t="shared" si="109"/>
        <v>Exit Trade</v>
      </c>
      <c r="M307" s="12">
        <v>6.7038202590778903E-2</v>
      </c>
      <c r="N307" s="15" t="str">
        <f t="shared" si="89"/>
        <v/>
      </c>
      <c r="O307" s="15" t="str">
        <f t="shared" si="90"/>
        <v>Exit Trade</v>
      </c>
      <c r="P307" s="15" t="str">
        <f t="shared" si="91"/>
        <v/>
      </c>
      <c r="Q307" s="15">
        <f t="shared" si="92"/>
        <v>942.65</v>
      </c>
      <c r="R307" s="15" t="str">
        <f t="shared" si="93"/>
        <v/>
      </c>
      <c r="S307" s="15">
        <f t="shared" si="94"/>
        <v>1042.6500000000001</v>
      </c>
      <c r="T307" s="18" t="str">
        <f t="shared" si="95"/>
        <v/>
      </c>
      <c r="U307" s="18">
        <f t="shared" si="96"/>
        <v>-7.3188711036226255E-3</v>
      </c>
      <c r="V307" s="18" t="str">
        <f t="shared" si="97"/>
        <v/>
      </c>
      <c r="W307" s="18">
        <f t="shared" si="98"/>
        <v>2.0105664807748818E-2</v>
      </c>
      <c r="X307" s="18" t="str">
        <f t="shared" si="99"/>
        <v/>
      </c>
      <c r="Y307" s="18" t="str">
        <f t="shared" si="100"/>
        <v/>
      </c>
      <c r="Z307" s="18" t="str">
        <f t="shared" si="101"/>
        <v/>
      </c>
      <c r="AA307" s="18" t="str">
        <f t="shared" si="102"/>
        <v/>
      </c>
    </row>
    <row r="308" spans="1:27">
      <c r="A308" s="11">
        <v>42458</v>
      </c>
      <c r="B308" s="12">
        <v>1053.8</v>
      </c>
      <c r="C308" s="12">
        <v>1125.75</v>
      </c>
      <c r="D308" s="9">
        <f t="shared" si="88"/>
        <v>-2.8683761398200995E-2</v>
      </c>
      <c r="E308" s="9">
        <f t="shared" si="103"/>
        <v>-4.0803015419670442E-2</v>
      </c>
      <c r="F308" s="9">
        <f t="shared" si="104"/>
        <v>6.8444078024007329E-3</v>
      </c>
      <c r="G308" s="9">
        <f t="shared" si="105"/>
        <v>-2.5403097864268795E-2</v>
      </c>
      <c r="H308" s="9">
        <f t="shared" si="106"/>
        <v>-5.620293297507209E-2</v>
      </c>
      <c r="I308" s="9">
        <f t="shared" si="107"/>
        <v>1.7706797098236196</v>
      </c>
      <c r="J308" s="3">
        <f t="shared" si="108"/>
        <v>6.014319809069169E-3</v>
      </c>
      <c r="K308" s="3">
        <f t="shared" si="108"/>
        <v>-1.53933616128044E-2</v>
      </c>
      <c r="L308" s="15" t="str">
        <f t="shared" si="109"/>
        <v/>
      </c>
      <c r="M308" s="12">
        <v>6.7038202590778903E-2</v>
      </c>
      <c r="N308" s="15" t="str">
        <f t="shared" si="89"/>
        <v/>
      </c>
      <c r="O308" s="15" t="str">
        <f t="shared" si="90"/>
        <v>Exit Trade</v>
      </c>
      <c r="P308" s="15" t="str">
        <f t="shared" si="91"/>
        <v/>
      </c>
      <c r="Q308" s="15">
        <f t="shared" si="92"/>
        <v>942.65</v>
      </c>
      <c r="R308" s="15" t="str">
        <f t="shared" si="93"/>
        <v/>
      </c>
      <c r="S308" s="15">
        <f t="shared" si="94"/>
        <v>1042.6500000000001</v>
      </c>
      <c r="T308" s="18" t="str">
        <f t="shared" si="95"/>
        <v/>
      </c>
      <c r="U308" s="18">
        <f t="shared" si="96"/>
        <v>-7.3188711036226255E-3</v>
      </c>
      <c r="V308" s="18" t="str">
        <f t="shared" si="97"/>
        <v/>
      </c>
      <c r="W308" s="18">
        <f t="shared" si="98"/>
        <v>2.0105664807748818E-2</v>
      </c>
      <c r="X308" s="18" t="str">
        <f t="shared" si="99"/>
        <v/>
      </c>
      <c r="Y308" s="18" t="str">
        <f t="shared" si="100"/>
        <v/>
      </c>
      <c r="Z308" s="18" t="str">
        <f t="shared" si="101"/>
        <v/>
      </c>
      <c r="AA308" s="18" t="str">
        <f t="shared" si="102"/>
        <v/>
      </c>
    </row>
    <row r="309" spans="1:27">
      <c r="A309" s="11">
        <v>42459</v>
      </c>
      <c r="B309" s="12">
        <v>1064.95</v>
      </c>
      <c r="C309" s="12">
        <v>1115.3</v>
      </c>
      <c r="D309" s="9">
        <f t="shared" si="88"/>
        <v>-2.0062484316622459E-2</v>
      </c>
      <c r="E309" s="9">
        <f t="shared" si="103"/>
        <v>-3.9887397851982871E-2</v>
      </c>
      <c r="F309" s="9">
        <f t="shared" si="104"/>
        <v>7.6974797983375125E-3</v>
      </c>
      <c r="G309" s="9">
        <f t="shared" si="105"/>
        <v>-2.2568068305723468E-2</v>
      </c>
      <c r="H309" s="9">
        <f t="shared" si="106"/>
        <v>-5.7206727398242271E-2</v>
      </c>
      <c r="I309" s="9">
        <f t="shared" si="107"/>
        <v>2.5755070561720941</v>
      </c>
      <c r="J309" s="3">
        <f t="shared" si="108"/>
        <v>1.0580755361548767E-2</v>
      </c>
      <c r="K309" s="3">
        <f t="shared" si="108"/>
        <v>-9.2827004219409679E-3</v>
      </c>
      <c r="L309" s="15" t="str">
        <f t="shared" si="109"/>
        <v>Enter Trade</v>
      </c>
      <c r="M309" s="12">
        <v>2.5755070561720941</v>
      </c>
      <c r="N309" s="15" t="str">
        <f t="shared" si="89"/>
        <v>Enter Trade</v>
      </c>
      <c r="O309" s="15" t="str">
        <f t="shared" si="90"/>
        <v>Enter Trade</v>
      </c>
      <c r="P309" s="15">
        <f t="shared" si="91"/>
        <v>1064.95</v>
      </c>
      <c r="Q309" s="15">
        <f t="shared" si="92"/>
        <v>1064.95</v>
      </c>
      <c r="R309" s="15">
        <f t="shared" si="93"/>
        <v>1115.3</v>
      </c>
      <c r="S309" s="15">
        <f t="shared" si="94"/>
        <v>1115.3</v>
      </c>
      <c r="T309" s="18">
        <f t="shared" si="95"/>
        <v>1.0580755361548767E-2</v>
      </c>
      <c r="U309" s="18">
        <f t="shared" si="96"/>
        <v>1.0580755361548767E-2</v>
      </c>
      <c r="V309" s="18">
        <f t="shared" si="97"/>
        <v>-9.2827004219409679E-3</v>
      </c>
      <c r="W309" s="18">
        <f t="shared" si="98"/>
        <v>-9.2827004219409679E-3</v>
      </c>
      <c r="X309" s="18" t="str">
        <f t="shared" si="99"/>
        <v/>
      </c>
      <c r="Y309" s="18" t="str">
        <f t="shared" si="100"/>
        <v/>
      </c>
      <c r="Z309" s="18" t="str">
        <f t="shared" si="101"/>
        <v/>
      </c>
      <c r="AA309" s="18" t="str">
        <f t="shared" si="102"/>
        <v/>
      </c>
    </row>
    <row r="310" spans="1:27">
      <c r="A310" s="11">
        <v>42460</v>
      </c>
      <c r="B310" s="12">
        <v>1071.1500000000001</v>
      </c>
      <c r="C310" s="12">
        <v>1105.5999999999999</v>
      </c>
      <c r="D310" s="9">
        <f t="shared" si="88"/>
        <v>-1.3747737899673125E-2</v>
      </c>
      <c r="E310" s="9">
        <f t="shared" si="103"/>
        <v>-3.8838185494959897E-2</v>
      </c>
      <c r="F310" s="9">
        <f t="shared" si="104"/>
        <v>8.9828583994806845E-3</v>
      </c>
      <c r="G310" s="9">
        <f t="shared" si="105"/>
        <v>-1.8626754096128358E-2</v>
      </c>
      <c r="H310" s="9">
        <f t="shared" si="106"/>
        <v>-5.9049616893791436E-2</v>
      </c>
      <c r="I310" s="9">
        <f t="shared" si="107"/>
        <v>2.7931474013591595</v>
      </c>
      <c r="J310" s="3">
        <f t="shared" si="108"/>
        <v>5.8218695713414198E-3</v>
      </c>
      <c r="K310" s="3">
        <f t="shared" si="108"/>
        <v>-8.6972115125975493E-3</v>
      </c>
      <c r="L310" s="15" t="str">
        <f t="shared" si="109"/>
        <v>Enter Trade</v>
      </c>
      <c r="M310" s="12">
        <v>2.5755070561720941</v>
      </c>
      <c r="N310" s="15" t="str">
        <f t="shared" si="89"/>
        <v/>
      </c>
      <c r="O310" s="15" t="str">
        <f t="shared" si="90"/>
        <v>Enter Trade</v>
      </c>
      <c r="P310" s="15" t="str">
        <f t="shared" si="91"/>
        <v/>
      </c>
      <c r="Q310" s="15">
        <f t="shared" si="92"/>
        <v>1064.95</v>
      </c>
      <c r="R310" s="15" t="str">
        <f t="shared" si="93"/>
        <v/>
      </c>
      <c r="S310" s="15">
        <f t="shared" si="94"/>
        <v>1115.3</v>
      </c>
      <c r="T310" s="18" t="str">
        <f t="shared" si="95"/>
        <v/>
      </c>
      <c r="U310" s="18">
        <f t="shared" si="96"/>
        <v>1.0580755361548767E-2</v>
      </c>
      <c r="V310" s="18" t="str">
        <f t="shared" si="97"/>
        <v/>
      </c>
      <c r="W310" s="18">
        <f t="shared" si="98"/>
        <v>-9.2827004219409679E-3</v>
      </c>
      <c r="X310" s="18" t="str">
        <f t="shared" si="99"/>
        <v/>
      </c>
      <c r="Y310" s="18" t="str">
        <f t="shared" si="100"/>
        <v/>
      </c>
      <c r="Z310" s="18" t="str">
        <f t="shared" si="101"/>
        <v/>
      </c>
      <c r="AA310" s="18" t="str">
        <f t="shared" si="102"/>
        <v/>
      </c>
    </row>
    <row r="311" spans="1:27">
      <c r="A311" s="11">
        <v>42461</v>
      </c>
      <c r="B311" s="12">
        <v>1064.45</v>
      </c>
      <c r="C311" s="12">
        <v>1113.4000000000001</v>
      </c>
      <c r="D311" s="9">
        <f t="shared" si="88"/>
        <v>-1.952595066495388E-2</v>
      </c>
      <c r="E311" s="9">
        <f t="shared" si="103"/>
        <v>-3.802363263951844E-2</v>
      </c>
      <c r="F311" s="9">
        <f t="shared" si="104"/>
        <v>9.5896121200305488E-3</v>
      </c>
      <c r="G311" s="9">
        <f t="shared" si="105"/>
        <v>-1.6447005369449704E-2</v>
      </c>
      <c r="H311" s="9">
        <f t="shared" si="106"/>
        <v>-5.9600259909587172E-2</v>
      </c>
      <c r="I311" s="9">
        <f t="shared" si="107"/>
        <v>1.9289291102741319</v>
      </c>
      <c r="J311" s="3">
        <f t="shared" si="108"/>
        <v>-6.254959622835312E-3</v>
      </c>
      <c r="K311" s="3">
        <f t="shared" si="108"/>
        <v>7.0549927641101505E-3</v>
      </c>
      <c r="L311" s="15" t="str">
        <f t="shared" si="109"/>
        <v/>
      </c>
      <c r="M311" s="12">
        <v>2.5755070561720941</v>
      </c>
      <c r="N311" s="15" t="str">
        <f t="shared" si="89"/>
        <v/>
      </c>
      <c r="O311" s="15" t="str">
        <f t="shared" si="90"/>
        <v>Enter Trade</v>
      </c>
      <c r="P311" s="15" t="str">
        <f t="shared" si="91"/>
        <v/>
      </c>
      <c r="Q311" s="15">
        <f t="shared" si="92"/>
        <v>1064.95</v>
      </c>
      <c r="R311" s="15" t="str">
        <f t="shared" si="93"/>
        <v/>
      </c>
      <c r="S311" s="15">
        <f t="shared" si="94"/>
        <v>1115.3</v>
      </c>
      <c r="T311" s="18" t="str">
        <f t="shared" si="95"/>
        <v/>
      </c>
      <c r="U311" s="18">
        <f t="shared" si="96"/>
        <v>1.0580755361548767E-2</v>
      </c>
      <c r="V311" s="18" t="str">
        <f t="shared" si="97"/>
        <v/>
      </c>
      <c r="W311" s="18">
        <f t="shared" si="98"/>
        <v>-9.2827004219409679E-3</v>
      </c>
      <c r="X311" s="18" t="str">
        <f t="shared" si="99"/>
        <v/>
      </c>
      <c r="Y311" s="18" t="str">
        <f t="shared" si="100"/>
        <v/>
      </c>
      <c r="Z311" s="18" t="str">
        <f t="shared" si="101"/>
        <v/>
      </c>
      <c r="AA311" s="18" t="str">
        <f t="shared" si="102"/>
        <v/>
      </c>
    </row>
    <row r="312" spans="1:27">
      <c r="A312" s="11">
        <v>42464</v>
      </c>
      <c r="B312" s="12">
        <v>1069.05</v>
      </c>
      <c r="C312" s="12">
        <v>1103.7</v>
      </c>
      <c r="D312" s="9">
        <f t="shared" si="88"/>
        <v>-1.3853024698154541E-2</v>
      </c>
      <c r="E312" s="9">
        <f t="shared" si="103"/>
        <v>-3.7052957799948001E-2</v>
      </c>
      <c r="F312" s="9">
        <f t="shared" si="104"/>
        <v>1.0501744104460968E-2</v>
      </c>
      <c r="G312" s="9">
        <f t="shared" si="105"/>
        <v>-1.3424033564910821E-2</v>
      </c>
      <c r="H312" s="9">
        <f t="shared" si="106"/>
        <v>-6.0681882034985181E-2</v>
      </c>
      <c r="I312" s="9">
        <f t="shared" si="107"/>
        <v>2.2091504869118372</v>
      </c>
      <c r="J312" s="3">
        <f t="shared" si="108"/>
        <v>4.3214805768236261E-3</v>
      </c>
      <c r="K312" s="3">
        <f t="shared" si="108"/>
        <v>-8.7120531704688742E-3</v>
      </c>
      <c r="L312" s="15" t="str">
        <f t="shared" si="109"/>
        <v>Enter Trade</v>
      </c>
      <c r="M312" s="12">
        <v>2.5755070561720941</v>
      </c>
      <c r="N312" s="15" t="str">
        <f t="shared" si="89"/>
        <v/>
      </c>
      <c r="O312" s="15" t="str">
        <f t="shared" si="90"/>
        <v>Enter Trade</v>
      </c>
      <c r="P312" s="15" t="str">
        <f t="shared" si="91"/>
        <v/>
      </c>
      <c r="Q312" s="15">
        <f t="shared" si="92"/>
        <v>1064.95</v>
      </c>
      <c r="R312" s="15" t="str">
        <f t="shared" si="93"/>
        <v/>
      </c>
      <c r="S312" s="15">
        <f t="shared" si="94"/>
        <v>1115.3</v>
      </c>
      <c r="T312" s="18" t="str">
        <f t="shared" si="95"/>
        <v/>
      </c>
      <c r="U312" s="18">
        <f t="shared" si="96"/>
        <v>1.0580755361548767E-2</v>
      </c>
      <c r="V312" s="18" t="str">
        <f t="shared" si="97"/>
        <v/>
      </c>
      <c r="W312" s="18">
        <f t="shared" si="98"/>
        <v>-9.2827004219409679E-3</v>
      </c>
      <c r="X312" s="18" t="str">
        <f t="shared" si="99"/>
        <v/>
      </c>
      <c r="Y312" s="18" t="str">
        <f t="shared" si="100"/>
        <v/>
      </c>
      <c r="Z312" s="18" t="str">
        <f t="shared" si="101"/>
        <v/>
      </c>
      <c r="AA312" s="18" t="str">
        <f t="shared" si="102"/>
        <v/>
      </c>
    </row>
    <row r="313" spans="1:27">
      <c r="A313" s="11">
        <v>42465</v>
      </c>
      <c r="B313" s="12">
        <v>1057.45</v>
      </c>
      <c r="C313" s="12">
        <v>1103.45</v>
      </c>
      <c r="D313" s="9">
        <f t="shared" si="88"/>
        <v>-1.8492817461977732E-2</v>
      </c>
      <c r="E313" s="9">
        <f t="shared" si="103"/>
        <v>-3.6548569158457722E-2</v>
      </c>
      <c r="F313" s="9">
        <f t="shared" si="104"/>
        <v>1.1022554209188056E-2</v>
      </c>
      <c r="G313" s="9">
        <f t="shared" si="105"/>
        <v>-1.1747822187784595E-2</v>
      </c>
      <c r="H313" s="9">
        <f t="shared" si="106"/>
        <v>-6.1349316129130846E-2</v>
      </c>
      <c r="I313" s="9">
        <f t="shared" si="107"/>
        <v>1.6380732953374164</v>
      </c>
      <c r="J313" s="3">
        <f t="shared" si="108"/>
        <v>-1.0850755343529217E-2</v>
      </c>
      <c r="K313" s="3">
        <f t="shared" si="108"/>
        <v>-2.2651082721754099E-4</v>
      </c>
      <c r="L313" s="15" t="str">
        <f t="shared" si="109"/>
        <v/>
      </c>
      <c r="M313" s="12">
        <v>2.5755070561720941</v>
      </c>
      <c r="N313" s="15" t="str">
        <f t="shared" si="89"/>
        <v/>
      </c>
      <c r="O313" s="15" t="str">
        <f t="shared" si="90"/>
        <v>Enter Trade</v>
      </c>
      <c r="P313" s="15" t="str">
        <f t="shared" si="91"/>
        <v/>
      </c>
      <c r="Q313" s="15">
        <f t="shared" si="92"/>
        <v>1064.95</v>
      </c>
      <c r="R313" s="15" t="str">
        <f t="shared" si="93"/>
        <v/>
      </c>
      <c r="S313" s="15">
        <f t="shared" si="94"/>
        <v>1115.3</v>
      </c>
      <c r="T313" s="18" t="str">
        <f t="shared" si="95"/>
        <v/>
      </c>
      <c r="U313" s="18">
        <f t="shared" si="96"/>
        <v>1.0580755361548767E-2</v>
      </c>
      <c r="V313" s="18" t="str">
        <f t="shared" si="97"/>
        <v/>
      </c>
      <c r="W313" s="18">
        <f t="shared" si="98"/>
        <v>-9.2827004219409679E-3</v>
      </c>
      <c r="X313" s="18" t="str">
        <f t="shared" si="99"/>
        <v/>
      </c>
      <c r="Y313" s="18" t="str">
        <f t="shared" si="100"/>
        <v/>
      </c>
      <c r="Z313" s="18" t="str">
        <f t="shared" si="101"/>
        <v/>
      </c>
      <c r="AA313" s="18" t="str">
        <f t="shared" si="102"/>
        <v/>
      </c>
    </row>
    <row r="314" spans="1:27">
      <c r="A314" s="11">
        <v>42466</v>
      </c>
      <c r="B314" s="12">
        <v>1061.5</v>
      </c>
      <c r="C314" s="12">
        <v>1102.05</v>
      </c>
      <c r="D314" s="9">
        <f t="shared" si="88"/>
        <v>-1.6281300398040151E-2</v>
      </c>
      <c r="E314" s="9">
        <f t="shared" si="103"/>
        <v>-3.6080413450376124E-2</v>
      </c>
      <c r="F314" s="9">
        <f t="shared" si="104"/>
        <v>1.1580111826728025E-2</v>
      </c>
      <c r="G314" s="9">
        <f t="shared" si="105"/>
        <v>-1.0025161840238068E-2</v>
      </c>
      <c r="H314" s="9">
        <f t="shared" si="106"/>
        <v>-6.2135665060514184E-2</v>
      </c>
      <c r="I314" s="9">
        <f t="shared" si="107"/>
        <v>1.709751455649823</v>
      </c>
      <c r="J314" s="3">
        <f t="shared" si="108"/>
        <v>3.8299683200150878E-3</v>
      </c>
      <c r="K314" s="3">
        <f t="shared" si="108"/>
        <v>-1.268748017581305E-3</v>
      </c>
      <c r="L314" s="15" t="str">
        <f t="shared" si="109"/>
        <v/>
      </c>
      <c r="M314" s="12">
        <v>2.5755070561720941</v>
      </c>
      <c r="N314" s="15" t="str">
        <f t="shared" si="89"/>
        <v/>
      </c>
      <c r="O314" s="15" t="str">
        <f t="shared" si="90"/>
        <v>Enter Trade</v>
      </c>
      <c r="P314" s="15" t="str">
        <f t="shared" si="91"/>
        <v/>
      </c>
      <c r="Q314" s="15">
        <f t="shared" si="92"/>
        <v>1064.95</v>
      </c>
      <c r="R314" s="15" t="str">
        <f t="shared" si="93"/>
        <v/>
      </c>
      <c r="S314" s="15">
        <f t="shared" si="94"/>
        <v>1115.3</v>
      </c>
      <c r="T314" s="18" t="str">
        <f t="shared" si="95"/>
        <v/>
      </c>
      <c r="U314" s="18">
        <f t="shared" si="96"/>
        <v>1.0580755361548767E-2</v>
      </c>
      <c r="V314" s="18" t="str">
        <f t="shared" si="97"/>
        <v/>
      </c>
      <c r="W314" s="18">
        <f t="shared" si="98"/>
        <v>-9.2827004219409679E-3</v>
      </c>
      <c r="X314" s="18" t="str">
        <f t="shared" si="99"/>
        <v/>
      </c>
      <c r="Y314" s="18" t="str">
        <f t="shared" si="100"/>
        <v/>
      </c>
      <c r="Z314" s="18" t="str">
        <f t="shared" si="101"/>
        <v/>
      </c>
      <c r="AA314" s="18" t="str">
        <f t="shared" si="102"/>
        <v/>
      </c>
    </row>
    <row r="315" spans="1:27">
      <c r="A315" s="11">
        <v>42467</v>
      </c>
      <c r="B315" s="12">
        <v>1055.5</v>
      </c>
      <c r="C315" s="12">
        <v>1070.8499999999999</v>
      </c>
      <c r="D315" s="9">
        <f t="shared" si="88"/>
        <v>-6.2704033706002986E-3</v>
      </c>
      <c r="E315" s="9">
        <f t="shared" si="103"/>
        <v>-3.5303982406939077E-2</v>
      </c>
      <c r="F315" s="9">
        <f t="shared" si="104"/>
        <v>1.2753565745994828E-2</v>
      </c>
      <c r="G315" s="9">
        <f t="shared" si="105"/>
        <v>-6.6084594784507136E-3</v>
      </c>
      <c r="H315" s="9">
        <f t="shared" si="106"/>
        <v>-6.3999505335427448E-2</v>
      </c>
      <c r="I315" s="9">
        <f t="shared" si="107"/>
        <v>2.2765067914795969</v>
      </c>
      <c r="J315" s="3">
        <f t="shared" si="108"/>
        <v>-5.6523787093735282E-3</v>
      </c>
      <c r="K315" s="3">
        <f t="shared" si="108"/>
        <v>-2.8310875187151259E-2</v>
      </c>
      <c r="L315" s="15" t="str">
        <f t="shared" si="109"/>
        <v>Enter Trade</v>
      </c>
      <c r="M315" s="12">
        <v>2.5755070561720941</v>
      </c>
      <c r="N315" s="15" t="str">
        <f t="shared" si="89"/>
        <v/>
      </c>
      <c r="O315" s="15" t="str">
        <f t="shared" si="90"/>
        <v>Enter Trade</v>
      </c>
      <c r="P315" s="15" t="str">
        <f t="shared" si="91"/>
        <v/>
      </c>
      <c r="Q315" s="15">
        <f t="shared" si="92"/>
        <v>1064.95</v>
      </c>
      <c r="R315" s="15" t="str">
        <f t="shared" si="93"/>
        <v/>
      </c>
      <c r="S315" s="15">
        <f t="shared" si="94"/>
        <v>1115.3</v>
      </c>
      <c r="T315" s="18" t="str">
        <f t="shared" si="95"/>
        <v/>
      </c>
      <c r="U315" s="18">
        <f t="shared" si="96"/>
        <v>1.0580755361548767E-2</v>
      </c>
      <c r="V315" s="18" t="str">
        <f t="shared" si="97"/>
        <v/>
      </c>
      <c r="W315" s="18">
        <f t="shared" si="98"/>
        <v>-9.2827004219409679E-3</v>
      </c>
      <c r="X315" s="18" t="str">
        <f t="shared" si="99"/>
        <v/>
      </c>
      <c r="Y315" s="18" t="str">
        <f t="shared" si="100"/>
        <v/>
      </c>
      <c r="Z315" s="18" t="str">
        <f t="shared" si="101"/>
        <v/>
      </c>
      <c r="AA315" s="18" t="str">
        <f t="shared" si="102"/>
        <v/>
      </c>
    </row>
    <row r="316" spans="1:27">
      <c r="A316" s="11">
        <v>42468</v>
      </c>
      <c r="B316" s="12">
        <v>1059.3499999999999</v>
      </c>
      <c r="C316" s="12">
        <v>1079.55</v>
      </c>
      <c r="D316" s="9">
        <f t="shared" si="88"/>
        <v>-8.2032908182613409E-3</v>
      </c>
      <c r="E316" s="9">
        <f t="shared" si="103"/>
        <v>-3.4415761564726283E-2</v>
      </c>
      <c r="F316" s="9">
        <f t="shared" si="104"/>
        <v>1.3680495754160254E-2</v>
      </c>
      <c r="G316" s="9">
        <f t="shared" si="105"/>
        <v>-3.634646117865712E-3</v>
      </c>
      <c r="H316" s="9">
        <f t="shared" si="106"/>
        <v>-6.5196877011586857E-2</v>
      </c>
      <c r="I316" s="9">
        <f t="shared" si="107"/>
        <v>1.9160468463647378</v>
      </c>
      <c r="J316" s="3">
        <f t="shared" si="108"/>
        <v>3.6475603979155935E-3</v>
      </c>
      <c r="K316" s="3">
        <f t="shared" si="108"/>
        <v>8.1243871690713423E-3</v>
      </c>
      <c r="L316" s="15" t="str">
        <f t="shared" si="109"/>
        <v/>
      </c>
      <c r="M316" s="12">
        <v>2.5755070561720941</v>
      </c>
      <c r="N316" s="15" t="str">
        <f t="shared" si="89"/>
        <v/>
      </c>
      <c r="O316" s="15" t="str">
        <f t="shared" si="90"/>
        <v>Enter Trade</v>
      </c>
      <c r="P316" s="15" t="str">
        <f t="shared" si="91"/>
        <v/>
      </c>
      <c r="Q316" s="15">
        <f t="shared" si="92"/>
        <v>1064.95</v>
      </c>
      <c r="R316" s="15" t="str">
        <f t="shared" si="93"/>
        <v/>
      </c>
      <c r="S316" s="15">
        <f t="shared" si="94"/>
        <v>1115.3</v>
      </c>
      <c r="T316" s="18" t="str">
        <f t="shared" si="95"/>
        <v/>
      </c>
      <c r="U316" s="18">
        <f t="shared" si="96"/>
        <v>1.0580755361548767E-2</v>
      </c>
      <c r="V316" s="18" t="str">
        <f t="shared" si="97"/>
        <v/>
      </c>
      <c r="W316" s="18">
        <f t="shared" si="98"/>
        <v>-9.2827004219409679E-3</v>
      </c>
      <c r="X316" s="18" t="str">
        <f t="shared" si="99"/>
        <v/>
      </c>
      <c r="Y316" s="18" t="str">
        <f t="shared" si="100"/>
        <v/>
      </c>
      <c r="Z316" s="18" t="str">
        <f t="shared" si="101"/>
        <v/>
      </c>
      <c r="AA316" s="18" t="str">
        <f t="shared" si="102"/>
        <v/>
      </c>
    </row>
    <row r="317" spans="1:27">
      <c r="A317" s="11">
        <v>42471</v>
      </c>
      <c r="B317" s="12">
        <v>1070.95</v>
      </c>
      <c r="C317" s="12">
        <v>1079.8</v>
      </c>
      <c r="D317" s="9">
        <f t="shared" si="88"/>
        <v>-3.5741279625562624E-3</v>
      </c>
      <c r="E317" s="9">
        <f t="shared" si="103"/>
        <v>-3.3469809752111321E-2</v>
      </c>
      <c r="F317" s="9">
        <f t="shared" si="104"/>
        <v>1.4792609778071751E-2</v>
      </c>
      <c r="G317" s="9">
        <f t="shared" si="105"/>
        <v>-1.8643775144987912E-4</v>
      </c>
      <c r="H317" s="9">
        <f t="shared" si="106"/>
        <v>-6.6753181752772756E-2</v>
      </c>
      <c r="I317" s="9">
        <f t="shared" si="107"/>
        <v>2.0209876578960242</v>
      </c>
      <c r="J317" s="3">
        <f t="shared" si="108"/>
        <v>1.0950110917071919E-2</v>
      </c>
      <c r="K317" s="3">
        <f t="shared" si="108"/>
        <v>2.3157797230327452E-4</v>
      </c>
      <c r="L317" s="15" t="str">
        <f t="shared" si="109"/>
        <v>Enter Trade</v>
      </c>
      <c r="M317" s="12">
        <v>2.5755070561720941</v>
      </c>
      <c r="N317" s="15" t="str">
        <f t="shared" si="89"/>
        <v/>
      </c>
      <c r="O317" s="15" t="str">
        <f t="shared" si="90"/>
        <v>Enter Trade</v>
      </c>
      <c r="P317" s="15" t="str">
        <f t="shared" si="91"/>
        <v/>
      </c>
      <c r="Q317" s="15">
        <f t="shared" si="92"/>
        <v>1064.95</v>
      </c>
      <c r="R317" s="15" t="str">
        <f t="shared" si="93"/>
        <v/>
      </c>
      <c r="S317" s="15">
        <f t="shared" si="94"/>
        <v>1115.3</v>
      </c>
      <c r="T317" s="18" t="str">
        <f t="shared" si="95"/>
        <v/>
      </c>
      <c r="U317" s="18">
        <f t="shared" si="96"/>
        <v>1.0580755361548767E-2</v>
      </c>
      <c r="V317" s="18" t="str">
        <f t="shared" si="97"/>
        <v/>
      </c>
      <c r="W317" s="18">
        <f t="shared" si="98"/>
        <v>-9.2827004219409679E-3</v>
      </c>
      <c r="X317" s="18" t="str">
        <f t="shared" si="99"/>
        <v/>
      </c>
      <c r="Y317" s="18" t="str">
        <f t="shared" si="100"/>
        <v/>
      </c>
      <c r="Z317" s="18" t="str">
        <f t="shared" si="101"/>
        <v/>
      </c>
      <c r="AA317" s="18" t="str">
        <f t="shared" si="102"/>
        <v/>
      </c>
    </row>
    <row r="318" spans="1:27">
      <c r="A318" s="11">
        <v>42472</v>
      </c>
      <c r="B318" s="12">
        <v>1063</v>
      </c>
      <c r="C318" s="12">
        <v>1090.5</v>
      </c>
      <c r="D318" s="9">
        <f t="shared" si="88"/>
        <v>-1.1092405391422306E-2</v>
      </c>
      <c r="E318" s="9">
        <f t="shared" si="103"/>
        <v>-3.2379954075096508E-2</v>
      </c>
      <c r="F318" s="9">
        <f t="shared" si="104"/>
        <v>1.5204883368400365E-2</v>
      </c>
      <c r="G318" s="9">
        <f t="shared" si="105"/>
        <v>1.8310335038043135E-3</v>
      </c>
      <c r="H318" s="9">
        <f t="shared" si="106"/>
        <v>-6.6590941653997329E-2</v>
      </c>
      <c r="I318" s="9">
        <f t="shared" si="107"/>
        <v>1.4000468249506717</v>
      </c>
      <c r="J318" s="3">
        <f t="shared" si="108"/>
        <v>-7.4233157477006815E-3</v>
      </c>
      <c r="K318" s="3">
        <f t="shared" si="108"/>
        <v>9.9092424523060246E-3</v>
      </c>
      <c r="L318" s="15" t="str">
        <f t="shared" si="109"/>
        <v/>
      </c>
      <c r="M318" s="12">
        <v>2.5755070561720941</v>
      </c>
      <c r="N318" s="15" t="str">
        <f t="shared" si="89"/>
        <v/>
      </c>
      <c r="O318" s="15" t="str">
        <f t="shared" si="90"/>
        <v>Enter Trade</v>
      </c>
      <c r="P318" s="15" t="str">
        <f t="shared" si="91"/>
        <v/>
      </c>
      <c r="Q318" s="15">
        <f t="shared" si="92"/>
        <v>1064.95</v>
      </c>
      <c r="R318" s="15" t="str">
        <f t="shared" si="93"/>
        <v/>
      </c>
      <c r="S318" s="15">
        <f t="shared" si="94"/>
        <v>1115.3</v>
      </c>
      <c r="T318" s="18" t="str">
        <f t="shared" si="95"/>
        <v/>
      </c>
      <c r="U318" s="18">
        <f t="shared" si="96"/>
        <v>1.0580755361548767E-2</v>
      </c>
      <c r="V318" s="18" t="str">
        <f t="shared" si="97"/>
        <v/>
      </c>
      <c r="W318" s="18">
        <f t="shared" si="98"/>
        <v>-9.2827004219409679E-3</v>
      </c>
      <c r="X318" s="18" t="str">
        <f t="shared" si="99"/>
        <v/>
      </c>
      <c r="Y318" s="18" t="str">
        <f t="shared" si="100"/>
        <v/>
      </c>
      <c r="Z318" s="18" t="str">
        <f t="shared" si="101"/>
        <v/>
      </c>
      <c r="AA318" s="18" t="str">
        <f t="shared" si="102"/>
        <v/>
      </c>
    </row>
    <row r="319" spans="1:27">
      <c r="A319" s="11">
        <v>42473</v>
      </c>
      <c r="B319" s="12">
        <v>1081.75</v>
      </c>
      <c r="C319" s="12">
        <v>1114.95</v>
      </c>
      <c r="D319" s="9">
        <f t="shared" si="88"/>
        <v>-1.3128487987868771E-2</v>
      </c>
      <c r="E319" s="9">
        <f t="shared" si="103"/>
        <v>-3.1484450595275978E-2</v>
      </c>
      <c r="F319" s="9">
        <f t="shared" si="104"/>
        <v>1.5528682619384775E-2</v>
      </c>
      <c r="G319" s="9">
        <f t="shared" si="105"/>
        <v>3.4550852983397662E-3</v>
      </c>
      <c r="H319" s="9">
        <f t="shared" si="106"/>
        <v>-6.6423986488891723E-2</v>
      </c>
      <c r="I319" s="9">
        <f t="shared" si="107"/>
        <v>1.1820682447648896</v>
      </c>
      <c r="J319" s="3">
        <f t="shared" si="108"/>
        <v>1.7638758231420509E-2</v>
      </c>
      <c r="K319" s="3">
        <f t="shared" si="108"/>
        <v>2.2420907840440207E-2</v>
      </c>
      <c r="L319" s="15" t="str">
        <f t="shared" si="109"/>
        <v/>
      </c>
      <c r="M319" s="12">
        <v>2.5755070561720941</v>
      </c>
      <c r="N319" s="15" t="str">
        <f t="shared" si="89"/>
        <v/>
      </c>
      <c r="O319" s="15" t="str">
        <f t="shared" si="90"/>
        <v>Enter Trade</v>
      </c>
      <c r="P319" s="15" t="str">
        <f t="shared" si="91"/>
        <v/>
      </c>
      <c r="Q319" s="15">
        <f t="shared" si="92"/>
        <v>1064.95</v>
      </c>
      <c r="R319" s="15" t="str">
        <f t="shared" si="93"/>
        <v/>
      </c>
      <c r="S319" s="15">
        <f t="shared" si="94"/>
        <v>1115.3</v>
      </c>
      <c r="T319" s="18" t="str">
        <f t="shared" si="95"/>
        <v/>
      </c>
      <c r="U319" s="18">
        <f t="shared" si="96"/>
        <v>1.0580755361548767E-2</v>
      </c>
      <c r="V319" s="18" t="str">
        <f t="shared" si="97"/>
        <v/>
      </c>
      <c r="W319" s="18">
        <f t="shared" si="98"/>
        <v>-9.2827004219409679E-3</v>
      </c>
      <c r="X319" s="18" t="str">
        <f t="shared" si="99"/>
        <v/>
      </c>
      <c r="Y319" s="18" t="str">
        <f t="shared" si="100"/>
        <v/>
      </c>
      <c r="Z319" s="18" t="str">
        <f t="shared" si="101"/>
        <v/>
      </c>
      <c r="AA319" s="18" t="str">
        <f t="shared" si="102"/>
        <v/>
      </c>
    </row>
    <row r="320" spans="1:27">
      <c r="A320" s="11">
        <v>42478</v>
      </c>
      <c r="B320" s="12">
        <v>1087.8</v>
      </c>
      <c r="C320" s="12">
        <v>1132.4000000000001</v>
      </c>
      <c r="D320" s="9">
        <f t="shared" si="88"/>
        <v>-1.745080621391313E-2</v>
      </c>
      <c r="E320" s="9">
        <f t="shared" si="103"/>
        <v>-3.0805160055531987E-2</v>
      </c>
      <c r="F320" s="9">
        <f t="shared" si="104"/>
        <v>1.5686475288284315E-2</v>
      </c>
      <c r="G320" s="9">
        <f t="shared" si="105"/>
        <v>4.4894093431077225E-3</v>
      </c>
      <c r="H320" s="9">
        <f t="shared" si="106"/>
        <v>-6.6099729454171696E-2</v>
      </c>
      <c r="I320" s="9">
        <f t="shared" si="107"/>
        <v>0.85132916070653308</v>
      </c>
      <c r="J320" s="3">
        <f t="shared" si="108"/>
        <v>5.5927894615206419E-3</v>
      </c>
      <c r="K320" s="3">
        <f t="shared" si="108"/>
        <v>1.5650926050495579E-2</v>
      </c>
      <c r="L320" s="15" t="str">
        <f t="shared" si="109"/>
        <v/>
      </c>
      <c r="M320" s="12">
        <v>2.5755070561720941</v>
      </c>
      <c r="N320" s="15" t="str">
        <f t="shared" si="89"/>
        <v/>
      </c>
      <c r="O320" s="15" t="str">
        <f t="shared" si="90"/>
        <v>Enter Trade</v>
      </c>
      <c r="P320" s="15" t="str">
        <f t="shared" si="91"/>
        <v/>
      </c>
      <c r="Q320" s="15">
        <f t="shared" si="92"/>
        <v>1064.95</v>
      </c>
      <c r="R320" s="15" t="str">
        <f t="shared" si="93"/>
        <v/>
      </c>
      <c r="S320" s="15">
        <f t="shared" si="94"/>
        <v>1115.3</v>
      </c>
      <c r="T320" s="18" t="str">
        <f t="shared" si="95"/>
        <v/>
      </c>
      <c r="U320" s="18">
        <f t="shared" si="96"/>
        <v>1.0580755361548767E-2</v>
      </c>
      <c r="V320" s="18" t="str">
        <f t="shared" si="97"/>
        <v/>
      </c>
      <c r="W320" s="18">
        <f t="shared" si="98"/>
        <v>-9.2827004219409679E-3</v>
      </c>
      <c r="X320" s="18" t="str">
        <f t="shared" si="99"/>
        <v/>
      </c>
      <c r="Y320" s="18" t="str">
        <f t="shared" si="100"/>
        <v/>
      </c>
      <c r="Z320" s="18" t="str">
        <f t="shared" si="101"/>
        <v/>
      </c>
      <c r="AA320" s="18" t="str">
        <f t="shared" si="102"/>
        <v/>
      </c>
    </row>
    <row r="321" spans="1:27">
      <c r="A321" s="11">
        <v>42480</v>
      </c>
      <c r="B321" s="12">
        <v>1097.8499999999999</v>
      </c>
      <c r="C321" s="12">
        <v>1140</v>
      </c>
      <c r="D321" s="9">
        <f t="shared" si="88"/>
        <v>-1.6361845122608382E-2</v>
      </c>
      <c r="E321" s="9">
        <f t="shared" si="103"/>
        <v>-3.0147248626365485E-2</v>
      </c>
      <c r="F321" s="9">
        <f t="shared" si="104"/>
        <v>1.5869616266649005E-2</v>
      </c>
      <c r="G321" s="9">
        <f t="shared" si="105"/>
        <v>5.5593879735947767E-3</v>
      </c>
      <c r="H321" s="9">
        <f t="shared" si="106"/>
        <v>-6.5853885226325751E-2</v>
      </c>
      <c r="I321" s="9">
        <f t="shared" si="107"/>
        <v>0.86866646755208532</v>
      </c>
      <c r="J321" s="3">
        <f t="shared" si="108"/>
        <v>9.2388306674020537E-3</v>
      </c>
      <c r="K321" s="3">
        <f t="shared" si="108"/>
        <v>6.7114093959730736E-3</v>
      </c>
      <c r="L321" s="15" t="str">
        <f t="shared" si="109"/>
        <v/>
      </c>
      <c r="M321" s="12">
        <v>2.5755070561720941</v>
      </c>
      <c r="N321" s="15" t="str">
        <f t="shared" si="89"/>
        <v/>
      </c>
      <c r="O321" s="15" t="str">
        <f t="shared" si="90"/>
        <v>Enter Trade</v>
      </c>
      <c r="P321" s="15" t="str">
        <f t="shared" si="91"/>
        <v/>
      </c>
      <c r="Q321" s="15">
        <f t="shared" si="92"/>
        <v>1064.95</v>
      </c>
      <c r="R321" s="15" t="str">
        <f t="shared" si="93"/>
        <v/>
      </c>
      <c r="S321" s="15">
        <f t="shared" si="94"/>
        <v>1115.3</v>
      </c>
      <c r="T321" s="18" t="str">
        <f t="shared" si="95"/>
        <v/>
      </c>
      <c r="U321" s="18">
        <f t="shared" si="96"/>
        <v>1.0580755361548767E-2</v>
      </c>
      <c r="V321" s="18" t="str">
        <f t="shared" si="97"/>
        <v/>
      </c>
      <c r="W321" s="18">
        <f t="shared" si="98"/>
        <v>-9.2827004219409679E-3</v>
      </c>
      <c r="X321" s="18" t="str">
        <f t="shared" si="99"/>
        <v/>
      </c>
      <c r="Y321" s="18" t="str">
        <f t="shared" si="100"/>
        <v/>
      </c>
      <c r="Z321" s="18" t="str">
        <f t="shared" si="101"/>
        <v/>
      </c>
      <c r="AA321" s="18" t="str">
        <f t="shared" si="102"/>
        <v/>
      </c>
    </row>
    <row r="322" spans="1:27">
      <c r="A322" s="11">
        <v>42481</v>
      </c>
      <c r="B322" s="12">
        <v>1091.1500000000001</v>
      </c>
      <c r="C322" s="12">
        <v>1150.0999999999999</v>
      </c>
      <c r="D322" s="9">
        <f t="shared" si="88"/>
        <v>-2.2851146449970869E-2</v>
      </c>
      <c r="E322" s="9">
        <f t="shared" si="103"/>
        <v>-2.9638977981920101E-2</v>
      </c>
      <c r="F322" s="9">
        <f t="shared" si="104"/>
        <v>1.5850318447506489E-2</v>
      </c>
      <c r="G322" s="9">
        <f t="shared" si="105"/>
        <v>6.0242385249694962E-3</v>
      </c>
      <c r="H322" s="9">
        <f t="shared" si="106"/>
        <v>-6.5302194488809695E-2</v>
      </c>
      <c r="I322" s="9">
        <f t="shared" si="107"/>
        <v>0.42824575130331644</v>
      </c>
      <c r="J322" s="3">
        <f t="shared" si="108"/>
        <v>-6.1028373639384417E-3</v>
      </c>
      <c r="K322" s="3">
        <f t="shared" si="108"/>
        <v>8.8596491228069372E-3</v>
      </c>
      <c r="L322" s="15" t="str">
        <f t="shared" si="109"/>
        <v>Exit Trade</v>
      </c>
      <c r="M322" s="12">
        <v>0.42824575130331644</v>
      </c>
      <c r="N322" s="15" t="str">
        <f t="shared" si="89"/>
        <v>Exit Trade</v>
      </c>
      <c r="O322" s="15" t="str">
        <f t="shared" si="90"/>
        <v>Exit Trade</v>
      </c>
      <c r="P322" s="15">
        <f t="shared" si="91"/>
        <v>1091.1500000000001</v>
      </c>
      <c r="Q322" s="15">
        <f t="shared" si="92"/>
        <v>1091.1500000000001</v>
      </c>
      <c r="R322" s="15">
        <f t="shared" si="93"/>
        <v>1150.0999999999999</v>
      </c>
      <c r="S322" s="15">
        <f t="shared" si="94"/>
        <v>1150.0999999999999</v>
      </c>
      <c r="T322" s="18">
        <f t="shared" si="95"/>
        <v>-6.1028373639384417E-3</v>
      </c>
      <c r="U322" s="18">
        <f t="shared" si="96"/>
        <v>-6.1028373639384417E-3</v>
      </c>
      <c r="V322" s="18">
        <f t="shared" si="97"/>
        <v>8.8596491228069372E-3</v>
      </c>
      <c r="W322" s="18">
        <f t="shared" si="98"/>
        <v>8.8596491228069372E-3</v>
      </c>
      <c r="X322" s="18">
        <f t="shared" si="99"/>
        <v>-2.4602093995023333E-2</v>
      </c>
      <c r="Y322" s="18">
        <f t="shared" si="100"/>
        <v>3.1202367076123005E-2</v>
      </c>
      <c r="Z322" s="18">
        <f t="shared" si="101"/>
        <v>6.6002730810996724E-3</v>
      </c>
      <c r="AA322" s="18">
        <f t="shared" si="102"/>
        <v>3.3001365405498362E-3</v>
      </c>
    </row>
    <row r="323" spans="1:27">
      <c r="A323" s="11">
        <v>42482</v>
      </c>
      <c r="B323" s="12">
        <v>1092.1500000000001</v>
      </c>
      <c r="C323" s="12">
        <v>1131.9000000000001</v>
      </c>
      <c r="D323" s="9">
        <f t="shared" ref="D323:D386" si="110">LOG(B323/C323)</f>
        <v>-1.5525769813379529E-2</v>
      </c>
      <c r="E323" s="9">
        <f t="shared" si="103"/>
        <v>-2.8690014313023211E-2</v>
      </c>
      <c r="F323" s="9">
        <f t="shared" si="104"/>
        <v>1.5813379056335116E-2</v>
      </c>
      <c r="G323" s="9">
        <f t="shared" si="105"/>
        <v>6.8900885637308007E-3</v>
      </c>
      <c r="H323" s="9">
        <f t="shared" si="106"/>
        <v>-6.4270117189777223E-2</v>
      </c>
      <c r="I323" s="9">
        <f t="shared" si="107"/>
        <v>0.83247511191289991</v>
      </c>
      <c r="J323" s="3">
        <f t="shared" si="108"/>
        <v>9.1646428080465554E-4</v>
      </c>
      <c r="K323" s="3">
        <f t="shared" si="108"/>
        <v>-1.5824710894704653E-2</v>
      </c>
      <c r="L323" s="15" t="str">
        <f t="shared" si="109"/>
        <v/>
      </c>
      <c r="M323" s="12">
        <v>0.42824575130331644</v>
      </c>
      <c r="N323" s="15" t="str">
        <f t="shared" si="89"/>
        <v/>
      </c>
      <c r="O323" s="15" t="str">
        <f t="shared" si="90"/>
        <v>Exit Trade</v>
      </c>
      <c r="P323" s="15" t="str">
        <f t="shared" si="91"/>
        <v/>
      </c>
      <c r="Q323" s="15">
        <f t="shared" si="92"/>
        <v>1091.1500000000001</v>
      </c>
      <c r="R323" s="15" t="str">
        <f t="shared" si="93"/>
        <v/>
      </c>
      <c r="S323" s="15">
        <f t="shared" si="94"/>
        <v>1150.0999999999999</v>
      </c>
      <c r="T323" s="18" t="str">
        <f t="shared" si="95"/>
        <v/>
      </c>
      <c r="U323" s="18">
        <f t="shared" si="96"/>
        <v>-6.1028373639384417E-3</v>
      </c>
      <c r="V323" s="18" t="str">
        <f t="shared" si="97"/>
        <v/>
      </c>
      <c r="W323" s="18">
        <f t="shared" si="98"/>
        <v>8.8596491228069372E-3</v>
      </c>
      <c r="X323" s="18" t="str">
        <f t="shared" si="99"/>
        <v/>
      </c>
      <c r="Y323" s="18" t="str">
        <f t="shared" si="100"/>
        <v/>
      </c>
      <c r="Z323" s="18" t="str">
        <f t="shared" si="101"/>
        <v/>
      </c>
      <c r="AA323" s="18" t="str">
        <f t="shared" si="102"/>
        <v/>
      </c>
    </row>
    <row r="324" spans="1:27">
      <c r="A324" s="11">
        <v>42485</v>
      </c>
      <c r="B324" s="12">
        <v>1093.25</v>
      </c>
      <c r="C324" s="12">
        <v>1112</v>
      </c>
      <c r="D324" s="9">
        <f t="shared" si="110"/>
        <v>-7.385301229144047E-3</v>
      </c>
      <c r="E324" s="9">
        <f t="shared" si="103"/>
        <v>-2.7474202524674973E-2</v>
      </c>
      <c r="F324" s="9">
        <f t="shared" si="104"/>
        <v>1.6007813408724599E-2</v>
      </c>
      <c r="G324" s="9">
        <f t="shared" si="105"/>
        <v>8.5433776449553717E-3</v>
      </c>
      <c r="H324" s="9">
        <f t="shared" si="106"/>
        <v>-6.3491782694305318E-2</v>
      </c>
      <c r="I324" s="9">
        <f t="shared" si="107"/>
        <v>1.2549434943177216</v>
      </c>
      <c r="J324" s="3">
        <f t="shared" si="108"/>
        <v>1.0071876573729882E-3</v>
      </c>
      <c r="K324" s="3">
        <f t="shared" si="108"/>
        <v>-1.7581058397385007E-2</v>
      </c>
      <c r="L324" s="15" t="str">
        <f t="shared" si="109"/>
        <v/>
      </c>
      <c r="M324" s="12">
        <v>0.42824575130331644</v>
      </c>
      <c r="N324" s="15" t="str">
        <f t="shared" si="89"/>
        <v/>
      </c>
      <c r="O324" s="15" t="str">
        <f t="shared" si="90"/>
        <v>Exit Trade</v>
      </c>
      <c r="P324" s="15" t="str">
        <f t="shared" si="91"/>
        <v/>
      </c>
      <c r="Q324" s="15">
        <f t="shared" si="92"/>
        <v>1091.1500000000001</v>
      </c>
      <c r="R324" s="15" t="str">
        <f t="shared" si="93"/>
        <v/>
      </c>
      <c r="S324" s="15">
        <f t="shared" si="94"/>
        <v>1150.0999999999999</v>
      </c>
      <c r="T324" s="18" t="str">
        <f t="shared" si="95"/>
        <v/>
      </c>
      <c r="U324" s="18">
        <f t="shared" si="96"/>
        <v>-6.1028373639384417E-3</v>
      </c>
      <c r="V324" s="18" t="str">
        <f t="shared" si="97"/>
        <v/>
      </c>
      <c r="W324" s="18">
        <f t="shared" si="98"/>
        <v>8.8596491228069372E-3</v>
      </c>
      <c r="X324" s="18" t="str">
        <f t="shared" si="99"/>
        <v/>
      </c>
      <c r="Y324" s="18" t="str">
        <f t="shared" si="100"/>
        <v/>
      </c>
      <c r="Z324" s="18" t="str">
        <f t="shared" si="101"/>
        <v/>
      </c>
      <c r="AA324" s="18" t="str">
        <f t="shared" si="102"/>
        <v/>
      </c>
    </row>
    <row r="325" spans="1:27">
      <c r="A325" s="11">
        <v>42486</v>
      </c>
      <c r="B325" s="12">
        <v>1113.8499999999999</v>
      </c>
      <c r="C325" s="12">
        <v>1127.3</v>
      </c>
      <c r="D325" s="9">
        <f t="shared" si="110"/>
        <v>-5.2127978141278224E-3</v>
      </c>
      <c r="E325" s="9">
        <f t="shared" si="103"/>
        <v>-2.5872864996850698E-2</v>
      </c>
      <c r="F325" s="9">
        <f t="shared" si="104"/>
        <v>1.5740735462679536E-2</v>
      </c>
      <c r="G325" s="9">
        <f t="shared" si="105"/>
        <v>9.5437897941782583E-3</v>
      </c>
      <c r="H325" s="9">
        <f t="shared" si="106"/>
        <v>-6.1289519787879651E-2</v>
      </c>
      <c r="I325" s="9">
        <f t="shared" si="107"/>
        <v>1.3125223552423468</v>
      </c>
      <c r="J325" s="3">
        <f t="shared" si="108"/>
        <v>1.8842899611250775E-2</v>
      </c>
      <c r="K325" s="3">
        <f t="shared" si="108"/>
        <v>1.3758992805755354E-2</v>
      </c>
      <c r="L325" s="15" t="str">
        <f t="shared" si="109"/>
        <v/>
      </c>
      <c r="M325" s="12">
        <v>0.42824575130331644</v>
      </c>
      <c r="N325" s="15" t="str">
        <f t="shared" si="89"/>
        <v/>
      </c>
      <c r="O325" s="15" t="str">
        <f t="shared" si="90"/>
        <v>Exit Trade</v>
      </c>
      <c r="P325" s="15" t="str">
        <f t="shared" si="91"/>
        <v/>
      </c>
      <c r="Q325" s="15">
        <f t="shared" si="92"/>
        <v>1091.1500000000001</v>
      </c>
      <c r="R325" s="15" t="str">
        <f t="shared" si="93"/>
        <v/>
      </c>
      <c r="S325" s="15">
        <f t="shared" si="94"/>
        <v>1150.0999999999999</v>
      </c>
      <c r="T325" s="18" t="str">
        <f t="shared" si="95"/>
        <v/>
      </c>
      <c r="U325" s="18">
        <f t="shared" si="96"/>
        <v>-6.1028373639384417E-3</v>
      </c>
      <c r="V325" s="18" t="str">
        <f t="shared" si="97"/>
        <v/>
      </c>
      <c r="W325" s="18">
        <f t="shared" si="98"/>
        <v>8.8596491228069372E-3</v>
      </c>
      <c r="X325" s="18" t="str">
        <f t="shared" si="99"/>
        <v/>
      </c>
      <c r="Y325" s="18" t="str">
        <f t="shared" si="100"/>
        <v/>
      </c>
      <c r="Z325" s="18" t="str">
        <f t="shared" si="101"/>
        <v/>
      </c>
      <c r="AA325" s="18" t="str">
        <f t="shared" si="102"/>
        <v/>
      </c>
    </row>
    <row r="326" spans="1:27">
      <c r="A326" s="11">
        <v>42487</v>
      </c>
      <c r="B326" s="12">
        <v>1124.2</v>
      </c>
      <c r="C326" s="12">
        <v>1121.5</v>
      </c>
      <c r="D326" s="9">
        <f t="shared" si="110"/>
        <v>1.0443030379324297E-3</v>
      </c>
      <c r="E326" s="9">
        <f t="shared" si="103"/>
        <v>-2.4440715922957167E-2</v>
      </c>
      <c r="F326" s="9">
        <f t="shared" si="104"/>
        <v>1.6178783753659286E-2</v>
      </c>
      <c r="G326" s="9">
        <f t="shared" si="105"/>
        <v>1.1961547522776225E-2</v>
      </c>
      <c r="H326" s="9">
        <f t="shared" si="106"/>
        <v>-6.0842979368690556E-2</v>
      </c>
      <c r="I326" s="9">
        <f t="shared" si="107"/>
        <v>1.5752122872107392</v>
      </c>
      <c r="J326" s="3">
        <f t="shared" si="108"/>
        <v>9.2920949858599795E-3</v>
      </c>
      <c r="K326" s="3">
        <f t="shared" si="108"/>
        <v>-5.1450368136254365E-3</v>
      </c>
      <c r="L326" s="15" t="str">
        <f t="shared" si="109"/>
        <v/>
      </c>
      <c r="M326" s="12">
        <v>0.42824575130331644</v>
      </c>
      <c r="N326" s="15" t="str">
        <f t="shared" si="89"/>
        <v/>
      </c>
      <c r="O326" s="15" t="str">
        <f t="shared" si="90"/>
        <v>Exit Trade</v>
      </c>
      <c r="P326" s="15" t="str">
        <f t="shared" si="91"/>
        <v/>
      </c>
      <c r="Q326" s="15">
        <f t="shared" si="92"/>
        <v>1091.1500000000001</v>
      </c>
      <c r="R326" s="15" t="str">
        <f t="shared" si="93"/>
        <v/>
      </c>
      <c r="S326" s="15">
        <f t="shared" si="94"/>
        <v>1150.0999999999999</v>
      </c>
      <c r="T326" s="18" t="str">
        <f t="shared" si="95"/>
        <v/>
      </c>
      <c r="U326" s="18">
        <f t="shared" si="96"/>
        <v>-6.1028373639384417E-3</v>
      </c>
      <c r="V326" s="18" t="str">
        <f t="shared" si="97"/>
        <v/>
      </c>
      <c r="W326" s="18">
        <f t="shared" si="98"/>
        <v>8.8596491228069372E-3</v>
      </c>
      <c r="X326" s="18" t="str">
        <f t="shared" si="99"/>
        <v/>
      </c>
      <c r="Y326" s="18" t="str">
        <f t="shared" si="100"/>
        <v/>
      </c>
      <c r="Z326" s="18" t="str">
        <f t="shared" si="101"/>
        <v/>
      </c>
      <c r="AA326" s="18" t="str">
        <f t="shared" si="102"/>
        <v/>
      </c>
    </row>
    <row r="327" spans="1:27">
      <c r="A327" s="11">
        <v>42488</v>
      </c>
      <c r="B327" s="12">
        <v>1113.95</v>
      </c>
      <c r="C327" s="12">
        <v>1085.55</v>
      </c>
      <c r="D327" s="9">
        <f t="shared" si="110"/>
        <v>1.1215866147515692E-2</v>
      </c>
      <c r="E327" s="9">
        <f t="shared" si="103"/>
        <v>-2.2308395924868593E-2</v>
      </c>
      <c r="F327" s="9">
        <f t="shared" si="104"/>
        <v>1.6530222556622537E-2</v>
      </c>
      <c r="G327" s="9">
        <f t="shared" si="105"/>
        <v>1.4884604827532115E-2</v>
      </c>
      <c r="H327" s="9">
        <f t="shared" si="106"/>
        <v>-5.9501396677269301E-2</v>
      </c>
      <c r="I327" s="9">
        <f t="shared" si="107"/>
        <v>2.0280587244092119</v>
      </c>
      <c r="J327" s="3">
        <f t="shared" si="108"/>
        <v>-9.1175947340330892E-3</v>
      </c>
      <c r="K327" s="3">
        <f t="shared" si="108"/>
        <v>-3.2055283102987109E-2</v>
      </c>
      <c r="L327" s="15" t="str">
        <f t="shared" si="109"/>
        <v>Enter Trade</v>
      </c>
      <c r="M327" s="12">
        <v>2.0280587244092119</v>
      </c>
      <c r="N327" s="15" t="str">
        <f t="shared" si="89"/>
        <v>Enter Trade</v>
      </c>
      <c r="O327" s="15" t="str">
        <f t="shared" si="90"/>
        <v>Enter Trade</v>
      </c>
      <c r="P327" s="15">
        <f t="shared" si="91"/>
        <v>1113.95</v>
      </c>
      <c r="Q327" s="15">
        <f t="shared" si="92"/>
        <v>1113.95</v>
      </c>
      <c r="R327" s="15">
        <f t="shared" si="93"/>
        <v>1085.55</v>
      </c>
      <c r="S327" s="15">
        <f t="shared" si="94"/>
        <v>1085.55</v>
      </c>
      <c r="T327" s="18">
        <f t="shared" si="95"/>
        <v>-9.1175947340330892E-3</v>
      </c>
      <c r="U327" s="18">
        <f t="shared" si="96"/>
        <v>-9.1175947340330892E-3</v>
      </c>
      <c r="V327" s="18">
        <f t="shared" si="97"/>
        <v>-3.2055283102987109E-2</v>
      </c>
      <c r="W327" s="18">
        <f t="shared" si="98"/>
        <v>-3.2055283102987109E-2</v>
      </c>
      <c r="X327" s="18" t="str">
        <f t="shared" si="99"/>
        <v/>
      </c>
      <c r="Y327" s="18" t="str">
        <f t="shared" si="100"/>
        <v/>
      </c>
      <c r="Z327" s="18" t="str">
        <f t="shared" si="101"/>
        <v/>
      </c>
      <c r="AA327" s="18" t="str">
        <f t="shared" si="102"/>
        <v/>
      </c>
    </row>
    <row r="328" spans="1:27">
      <c r="A328" s="11">
        <v>42489</v>
      </c>
      <c r="B328" s="12">
        <v>1132.3499999999999</v>
      </c>
      <c r="C328" s="12">
        <v>1088.45</v>
      </c>
      <c r="D328" s="9">
        <f t="shared" si="110"/>
        <v>1.7172200726525054E-2</v>
      </c>
      <c r="E328" s="9">
        <f t="shared" si="103"/>
        <v>-1.9990775735406766E-2</v>
      </c>
      <c r="F328" s="9">
        <f t="shared" si="104"/>
        <v>1.7038387935958049E-2</v>
      </c>
      <c r="G328" s="9">
        <f t="shared" si="105"/>
        <v>1.8345597120498845E-2</v>
      </c>
      <c r="H328" s="9">
        <f t="shared" si="106"/>
        <v>-5.8327148591312376E-2</v>
      </c>
      <c r="I328" s="9">
        <f t="shared" si="107"/>
        <v>2.1811321940559036</v>
      </c>
      <c r="J328" s="3">
        <f t="shared" si="108"/>
        <v>1.6517797028591824E-2</v>
      </c>
      <c r="K328" s="3">
        <f t="shared" si="108"/>
        <v>2.6714568651836313E-3</v>
      </c>
      <c r="L328" s="15" t="str">
        <f t="shared" si="109"/>
        <v>Enter Trade</v>
      </c>
      <c r="M328" s="12">
        <v>2.0280587244092119</v>
      </c>
      <c r="N328" s="15" t="str">
        <f t="shared" si="89"/>
        <v/>
      </c>
      <c r="O328" s="15" t="str">
        <f t="shared" si="90"/>
        <v>Enter Trade</v>
      </c>
      <c r="P328" s="15" t="str">
        <f t="shared" si="91"/>
        <v/>
      </c>
      <c r="Q328" s="15">
        <f t="shared" si="92"/>
        <v>1113.95</v>
      </c>
      <c r="R328" s="15" t="str">
        <f t="shared" si="93"/>
        <v/>
      </c>
      <c r="S328" s="15">
        <f t="shared" si="94"/>
        <v>1085.55</v>
      </c>
      <c r="T328" s="18" t="str">
        <f t="shared" si="95"/>
        <v/>
      </c>
      <c r="U328" s="18">
        <f t="shared" si="96"/>
        <v>-9.1175947340330892E-3</v>
      </c>
      <c r="V328" s="18" t="str">
        <f t="shared" si="97"/>
        <v/>
      </c>
      <c r="W328" s="18">
        <f t="shared" si="98"/>
        <v>-3.2055283102987109E-2</v>
      </c>
      <c r="X328" s="18" t="str">
        <f t="shared" si="99"/>
        <v/>
      </c>
      <c r="Y328" s="18" t="str">
        <f t="shared" si="100"/>
        <v/>
      </c>
      <c r="Z328" s="18" t="str">
        <f t="shared" si="101"/>
        <v/>
      </c>
      <c r="AA328" s="18" t="str">
        <f t="shared" si="102"/>
        <v/>
      </c>
    </row>
    <row r="329" spans="1:27">
      <c r="A329" s="11">
        <v>42492</v>
      </c>
      <c r="B329" s="12">
        <v>1117.6500000000001</v>
      </c>
      <c r="C329" s="12">
        <v>1091.9000000000001</v>
      </c>
      <c r="D329" s="9">
        <f t="shared" si="110"/>
        <v>1.0122956462606601E-2</v>
      </c>
      <c r="E329" s="9">
        <f t="shared" si="103"/>
        <v>-1.7914409074006335E-2</v>
      </c>
      <c r="F329" s="9">
        <f t="shared" si="104"/>
        <v>1.6775407491543482E-2</v>
      </c>
      <c r="G329" s="9">
        <f t="shared" si="105"/>
        <v>1.9830257781966502E-2</v>
      </c>
      <c r="H329" s="9">
        <f t="shared" si="106"/>
        <v>-5.5659075929979172E-2</v>
      </c>
      <c r="I329" s="9">
        <f t="shared" si="107"/>
        <v>1.6713373759025902</v>
      </c>
      <c r="J329" s="3">
        <f t="shared" si="108"/>
        <v>-1.2981851900913869E-2</v>
      </c>
      <c r="K329" s="3">
        <f t="shared" si="108"/>
        <v>3.1696449078965918E-3</v>
      </c>
      <c r="L329" s="15" t="str">
        <f t="shared" si="109"/>
        <v/>
      </c>
      <c r="M329" s="12">
        <v>2.0280587244092119</v>
      </c>
      <c r="N329" s="15" t="str">
        <f t="shared" si="89"/>
        <v/>
      </c>
      <c r="O329" s="15" t="str">
        <f t="shared" si="90"/>
        <v>Enter Trade</v>
      </c>
      <c r="P329" s="15" t="str">
        <f t="shared" si="91"/>
        <v/>
      </c>
      <c r="Q329" s="15">
        <f t="shared" si="92"/>
        <v>1113.95</v>
      </c>
      <c r="R329" s="15" t="str">
        <f t="shared" si="93"/>
        <v/>
      </c>
      <c r="S329" s="15">
        <f t="shared" si="94"/>
        <v>1085.55</v>
      </c>
      <c r="T329" s="18" t="str">
        <f t="shared" si="95"/>
        <v/>
      </c>
      <c r="U329" s="18">
        <f t="shared" si="96"/>
        <v>-9.1175947340330892E-3</v>
      </c>
      <c r="V329" s="18" t="str">
        <f t="shared" si="97"/>
        <v/>
      </c>
      <c r="W329" s="18">
        <f t="shared" si="98"/>
        <v>-3.2055283102987109E-2</v>
      </c>
      <c r="X329" s="18" t="str">
        <f t="shared" si="99"/>
        <v/>
      </c>
      <c r="Y329" s="18" t="str">
        <f t="shared" si="100"/>
        <v/>
      </c>
      <c r="Z329" s="18" t="str">
        <f t="shared" si="101"/>
        <v/>
      </c>
      <c r="AA329" s="18" t="str">
        <f t="shared" si="102"/>
        <v/>
      </c>
    </row>
    <row r="330" spans="1:27">
      <c r="A330" s="11">
        <v>42493</v>
      </c>
      <c r="B330" s="12">
        <v>1118</v>
      </c>
      <c r="C330" s="12">
        <v>1099.5999999999999</v>
      </c>
      <c r="D330" s="9">
        <f t="shared" si="110"/>
        <v>7.2070723789736633E-3</v>
      </c>
      <c r="E330" s="9">
        <f t="shared" si="103"/>
        <v>-1.6527263600839989E-2</v>
      </c>
      <c r="F330" s="9">
        <f t="shared" si="104"/>
        <v>1.7082319021131474E-2</v>
      </c>
      <c r="G330" s="9">
        <f t="shared" si="105"/>
        <v>2.1907954196705826E-2</v>
      </c>
      <c r="H330" s="9">
        <f t="shared" si="106"/>
        <v>-5.4962481398385804E-2</v>
      </c>
      <c r="I330" s="9">
        <f t="shared" si="107"/>
        <v>1.3894094795006102</v>
      </c>
      <c r="J330" s="3">
        <f t="shared" si="108"/>
        <v>3.131570706392064E-4</v>
      </c>
      <c r="K330" s="3">
        <f t="shared" si="108"/>
        <v>7.0519278322189009E-3</v>
      </c>
      <c r="L330" s="15" t="str">
        <f t="shared" si="109"/>
        <v/>
      </c>
      <c r="M330" s="12">
        <v>2.0280587244092119</v>
      </c>
      <c r="N330" s="15" t="str">
        <f t="shared" si="89"/>
        <v/>
      </c>
      <c r="O330" s="15" t="str">
        <f t="shared" si="90"/>
        <v>Enter Trade</v>
      </c>
      <c r="P330" s="15" t="str">
        <f t="shared" si="91"/>
        <v/>
      </c>
      <c r="Q330" s="15">
        <f t="shared" si="92"/>
        <v>1113.95</v>
      </c>
      <c r="R330" s="15" t="str">
        <f t="shared" si="93"/>
        <v/>
      </c>
      <c r="S330" s="15">
        <f t="shared" si="94"/>
        <v>1085.55</v>
      </c>
      <c r="T330" s="18" t="str">
        <f t="shared" si="95"/>
        <v/>
      </c>
      <c r="U330" s="18">
        <f t="shared" si="96"/>
        <v>-9.1175947340330892E-3</v>
      </c>
      <c r="V330" s="18" t="str">
        <f t="shared" si="97"/>
        <v/>
      </c>
      <c r="W330" s="18">
        <f t="shared" si="98"/>
        <v>-3.2055283102987109E-2</v>
      </c>
      <c r="X330" s="18" t="str">
        <f t="shared" si="99"/>
        <v/>
      </c>
      <c r="Y330" s="18" t="str">
        <f t="shared" si="100"/>
        <v/>
      </c>
      <c r="Z330" s="18" t="str">
        <f t="shared" si="101"/>
        <v/>
      </c>
      <c r="AA330" s="18" t="str">
        <f t="shared" si="102"/>
        <v/>
      </c>
    </row>
    <row r="331" spans="1:27">
      <c r="A331" s="11">
        <v>42494</v>
      </c>
      <c r="B331" s="12">
        <v>1127.3499999999999</v>
      </c>
      <c r="C331" s="12">
        <v>1129.9000000000001</v>
      </c>
      <c r="D331" s="9">
        <f t="shared" si="110"/>
        <v>-9.8123947277955754E-4</v>
      </c>
      <c r="E331" s="9">
        <f t="shared" si="103"/>
        <v>-1.5276898860749214E-2</v>
      </c>
      <c r="F331" s="9">
        <f t="shared" si="104"/>
        <v>1.6789448607443205E-2</v>
      </c>
      <c r="G331" s="9">
        <f t="shared" si="105"/>
        <v>2.2499360505997996E-2</v>
      </c>
      <c r="H331" s="9">
        <f t="shared" si="106"/>
        <v>-5.3053158227496421E-2</v>
      </c>
      <c r="I331" s="9">
        <f t="shared" si="107"/>
        <v>0.85146687793141784</v>
      </c>
      <c r="J331" s="3">
        <f t="shared" si="108"/>
        <v>8.3631484794274673E-3</v>
      </c>
      <c r="K331" s="3">
        <f t="shared" si="108"/>
        <v>2.7555474718079471E-2</v>
      </c>
      <c r="L331" s="15" t="str">
        <f t="shared" si="109"/>
        <v/>
      </c>
      <c r="M331" s="12">
        <v>2.0280587244092119</v>
      </c>
      <c r="N331" s="15" t="str">
        <f t="shared" si="89"/>
        <v/>
      </c>
      <c r="O331" s="15" t="str">
        <f t="shared" si="90"/>
        <v>Enter Trade</v>
      </c>
      <c r="P331" s="15" t="str">
        <f t="shared" si="91"/>
        <v/>
      </c>
      <c r="Q331" s="15">
        <f t="shared" si="92"/>
        <v>1113.95</v>
      </c>
      <c r="R331" s="15" t="str">
        <f t="shared" si="93"/>
        <v/>
      </c>
      <c r="S331" s="15">
        <f t="shared" si="94"/>
        <v>1085.55</v>
      </c>
      <c r="T331" s="18" t="str">
        <f t="shared" si="95"/>
        <v/>
      </c>
      <c r="U331" s="18">
        <f t="shared" si="96"/>
        <v>-9.1175947340330892E-3</v>
      </c>
      <c r="V331" s="18" t="str">
        <f t="shared" si="97"/>
        <v/>
      </c>
      <c r="W331" s="18">
        <f t="shared" si="98"/>
        <v>-3.2055283102987109E-2</v>
      </c>
      <c r="X331" s="18" t="str">
        <f t="shared" si="99"/>
        <v/>
      </c>
      <c r="Y331" s="18" t="str">
        <f t="shared" si="100"/>
        <v/>
      </c>
      <c r="Z331" s="18" t="str">
        <f t="shared" si="101"/>
        <v/>
      </c>
      <c r="AA331" s="18" t="str">
        <f t="shared" si="102"/>
        <v/>
      </c>
    </row>
    <row r="332" spans="1:27">
      <c r="A332" s="11">
        <v>42495</v>
      </c>
      <c r="B332" s="12">
        <v>1132.3</v>
      </c>
      <c r="C332" s="12">
        <v>1162.6500000000001</v>
      </c>
      <c r="D332" s="9">
        <f t="shared" si="110"/>
        <v>-1.1487488630112848E-2</v>
      </c>
      <c r="E332" s="9">
        <f t="shared" si="103"/>
        <v>-1.4438449567384014E-2</v>
      </c>
      <c r="F332" s="9">
        <f t="shared" si="104"/>
        <v>1.6306893231676608E-2</v>
      </c>
      <c r="G332" s="9">
        <f t="shared" si="105"/>
        <v>2.2252060203888355E-2</v>
      </c>
      <c r="H332" s="9">
        <f t="shared" si="106"/>
        <v>-5.1128959338656382E-2</v>
      </c>
      <c r="I332" s="9">
        <f t="shared" si="107"/>
        <v>0.18096401904066187</v>
      </c>
      <c r="J332" s="3">
        <f t="shared" si="108"/>
        <v>4.3908280480773904E-3</v>
      </c>
      <c r="K332" s="3">
        <f t="shared" si="108"/>
        <v>2.8984865917337815E-2</v>
      </c>
      <c r="L332" s="15" t="str">
        <f t="shared" si="109"/>
        <v>Exit Trade</v>
      </c>
      <c r="M332" s="12">
        <v>0.18096401904066187</v>
      </c>
      <c r="N332" s="15" t="str">
        <f t="shared" si="89"/>
        <v>Exit Trade</v>
      </c>
      <c r="O332" s="15" t="str">
        <f t="shared" si="90"/>
        <v>Exit Trade</v>
      </c>
      <c r="P332" s="15">
        <f t="shared" si="91"/>
        <v>1132.3</v>
      </c>
      <c r="Q332" s="15">
        <f t="shared" si="92"/>
        <v>1132.3</v>
      </c>
      <c r="R332" s="15">
        <f t="shared" si="93"/>
        <v>1162.6500000000001</v>
      </c>
      <c r="S332" s="15">
        <f t="shared" si="94"/>
        <v>1162.6500000000001</v>
      </c>
      <c r="T332" s="18">
        <f t="shared" si="95"/>
        <v>4.3908280480773904E-3</v>
      </c>
      <c r="U332" s="18">
        <f t="shared" si="96"/>
        <v>4.3908280480773904E-3</v>
      </c>
      <c r="V332" s="18">
        <f t="shared" si="97"/>
        <v>2.8984865917337815E-2</v>
      </c>
      <c r="W332" s="18">
        <f t="shared" si="98"/>
        <v>2.8984865917337815E-2</v>
      </c>
      <c r="X332" s="18">
        <f t="shared" si="99"/>
        <v>-1.6472911710579297E-2</v>
      </c>
      <c r="Y332" s="18">
        <f t="shared" si="100"/>
        <v>7.1023904932983495E-2</v>
      </c>
      <c r="Z332" s="18">
        <f t="shared" si="101"/>
        <v>5.4550993222404198E-2</v>
      </c>
      <c r="AA332" s="18">
        <f t="shared" si="102"/>
        <v>2.7275496611202099E-2</v>
      </c>
    </row>
    <row r="333" spans="1:27">
      <c r="A333" s="11">
        <v>42496</v>
      </c>
      <c r="B333" s="12">
        <v>1119.6500000000001</v>
      </c>
      <c r="C333" s="12">
        <v>1167.8</v>
      </c>
      <c r="D333" s="9">
        <f t="shared" si="110"/>
        <v>-1.828618648088574E-2</v>
      </c>
      <c r="E333" s="9">
        <f t="shared" si="103"/>
        <v>-1.3693080444422263E-2</v>
      </c>
      <c r="F333" s="9">
        <f t="shared" si="104"/>
        <v>1.556162866165188E-2</v>
      </c>
      <c r="G333" s="9">
        <f t="shared" si="105"/>
        <v>2.1320584044294471E-2</v>
      </c>
      <c r="H333" s="9">
        <f t="shared" si="106"/>
        <v>-4.8706744933138993E-2</v>
      </c>
      <c r="I333" s="9">
        <f t="shared" si="107"/>
        <v>-0.29515586937131782</v>
      </c>
      <c r="J333" s="3">
        <f t="shared" si="108"/>
        <v>-1.1171950896405426E-2</v>
      </c>
      <c r="K333" s="3">
        <f t="shared" si="108"/>
        <v>4.4295359738527182E-3</v>
      </c>
      <c r="L333" s="15" t="str">
        <f t="shared" si="109"/>
        <v>Exit Trade</v>
      </c>
      <c r="M333" s="12">
        <v>0.18096401904066187</v>
      </c>
      <c r="N333" s="15" t="str">
        <f t="shared" si="89"/>
        <v/>
      </c>
      <c r="O333" s="15" t="str">
        <f t="shared" si="90"/>
        <v>Exit Trade</v>
      </c>
      <c r="P333" s="15" t="str">
        <f t="shared" si="91"/>
        <v/>
      </c>
      <c r="Q333" s="15">
        <f t="shared" si="92"/>
        <v>1132.3</v>
      </c>
      <c r="R333" s="15" t="str">
        <f t="shared" si="93"/>
        <v/>
      </c>
      <c r="S333" s="15">
        <f t="shared" si="94"/>
        <v>1162.6500000000001</v>
      </c>
      <c r="T333" s="18" t="str">
        <f t="shared" si="95"/>
        <v/>
      </c>
      <c r="U333" s="18">
        <f t="shared" si="96"/>
        <v>4.3908280480773904E-3</v>
      </c>
      <c r="V333" s="18" t="str">
        <f t="shared" si="97"/>
        <v/>
      </c>
      <c r="W333" s="18">
        <f t="shared" si="98"/>
        <v>2.8984865917337815E-2</v>
      </c>
      <c r="X333" s="18" t="str">
        <f t="shared" si="99"/>
        <v/>
      </c>
      <c r="Y333" s="18" t="str">
        <f t="shared" si="100"/>
        <v/>
      </c>
      <c r="Z333" s="18" t="str">
        <f t="shared" si="101"/>
        <v/>
      </c>
      <c r="AA333" s="18" t="str">
        <f t="shared" si="102"/>
        <v/>
      </c>
    </row>
    <row r="334" spans="1:27">
      <c r="A334" s="11">
        <v>42499</v>
      </c>
      <c r="B334" s="12">
        <v>1141.4000000000001</v>
      </c>
      <c r="C334" s="12">
        <v>1203.5999999999999</v>
      </c>
      <c r="D334" s="9">
        <f t="shared" si="110"/>
        <v>-2.3044310855103521E-2</v>
      </c>
      <c r="E334" s="9">
        <f t="shared" si="103"/>
        <v>-1.3067755185178463E-2</v>
      </c>
      <c r="F334" s="9">
        <f t="shared" si="104"/>
        <v>1.474875940356575E-2</v>
      </c>
      <c r="G334" s="9">
        <f t="shared" si="105"/>
        <v>2.0116953472844472E-2</v>
      </c>
      <c r="H334" s="9">
        <f t="shared" si="106"/>
        <v>-4.6252463843201398E-2</v>
      </c>
      <c r="I334" s="9">
        <f t="shared" si="107"/>
        <v>-0.67643354921859156</v>
      </c>
      <c r="J334" s="3">
        <f t="shared" si="108"/>
        <v>1.9425713392578037E-2</v>
      </c>
      <c r="K334" s="3">
        <f t="shared" si="108"/>
        <v>3.0655934235314229E-2</v>
      </c>
      <c r="L334" s="15" t="str">
        <f t="shared" si="109"/>
        <v/>
      </c>
      <c r="M334" s="12">
        <v>0.18096401904066187</v>
      </c>
      <c r="N334" s="15" t="str">
        <f t="shared" si="89"/>
        <v/>
      </c>
      <c r="O334" s="15" t="str">
        <f t="shared" si="90"/>
        <v>Exit Trade</v>
      </c>
      <c r="P334" s="15" t="str">
        <f t="shared" si="91"/>
        <v/>
      </c>
      <c r="Q334" s="15">
        <f t="shared" si="92"/>
        <v>1132.3</v>
      </c>
      <c r="R334" s="15" t="str">
        <f t="shared" si="93"/>
        <v/>
      </c>
      <c r="S334" s="15">
        <f t="shared" si="94"/>
        <v>1162.6500000000001</v>
      </c>
      <c r="T334" s="18" t="str">
        <f t="shared" si="95"/>
        <v/>
      </c>
      <c r="U334" s="18">
        <f t="shared" si="96"/>
        <v>4.3908280480773904E-3</v>
      </c>
      <c r="V334" s="18" t="str">
        <f t="shared" si="97"/>
        <v/>
      </c>
      <c r="W334" s="18">
        <f t="shared" si="98"/>
        <v>2.8984865917337815E-2</v>
      </c>
      <c r="X334" s="18" t="str">
        <f t="shared" si="99"/>
        <v/>
      </c>
      <c r="Y334" s="18" t="str">
        <f t="shared" si="100"/>
        <v/>
      </c>
      <c r="Z334" s="18" t="str">
        <f t="shared" si="101"/>
        <v/>
      </c>
      <c r="AA334" s="18" t="str">
        <f t="shared" si="102"/>
        <v/>
      </c>
    </row>
    <row r="335" spans="1:27">
      <c r="A335" s="11">
        <v>42500</v>
      </c>
      <c r="B335" s="12">
        <v>1144.9000000000001</v>
      </c>
      <c r="C335" s="12">
        <v>1218.55</v>
      </c>
      <c r="D335" s="9">
        <f t="shared" si="110"/>
        <v>-2.7075798649778625E-2</v>
      </c>
      <c r="E335" s="9">
        <f t="shared" si="103"/>
        <v>-1.2480241004556161E-2</v>
      </c>
      <c r="F335" s="9">
        <f t="shared" si="104"/>
        <v>1.3763325774816598E-2</v>
      </c>
      <c r="G335" s="9">
        <f t="shared" si="105"/>
        <v>1.8487241988781183E-2</v>
      </c>
      <c r="H335" s="9">
        <f t="shared" si="106"/>
        <v>-4.3447723997893505E-2</v>
      </c>
      <c r="I335" s="9">
        <f t="shared" si="107"/>
        <v>-1.0604673524424337</v>
      </c>
      <c r="J335" s="3">
        <f t="shared" si="108"/>
        <v>3.0664096723322233E-3</v>
      </c>
      <c r="K335" s="3">
        <f t="shared" si="108"/>
        <v>1.2421070122964478E-2</v>
      </c>
      <c r="L335" s="15" t="str">
        <f t="shared" si="109"/>
        <v/>
      </c>
      <c r="M335" s="12">
        <v>0.18096401904066187</v>
      </c>
      <c r="N335" s="15" t="str">
        <f t="shared" si="89"/>
        <v/>
      </c>
      <c r="O335" s="15" t="str">
        <f t="shared" si="90"/>
        <v>Exit Trade</v>
      </c>
      <c r="P335" s="15" t="str">
        <f t="shared" si="91"/>
        <v/>
      </c>
      <c r="Q335" s="15">
        <f t="shared" si="92"/>
        <v>1132.3</v>
      </c>
      <c r="R335" s="15" t="str">
        <f t="shared" si="93"/>
        <v/>
      </c>
      <c r="S335" s="15">
        <f t="shared" si="94"/>
        <v>1162.6500000000001</v>
      </c>
      <c r="T335" s="18" t="str">
        <f t="shared" si="95"/>
        <v/>
      </c>
      <c r="U335" s="18">
        <f t="shared" si="96"/>
        <v>4.3908280480773904E-3</v>
      </c>
      <c r="V335" s="18" t="str">
        <f t="shared" si="97"/>
        <v/>
      </c>
      <c r="W335" s="18">
        <f t="shared" si="98"/>
        <v>2.8984865917337815E-2</v>
      </c>
      <c r="X335" s="18" t="str">
        <f t="shared" si="99"/>
        <v/>
      </c>
      <c r="Y335" s="18" t="str">
        <f t="shared" si="100"/>
        <v/>
      </c>
      <c r="Z335" s="18" t="str">
        <f t="shared" si="101"/>
        <v/>
      </c>
      <c r="AA335" s="18" t="str">
        <f t="shared" si="102"/>
        <v/>
      </c>
    </row>
    <row r="336" spans="1:27">
      <c r="A336" s="11">
        <v>42501</v>
      </c>
      <c r="B336" s="12">
        <v>1138.8</v>
      </c>
      <c r="C336" s="12">
        <v>1203.8</v>
      </c>
      <c r="D336" s="9">
        <f t="shared" si="110"/>
        <v>-2.4106880513853596E-2</v>
      </c>
      <c r="E336" s="9">
        <f t="shared" si="103"/>
        <v>-1.1798270977414002E-2</v>
      </c>
      <c r="F336" s="9">
        <f t="shared" si="104"/>
        <v>1.2574161349642815E-2</v>
      </c>
      <c r="G336" s="9">
        <f t="shared" si="105"/>
        <v>1.649359205928233E-2</v>
      </c>
      <c r="H336" s="9">
        <f t="shared" si="106"/>
        <v>-4.0090134014110337E-2</v>
      </c>
      <c r="I336" s="9">
        <f t="shared" si="107"/>
        <v>-0.97888115113054719</v>
      </c>
      <c r="J336" s="3">
        <f t="shared" si="108"/>
        <v>-5.3279762424667098E-3</v>
      </c>
      <c r="K336" s="3">
        <f t="shared" si="108"/>
        <v>-1.2104550490336876E-2</v>
      </c>
      <c r="L336" s="15" t="str">
        <f t="shared" si="109"/>
        <v/>
      </c>
      <c r="M336" s="12">
        <v>0.18096401904066187</v>
      </c>
      <c r="N336" s="15" t="str">
        <f t="shared" ref="N336:N399" si="111">IF(M336&lt;&gt;M335,L336,"")</f>
        <v/>
      </c>
      <c r="O336" s="15" t="str">
        <f t="shared" ref="O336:O399" si="112">IF(M336&lt;&gt;M335,N336,O335)</f>
        <v>Exit Trade</v>
      </c>
      <c r="P336" s="15" t="str">
        <f t="shared" ref="P336:P399" si="113">IF(OR(N336="Enter Trade",N336="Exit Trade"),B336,"")</f>
        <v/>
      </c>
      <c r="Q336" s="15">
        <f t="shared" ref="Q336:Q399" si="114">IF(M336&lt;&gt;M335,P336,Q335)</f>
        <v>1132.3</v>
      </c>
      <c r="R336" s="15" t="str">
        <f t="shared" ref="R336:R399" si="115">IF(OR(N336="Enter Trade",N336="Exit Trade"),C336,"")</f>
        <v/>
      </c>
      <c r="S336" s="15">
        <f t="shared" ref="S336:S399" si="116">IF(M336&lt;&gt;M335,R336,S335)</f>
        <v>1162.6500000000001</v>
      </c>
      <c r="T336" s="18" t="str">
        <f t="shared" ref="T336:T399" si="117">IF(OR(N336="Enter Trade",N336="Exit Trade"),J336,"")</f>
        <v/>
      </c>
      <c r="U336" s="18">
        <f t="shared" ref="U336:U399" si="118">IF(M336&lt;&gt;M335,T336,U335)</f>
        <v>4.3908280480773904E-3</v>
      </c>
      <c r="V336" s="18" t="str">
        <f t="shared" ref="V336:V399" si="119">IF(OR(N336="Enter Trade",N336="Exit Trade"),K336,"")</f>
        <v/>
      </c>
      <c r="W336" s="18">
        <f t="shared" ref="W336:W399" si="120">IF(M336&lt;&gt;M335,V336,W335)</f>
        <v>2.8984865917337815E-2</v>
      </c>
      <c r="X336" s="18" t="str">
        <f t="shared" si="99"/>
        <v/>
      </c>
      <c r="Y336" s="18" t="str">
        <f t="shared" si="100"/>
        <v/>
      </c>
      <c r="Z336" s="18" t="str">
        <f t="shared" si="101"/>
        <v/>
      </c>
      <c r="AA336" s="18" t="str">
        <f t="shared" si="102"/>
        <v/>
      </c>
    </row>
    <row r="337" spans="1:27">
      <c r="A337" s="11">
        <v>42502</v>
      </c>
      <c r="B337" s="12">
        <v>1149.0999999999999</v>
      </c>
      <c r="C337" s="12">
        <v>1195.8499999999999</v>
      </c>
      <c r="D337" s="9">
        <f t="shared" si="110"/>
        <v>-1.731888321635585E-2</v>
      </c>
      <c r="E337" s="9">
        <f t="shared" si="103"/>
        <v>-1.1108061602559728E-2</v>
      </c>
      <c r="F337" s="9">
        <f t="shared" si="104"/>
        <v>1.1616741818668381E-2</v>
      </c>
      <c r="G337" s="9">
        <f t="shared" si="105"/>
        <v>1.502960748944413E-2</v>
      </c>
      <c r="H337" s="9">
        <f t="shared" si="106"/>
        <v>-3.7245730694563585E-2</v>
      </c>
      <c r="I337" s="9">
        <f t="shared" si="107"/>
        <v>-0.53464402590192572</v>
      </c>
      <c r="J337" s="3">
        <f t="shared" si="108"/>
        <v>9.0446083596768135E-3</v>
      </c>
      <c r="K337" s="3">
        <f t="shared" si="108"/>
        <v>-6.604087057650811E-3</v>
      </c>
      <c r="L337" s="15" t="str">
        <f t="shared" si="109"/>
        <v/>
      </c>
      <c r="M337" s="12">
        <v>0.18096401904066187</v>
      </c>
      <c r="N337" s="15" t="str">
        <f t="shared" si="111"/>
        <v/>
      </c>
      <c r="O337" s="15" t="str">
        <f t="shared" si="112"/>
        <v>Exit Trade</v>
      </c>
      <c r="P337" s="15" t="str">
        <f t="shared" si="113"/>
        <v/>
      </c>
      <c r="Q337" s="15">
        <f t="shared" si="114"/>
        <v>1132.3</v>
      </c>
      <c r="R337" s="15" t="str">
        <f t="shared" si="115"/>
        <v/>
      </c>
      <c r="S337" s="15">
        <f t="shared" si="116"/>
        <v>1162.6500000000001</v>
      </c>
      <c r="T337" s="18" t="str">
        <f t="shared" si="117"/>
        <v/>
      </c>
      <c r="U337" s="18">
        <f t="shared" si="118"/>
        <v>4.3908280480773904E-3</v>
      </c>
      <c r="V337" s="18" t="str">
        <f t="shared" si="119"/>
        <v/>
      </c>
      <c r="W337" s="18">
        <f t="shared" si="120"/>
        <v>2.8984865917337815E-2</v>
      </c>
      <c r="X337" s="18" t="str">
        <f t="shared" si="99"/>
        <v/>
      </c>
      <c r="Y337" s="18" t="str">
        <f t="shared" si="100"/>
        <v/>
      </c>
      <c r="Z337" s="18" t="str">
        <f t="shared" si="101"/>
        <v/>
      </c>
      <c r="AA337" s="18" t="str">
        <f t="shared" si="102"/>
        <v/>
      </c>
    </row>
    <row r="338" spans="1:27">
      <c r="A338" s="11">
        <v>42503</v>
      </c>
      <c r="B338" s="12">
        <v>1140.9000000000001</v>
      </c>
      <c r="C338" s="12">
        <v>1166</v>
      </c>
      <c r="D338" s="9">
        <f t="shared" si="110"/>
        <v>-9.4509702917503716E-3</v>
      </c>
      <c r="E338" s="9">
        <f t="shared" si="103"/>
        <v>-1.0466968565678043E-2</v>
      </c>
      <c r="F338" s="9">
        <f t="shared" si="104"/>
        <v>1.1134015516013535E-2</v>
      </c>
      <c r="G338" s="9">
        <f t="shared" si="105"/>
        <v>1.458456634535241E-2</v>
      </c>
      <c r="H338" s="9">
        <f t="shared" si="106"/>
        <v>-3.5518503476708499E-2</v>
      </c>
      <c r="I338" s="9">
        <f t="shared" si="107"/>
        <v>9.1251738644194294E-2</v>
      </c>
      <c r="J338" s="3">
        <f t="shared" si="108"/>
        <v>-7.1360194935165076E-3</v>
      </c>
      <c r="K338" s="3">
        <f t="shared" si="108"/>
        <v>-2.4961324580842003E-2</v>
      </c>
      <c r="L338" s="15" t="str">
        <f t="shared" si="109"/>
        <v>Exit Trade</v>
      </c>
      <c r="M338" s="12">
        <v>0.18096401904066187</v>
      </c>
      <c r="N338" s="15" t="str">
        <f t="shared" si="111"/>
        <v/>
      </c>
      <c r="O338" s="15" t="str">
        <f t="shared" si="112"/>
        <v>Exit Trade</v>
      </c>
      <c r="P338" s="15" t="str">
        <f t="shared" si="113"/>
        <v/>
      </c>
      <c r="Q338" s="15">
        <f t="shared" si="114"/>
        <v>1132.3</v>
      </c>
      <c r="R338" s="15" t="str">
        <f t="shared" si="115"/>
        <v/>
      </c>
      <c r="S338" s="15">
        <f t="shared" si="116"/>
        <v>1162.6500000000001</v>
      </c>
      <c r="T338" s="18" t="str">
        <f t="shared" si="117"/>
        <v/>
      </c>
      <c r="U338" s="18">
        <f t="shared" si="118"/>
        <v>4.3908280480773904E-3</v>
      </c>
      <c r="V338" s="18" t="str">
        <f t="shared" si="119"/>
        <v/>
      </c>
      <c r="W338" s="18">
        <f t="shared" si="120"/>
        <v>2.8984865917337815E-2</v>
      </c>
      <c r="X338" s="18" t="str">
        <f t="shared" si="99"/>
        <v/>
      </c>
      <c r="Y338" s="18" t="str">
        <f t="shared" si="100"/>
        <v/>
      </c>
      <c r="Z338" s="18" t="str">
        <f t="shared" si="101"/>
        <v/>
      </c>
      <c r="AA338" s="18" t="str">
        <f t="shared" si="102"/>
        <v/>
      </c>
    </row>
    <row r="339" spans="1:27">
      <c r="A339" s="11">
        <v>42506</v>
      </c>
      <c r="B339" s="12">
        <v>1162.8</v>
      </c>
      <c r="C339" s="12">
        <v>1186.45</v>
      </c>
      <c r="D339" s="9">
        <f t="shared" si="110"/>
        <v>-8.7444175741034288E-3</v>
      </c>
      <c r="E339" s="9">
        <f t="shared" si="103"/>
        <v>-1.008969967426074E-2</v>
      </c>
      <c r="F339" s="9">
        <f t="shared" si="104"/>
        <v>1.0988467385075371E-2</v>
      </c>
      <c r="G339" s="9">
        <f t="shared" si="105"/>
        <v>1.4634351942158846E-2</v>
      </c>
      <c r="H339" s="9">
        <f t="shared" si="106"/>
        <v>-3.4813751290680324E-2</v>
      </c>
      <c r="I339" s="9">
        <f t="shared" si="107"/>
        <v>0.12242672731453746</v>
      </c>
      <c r="J339" s="3">
        <f t="shared" si="108"/>
        <v>1.9195372074677766E-2</v>
      </c>
      <c r="K339" s="3">
        <f t="shared" si="108"/>
        <v>1.7538593481989748E-2</v>
      </c>
      <c r="L339" s="15" t="str">
        <f t="shared" si="109"/>
        <v>Exit Trade</v>
      </c>
      <c r="M339" s="12">
        <v>0.18096401904066187</v>
      </c>
      <c r="N339" s="15" t="str">
        <f t="shared" si="111"/>
        <v/>
      </c>
      <c r="O339" s="15" t="str">
        <f t="shared" si="112"/>
        <v>Exit Trade</v>
      </c>
      <c r="P339" s="15" t="str">
        <f t="shared" si="113"/>
        <v/>
      </c>
      <c r="Q339" s="15">
        <f t="shared" si="114"/>
        <v>1132.3</v>
      </c>
      <c r="R339" s="15" t="str">
        <f t="shared" si="115"/>
        <v/>
      </c>
      <c r="S339" s="15">
        <f t="shared" si="116"/>
        <v>1162.6500000000001</v>
      </c>
      <c r="T339" s="18" t="str">
        <f t="shared" si="117"/>
        <v/>
      </c>
      <c r="U339" s="18">
        <f t="shared" si="118"/>
        <v>4.3908280480773904E-3</v>
      </c>
      <c r="V339" s="18" t="str">
        <f t="shared" si="119"/>
        <v/>
      </c>
      <c r="W339" s="18">
        <f t="shared" si="120"/>
        <v>2.8984865917337815E-2</v>
      </c>
      <c r="X339" s="18" t="str">
        <f t="shared" si="99"/>
        <v/>
      </c>
      <c r="Y339" s="18" t="str">
        <f t="shared" si="100"/>
        <v/>
      </c>
      <c r="Z339" s="18" t="str">
        <f t="shared" si="101"/>
        <v/>
      </c>
      <c r="AA339" s="18" t="str">
        <f t="shared" si="102"/>
        <v/>
      </c>
    </row>
    <row r="340" spans="1:27">
      <c r="A340" s="11">
        <v>42507</v>
      </c>
      <c r="B340" s="12">
        <v>1153.45</v>
      </c>
      <c r="C340" s="12">
        <v>1217.8499999999999</v>
      </c>
      <c r="D340" s="9">
        <f t="shared" si="110"/>
        <v>-2.359502708706682E-2</v>
      </c>
      <c r="E340" s="9">
        <f t="shared" si="103"/>
        <v>-1.0417942647173864E-2</v>
      </c>
      <c r="F340" s="9">
        <f t="shared" si="104"/>
        <v>1.1245575942539998E-2</v>
      </c>
      <c r="G340" s="9">
        <f t="shared" si="105"/>
        <v>1.4884603223541132E-2</v>
      </c>
      <c r="H340" s="9">
        <f t="shared" si="106"/>
        <v>-3.5720488517888858E-2</v>
      </c>
      <c r="I340" s="9">
        <f t="shared" si="107"/>
        <v>-1.1717571876462465</v>
      </c>
      <c r="J340" s="3">
        <f t="shared" si="108"/>
        <v>-8.0409356725145414E-3</v>
      </c>
      <c r="K340" s="3">
        <f t="shared" si="108"/>
        <v>2.6465506342450051E-2</v>
      </c>
      <c r="L340" s="15" t="str">
        <f t="shared" si="109"/>
        <v/>
      </c>
      <c r="M340" s="12">
        <v>0.18096401904066187</v>
      </c>
      <c r="N340" s="15" t="str">
        <f t="shared" si="111"/>
        <v/>
      </c>
      <c r="O340" s="15" t="str">
        <f t="shared" si="112"/>
        <v>Exit Trade</v>
      </c>
      <c r="P340" s="15" t="str">
        <f t="shared" si="113"/>
        <v/>
      </c>
      <c r="Q340" s="15">
        <f t="shared" si="114"/>
        <v>1132.3</v>
      </c>
      <c r="R340" s="15" t="str">
        <f t="shared" si="115"/>
        <v/>
      </c>
      <c r="S340" s="15">
        <f t="shared" si="116"/>
        <v>1162.6500000000001</v>
      </c>
      <c r="T340" s="18" t="str">
        <f t="shared" si="117"/>
        <v/>
      </c>
      <c r="U340" s="18">
        <f t="shared" si="118"/>
        <v>4.3908280480773904E-3</v>
      </c>
      <c r="V340" s="18" t="str">
        <f t="shared" si="119"/>
        <v/>
      </c>
      <c r="W340" s="18">
        <f t="shared" si="120"/>
        <v>2.8984865917337815E-2</v>
      </c>
      <c r="X340" s="18" t="str">
        <f t="shared" si="99"/>
        <v/>
      </c>
      <c r="Y340" s="18" t="str">
        <f t="shared" si="100"/>
        <v/>
      </c>
      <c r="Z340" s="18" t="str">
        <f t="shared" si="101"/>
        <v/>
      </c>
      <c r="AA340" s="18" t="str">
        <f t="shared" si="102"/>
        <v/>
      </c>
    </row>
    <row r="341" spans="1:27">
      <c r="A341" s="11">
        <v>42508</v>
      </c>
      <c r="B341" s="12">
        <v>1140.6500000000001</v>
      </c>
      <c r="C341" s="12">
        <v>1208.2</v>
      </c>
      <c r="D341" s="9">
        <f t="shared" si="110"/>
        <v>-2.4986426578027788E-2</v>
      </c>
      <c r="E341" s="9">
        <f t="shared" si="103"/>
        <v>-1.0599958510942996E-2</v>
      </c>
      <c r="F341" s="9">
        <f t="shared" si="104"/>
        <v>1.1440577196156534E-2</v>
      </c>
      <c r="G341" s="9">
        <f t="shared" si="105"/>
        <v>1.5141340180409205E-2</v>
      </c>
      <c r="H341" s="9">
        <f t="shared" si="106"/>
        <v>-3.6341257202295196E-2</v>
      </c>
      <c r="I341" s="9">
        <f t="shared" si="107"/>
        <v>-1.2574949515587317</v>
      </c>
      <c r="J341" s="3">
        <f t="shared" si="108"/>
        <v>-1.1097143352551003E-2</v>
      </c>
      <c r="K341" s="3">
        <f t="shared" si="108"/>
        <v>-7.9238001395901501E-3</v>
      </c>
      <c r="L341" s="15" t="str">
        <f t="shared" si="109"/>
        <v/>
      </c>
      <c r="M341" s="12">
        <v>0.18096401904066187</v>
      </c>
      <c r="N341" s="15" t="str">
        <f t="shared" si="111"/>
        <v/>
      </c>
      <c r="O341" s="15" t="str">
        <f t="shared" si="112"/>
        <v>Exit Trade</v>
      </c>
      <c r="P341" s="15" t="str">
        <f t="shared" si="113"/>
        <v/>
      </c>
      <c r="Q341" s="15">
        <f t="shared" si="114"/>
        <v>1132.3</v>
      </c>
      <c r="R341" s="15" t="str">
        <f t="shared" si="115"/>
        <v/>
      </c>
      <c r="S341" s="15">
        <f t="shared" si="116"/>
        <v>1162.6500000000001</v>
      </c>
      <c r="T341" s="18" t="str">
        <f t="shared" si="117"/>
        <v/>
      </c>
      <c r="U341" s="18">
        <f t="shared" si="118"/>
        <v>4.3908280480773904E-3</v>
      </c>
      <c r="V341" s="18" t="str">
        <f t="shared" si="119"/>
        <v/>
      </c>
      <c r="W341" s="18">
        <f t="shared" si="120"/>
        <v>2.8984865917337815E-2</v>
      </c>
      <c r="X341" s="18" t="str">
        <f t="shared" si="99"/>
        <v/>
      </c>
      <c r="Y341" s="18" t="str">
        <f t="shared" si="100"/>
        <v/>
      </c>
      <c r="Z341" s="18" t="str">
        <f t="shared" si="101"/>
        <v/>
      </c>
      <c r="AA341" s="18" t="str">
        <f t="shared" si="102"/>
        <v/>
      </c>
    </row>
    <row r="342" spans="1:27">
      <c r="A342" s="11">
        <v>42509</v>
      </c>
      <c r="B342" s="12">
        <v>1139.3</v>
      </c>
      <c r="C342" s="12">
        <v>1175.8499999999999</v>
      </c>
      <c r="D342" s="9">
        <f t="shared" si="110"/>
        <v>-1.371382612301676E-2</v>
      </c>
      <c r="E342" s="9">
        <f t="shared" si="103"/>
        <v>-1.0595318558438404E-2</v>
      </c>
      <c r="F342" s="9">
        <f t="shared" si="104"/>
        <v>1.143924050539475E-2</v>
      </c>
      <c r="G342" s="9">
        <f t="shared" si="105"/>
        <v>1.5142972578699782E-2</v>
      </c>
      <c r="H342" s="9">
        <f t="shared" si="106"/>
        <v>-3.6333609695576592E-2</v>
      </c>
      <c r="I342" s="9">
        <f t="shared" si="107"/>
        <v>-0.2726149138229646</v>
      </c>
      <c r="J342" s="3">
        <f t="shared" si="108"/>
        <v>-1.1835357033271698E-3</v>
      </c>
      <c r="K342" s="3">
        <f t="shared" si="108"/>
        <v>-2.6775368316504001E-2</v>
      </c>
      <c r="L342" s="15" t="str">
        <f t="shared" si="109"/>
        <v>Exit Trade</v>
      </c>
      <c r="M342" s="12">
        <v>0.18096401904066187</v>
      </c>
      <c r="N342" s="15" t="str">
        <f t="shared" si="111"/>
        <v/>
      </c>
      <c r="O342" s="15" t="str">
        <f t="shared" si="112"/>
        <v>Exit Trade</v>
      </c>
      <c r="P342" s="15" t="str">
        <f t="shared" si="113"/>
        <v/>
      </c>
      <c r="Q342" s="15">
        <f t="shared" si="114"/>
        <v>1132.3</v>
      </c>
      <c r="R342" s="15" t="str">
        <f t="shared" si="115"/>
        <v/>
      </c>
      <c r="S342" s="15">
        <f t="shared" si="116"/>
        <v>1162.6500000000001</v>
      </c>
      <c r="T342" s="18" t="str">
        <f t="shared" si="117"/>
        <v/>
      </c>
      <c r="U342" s="18">
        <f t="shared" si="118"/>
        <v>4.3908280480773904E-3</v>
      </c>
      <c r="V342" s="18" t="str">
        <f t="shared" si="119"/>
        <v/>
      </c>
      <c r="W342" s="18">
        <f t="shared" si="120"/>
        <v>2.8984865917337815E-2</v>
      </c>
      <c r="X342" s="18" t="str">
        <f t="shared" si="99"/>
        <v/>
      </c>
      <c r="Y342" s="18" t="str">
        <f t="shared" si="100"/>
        <v/>
      </c>
      <c r="Z342" s="18" t="str">
        <f t="shared" si="101"/>
        <v/>
      </c>
      <c r="AA342" s="18" t="str">
        <f t="shared" si="102"/>
        <v/>
      </c>
    </row>
    <row r="343" spans="1:27">
      <c r="A343" s="11">
        <v>42510</v>
      </c>
      <c r="B343" s="12">
        <v>1140.9000000000001</v>
      </c>
      <c r="C343" s="12">
        <v>1179.55</v>
      </c>
      <c r="D343" s="9">
        <f t="shared" si="110"/>
        <v>-1.4468774809619339E-2</v>
      </c>
      <c r="E343" s="9">
        <f t="shared" si="103"/>
        <v>-1.0461183803359791E-2</v>
      </c>
      <c r="F343" s="9">
        <f t="shared" si="104"/>
        <v>1.1366805706773264E-2</v>
      </c>
      <c r="G343" s="9">
        <f t="shared" si="105"/>
        <v>1.5114129036880052E-2</v>
      </c>
      <c r="H343" s="9">
        <f t="shared" si="106"/>
        <v>-3.6036496643599633E-2</v>
      </c>
      <c r="I343" s="9">
        <f t="shared" si="107"/>
        <v>-0.35256967609391798</v>
      </c>
      <c r="J343" s="3">
        <f t="shared" si="108"/>
        <v>1.4043711050646332E-3</v>
      </c>
      <c r="K343" s="3">
        <f t="shared" si="108"/>
        <v>3.1466598630778123E-3</v>
      </c>
      <c r="L343" s="15" t="str">
        <f t="shared" si="109"/>
        <v>Exit Trade</v>
      </c>
      <c r="M343" s="12">
        <v>0.18096401904066187</v>
      </c>
      <c r="N343" s="15" t="str">
        <f t="shared" si="111"/>
        <v/>
      </c>
      <c r="O343" s="15" t="str">
        <f t="shared" si="112"/>
        <v>Exit Trade</v>
      </c>
      <c r="P343" s="15" t="str">
        <f t="shared" si="113"/>
        <v/>
      </c>
      <c r="Q343" s="15">
        <f t="shared" si="114"/>
        <v>1132.3</v>
      </c>
      <c r="R343" s="15" t="str">
        <f t="shared" si="115"/>
        <v/>
      </c>
      <c r="S343" s="15">
        <f t="shared" si="116"/>
        <v>1162.6500000000001</v>
      </c>
      <c r="T343" s="18" t="str">
        <f t="shared" si="117"/>
        <v/>
      </c>
      <c r="U343" s="18">
        <f t="shared" si="118"/>
        <v>4.3908280480773904E-3</v>
      </c>
      <c r="V343" s="18" t="str">
        <f t="shared" si="119"/>
        <v/>
      </c>
      <c r="W343" s="18">
        <f t="shared" si="120"/>
        <v>2.8984865917337815E-2</v>
      </c>
      <c r="X343" s="18" t="str">
        <f t="shared" si="99"/>
        <v/>
      </c>
      <c r="Y343" s="18" t="str">
        <f t="shared" si="100"/>
        <v/>
      </c>
      <c r="Z343" s="18" t="str">
        <f t="shared" si="101"/>
        <v/>
      </c>
      <c r="AA343" s="18" t="str">
        <f t="shared" si="102"/>
        <v/>
      </c>
    </row>
    <row r="344" spans="1:27">
      <c r="A344" s="11">
        <v>42513</v>
      </c>
      <c r="B344" s="12">
        <v>1136.75</v>
      </c>
      <c r="C344" s="12">
        <v>1160.25</v>
      </c>
      <c r="D344" s="9">
        <f t="shared" si="110"/>
        <v>-8.8866142139217806E-3</v>
      </c>
      <c r="E344" s="9">
        <f t="shared" si="103"/>
        <v>-1.0214694263889178E-2</v>
      </c>
      <c r="F344" s="9">
        <f t="shared" si="104"/>
        <v>1.1316309083178353E-2</v>
      </c>
      <c r="G344" s="9">
        <f t="shared" si="105"/>
        <v>1.5247001173262116E-2</v>
      </c>
      <c r="H344" s="9">
        <f t="shared" si="106"/>
        <v>-3.5676389701040472E-2</v>
      </c>
      <c r="I344" s="9">
        <f t="shared" si="107"/>
        <v>0.11735982467477693</v>
      </c>
      <c r="J344" s="3">
        <f t="shared" si="108"/>
        <v>-3.63747918310114E-3</v>
      </c>
      <c r="K344" s="3">
        <f t="shared" si="108"/>
        <v>-1.6362172014751351E-2</v>
      </c>
      <c r="L344" s="15" t="str">
        <f t="shared" si="109"/>
        <v>Exit Trade</v>
      </c>
      <c r="M344" s="12">
        <v>0.18096401904066187</v>
      </c>
      <c r="N344" s="15" t="str">
        <f t="shared" si="111"/>
        <v/>
      </c>
      <c r="O344" s="15" t="str">
        <f t="shared" si="112"/>
        <v>Exit Trade</v>
      </c>
      <c r="P344" s="15" t="str">
        <f t="shared" si="113"/>
        <v/>
      </c>
      <c r="Q344" s="15">
        <f t="shared" si="114"/>
        <v>1132.3</v>
      </c>
      <c r="R344" s="15" t="str">
        <f t="shared" si="115"/>
        <v/>
      </c>
      <c r="S344" s="15">
        <f t="shared" si="116"/>
        <v>1162.6500000000001</v>
      </c>
      <c r="T344" s="18" t="str">
        <f t="shared" si="117"/>
        <v/>
      </c>
      <c r="U344" s="18">
        <f t="shared" si="118"/>
        <v>4.3908280480773904E-3</v>
      </c>
      <c r="V344" s="18" t="str">
        <f t="shared" si="119"/>
        <v/>
      </c>
      <c r="W344" s="18">
        <f t="shared" si="120"/>
        <v>2.8984865917337815E-2</v>
      </c>
      <c r="X344" s="18" t="str">
        <f t="shared" si="99"/>
        <v/>
      </c>
      <c r="Y344" s="18" t="str">
        <f t="shared" si="100"/>
        <v/>
      </c>
      <c r="Z344" s="18" t="str">
        <f t="shared" si="101"/>
        <v/>
      </c>
      <c r="AA344" s="18" t="str">
        <f t="shared" si="102"/>
        <v/>
      </c>
    </row>
    <row r="345" spans="1:27">
      <c r="A345" s="11">
        <v>42514</v>
      </c>
      <c r="B345" s="12">
        <v>1139.95</v>
      </c>
      <c r="C345" s="12">
        <v>1172.75</v>
      </c>
      <c r="D345" s="9">
        <f t="shared" si="110"/>
        <v>-1.2319638704047219E-2</v>
      </c>
      <c r="E345" s="9">
        <f t="shared" si="103"/>
        <v>-1.0416335441670742E-2</v>
      </c>
      <c r="F345" s="9">
        <f t="shared" si="104"/>
        <v>1.1297482588402814E-2</v>
      </c>
      <c r="G345" s="9">
        <f t="shared" si="105"/>
        <v>1.5003000382235588E-2</v>
      </c>
      <c r="H345" s="9">
        <f t="shared" si="106"/>
        <v>-3.5835671265577074E-2</v>
      </c>
      <c r="I345" s="9">
        <f t="shared" si="107"/>
        <v>-0.16847144905806463</v>
      </c>
      <c r="J345" s="3">
        <f t="shared" si="108"/>
        <v>2.8150428854189975E-3</v>
      </c>
      <c r="K345" s="3">
        <f t="shared" si="108"/>
        <v>1.0773540185304891E-2</v>
      </c>
      <c r="L345" s="15" t="str">
        <f t="shared" si="109"/>
        <v>Exit Trade</v>
      </c>
      <c r="M345" s="12">
        <v>0.18096401904066187</v>
      </c>
      <c r="N345" s="15" t="str">
        <f t="shared" si="111"/>
        <v/>
      </c>
      <c r="O345" s="15" t="str">
        <f t="shared" si="112"/>
        <v>Exit Trade</v>
      </c>
      <c r="P345" s="15" t="str">
        <f t="shared" si="113"/>
        <v/>
      </c>
      <c r="Q345" s="15">
        <f t="shared" si="114"/>
        <v>1132.3</v>
      </c>
      <c r="R345" s="15" t="str">
        <f t="shared" si="115"/>
        <v/>
      </c>
      <c r="S345" s="15">
        <f t="shared" si="116"/>
        <v>1162.6500000000001</v>
      </c>
      <c r="T345" s="18" t="str">
        <f t="shared" si="117"/>
        <v/>
      </c>
      <c r="U345" s="18">
        <f t="shared" si="118"/>
        <v>4.3908280480773904E-3</v>
      </c>
      <c r="V345" s="18" t="str">
        <f t="shared" si="119"/>
        <v/>
      </c>
      <c r="W345" s="18">
        <f t="shared" si="120"/>
        <v>2.8984865917337815E-2</v>
      </c>
      <c r="X345" s="18" t="str">
        <f t="shared" ref="X345:X408" si="121">IF(AND(O344="Enter Trade",O345="Exit Trade",U344&gt;W344),1-Q345/Q344,IF(AND(O344="Enter Trade",O345="Exit Trade",U344&lt;W344),Q345/Q344-1,""))</f>
        <v/>
      </c>
      <c r="Y345" s="18" t="str">
        <f t="shared" ref="Y345:Y408" si="122">IF(AND(O344="Enter Trade",O345="Exit Trade",U344&gt;W344),S345/S344-1,IF(AND(O344="Enter Trade",O345="Exit Trade",U344&lt;W344),1-S345/S344,""))</f>
        <v/>
      </c>
      <c r="Z345" s="18" t="str">
        <f t="shared" ref="Z345:Z408" si="123">IF(AND(X345&lt;&gt;"",Y345&lt;&gt;""),(X345+Y345),"")</f>
        <v/>
      </c>
      <c r="AA345" s="18" t="str">
        <f t="shared" ref="AA345:AA408" si="124">IF(AND(X345&lt;&gt;"",Y345&lt;&gt;""),(X345+Y345)/2,"")</f>
        <v/>
      </c>
    </row>
    <row r="346" spans="1:27">
      <c r="A346" s="11">
        <v>42515</v>
      </c>
      <c r="B346" s="12">
        <v>1173.3</v>
      </c>
      <c r="C346" s="12">
        <v>1207.05</v>
      </c>
      <c r="D346" s="9">
        <f t="shared" si="110"/>
        <v>-1.2316189710842858E-2</v>
      </c>
      <c r="E346" s="9">
        <f t="shared" si="103"/>
        <v>-1.0553432071423459E-2</v>
      </c>
      <c r="F346" s="9">
        <f t="shared" si="104"/>
        <v>1.1294655872984083E-2</v>
      </c>
      <c r="G346" s="9">
        <f t="shared" si="105"/>
        <v>1.485954364279073E-2</v>
      </c>
      <c r="H346" s="9">
        <f t="shared" si="106"/>
        <v>-3.5966407785637644E-2</v>
      </c>
      <c r="I346" s="9">
        <f t="shared" si="107"/>
        <v>-0.1560700617391784</v>
      </c>
      <c r="J346" s="3">
        <f t="shared" si="108"/>
        <v>2.9255669108294143E-2</v>
      </c>
      <c r="K346" s="3">
        <f t="shared" si="108"/>
        <v>2.9247495203581286E-2</v>
      </c>
      <c r="L346" s="15" t="str">
        <f t="shared" si="109"/>
        <v>Exit Trade</v>
      </c>
      <c r="M346" s="12">
        <v>0.18096401904066187</v>
      </c>
      <c r="N346" s="15" t="str">
        <f t="shared" si="111"/>
        <v/>
      </c>
      <c r="O346" s="15" t="str">
        <f t="shared" si="112"/>
        <v>Exit Trade</v>
      </c>
      <c r="P346" s="15" t="str">
        <f t="shared" si="113"/>
        <v/>
      </c>
      <c r="Q346" s="15">
        <f t="shared" si="114"/>
        <v>1132.3</v>
      </c>
      <c r="R346" s="15" t="str">
        <f t="shared" si="115"/>
        <v/>
      </c>
      <c r="S346" s="15">
        <f t="shared" si="116"/>
        <v>1162.6500000000001</v>
      </c>
      <c r="T346" s="18" t="str">
        <f t="shared" si="117"/>
        <v/>
      </c>
      <c r="U346" s="18">
        <f t="shared" si="118"/>
        <v>4.3908280480773904E-3</v>
      </c>
      <c r="V346" s="18" t="str">
        <f t="shared" si="119"/>
        <v/>
      </c>
      <c r="W346" s="18">
        <f t="shared" si="120"/>
        <v>2.8984865917337815E-2</v>
      </c>
      <c r="X346" s="18" t="str">
        <f t="shared" si="121"/>
        <v/>
      </c>
      <c r="Y346" s="18" t="str">
        <f t="shared" si="122"/>
        <v/>
      </c>
      <c r="Z346" s="18" t="str">
        <f t="shared" si="123"/>
        <v/>
      </c>
      <c r="AA346" s="18" t="str">
        <f t="shared" si="124"/>
        <v/>
      </c>
    </row>
    <row r="347" spans="1:27">
      <c r="A347" s="11">
        <v>42516</v>
      </c>
      <c r="B347" s="12">
        <v>1183.25</v>
      </c>
      <c r="C347" s="12">
        <v>1228.25</v>
      </c>
      <c r="D347" s="9">
        <f t="shared" si="110"/>
        <v>-1.6210259666827754E-2</v>
      </c>
      <c r="E347" s="9">
        <f t="shared" si="103"/>
        <v>-1.0974636461565842E-2</v>
      </c>
      <c r="F347" s="9">
        <f t="shared" si="104"/>
        <v>1.1260971517218683E-2</v>
      </c>
      <c r="G347" s="9">
        <f t="shared" si="105"/>
        <v>1.4362549452176193E-2</v>
      </c>
      <c r="H347" s="9">
        <f t="shared" si="106"/>
        <v>-3.6311822375307876E-2</v>
      </c>
      <c r="I347" s="9">
        <f t="shared" si="107"/>
        <v>-0.46493530307365916</v>
      </c>
      <c r="J347" s="3">
        <f t="shared" si="108"/>
        <v>8.480354555527184E-3</v>
      </c>
      <c r="K347" s="3">
        <f t="shared" si="108"/>
        <v>1.7563481214531333E-2</v>
      </c>
      <c r="L347" s="15" t="str">
        <f t="shared" si="109"/>
        <v>Exit Trade</v>
      </c>
      <c r="M347" s="12">
        <v>0.18096401904066187</v>
      </c>
      <c r="N347" s="15" t="str">
        <f t="shared" si="111"/>
        <v/>
      </c>
      <c r="O347" s="15" t="str">
        <f t="shared" si="112"/>
        <v>Exit Trade</v>
      </c>
      <c r="P347" s="15" t="str">
        <f t="shared" si="113"/>
        <v/>
      </c>
      <c r="Q347" s="15">
        <f t="shared" si="114"/>
        <v>1132.3</v>
      </c>
      <c r="R347" s="15" t="str">
        <f t="shared" si="115"/>
        <v/>
      </c>
      <c r="S347" s="15">
        <f t="shared" si="116"/>
        <v>1162.6500000000001</v>
      </c>
      <c r="T347" s="18" t="str">
        <f t="shared" si="117"/>
        <v/>
      </c>
      <c r="U347" s="18">
        <f t="shared" si="118"/>
        <v>4.3908280480773904E-3</v>
      </c>
      <c r="V347" s="18" t="str">
        <f t="shared" si="119"/>
        <v/>
      </c>
      <c r="W347" s="18">
        <f t="shared" si="120"/>
        <v>2.8984865917337815E-2</v>
      </c>
      <c r="X347" s="18" t="str">
        <f t="shared" si="121"/>
        <v/>
      </c>
      <c r="Y347" s="18" t="str">
        <f t="shared" si="122"/>
        <v/>
      </c>
      <c r="Z347" s="18" t="str">
        <f t="shared" si="123"/>
        <v/>
      </c>
      <c r="AA347" s="18" t="str">
        <f t="shared" si="124"/>
        <v/>
      </c>
    </row>
    <row r="348" spans="1:27">
      <c r="A348" s="11">
        <v>42517</v>
      </c>
      <c r="B348" s="12">
        <v>1186.8</v>
      </c>
      <c r="C348" s="12">
        <v>1255.55</v>
      </c>
      <c r="D348" s="9">
        <f t="shared" si="110"/>
        <v>-2.4456474738039559E-2</v>
      </c>
      <c r="E348" s="9">
        <f t="shared" si="103"/>
        <v>-1.1420105439786421E-2</v>
      </c>
      <c r="F348" s="9">
        <f t="shared" si="104"/>
        <v>1.1526981423378003E-2</v>
      </c>
      <c r="G348" s="9">
        <f t="shared" si="105"/>
        <v>1.4515602762814087E-2</v>
      </c>
      <c r="H348" s="9">
        <f t="shared" si="106"/>
        <v>-3.735581364238693E-2</v>
      </c>
      <c r="I348" s="9">
        <f t="shared" si="107"/>
        <v>-1.1309438975770298</v>
      </c>
      <c r="J348" s="3">
        <f t="shared" si="108"/>
        <v>3.0002112824846438E-3</v>
      </c>
      <c r="K348" s="3">
        <f t="shared" si="108"/>
        <v>2.2226745369428012E-2</v>
      </c>
      <c r="L348" s="15" t="str">
        <f t="shared" si="109"/>
        <v/>
      </c>
      <c r="M348" s="12">
        <v>0.18096401904066187</v>
      </c>
      <c r="N348" s="15" t="str">
        <f t="shared" si="111"/>
        <v/>
      </c>
      <c r="O348" s="15" t="str">
        <f t="shared" si="112"/>
        <v>Exit Trade</v>
      </c>
      <c r="P348" s="15" t="str">
        <f t="shared" si="113"/>
        <v/>
      </c>
      <c r="Q348" s="15">
        <f t="shared" si="114"/>
        <v>1132.3</v>
      </c>
      <c r="R348" s="15" t="str">
        <f t="shared" si="115"/>
        <v/>
      </c>
      <c r="S348" s="15">
        <f t="shared" si="116"/>
        <v>1162.6500000000001</v>
      </c>
      <c r="T348" s="18" t="str">
        <f t="shared" si="117"/>
        <v/>
      </c>
      <c r="U348" s="18">
        <f t="shared" si="118"/>
        <v>4.3908280480773904E-3</v>
      </c>
      <c r="V348" s="18" t="str">
        <f t="shared" si="119"/>
        <v/>
      </c>
      <c r="W348" s="18">
        <f t="shared" si="120"/>
        <v>2.8984865917337815E-2</v>
      </c>
      <c r="X348" s="18" t="str">
        <f t="shared" si="121"/>
        <v/>
      </c>
      <c r="Y348" s="18" t="str">
        <f t="shared" si="122"/>
        <v/>
      </c>
      <c r="Z348" s="18" t="str">
        <f t="shared" si="123"/>
        <v/>
      </c>
      <c r="AA348" s="18" t="str">
        <f t="shared" si="124"/>
        <v/>
      </c>
    </row>
    <row r="349" spans="1:27">
      <c r="A349" s="11">
        <v>42520</v>
      </c>
      <c r="B349" s="12">
        <v>1179.75</v>
      </c>
      <c r="C349" s="12">
        <v>1233.95</v>
      </c>
      <c r="D349" s="9">
        <f t="shared" si="110"/>
        <v>-1.9507576304575894E-2</v>
      </c>
      <c r="E349" s="9">
        <f t="shared" si="103"/>
        <v>-1.163274171700999E-2</v>
      </c>
      <c r="F349" s="9">
        <f t="shared" si="104"/>
        <v>1.1618059529617921E-2</v>
      </c>
      <c r="G349" s="9">
        <f t="shared" si="105"/>
        <v>1.4507892224630331E-2</v>
      </c>
      <c r="H349" s="9">
        <f t="shared" si="106"/>
        <v>-3.7773375658650313E-2</v>
      </c>
      <c r="I349" s="9">
        <f t="shared" si="107"/>
        <v>-0.67780979839968869</v>
      </c>
      <c r="J349" s="3">
        <f t="shared" si="108"/>
        <v>-5.9403437815975348E-3</v>
      </c>
      <c r="K349" s="3">
        <f t="shared" si="108"/>
        <v>-1.7203615945203227E-2</v>
      </c>
      <c r="L349" s="15" t="str">
        <f t="shared" si="109"/>
        <v/>
      </c>
      <c r="M349" s="12">
        <v>0.18096401904066187</v>
      </c>
      <c r="N349" s="15" t="str">
        <f t="shared" si="111"/>
        <v/>
      </c>
      <c r="O349" s="15" t="str">
        <f t="shared" si="112"/>
        <v>Exit Trade</v>
      </c>
      <c r="P349" s="15" t="str">
        <f t="shared" si="113"/>
        <v/>
      </c>
      <c r="Q349" s="15">
        <f t="shared" si="114"/>
        <v>1132.3</v>
      </c>
      <c r="R349" s="15" t="str">
        <f t="shared" si="115"/>
        <v/>
      </c>
      <c r="S349" s="15">
        <f t="shared" si="116"/>
        <v>1162.6500000000001</v>
      </c>
      <c r="T349" s="18" t="str">
        <f t="shared" si="117"/>
        <v/>
      </c>
      <c r="U349" s="18">
        <f t="shared" si="118"/>
        <v>4.3908280480773904E-3</v>
      </c>
      <c r="V349" s="18" t="str">
        <f t="shared" si="119"/>
        <v/>
      </c>
      <c r="W349" s="18">
        <f t="shared" si="120"/>
        <v>2.8984865917337815E-2</v>
      </c>
      <c r="X349" s="18" t="str">
        <f t="shared" si="121"/>
        <v/>
      </c>
      <c r="Y349" s="18" t="str">
        <f t="shared" si="122"/>
        <v/>
      </c>
      <c r="Z349" s="18" t="str">
        <f t="shared" si="123"/>
        <v/>
      </c>
      <c r="AA349" s="18" t="str">
        <f t="shared" si="124"/>
        <v/>
      </c>
    </row>
    <row r="350" spans="1:27">
      <c r="A350" s="11">
        <v>42521</v>
      </c>
      <c r="B350" s="12">
        <v>1181.9000000000001</v>
      </c>
      <c r="C350" s="12">
        <v>1237.7</v>
      </c>
      <c r="D350" s="9">
        <f t="shared" si="110"/>
        <v>-2.0034658292604954E-2</v>
      </c>
      <c r="E350" s="9">
        <f t="shared" si="103"/>
        <v>-1.1718870119633051E-2</v>
      </c>
      <c r="F350" s="9">
        <f t="shared" si="104"/>
        <v>1.1672129632205982E-2</v>
      </c>
      <c r="G350" s="9">
        <f t="shared" si="105"/>
        <v>1.4543421552830409E-2</v>
      </c>
      <c r="H350" s="9">
        <f t="shared" si="106"/>
        <v>-3.7981161792096513E-2</v>
      </c>
      <c r="I350" s="9">
        <f t="shared" si="107"/>
        <v>-0.7124482365263326</v>
      </c>
      <c r="J350" s="3">
        <f t="shared" si="108"/>
        <v>1.8224200042382631E-3</v>
      </c>
      <c r="K350" s="3">
        <f t="shared" si="108"/>
        <v>3.0390210300255275E-3</v>
      </c>
      <c r="L350" s="15" t="str">
        <f t="shared" si="109"/>
        <v/>
      </c>
      <c r="M350" s="12">
        <v>0.18096401904066187</v>
      </c>
      <c r="N350" s="15" t="str">
        <f t="shared" si="111"/>
        <v/>
      </c>
      <c r="O350" s="15" t="str">
        <f t="shared" si="112"/>
        <v>Exit Trade</v>
      </c>
      <c r="P350" s="15" t="str">
        <f t="shared" si="113"/>
        <v/>
      </c>
      <c r="Q350" s="15">
        <f t="shared" si="114"/>
        <v>1132.3</v>
      </c>
      <c r="R350" s="15" t="str">
        <f t="shared" si="115"/>
        <v/>
      </c>
      <c r="S350" s="15">
        <f t="shared" si="116"/>
        <v>1162.6500000000001</v>
      </c>
      <c r="T350" s="18" t="str">
        <f t="shared" si="117"/>
        <v/>
      </c>
      <c r="U350" s="18">
        <f t="shared" si="118"/>
        <v>4.3908280480773904E-3</v>
      </c>
      <c r="V350" s="18" t="str">
        <f t="shared" si="119"/>
        <v/>
      </c>
      <c r="W350" s="18">
        <f t="shared" si="120"/>
        <v>2.8984865917337815E-2</v>
      </c>
      <c r="X350" s="18" t="str">
        <f t="shared" si="121"/>
        <v/>
      </c>
      <c r="Y350" s="18" t="str">
        <f t="shared" si="122"/>
        <v/>
      </c>
      <c r="Z350" s="18" t="str">
        <f t="shared" si="123"/>
        <v/>
      </c>
      <c r="AA350" s="18" t="str">
        <f t="shared" si="124"/>
        <v/>
      </c>
    </row>
    <row r="351" spans="1:27">
      <c r="A351" s="11">
        <v>42522</v>
      </c>
      <c r="B351" s="12">
        <v>1175.1500000000001</v>
      </c>
      <c r="C351" s="12">
        <v>1243.25</v>
      </c>
      <c r="D351" s="9">
        <f t="shared" si="110"/>
        <v>-2.446516298629408E-2</v>
      </c>
      <c r="E351" s="9">
        <f t="shared" si="103"/>
        <v>-1.1988980715089241E-2</v>
      </c>
      <c r="F351" s="9">
        <f t="shared" si="104"/>
        <v>1.1875273742515579E-2</v>
      </c>
      <c r="G351" s="9">
        <f t="shared" si="105"/>
        <v>1.4730385205570812E-2</v>
      </c>
      <c r="H351" s="9">
        <f t="shared" si="106"/>
        <v>-3.8708346635749291E-2</v>
      </c>
      <c r="I351" s="9">
        <f t="shared" si="107"/>
        <v>-1.0506016569991057</v>
      </c>
      <c r="J351" s="3">
        <f t="shared" si="108"/>
        <v>-5.7111430747102121E-3</v>
      </c>
      <c r="K351" s="3">
        <f t="shared" si="108"/>
        <v>4.4841237779752402E-3</v>
      </c>
      <c r="L351" s="15" t="str">
        <f t="shared" si="109"/>
        <v/>
      </c>
      <c r="M351" s="12">
        <v>0.18096401904066187</v>
      </c>
      <c r="N351" s="15" t="str">
        <f t="shared" si="111"/>
        <v/>
      </c>
      <c r="O351" s="15" t="str">
        <f t="shared" si="112"/>
        <v>Exit Trade</v>
      </c>
      <c r="P351" s="15" t="str">
        <f t="shared" si="113"/>
        <v/>
      </c>
      <c r="Q351" s="15">
        <f t="shared" si="114"/>
        <v>1132.3</v>
      </c>
      <c r="R351" s="15" t="str">
        <f t="shared" si="115"/>
        <v/>
      </c>
      <c r="S351" s="15">
        <f t="shared" si="116"/>
        <v>1162.6500000000001</v>
      </c>
      <c r="T351" s="18" t="str">
        <f t="shared" si="117"/>
        <v/>
      </c>
      <c r="U351" s="18">
        <f t="shared" si="118"/>
        <v>4.3908280480773904E-3</v>
      </c>
      <c r="V351" s="18" t="str">
        <f t="shared" si="119"/>
        <v/>
      </c>
      <c r="W351" s="18">
        <f t="shared" si="120"/>
        <v>2.8984865917337815E-2</v>
      </c>
      <c r="X351" s="18" t="str">
        <f t="shared" si="121"/>
        <v/>
      </c>
      <c r="Y351" s="18" t="str">
        <f t="shared" si="122"/>
        <v/>
      </c>
      <c r="Z351" s="18" t="str">
        <f t="shared" si="123"/>
        <v/>
      </c>
      <c r="AA351" s="18" t="str">
        <f t="shared" si="124"/>
        <v/>
      </c>
    </row>
    <row r="352" spans="1:27">
      <c r="A352" s="11">
        <v>42523</v>
      </c>
      <c r="B352" s="12">
        <v>1174.95</v>
      </c>
      <c r="C352" s="12">
        <v>1260.55</v>
      </c>
      <c r="D352" s="9">
        <f t="shared" si="110"/>
        <v>-3.0540691144386609E-2</v>
      </c>
      <c r="E352" s="9">
        <f t="shared" ref="E352:E415" si="125">AVERAGE(D323:D352)</f>
        <v>-1.2245298871569768E-2</v>
      </c>
      <c r="F352" s="9">
        <f t="shared" ref="F352:F415" si="126">STDEV(D323:D352)</f>
        <v>1.2196452300469117E-2</v>
      </c>
      <c r="G352" s="9">
        <f t="shared" ref="G352:G415" si="127">E352+2.25*F352</f>
        <v>1.5196718804485745E-2</v>
      </c>
      <c r="H352" s="9">
        <f t="shared" ref="H352:H415" si="128">E352-2.25*F352</f>
        <v>-3.9687316547625279E-2</v>
      </c>
      <c r="I352" s="9">
        <f t="shared" ref="I352:I415" si="129">(D352-E352)/F352</f>
        <v>-1.5000585270286455</v>
      </c>
      <c r="J352" s="3">
        <f t="shared" ref="J352:K415" si="130">(B352-B351)/B351</f>
        <v>-1.7019103944181208E-4</v>
      </c>
      <c r="K352" s="3">
        <f t="shared" si="130"/>
        <v>1.3915141765533847E-2</v>
      </c>
      <c r="L352" s="15" t="str">
        <f t="shared" ref="L352:L415" si="131">IF(ABS(I352)&gt;2,"Enter Trade",IF(ABS(I352)&lt;0.5,"Exit Trade",""))</f>
        <v/>
      </c>
      <c r="M352" s="12">
        <v>0.18096401904066187</v>
      </c>
      <c r="N352" s="15" t="str">
        <f t="shared" si="111"/>
        <v/>
      </c>
      <c r="O352" s="15" t="str">
        <f t="shared" si="112"/>
        <v>Exit Trade</v>
      </c>
      <c r="P352" s="15" t="str">
        <f t="shared" si="113"/>
        <v/>
      </c>
      <c r="Q352" s="15">
        <f t="shared" si="114"/>
        <v>1132.3</v>
      </c>
      <c r="R352" s="15" t="str">
        <f t="shared" si="115"/>
        <v/>
      </c>
      <c r="S352" s="15">
        <f t="shared" si="116"/>
        <v>1162.6500000000001</v>
      </c>
      <c r="T352" s="18" t="str">
        <f t="shared" si="117"/>
        <v/>
      </c>
      <c r="U352" s="18">
        <f t="shared" si="118"/>
        <v>4.3908280480773904E-3</v>
      </c>
      <c r="V352" s="18" t="str">
        <f t="shared" si="119"/>
        <v/>
      </c>
      <c r="W352" s="18">
        <f t="shared" si="120"/>
        <v>2.8984865917337815E-2</v>
      </c>
      <c r="X352" s="18" t="str">
        <f t="shared" si="121"/>
        <v/>
      </c>
      <c r="Y352" s="18" t="str">
        <f t="shared" si="122"/>
        <v/>
      </c>
      <c r="Z352" s="18" t="str">
        <f t="shared" si="123"/>
        <v/>
      </c>
      <c r="AA352" s="18" t="str">
        <f t="shared" si="124"/>
        <v/>
      </c>
    </row>
    <row r="353" spans="1:27">
      <c r="A353" s="11">
        <v>42524</v>
      </c>
      <c r="B353" s="12">
        <v>1171.75</v>
      </c>
      <c r="C353" s="12">
        <v>1254.9000000000001</v>
      </c>
      <c r="D353" s="9">
        <f t="shared" si="110"/>
        <v>-2.9774157108044933E-2</v>
      </c>
      <c r="E353" s="9">
        <f t="shared" si="125"/>
        <v>-1.2720245114725279E-2</v>
      </c>
      <c r="F353" s="9">
        <f t="shared" si="126"/>
        <v>1.2599373515170608E-2</v>
      </c>
      <c r="G353" s="9">
        <f t="shared" si="127"/>
        <v>1.562834529440859E-2</v>
      </c>
      <c r="H353" s="9">
        <f t="shared" si="128"/>
        <v>-4.1068835523859148E-2</v>
      </c>
      <c r="I353" s="9">
        <f t="shared" si="129"/>
        <v>-1.3535523788373638</v>
      </c>
      <c r="J353" s="3">
        <f t="shared" si="130"/>
        <v>-2.7235201497936468E-3</v>
      </c>
      <c r="K353" s="3">
        <f t="shared" si="130"/>
        <v>-4.4821704811390771E-3</v>
      </c>
      <c r="L353" s="15" t="str">
        <f t="shared" si="131"/>
        <v/>
      </c>
      <c r="M353" s="12">
        <v>0.18096401904066187</v>
      </c>
      <c r="N353" s="15" t="str">
        <f t="shared" si="111"/>
        <v/>
      </c>
      <c r="O353" s="15" t="str">
        <f t="shared" si="112"/>
        <v>Exit Trade</v>
      </c>
      <c r="P353" s="15" t="str">
        <f t="shared" si="113"/>
        <v/>
      </c>
      <c r="Q353" s="15">
        <f t="shared" si="114"/>
        <v>1132.3</v>
      </c>
      <c r="R353" s="15" t="str">
        <f t="shared" si="115"/>
        <v/>
      </c>
      <c r="S353" s="15">
        <f t="shared" si="116"/>
        <v>1162.6500000000001</v>
      </c>
      <c r="T353" s="18" t="str">
        <f t="shared" si="117"/>
        <v/>
      </c>
      <c r="U353" s="18">
        <f t="shared" si="118"/>
        <v>4.3908280480773904E-3</v>
      </c>
      <c r="V353" s="18" t="str">
        <f t="shared" si="119"/>
        <v/>
      </c>
      <c r="W353" s="18">
        <f t="shared" si="120"/>
        <v>2.8984865917337815E-2</v>
      </c>
      <c r="X353" s="18" t="str">
        <f t="shared" si="121"/>
        <v/>
      </c>
      <c r="Y353" s="18" t="str">
        <f t="shared" si="122"/>
        <v/>
      </c>
      <c r="Z353" s="18" t="str">
        <f t="shared" si="123"/>
        <v/>
      </c>
      <c r="AA353" s="18" t="str">
        <f t="shared" si="124"/>
        <v/>
      </c>
    </row>
    <row r="354" spans="1:27">
      <c r="A354" s="11">
        <v>42527</v>
      </c>
      <c r="B354" s="12">
        <v>1171.0999999999999</v>
      </c>
      <c r="C354" s="12">
        <v>1251.6500000000001</v>
      </c>
      <c r="D354" s="9">
        <f t="shared" si="110"/>
        <v>-2.8888922722790002E-2</v>
      </c>
      <c r="E354" s="9">
        <f t="shared" si="125"/>
        <v>-1.343703249784681E-2</v>
      </c>
      <c r="F354" s="9">
        <f t="shared" si="126"/>
        <v>1.289364072206603E-2</v>
      </c>
      <c r="G354" s="9">
        <f t="shared" si="127"/>
        <v>1.5573659126801757E-2</v>
      </c>
      <c r="H354" s="9">
        <f t="shared" si="128"/>
        <v>-4.2447724122495381E-2</v>
      </c>
      <c r="I354" s="9">
        <f t="shared" si="129"/>
        <v>-1.1984117254406665</v>
      </c>
      <c r="J354" s="3">
        <f t="shared" si="130"/>
        <v>-5.5472583742273603E-4</v>
      </c>
      <c r="K354" s="3">
        <f t="shared" si="130"/>
        <v>-2.5898477966371822E-3</v>
      </c>
      <c r="L354" s="15" t="str">
        <f t="shared" si="131"/>
        <v/>
      </c>
      <c r="M354" s="12">
        <v>0.18096401904066187</v>
      </c>
      <c r="N354" s="15" t="str">
        <f t="shared" si="111"/>
        <v/>
      </c>
      <c r="O354" s="15" t="str">
        <f t="shared" si="112"/>
        <v>Exit Trade</v>
      </c>
      <c r="P354" s="15" t="str">
        <f t="shared" si="113"/>
        <v/>
      </c>
      <c r="Q354" s="15">
        <f t="shared" si="114"/>
        <v>1132.3</v>
      </c>
      <c r="R354" s="15" t="str">
        <f t="shared" si="115"/>
        <v/>
      </c>
      <c r="S354" s="15">
        <f t="shared" si="116"/>
        <v>1162.6500000000001</v>
      </c>
      <c r="T354" s="18" t="str">
        <f t="shared" si="117"/>
        <v/>
      </c>
      <c r="U354" s="18">
        <f t="shared" si="118"/>
        <v>4.3908280480773904E-3</v>
      </c>
      <c r="V354" s="18" t="str">
        <f t="shared" si="119"/>
        <v/>
      </c>
      <c r="W354" s="18">
        <f t="shared" si="120"/>
        <v>2.8984865917337815E-2</v>
      </c>
      <c r="X354" s="18" t="str">
        <f t="shared" si="121"/>
        <v/>
      </c>
      <c r="Y354" s="18" t="str">
        <f t="shared" si="122"/>
        <v/>
      </c>
      <c r="Z354" s="18" t="str">
        <f t="shared" si="123"/>
        <v/>
      </c>
      <c r="AA354" s="18" t="str">
        <f t="shared" si="124"/>
        <v/>
      </c>
    </row>
    <row r="355" spans="1:27">
      <c r="A355" s="11">
        <v>42528</v>
      </c>
      <c r="B355" s="12">
        <v>1173.7</v>
      </c>
      <c r="C355" s="12">
        <v>1251.3</v>
      </c>
      <c r="D355" s="9">
        <f t="shared" si="110"/>
        <v>-2.7804339982798829E-2</v>
      </c>
      <c r="E355" s="9">
        <f t="shared" si="125"/>
        <v>-1.4190083903469179E-2</v>
      </c>
      <c r="F355" s="9">
        <f t="shared" si="126"/>
        <v>1.3055454741443935E-2</v>
      </c>
      <c r="G355" s="9">
        <f t="shared" si="127"/>
        <v>1.5184689264779673E-2</v>
      </c>
      <c r="H355" s="9">
        <f t="shared" si="128"/>
        <v>-4.3564857071718033E-2</v>
      </c>
      <c r="I355" s="9">
        <f t="shared" si="129"/>
        <v>-1.0428021351191872</v>
      </c>
      <c r="J355" s="3">
        <f t="shared" si="130"/>
        <v>2.2201349158911593E-3</v>
      </c>
      <c r="K355" s="3">
        <f t="shared" si="130"/>
        <v>-2.7963088722896689E-4</v>
      </c>
      <c r="L355" s="15" t="str">
        <f t="shared" si="131"/>
        <v/>
      </c>
      <c r="M355" s="12">
        <v>0.18096401904066187</v>
      </c>
      <c r="N355" s="15" t="str">
        <f t="shared" si="111"/>
        <v/>
      </c>
      <c r="O355" s="15" t="str">
        <f t="shared" si="112"/>
        <v>Exit Trade</v>
      </c>
      <c r="P355" s="15" t="str">
        <f t="shared" si="113"/>
        <v/>
      </c>
      <c r="Q355" s="15">
        <f t="shared" si="114"/>
        <v>1132.3</v>
      </c>
      <c r="R355" s="15" t="str">
        <f t="shared" si="115"/>
        <v/>
      </c>
      <c r="S355" s="15">
        <f t="shared" si="116"/>
        <v>1162.6500000000001</v>
      </c>
      <c r="T355" s="18" t="str">
        <f t="shared" si="117"/>
        <v/>
      </c>
      <c r="U355" s="18">
        <f t="shared" si="118"/>
        <v>4.3908280480773904E-3</v>
      </c>
      <c r="V355" s="18" t="str">
        <f t="shared" si="119"/>
        <v/>
      </c>
      <c r="W355" s="18">
        <f t="shared" si="120"/>
        <v>2.8984865917337815E-2</v>
      </c>
      <c r="X355" s="18" t="str">
        <f t="shared" si="121"/>
        <v/>
      </c>
      <c r="Y355" s="18" t="str">
        <f t="shared" si="122"/>
        <v/>
      </c>
      <c r="Z355" s="18" t="str">
        <f t="shared" si="123"/>
        <v/>
      </c>
      <c r="AA355" s="18" t="str">
        <f t="shared" si="124"/>
        <v/>
      </c>
    </row>
    <row r="356" spans="1:27">
      <c r="A356" s="11">
        <v>42529</v>
      </c>
      <c r="B356" s="12">
        <v>1162.5999999999999</v>
      </c>
      <c r="C356" s="12">
        <v>1262.5</v>
      </c>
      <c r="D356" s="9">
        <f t="shared" si="110"/>
        <v>-3.58010681703297E-2</v>
      </c>
      <c r="E356" s="9">
        <f t="shared" si="125"/>
        <v>-1.5418262943744581E-2</v>
      </c>
      <c r="F356" s="9">
        <f t="shared" si="126"/>
        <v>1.3303612990622885E-2</v>
      </c>
      <c r="G356" s="9">
        <f t="shared" si="127"/>
        <v>1.451486628515691E-2</v>
      </c>
      <c r="H356" s="9">
        <f t="shared" si="128"/>
        <v>-4.5351392172646068E-2</v>
      </c>
      <c r="I356" s="9">
        <f t="shared" si="129"/>
        <v>-1.5321255392014212</v>
      </c>
      <c r="J356" s="3">
        <f t="shared" si="130"/>
        <v>-9.4572718752663678E-3</v>
      </c>
      <c r="K356" s="3">
        <f t="shared" si="130"/>
        <v>8.9506912810677266E-3</v>
      </c>
      <c r="L356" s="15" t="str">
        <f t="shared" si="131"/>
        <v/>
      </c>
      <c r="M356" s="12">
        <v>0.18096401904066187</v>
      </c>
      <c r="N356" s="15" t="str">
        <f t="shared" si="111"/>
        <v/>
      </c>
      <c r="O356" s="15" t="str">
        <f t="shared" si="112"/>
        <v>Exit Trade</v>
      </c>
      <c r="P356" s="15" t="str">
        <f t="shared" si="113"/>
        <v/>
      </c>
      <c r="Q356" s="15">
        <f t="shared" si="114"/>
        <v>1132.3</v>
      </c>
      <c r="R356" s="15" t="str">
        <f t="shared" si="115"/>
        <v/>
      </c>
      <c r="S356" s="15">
        <f t="shared" si="116"/>
        <v>1162.6500000000001</v>
      </c>
      <c r="T356" s="18" t="str">
        <f t="shared" si="117"/>
        <v/>
      </c>
      <c r="U356" s="18">
        <f t="shared" si="118"/>
        <v>4.3908280480773904E-3</v>
      </c>
      <c r="V356" s="18" t="str">
        <f t="shared" si="119"/>
        <v/>
      </c>
      <c r="W356" s="18">
        <f t="shared" si="120"/>
        <v>2.8984865917337815E-2</v>
      </c>
      <c r="X356" s="18" t="str">
        <f t="shared" si="121"/>
        <v/>
      </c>
      <c r="Y356" s="18" t="str">
        <f t="shared" si="122"/>
        <v/>
      </c>
      <c r="Z356" s="18" t="str">
        <f t="shared" si="123"/>
        <v/>
      </c>
      <c r="AA356" s="18" t="str">
        <f t="shared" si="124"/>
        <v/>
      </c>
    </row>
    <row r="357" spans="1:27">
      <c r="A357" s="11">
        <v>42530</v>
      </c>
      <c r="B357" s="12">
        <v>1159.4000000000001</v>
      </c>
      <c r="C357" s="12">
        <v>1237.5</v>
      </c>
      <c r="D357" s="9">
        <f t="shared" si="110"/>
        <v>-2.8311911570853436E-2</v>
      </c>
      <c r="E357" s="9">
        <f t="shared" si="125"/>
        <v>-1.6735855534356883E-2</v>
      </c>
      <c r="F357" s="9">
        <f t="shared" si="126"/>
        <v>1.2508459585620814E-2</v>
      </c>
      <c r="G357" s="9">
        <f t="shared" si="127"/>
        <v>1.1408178533289948E-2</v>
      </c>
      <c r="H357" s="9">
        <f t="shared" si="128"/>
        <v>-4.4879889602003717E-2</v>
      </c>
      <c r="I357" s="9">
        <f t="shared" si="129"/>
        <v>-0.9254581635139062</v>
      </c>
      <c r="J357" s="3">
        <f t="shared" si="130"/>
        <v>-2.7524514020297766E-3</v>
      </c>
      <c r="K357" s="3">
        <f t="shared" si="130"/>
        <v>-1.9801980198019802E-2</v>
      </c>
      <c r="L357" s="15" t="str">
        <f t="shared" si="131"/>
        <v/>
      </c>
      <c r="M357" s="12">
        <v>0.18096401904066187</v>
      </c>
      <c r="N357" s="15" t="str">
        <f t="shared" si="111"/>
        <v/>
      </c>
      <c r="O357" s="15" t="str">
        <f t="shared" si="112"/>
        <v>Exit Trade</v>
      </c>
      <c r="P357" s="15" t="str">
        <f t="shared" si="113"/>
        <v/>
      </c>
      <c r="Q357" s="15">
        <f t="shared" si="114"/>
        <v>1132.3</v>
      </c>
      <c r="R357" s="15" t="str">
        <f t="shared" si="115"/>
        <v/>
      </c>
      <c r="S357" s="15">
        <f t="shared" si="116"/>
        <v>1162.6500000000001</v>
      </c>
      <c r="T357" s="18" t="str">
        <f t="shared" si="117"/>
        <v/>
      </c>
      <c r="U357" s="18">
        <f t="shared" si="118"/>
        <v>4.3908280480773904E-3</v>
      </c>
      <c r="V357" s="18" t="str">
        <f t="shared" si="119"/>
        <v/>
      </c>
      <c r="W357" s="18">
        <f t="shared" si="120"/>
        <v>2.8984865917337815E-2</v>
      </c>
      <c r="X357" s="18" t="str">
        <f t="shared" si="121"/>
        <v/>
      </c>
      <c r="Y357" s="18" t="str">
        <f t="shared" si="122"/>
        <v/>
      </c>
      <c r="Z357" s="18" t="str">
        <f t="shared" si="123"/>
        <v/>
      </c>
      <c r="AA357" s="18" t="str">
        <f t="shared" si="124"/>
        <v/>
      </c>
    </row>
    <row r="358" spans="1:27">
      <c r="A358" s="11">
        <v>42531</v>
      </c>
      <c r="B358" s="12">
        <v>1161.3499999999999</v>
      </c>
      <c r="C358" s="12">
        <v>1230.4000000000001</v>
      </c>
      <c r="D358" s="9">
        <f t="shared" si="110"/>
        <v>-2.5083198186892395E-2</v>
      </c>
      <c r="E358" s="9">
        <f t="shared" si="125"/>
        <v>-1.8144368831470803E-2</v>
      </c>
      <c r="F358" s="9">
        <f t="shared" si="126"/>
        <v>1.0824285966211648E-2</v>
      </c>
      <c r="G358" s="9">
        <f t="shared" si="127"/>
        <v>6.2102745925054076E-3</v>
      </c>
      <c r="H358" s="9">
        <f t="shared" si="128"/>
        <v>-4.2499012255447013E-2</v>
      </c>
      <c r="I358" s="9">
        <f t="shared" si="129"/>
        <v>-0.64104268651820251</v>
      </c>
      <c r="J358" s="3">
        <f t="shared" si="130"/>
        <v>1.6819044333274261E-3</v>
      </c>
      <c r="K358" s="3">
        <f t="shared" si="130"/>
        <v>-5.7373737373736635E-3</v>
      </c>
      <c r="L358" s="15" t="str">
        <f t="shared" si="131"/>
        <v/>
      </c>
      <c r="M358" s="12">
        <v>0.18096401904066187</v>
      </c>
      <c r="N358" s="15" t="str">
        <f t="shared" si="111"/>
        <v/>
      </c>
      <c r="O358" s="15" t="str">
        <f t="shared" si="112"/>
        <v>Exit Trade</v>
      </c>
      <c r="P358" s="15" t="str">
        <f t="shared" si="113"/>
        <v/>
      </c>
      <c r="Q358" s="15">
        <f t="shared" si="114"/>
        <v>1132.3</v>
      </c>
      <c r="R358" s="15" t="str">
        <f t="shared" si="115"/>
        <v/>
      </c>
      <c r="S358" s="15">
        <f t="shared" si="116"/>
        <v>1162.6500000000001</v>
      </c>
      <c r="T358" s="18" t="str">
        <f t="shared" si="117"/>
        <v/>
      </c>
      <c r="U358" s="18">
        <f t="shared" si="118"/>
        <v>4.3908280480773904E-3</v>
      </c>
      <c r="V358" s="18" t="str">
        <f t="shared" si="119"/>
        <v/>
      </c>
      <c r="W358" s="18">
        <f t="shared" si="120"/>
        <v>2.8984865917337815E-2</v>
      </c>
      <c r="X358" s="18" t="str">
        <f t="shared" si="121"/>
        <v/>
      </c>
      <c r="Y358" s="18" t="str">
        <f t="shared" si="122"/>
        <v/>
      </c>
      <c r="Z358" s="18" t="str">
        <f t="shared" si="123"/>
        <v/>
      </c>
      <c r="AA358" s="18" t="str">
        <f t="shared" si="124"/>
        <v/>
      </c>
    </row>
    <row r="359" spans="1:27">
      <c r="A359" s="11">
        <v>42534</v>
      </c>
      <c r="B359" s="12">
        <v>1152.9000000000001</v>
      </c>
      <c r="C359" s="12">
        <v>1205.3499999999999</v>
      </c>
      <c r="D359" s="9">
        <f t="shared" si="110"/>
        <v>-1.932153303625795E-2</v>
      </c>
      <c r="E359" s="9">
        <f t="shared" si="125"/>
        <v>-1.9125851814766288E-2</v>
      </c>
      <c r="F359" s="9">
        <f t="shared" si="126"/>
        <v>9.4161171523202154E-3</v>
      </c>
      <c r="G359" s="9">
        <f t="shared" si="127"/>
        <v>2.0604117779541957E-3</v>
      </c>
      <c r="H359" s="9">
        <f t="shared" si="128"/>
        <v>-4.0312115407486776E-2</v>
      </c>
      <c r="I359" s="9">
        <f t="shared" si="129"/>
        <v>-2.0781519423156692E-2</v>
      </c>
      <c r="J359" s="3">
        <f t="shared" si="130"/>
        <v>-7.2760149825632399E-3</v>
      </c>
      <c r="K359" s="3">
        <f t="shared" si="130"/>
        <v>-2.0359232769831096E-2</v>
      </c>
      <c r="L359" s="15" t="str">
        <f t="shared" si="131"/>
        <v>Exit Trade</v>
      </c>
      <c r="M359" s="12">
        <v>0.18096401904066187</v>
      </c>
      <c r="N359" s="15" t="str">
        <f t="shared" si="111"/>
        <v/>
      </c>
      <c r="O359" s="15" t="str">
        <f t="shared" si="112"/>
        <v>Exit Trade</v>
      </c>
      <c r="P359" s="15" t="str">
        <f t="shared" si="113"/>
        <v/>
      </c>
      <c r="Q359" s="15">
        <f t="shared" si="114"/>
        <v>1132.3</v>
      </c>
      <c r="R359" s="15" t="str">
        <f t="shared" si="115"/>
        <v/>
      </c>
      <c r="S359" s="15">
        <f t="shared" si="116"/>
        <v>1162.6500000000001</v>
      </c>
      <c r="T359" s="18" t="str">
        <f t="shared" si="117"/>
        <v/>
      </c>
      <c r="U359" s="18">
        <f t="shared" si="118"/>
        <v>4.3908280480773904E-3</v>
      </c>
      <c r="V359" s="18" t="str">
        <f t="shared" si="119"/>
        <v/>
      </c>
      <c r="W359" s="18">
        <f t="shared" si="120"/>
        <v>2.8984865917337815E-2</v>
      </c>
      <c r="X359" s="18" t="str">
        <f t="shared" si="121"/>
        <v/>
      </c>
      <c r="Y359" s="18" t="str">
        <f t="shared" si="122"/>
        <v/>
      </c>
      <c r="Z359" s="18" t="str">
        <f t="shared" si="123"/>
        <v/>
      </c>
      <c r="AA359" s="18" t="str">
        <f t="shared" si="124"/>
        <v/>
      </c>
    </row>
    <row r="360" spans="1:27">
      <c r="A360" s="11">
        <v>42535</v>
      </c>
      <c r="B360" s="12">
        <v>1151.8499999999999</v>
      </c>
      <c r="C360" s="12">
        <v>1198.2</v>
      </c>
      <c r="D360" s="9">
        <f t="shared" si="110"/>
        <v>-1.7133388609697028E-2</v>
      </c>
      <c r="E360" s="9">
        <f t="shared" si="125"/>
        <v>-1.9937200514388645E-2</v>
      </c>
      <c r="F360" s="9">
        <f t="shared" si="126"/>
        <v>8.0129916412064392E-3</v>
      </c>
      <c r="G360" s="9">
        <f t="shared" si="127"/>
        <v>-1.907969321674155E-3</v>
      </c>
      <c r="H360" s="9">
        <f t="shared" si="128"/>
        <v>-3.7966431707103135E-2</v>
      </c>
      <c r="I360" s="9">
        <f t="shared" si="129"/>
        <v>0.34990825277704563</v>
      </c>
      <c r="J360" s="3">
        <f t="shared" si="130"/>
        <v>-9.107468123863144E-4</v>
      </c>
      <c r="K360" s="3">
        <f t="shared" si="130"/>
        <v>-5.9318870037747247E-3</v>
      </c>
      <c r="L360" s="15" t="str">
        <f t="shared" si="131"/>
        <v>Exit Trade</v>
      </c>
      <c r="M360" s="12">
        <v>0.18096401904066187</v>
      </c>
      <c r="N360" s="15" t="str">
        <f t="shared" si="111"/>
        <v/>
      </c>
      <c r="O360" s="15" t="str">
        <f t="shared" si="112"/>
        <v>Exit Trade</v>
      </c>
      <c r="P360" s="15" t="str">
        <f t="shared" si="113"/>
        <v/>
      </c>
      <c r="Q360" s="15">
        <f t="shared" si="114"/>
        <v>1132.3</v>
      </c>
      <c r="R360" s="15" t="str">
        <f t="shared" si="115"/>
        <v/>
      </c>
      <c r="S360" s="15">
        <f t="shared" si="116"/>
        <v>1162.6500000000001</v>
      </c>
      <c r="T360" s="18" t="str">
        <f t="shared" si="117"/>
        <v/>
      </c>
      <c r="U360" s="18">
        <f t="shared" si="118"/>
        <v>4.3908280480773904E-3</v>
      </c>
      <c r="V360" s="18" t="str">
        <f t="shared" si="119"/>
        <v/>
      </c>
      <c r="W360" s="18">
        <f t="shared" si="120"/>
        <v>2.8984865917337815E-2</v>
      </c>
      <c r="X360" s="18" t="str">
        <f t="shared" si="121"/>
        <v/>
      </c>
      <c r="Y360" s="18" t="str">
        <f t="shared" si="122"/>
        <v/>
      </c>
      <c r="Z360" s="18" t="str">
        <f t="shared" si="123"/>
        <v/>
      </c>
      <c r="AA360" s="18" t="str">
        <f t="shared" si="124"/>
        <v/>
      </c>
    </row>
    <row r="361" spans="1:27">
      <c r="A361" s="11">
        <v>42536</v>
      </c>
      <c r="B361" s="12">
        <v>1169.55</v>
      </c>
      <c r="C361" s="12">
        <v>1205.1500000000001</v>
      </c>
      <c r="D361" s="9">
        <f t="shared" si="110"/>
        <v>-1.3022311823747038E-2</v>
      </c>
      <c r="E361" s="9">
        <f t="shared" si="125"/>
        <v>-2.0338569592754225E-2</v>
      </c>
      <c r="F361" s="9">
        <f t="shared" si="126"/>
        <v>7.3006549746326048E-3</v>
      </c>
      <c r="G361" s="9">
        <f t="shared" si="127"/>
        <v>-3.9120958998308634E-3</v>
      </c>
      <c r="H361" s="9">
        <f t="shared" si="128"/>
        <v>-3.676504328567759E-2</v>
      </c>
      <c r="I361" s="9">
        <f t="shared" si="129"/>
        <v>1.0021371773394028</v>
      </c>
      <c r="J361" s="3">
        <f t="shared" si="130"/>
        <v>1.5366584190649865E-2</v>
      </c>
      <c r="K361" s="3">
        <f t="shared" si="130"/>
        <v>5.8003672174929436E-3</v>
      </c>
      <c r="L361" s="15" t="str">
        <f t="shared" si="131"/>
        <v/>
      </c>
      <c r="M361" s="12">
        <v>0.18096401904066187</v>
      </c>
      <c r="N361" s="15" t="str">
        <f t="shared" si="111"/>
        <v/>
      </c>
      <c r="O361" s="15" t="str">
        <f t="shared" si="112"/>
        <v>Exit Trade</v>
      </c>
      <c r="P361" s="15" t="str">
        <f t="shared" si="113"/>
        <v/>
      </c>
      <c r="Q361" s="15">
        <f t="shared" si="114"/>
        <v>1132.3</v>
      </c>
      <c r="R361" s="15" t="str">
        <f t="shared" si="115"/>
        <v/>
      </c>
      <c r="S361" s="15">
        <f t="shared" si="116"/>
        <v>1162.6500000000001</v>
      </c>
      <c r="T361" s="18" t="str">
        <f t="shared" si="117"/>
        <v/>
      </c>
      <c r="U361" s="18">
        <f t="shared" si="118"/>
        <v>4.3908280480773904E-3</v>
      </c>
      <c r="V361" s="18" t="str">
        <f t="shared" si="119"/>
        <v/>
      </c>
      <c r="W361" s="18">
        <f t="shared" si="120"/>
        <v>2.8984865917337815E-2</v>
      </c>
      <c r="X361" s="18" t="str">
        <f t="shared" si="121"/>
        <v/>
      </c>
      <c r="Y361" s="18" t="str">
        <f t="shared" si="122"/>
        <v/>
      </c>
      <c r="Z361" s="18" t="str">
        <f t="shared" si="123"/>
        <v/>
      </c>
      <c r="AA361" s="18" t="str">
        <f t="shared" si="124"/>
        <v/>
      </c>
    </row>
    <row r="362" spans="1:27">
      <c r="A362" s="11">
        <v>42537</v>
      </c>
      <c r="B362" s="12">
        <v>1162.1500000000001</v>
      </c>
      <c r="C362" s="12">
        <v>1200.95</v>
      </c>
      <c r="D362" s="9">
        <f t="shared" si="110"/>
        <v>-1.4262739943675109E-2</v>
      </c>
      <c r="E362" s="9">
        <f t="shared" si="125"/>
        <v>-2.0431077969872969E-2</v>
      </c>
      <c r="F362" s="9">
        <f t="shared" si="126"/>
        <v>7.2015435759729676E-3</v>
      </c>
      <c r="G362" s="9">
        <f t="shared" si="127"/>
        <v>-4.2276049239337934E-3</v>
      </c>
      <c r="H362" s="9">
        <f t="shared" si="128"/>
        <v>-3.6634551015812145E-2</v>
      </c>
      <c r="I362" s="9">
        <f t="shared" si="129"/>
        <v>0.85652998709578521</v>
      </c>
      <c r="J362" s="3">
        <f t="shared" si="130"/>
        <v>-6.3272198708903974E-3</v>
      </c>
      <c r="K362" s="3">
        <f t="shared" si="130"/>
        <v>-3.4850433555989255E-3</v>
      </c>
      <c r="L362" s="15" t="str">
        <f t="shared" si="131"/>
        <v/>
      </c>
      <c r="M362" s="12">
        <v>0.18096401904066187</v>
      </c>
      <c r="N362" s="15" t="str">
        <f t="shared" si="111"/>
        <v/>
      </c>
      <c r="O362" s="15" t="str">
        <f t="shared" si="112"/>
        <v>Exit Trade</v>
      </c>
      <c r="P362" s="15" t="str">
        <f t="shared" si="113"/>
        <v/>
      </c>
      <c r="Q362" s="15">
        <f t="shared" si="114"/>
        <v>1132.3</v>
      </c>
      <c r="R362" s="15" t="str">
        <f t="shared" si="115"/>
        <v/>
      </c>
      <c r="S362" s="15">
        <f t="shared" si="116"/>
        <v>1162.6500000000001</v>
      </c>
      <c r="T362" s="18" t="str">
        <f t="shared" si="117"/>
        <v/>
      </c>
      <c r="U362" s="18">
        <f t="shared" si="118"/>
        <v>4.3908280480773904E-3</v>
      </c>
      <c r="V362" s="18" t="str">
        <f t="shared" si="119"/>
        <v/>
      </c>
      <c r="W362" s="18">
        <f t="shared" si="120"/>
        <v>2.8984865917337815E-2</v>
      </c>
      <c r="X362" s="18" t="str">
        <f t="shared" si="121"/>
        <v/>
      </c>
      <c r="Y362" s="18" t="str">
        <f t="shared" si="122"/>
        <v/>
      </c>
      <c r="Z362" s="18" t="str">
        <f t="shared" si="123"/>
        <v/>
      </c>
      <c r="AA362" s="18" t="str">
        <f t="shared" si="124"/>
        <v/>
      </c>
    </row>
    <row r="363" spans="1:27">
      <c r="A363" s="11">
        <v>42538</v>
      </c>
      <c r="B363" s="12">
        <v>1170</v>
      </c>
      <c r="C363" s="12">
        <v>1227.3</v>
      </c>
      <c r="D363" s="9">
        <f t="shared" si="110"/>
        <v>-2.0764872471874515E-2</v>
      </c>
      <c r="E363" s="9">
        <f t="shared" si="125"/>
        <v>-2.0513700836239261E-2</v>
      </c>
      <c r="F363" s="9">
        <f t="shared" si="126"/>
        <v>7.1902969329869495E-3</v>
      </c>
      <c r="G363" s="9">
        <f t="shared" si="127"/>
        <v>-4.3355327370186263E-3</v>
      </c>
      <c r="H363" s="9">
        <f t="shared" si="128"/>
        <v>-3.6691868935459893E-2</v>
      </c>
      <c r="I363" s="9">
        <f t="shared" si="129"/>
        <v>-3.4932025474908167E-2</v>
      </c>
      <c r="J363" s="3">
        <f t="shared" si="130"/>
        <v>6.7547218517402304E-3</v>
      </c>
      <c r="K363" s="3">
        <f t="shared" si="130"/>
        <v>2.194096340397178E-2</v>
      </c>
      <c r="L363" s="15" t="str">
        <f t="shared" si="131"/>
        <v>Exit Trade</v>
      </c>
      <c r="M363" s="12">
        <v>0.18096401904066187</v>
      </c>
      <c r="N363" s="15" t="str">
        <f t="shared" si="111"/>
        <v/>
      </c>
      <c r="O363" s="15" t="str">
        <f t="shared" si="112"/>
        <v>Exit Trade</v>
      </c>
      <c r="P363" s="15" t="str">
        <f t="shared" si="113"/>
        <v/>
      </c>
      <c r="Q363" s="15">
        <f t="shared" si="114"/>
        <v>1132.3</v>
      </c>
      <c r="R363" s="15" t="str">
        <f t="shared" si="115"/>
        <v/>
      </c>
      <c r="S363" s="15">
        <f t="shared" si="116"/>
        <v>1162.6500000000001</v>
      </c>
      <c r="T363" s="18" t="str">
        <f t="shared" si="117"/>
        <v/>
      </c>
      <c r="U363" s="18">
        <f t="shared" si="118"/>
        <v>4.3908280480773904E-3</v>
      </c>
      <c r="V363" s="18" t="str">
        <f t="shared" si="119"/>
        <v/>
      </c>
      <c r="W363" s="18">
        <f t="shared" si="120"/>
        <v>2.8984865917337815E-2</v>
      </c>
      <c r="X363" s="18" t="str">
        <f t="shared" si="121"/>
        <v/>
      </c>
      <c r="Y363" s="18" t="str">
        <f t="shared" si="122"/>
        <v/>
      </c>
      <c r="Z363" s="18" t="str">
        <f t="shared" si="123"/>
        <v/>
      </c>
      <c r="AA363" s="18" t="str">
        <f t="shared" si="124"/>
        <v/>
      </c>
    </row>
    <row r="364" spans="1:27">
      <c r="A364" s="11">
        <v>42541</v>
      </c>
      <c r="B364" s="12">
        <v>1172.05</v>
      </c>
      <c r="C364" s="12">
        <v>1227.55</v>
      </c>
      <c r="D364" s="9">
        <f t="shared" si="110"/>
        <v>-2.0093051429209616E-2</v>
      </c>
      <c r="E364" s="9">
        <f t="shared" si="125"/>
        <v>-2.0415325522042796E-2</v>
      </c>
      <c r="F364" s="9">
        <f t="shared" si="126"/>
        <v>7.1746521178042665E-3</v>
      </c>
      <c r="G364" s="9">
        <f t="shared" si="127"/>
        <v>-4.2723582569831955E-3</v>
      </c>
      <c r="H364" s="9">
        <f t="shared" si="128"/>
        <v>-3.6558292787102396E-2</v>
      </c>
      <c r="I364" s="9">
        <f t="shared" si="129"/>
        <v>4.4918427756718664E-2</v>
      </c>
      <c r="J364" s="3">
        <f t="shared" si="130"/>
        <v>1.7521367521367132E-3</v>
      </c>
      <c r="K364" s="3">
        <f t="shared" si="130"/>
        <v>2.036991770553247E-4</v>
      </c>
      <c r="L364" s="15" t="str">
        <f t="shared" si="131"/>
        <v>Exit Trade</v>
      </c>
      <c r="M364" s="12">
        <v>0.18096401904066187</v>
      </c>
      <c r="N364" s="15" t="str">
        <f t="shared" si="111"/>
        <v/>
      </c>
      <c r="O364" s="15" t="str">
        <f t="shared" si="112"/>
        <v>Exit Trade</v>
      </c>
      <c r="P364" s="15" t="str">
        <f t="shared" si="113"/>
        <v/>
      </c>
      <c r="Q364" s="15">
        <f t="shared" si="114"/>
        <v>1132.3</v>
      </c>
      <c r="R364" s="15" t="str">
        <f t="shared" si="115"/>
        <v/>
      </c>
      <c r="S364" s="15">
        <f t="shared" si="116"/>
        <v>1162.6500000000001</v>
      </c>
      <c r="T364" s="18" t="str">
        <f t="shared" si="117"/>
        <v/>
      </c>
      <c r="U364" s="18">
        <f t="shared" si="118"/>
        <v>4.3908280480773904E-3</v>
      </c>
      <c r="V364" s="18" t="str">
        <f t="shared" si="119"/>
        <v/>
      </c>
      <c r="W364" s="18">
        <f t="shared" si="120"/>
        <v>2.8984865917337815E-2</v>
      </c>
      <c r="X364" s="18" t="str">
        <f t="shared" si="121"/>
        <v/>
      </c>
      <c r="Y364" s="18" t="str">
        <f t="shared" si="122"/>
        <v/>
      </c>
      <c r="Z364" s="18" t="str">
        <f t="shared" si="123"/>
        <v/>
      </c>
      <c r="AA364" s="18" t="str">
        <f t="shared" si="124"/>
        <v/>
      </c>
    </row>
    <row r="365" spans="1:27">
      <c r="A365" s="11">
        <v>42542</v>
      </c>
      <c r="B365" s="12">
        <v>1166.6500000000001</v>
      </c>
      <c r="C365" s="12">
        <v>1238.1500000000001</v>
      </c>
      <c r="D365" s="9">
        <f t="shared" si="110"/>
        <v>-2.5832676611687401E-2</v>
      </c>
      <c r="E365" s="9">
        <f t="shared" si="125"/>
        <v>-2.0373888120773089E-2</v>
      </c>
      <c r="F365" s="9">
        <f t="shared" si="126"/>
        <v>7.1383559300307363E-3</v>
      </c>
      <c r="G365" s="9">
        <f t="shared" si="127"/>
        <v>-4.3125872782039318E-3</v>
      </c>
      <c r="H365" s="9">
        <f t="shared" si="128"/>
        <v>-3.6435188963342247E-2</v>
      </c>
      <c r="I365" s="9">
        <f t="shared" si="129"/>
        <v>-0.7647122873138672</v>
      </c>
      <c r="J365" s="3">
        <f t="shared" si="130"/>
        <v>-4.6073119747449889E-3</v>
      </c>
      <c r="K365" s="3">
        <f t="shared" si="130"/>
        <v>8.6350861472038916E-3</v>
      </c>
      <c r="L365" s="15" t="str">
        <f t="shared" si="131"/>
        <v/>
      </c>
      <c r="M365" s="12">
        <v>0.18096401904066187</v>
      </c>
      <c r="N365" s="15" t="str">
        <f t="shared" si="111"/>
        <v/>
      </c>
      <c r="O365" s="15" t="str">
        <f t="shared" si="112"/>
        <v>Exit Trade</v>
      </c>
      <c r="P365" s="15" t="str">
        <f t="shared" si="113"/>
        <v/>
      </c>
      <c r="Q365" s="15">
        <f t="shared" si="114"/>
        <v>1132.3</v>
      </c>
      <c r="R365" s="15" t="str">
        <f t="shared" si="115"/>
        <v/>
      </c>
      <c r="S365" s="15">
        <f t="shared" si="116"/>
        <v>1162.6500000000001</v>
      </c>
      <c r="T365" s="18" t="str">
        <f t="shared" si="117"/>
        <v/>
      </c>
      <c r="U365" s="18">
        <f t="shared" si="118"/>
        <v>4.3908280480773904E-3</v>
      </c>
      <c r="V365" s="18" t="str">
        <f t="shared" si="119"/>
        <v/>
      </c>
      <c r="W365" s="18">
        <f t="shared" si="120"/>
        <v>2.8984865917337815E-2</v>
      </c>
      <c r="X365" s="18" t="str">
        <f t="shared" si="121"/>
        <v/>
      </c>
      <c r="Y365" s="18" t="str">
        <f t="shared" si="122"/>
        <v/>
      </c>
      <c r="Z365" s="18" t="str">
        <f t="shared" si="123"/>
        <v/>
      </c>
      <c r="AA365" s="18" t="str">
        <f t="shared" si="124"/>
        <v/>
      </c>
    </row>
    <row r="366" spans="1:27">
      <c r="A366" s="11">
        <v>42543</v>
      </c>
      <c r="B366" s="12">
        <v>1171.5</v>
      </c>
      <c r="C366" s="12">
        <v>1238.3499999999999</v>
      </c>
      <c r="D366" s="9">
        <f t="shared" si="110"/>
        <v>-2.4101115552420546E-2</v>
      </c>
      <c r="E366" s="9">
        <f t="shared" si="125"/>
        <v>-2.0373695955391988E-2</v>
      </c>
      <c r="F366" s="9">
        <f t="shared" si="126"/>
        <v>7.1382520490155116E-3</v>
      </c>
      <c r="G366" s="9">
        <f t="shared" si="127"/>
        <v>-4.3126288451070874E-3</v>
      </c>
      <c r="H366" s="9">
        <f t="shared" si="128"/>
        <v>-3.6434763065676889E-2</v>
      </c>
      <c r="I366" s="9">
        <f t="shared" si="129"/>
        <v>-0.52217539692264481</v>
      </c>
      <c r="J366" s="3">
        <f t="shared" si="130"/>
        <v>4.1572022457462892E-3</v>
      </c>
      <c r="K366" s="3">
        <f t="shared" si="130"/>
        <v>1.6153131688391396E-4</v>
      </c>
      <c r="L366" s="15" t="str">
        <f t="shared" si="131"/>
        <v/>
      </c>
      <c r="M366" s="12">
        <v>0.18096401904066187</v>
      </c>
      <c r="N366" s="15" t="str">
        <f t="shared" si="111"/>
        <v/>
      </c>
      <c r="O366" s="15" t="str">
        <f t="shared" si="112"/>
        <v>Exit Trade</v>
      </c>
      <c r="P366" s="15" t="str">
        <f t="shared" si="113"/>
        <v/>
      </c>
      <c r="Q366" s="15">
        <f t="shared" si="114"/>
        <v>1132.3</v>
      </c>
      <c r="R366" s="15" t="str">
        <f t="shared" si="115"/>
        <v/>
      </c>
      <c r="S366" s="15">
        <f t="shared" si="116"/>
        <v>1162.6500000000001</v>
      </c>
      <c r="T366" s="18" t="str">
        <f t="shared" si="117"/>
        <v/>
      </c>
      <c r="U366" s="18">
        <f t="shared" si="118"/>
        <v>4.3908280480773904E-3</v>
      </c>
      <c r="V366" s="18" t="str">
        <f t="shared" si="119"/>
        <v/>
      </c>
      <c r="W366" s="18">
        <f t="shared" si="120"/>
        <v>2.8984865917337815E-2</v>
      </c>
      <c r="X366" s="18" t="str">
        <f t="shared" si="121"/>
        <v/>
      </c>
      <c r="Y366" s="18" t="str">
        <f t="shared" si="122"/>
        <v/>
      </c>
      <c r="Z366" s="18" t="str">
        <f t="shared" si="123"/>
        <v/>
      </c>
      <c r="AA366" s="18" t="str">
        <f t="shared" si="124"/>
        <v/>
      </c>
    </row>
    <row r="367" spans="1:27">
      <c r="A367" s="11">
        <v>42544</v>
      </c>
      <c r="B367" s="12">
        <v>1190.0999999999999</v>
      </c>
      <c r="C367" s="12">
        <v>1245.5</v>
      </c>
      <c r="D367" s="9">
        <f t="shared" si="110"/>
        <v>-1.9760276678712399E-2</v>
      </c>
      <c r="E367" s="9">
        <f t="shared" si="125"/>
        <v>-2.0455075737470536E-2</v>
      </c>
      <c r="F367" s="9">
        <f t="shared" si="126"/>
        <v>7.1161069108031825E-3</v>
      </c>
      <c r="G367" s="9">
        <f t="shared" si="127"/>
        <v>-4.4438351881633739E-3</v>
      </c>
      <c r="H367" s="9">
        <f t="shared" si="128"/>
        <v>-3.6466316286777697E-2</v>
      </c>
      <c r="I367" s="9">
        <f t="shared" si="129"/>
        <v>9.7637523925243538E-2</v>
      </c>
      <c r="J367" s="3">
        <f t="shared" si="130"/>
        <v>1.5877080665812983E-2</v>
      </c>
      <c r="K367" s="3">
        <f t="shared" si="130"/>
        <v>5.7738119271612161E-3</v>
      </c>
      <c r="L367" s="15" t="str">
        <f t="shared" si="131"/>
        <v>Exit Trade</v>
      </c>
      <c r="M367" s="12">
        <v>0.18096401904066187</v>
      </c>
      <c r="N367" s="15" t="str">
        <f t="shared" si="111"/>
        <v/>
      </c>
      <c r="O367" s="15" t="str">
        <f t="shared" si="112"/>
        <v>Exit Trade</v>
      </c>
      <c r="P367" s="15" t="str">
        <f t="shared" si="113"/>
        <v/>
      </c>
      <c r="Q367" s="15">
        <f t="shared" si="114"/>
        <v>1132.3</v>
      </c>
      <c r="R367" s="15" t="str">
        <f t="shared" si="115"/>
        <v/>
      </c>
      <c r="S367" s="15">
        <f t="shared" si="116"/>
        <v>1162.6500000000001</v>
      </c>
      <c r="T367" s="18" t="str">
        <f t="shared" si="117"/>
        <v/>
      </c>
      <c r="U367" s="18">
        <f t="shared" si="118"/>
        <v>4.3908280480773904E-3</v>
      </c>
      <c r="V367" s="18" t="str">
        <f t="shared" si="119"/>
        <v/>
      </c>
      <c r="W367" s="18">
        <f t="shared" si="120"/>
        <v>2.8984865917337815E-2</v>
      </c>
      <c r="X367" s="18" t="str">
        <f t="shared" si="121"/>
        <v/>
      </c>
      <c r="Y367" s="18" t="str">
        <f t="shared" si="122"/>
        <v/>
      </c>
      <c r="Z367" s="18" t="str">
        <f t="shared" si="123"/>
        <v/>
      </c>
      <c r="AA367" s="18" t="str">
        <f t="shared" si="124"/>
        <v/>
      </c>
    </row>
    <row r="368" spans="1:27">
      <c r="A368" s="11">
        <v>42545</v>
      </c>
      <c r="B368" s="12">
        <v>1161.9000000000001</v>
      </c>
      <c r="C368" s="12">
        <v>1222.75</v>
      </c>
      <c r="D368" s="9">
        <f t="shared" si="110"/>
        <v>-2.2168919787574719E-2</v>
      </c>
      <c r="E368" s="9">
        <f t="shared" si="125"/>
        <v>-2.0879007387331349E-2</v>
      </c>
      <c r="F368" s="9">
        <f t="shared" si="126"/>
        <v>6.8101995840629866E-3</v>
      </c>
      <c r="G368" s="9">
        <f t="shared" si="127"/>
        <v>-5.5560583231896287E-3</v>
      </c>
      <c r="H368" s="9">
        <f t="shared" si="128"/>
        <v>-3.6201956451473068E-2</v>
      </c>
      <c r="I368" s="9">
        <f t="shared" si="129"/>
        <v>-0.18940889827399224</v>
      </c>
      <c r="J368" s="3">
        <f t="shared" si="130"/>
        <v>-2.3695487774136475E-2</v>
      </c>
      <c r="K368" s="3">
        <f t="shared" si="130"/>
        <v>-1.8265756724207147E-2</v>
      </c>
      <c r="L368" s="15" t="str">
        <f t="shared" si="131"/>
        <v>Exit Trade</v>
      </c>
      <c r="M368" s="12">
        <v>0.18096401904066187</v>
      </c>
      <c r="N368" s="15" t="str">
        <f t="shared" si="111"/>
        <v/>
      </c>
      <c r="O368" s="15" t="str">
        <f t="shared" si="112"/>
        <v>Exit Trade</v>
      </c>
      <c r="P368" s="15" t="str">
        <f t="shared" si="113"/>
        <v/>
      </c>
      <c r="Q368" s="15">
        <f t="shared" si="114"/>
        <v>1132.3</v>
      </c>
      <c r="R368" s="15" t="str">
        <f t="shared" si="115"/>
        <v/>
      </c>
      <c r="S368" s="15">
        <f t="shared" si="116"/>
        <v>1162.6500000000001</v>
      </c>
      <c r="T368" s="18" t="str">
        <f t="shared" si="117"/>
        <v/>
      </c>
      <c r="U368" s="18">
        <f t="shared" si="118"/>
        <v>4.3908280480773904E-3</v>
      </c>
      <c r="V368" s="18" t="str">
        <f t="shared" si="119"/>
        <v/>
      </c>
      <c r="W368" s="18">
        <f t="shared" si="120"/>
        <v>2.8984865917337815E-2</v>
      </c>
      <c r="X368" s="18" t="str">
        <f t="shared" si="121"/>
        <v/>
      </c>
      <c r="Y368" s="18" t="str">
        <f t="shared" si="122"/>
        <v/>
      </c>
      <c r="Z368" s="18" t="str">
        <f t="shared" si="123"/>
        <v/>
      </c>
      <c r="AA368" s="18" t="str">
        <f t="shared" si="124"/>
        <v/>
      </c>
    </row>
    <row r="369" spans="1:27">
      <c r="A369" s="11">
        <v>42548</v>
      </c>
      <c r="B369" s="12">
        <v>1159.95</v>
      </c>
      <c r="C369" s="12">
        <v>1214.5999999999999</v>
      </c>
      <c r="D369" s="9">
        <f t="shared" si="110"/>
        <v>-1.9994007552814354E-2</v>
      </c>
      <c r="E369" s="9">
        <f t="shared" si="125"/>
        <v>-2.1253993719955046E-2</v>
      </c>
      <c r="F369" s="9">
        <f t="shared" si="126"/>
        <v>6.4173854520103418E-3</v>
      </c>
      <c r="G369" s="9">
        <f t="shared" si="127"/>
        <v>-6.8148764529317764E-3</v>
      </c>
      <c r="H369" s="9">
        <f t="shared" si="128"/>
        <v>-3.5693110986978319E-2</v>
      </c>
      <c r="I369" s="9">
        <f t="shared" si="129"/>
        <v>0.19633948693949524</v>
      </c>
      <c r="J369" s="3">
        <f t="shared" si="130"/>
        <v>-1.6782855667441649E-3</v>
      </c>
      <c r="K369" s="3">
        <f t="shared" si="130"/>
        <v>-6.6653036188919169E-3</v>
      </c>
      <c r="L369" s="15" t="str">
        <f t="shared" si="131"/>
        <v>Exit Trade</v>
      </c>
      <c r="M369" s="12">
        <v>0.18096401904066187</v>
      </c>
      <c r="N369" s="15" t="str">
        <f t="shared" si="111"/>
        <v/>
      </c>
      <c r="O369" s="15" t="str">
        <f t="shared" si="112"/>
        <v>Exit Trade</v>
      </c>
      <c r="P369" s="15" t="str">
        <f t="shared" si="113"/>
        <v/>
      </c>
      <c r="Q369" s="15">
        <f t="shared" si="114"/>
        <v>1132.3</v>
      </c>
      <c r="R369" s="15" t="str">
        <f t="shared" si="115"/>
        <v/>
      </c>
      <c r="S369" s="15">
        <f t="shared" si="116"/>
        <v>1162.6500000000001</v>
      </c>
      <c r="T369" s="18" t="str">
        <f t="shared" si="117"/>
        <v/>
      </c>
      <c r="U369" s="18">
        <f t="shared" si="118"/>
        <v>4.3908280480773904E-3</v>
      </c>
      <c r="V369" s="18" t="str">
        <f t="shared" si="119"/>
        <v/>
      </c>
      <c r="W369" s="18">
        <f t="shared" si="120"/>
        <v>2.8984865917337815E-2</v>
      </c>
      <c r="X369" s="18" t="str">
        <f t="shared" si="121"/>
        <v/>
      </c>
      <c r="Y369" s="18" t="str">
        <f t="shared" si="122"/>
        <v/>
      </c>
      <c r="Z369" s="18" t="str">
        <f t="shared" si="123"/>
        <v/>
      </c>
      <c r="AA369" s="18" t="str">
        <f t="shared" si="124"/>
        <v/>
      </c>
    </row>
    <row r="370" spans="1:27">
      <c r="A370" s="11">
        <v>42549</v>
      </c>
      <c r="B370" s="12">
        <v>1166.95</v>
      </c>
      <c r="C370" s="12">
        <v>1228.9000000000001</v>
      </c>
      <c r="D370" s="9">
        <f t="shared" si="110"/>
        <v>-2.2464295882356374E-2</v>
      </c>
      <c r="E370" s="9">
        <f t="shared" si="125"/>
        <v>-2.121630267979803E-2</v>
      </c>
      <c r="F370" s="9">
        <f t="shared" si="126"/>
        <v>6.4064730756819262E-3</v>
      </c>
      <c r="G370" s="9">
        <f t="shared" si="127"/>
        <v>-6.8017382595136951E-3</v>
      </c>
      <c r="H370" s="9">
        <f t="shared" si="128"/>
        <v>-3.5630867100082363E-2</v>
      </c>
      <c r="I370" s="9">
        <f t="shared" si="129"/>
        <v>-0.19480191172511935</v>
      </c>
      <c r="J370" s="3">
        <f t="shared" si="130"/>
        <v>6.0347428768481402E-3</v>
      </c>
      <c r="K370" s="3">
        <f t="shared" si="130"/>
        <v>1.1773423349250934E-2</v>
      </c>
      <c r="L370" s="15" t="str">
        <f t="shared" si="131"/>
        <v>Exit Trade</v>
      </c>
      <c r="M370" s="12">
        <v>0.18096401904066187</v>
      </c>
      <c r="N370" s="15" t="str">
        <f t="shared" si="111"/>
        <v/>
      </c>
      <c r="O370" s="15" t="str">
        <f t="shared" si="112"/>
        <v>Exit Trade</v>
      </c>
      <c r="P370" s="15" t="str">
        <f t="shared" si="113"/>
        <v/>
      </c>
      <c r="Q370" s="15">
        <f t="shared" si="114"/>
        <v>1132.3</v>
      </c>
      <c r="R370" s="15" t="str">
        <f t="shared" si="115"/>
        <v/>
      </c>
      <c r="S370" s="15">
        <f t="shared" si="116"/>
        <v>1162.6500000000001</v>
      </c>
      <c r="T370" s="18" t="str">
        <f t="shared" si="117"/>
        <v/>
      </c>
      <c r="U370" s="18">
        <f t="shared" si="118"/>
        <v>4.3908280480773904E-3</v>
      </c>
      <c r="V370" s="18" t="str">
        <f t="shared" si="119"/>
        <v/>
      </c>
      <c r="W370" s="18">
        <f t="shared" si="120"/>
        <v>2.8984865917337815E-2</v>
      </c>
      <c r="X370" s="18" t="str">
        <f t="shared" si="121"/>
        <v/>
      </c>
      <c r="Y370" s="18" t="str">
        <f t="shared" si="122"/>
        <v/>
      </c>
      <c r="Z370" s="18" t="str">
        <f t="shared" si="123"/>
        <v/>
      </c>
      <c r="AA370" s="18" t="str">
        <f t="shared" si="124"/>
        <v/>
      </c>
    </row>
    <row r="371" spans="1:27">
      <c r="A371" s="11">
        <v>42550</v>
      </c>
      <c r="B371" s="12">
        <v>1168.3</v>
      </c>
      <c r="C371" s="12">
        <v>1248.55</v>
      </c>
      <c r="D371" s="9">
        <f t="shared" si="110"/>
        <v>-2.8851562296058071E-2</v>
      </c>
      <c r="E371" s="9">
        <f t="shared" si="125"/>
        <v>-2.134514053706571E-2</v>
      </c>
      <c r="F371" s="9">
        <f t="shared" si="126"/>
        <v>6.5227173314908694E-3</v>
      </c>
      <c r="G371" s="9">
        <f t="shared" si="127"/>
        <v>-6.6690265412112544E-3</v>
      </c>
      <c r="H371" s="9">
        <f t="shared" si="128"/>
        <v>-3.6021254532920169E-2</v>
      </c>
      <c r="I371" s="9">
        <f t="shared" si="129"/>
        <v>-1.1508120584579511</v>
      </c>
      <c r="J371" s="3">
        <f t="shared" si="130"/>
        <v>1.1568619049658589E-3</v>
      </c>
      <c r="K371" s="3">
        <f t="shared" si="130"/>
        <v>1.598990967531928E-2</v>
      </c>
      <c r="L371" s="15" t="str">
        <f t="shared" si="131"/>
        <v/>
      </c>
      <c r="M371" s="12">
        <v>0.18096401904066187</v>
      </c>
      <c r="N371" s="15" t="str">
        <f t="shared" si="111"/>
        <v/>
      </c>
      <c r="O371" s="15" t="str">
        <f t="shared" si="112"/>
        <v>Exit Trade</v>
      </c>
      <c r="P371" s="15" t="str">
        <f t="shared" si="113"/>
        <v/>
      </c>
      <c r="Q371" s="15">
        <f t="shared" si="114"/>
        <v>1132.3</v>
      </c>
      <c r="R371" s="15" t="str">
        <f t="shared" si="115"/>
        <v/>
      </c>
      <c r="S371" s="15">
        <f t="shared" si="116"/>
        <v>1162.6500000000001</v>
      </c>
      <c r="T371" s="18" t="str">
        <f t="shared" si="117"/>
        <v/>
      </c>
      <c r="U371" s="18">
        <f t="shared" si="118"/>
        <v>4.3908280480773904E-3</v>
      </c>
      <c r="V371" s="18" t="str">
        <f t="shared" si="119"/>
        <v/>
      </c>
      <c r="W371" s="18">
        <f t="shared" si="120"/>
        <v>2.8984865917337815E-2</v>
      </c>
      <c r="X371" s="18" t="str">
        <f t="shared" si="121"/>
        <v/>
      </c>
      <c r="Y371" s="18" t="str">
        <f t="shared" si="122"/>
        <v/>
      </c>
      <c r="Z371" s="18" t="str">
        <f t="shared" si="123"/>
        <v/>
      </c>
      <c r="AA371" s="18" t="str">
        <f t="shared" si="124"/>
        <v/>
      </c>
    </row>
    <row r="372" spans="1:27">
      <c r="A372" s="11">
        <v>42551</v>
      </c>
      <c r="B372" s="12">
        <v>1176.45</v>
      </c>
      <c r="C372" s="12">
        <v>1253.5999999999999</v>
      </c>
      <c r="D372" s="9">
        <f t="shared" si="110"/>
        <v>-2.7585509394761808E-2</v>
      </c>
      <c r="E372" s="9">
        <f t="shared" si="125"/>
        <v>-2.1807529979457209E-2</v>
      </c>
      <c r="F372" s="9">
        <f t="shared" si="126"/>
        <v>6.4544038003211263E-3</v>
      </c>
      <c r="G372" s="9">
        <f t="shared" si="127"/>
        <v>-7.2851214287346748E-3</v>
      </c>
      <c r="H372" s="9">
        <f t="shared" si="128"/>
        <v>-3.632993853017974E-2</v>
      </c>
      <c r="I372" s="9">
        <f t="shared" si="129"/>
        <v>-0.89519955584699029</v>
      </c>
      <c r="J372" s="3">
        <f t="shared" si="130"/>
        <v>6.9759479585723627E-3</v>
      </c>
      <c r="K372" s="3">
        <f t="shared" si="130"/>
        <v>4.0446918425373068E-3</v>
      </c>
      <c r="L372" s="15" t="str">
        <f t="shared" si="131"/>
        <v/>
      </c>
      <c r="M372" s="12">
        <v>0.18096401904066187</v>
      </c>
      <c r="N372" s="15" t="str">
        <f t="shared" si="111"/>
        <v/>
      </c>
      <c r="O372" s="15" t="str">
        <f t="shared" si="112"/>
        <v>Exit Trade</v>
      </c>
      <c r="P372" s="15" t="str">
        <f t="shared" si="113"/>
        <v/>
      </c>
      <c r="Q372" s="15">
        <f t="shared" si="114"/>
        <v>1132.3</v>
      </c>
      <c r="R372" s="15" t="str">
        <f t="shared" si="115"/>
        <v/>
      </c>
      <c r="S372" s="15">
        <f t="shared" si="116"/>
        <v>1162.6500000000001</v>
      </c>
      <c r="T372" s="18" t="str">
        <f t="shared" si="117"/>
        <v/>
      </c>
      <c r="U372" s="18">
        <f t="shared" si="118"/>
        <v>4.3908280480773904E-3</v>
      </c>
      <c r="V372" s="18" t="str">
        <f t="shared" si="119"/>
        <v/>
      </c>
      <c r="W372" s="18">
        <f t="shared" si="120"/>
        <v>2.8984865917337815E-2</v>
      </c>
      <c r="X372" s="18" t="str">
        <f t="shared" si="121"/>
        <v/>
      </c>
      <c r="Y372" s="18" t="str">
        <f t="shared" si="122"/>
        <v/>
      </c>
      <c r="Z372" s="18" t="str">
        <f t="shared" si="123"/>
        <v/>
      </c>
      <c r="AA372" s="18" t="str">
        <f t="shared" si="124"/>
        <v/>
      </c>
    </row>
    <row r="373" spans="1:27">
      <c r="A373" s="11">
        <v>42552</v>
      </c>
      <c r="B373" s="12">
        <v>1174.5</v>
      </c>
      <c r="C373" s="12">
        <v>1242.3499999999999</v>
      </c>
      <c r="D373" s="9">
        <f t="shared" si="110"/>
        <v>-2.4390943209374218E-2</v>
      </c>
      <c r="E373" s="9">
        <f t="shared" si="125"/>
        <v>-2.2138268926115704E-2</v>
      </c>
      <c r="F373" s="9">
        <f t="shared" si="126"/>
        <v>6.3181609422116513E-3</v>
      </c>
      <c r="G373" s="9">
        <f t="shared" si="127"/>
        <v>-7.9224068061394884E-3</v>
      </c>
      <c r="H373" s="9">
        <f t="shared" si="128"/>
        <v>-3.635413104609192E-2</v>
      </c>
      <c r="I373" s="9">
        <f t="shared" si="129"/>
        <v>-0.35653955381357733</v>
      </c>
      <c r="J373" s="3">
        <f t="shared" si="130"/>
        <v>-1.6575290067576568E-3</v>
      </c>
      <c r="K373" s="3">
        <f t="shared" si="130"/>
        <v>-8.9741544352265491E-3</v>
      </c>
      <c r="L373" s="15" t="str">
        <f t="shared" si="131"/>
        <v>Exit Trade</v>
      </c>
      <c r="M373" s="12">
        <v>0.18096401904066187</v>
      </c>
      <c r="N373" s="15" t="str">
        <f t="shared" si="111"/>
        <v/>
      </c>
      <c r="O373" s="15" t="str">
        <f t="shared" si="112"/>
        <v>Exit Trade</v>
      </c>
      <c r="P373" s="15" t="str">
        <f t="shared" si="113"/>
        <v/>
      </c>
      <c r="Q373" s="15">
        <f t="shared" si="114"/>
        <v>1132.3</v>
      </c>
      <c r="R373" s="15" t="str">
        <f t="shared" si="115"/>
        <v/>
      </c>
      <c r="S373" s="15">
        <f t="shared" si="116"/>
        <v>1162.6500000000001</v>
      </c>
      <c r="T373" s="18" t="str">
        <f t="shared" si="117"/>
        <v/>
      </c>
      <c r="U373" s="18">
        <f t="shared" si="118"/>
        <v>4.3908280480773904E-3</v>
      </c>
      <c r="V373" s="18" t="str">
        <f t="shared" si="119"/>
        <v/>
      </c>
      <c r="W373" s="18">
        <f t="shared" si="120"/>
        <v>2.8984865917337815E-2</v>
      </c>
      <c r="X373" s="18" t="str">
        <f t="shared" si="121"/>
        <v/>
      </c>
      <c r="Y373" s="18" t="str">
        <f t="shared" si="122"/>
        <v/>
      </c>
      <c r="Z373" s="18" t="str">
        <f t="shared" si="123"/>
        <v/>
      </c>
      <c r="AA373" s="18" t="str">
        <f t="shared" si="124"/>
        <v/>
      </c>
    </row>
    <row r="374" spans="1:27">
      <c r="A374" s="11">
        <v>42555</v>
      </c>
      <c r="B374" s="12">
        <v>1172.8</v>
      </c>
      <c r="C374" s="12">
        <v>1256.25</v>
      </c>
      <c r="D374" s="9">
        <f t="shared" si="110"/>
        <v>-2.9852117467511364E-2</v>
      </c>
      <c r="E374" s="9">
        <f t="shared" si="125"/>
        <v>-2.2837119034568691E-2</v>
      </c>
      <c r="F374" s="9">
        <f t="shared" si="126"/>
        <v>5.9506619033307673E-3</v>
      </c>
      <c r="G374" s="9">
        <f t="shared" si="127"/>
        <v>-9.4481297520744648E-3</v>
      </c>
      <c r="H374" s="9">
        <f t="shared" si="128"/>
        <v>-3.6226108317062918E-2</v>
      </c>
      <c r="I374" s="9">
        <f t="shared" si="129"/>
        <v>-1.1788601918412074</v>
      </c>
      <c r="J374" s="3">
        <f t="shared" si="130"/>
        <v>-1.4474244359302217E-3</v>
      </c>
      <c r="K374" s="3">
        <f t="shared" si="130"/>
        <v>1.1188473457560343E-2</v>
      </c>
      <c r="L374" s="15" t="str">
        <f t="shared" si="131"/>
        <v/>
      </c>
      <c r="M374" s="12">
        <v>0.18096401904066187</v>
      </c>
      <c r="N374" s="15" t="str">
        <f t="shared" si="111"/>
        <v/>
      </c>
      <c r="O374" s="15" t="str">
        <f t="shared" si="112"/>
        <v>Exit Trade</v>
      </c>
      <c r="P374" s="15" t="str">
        <f t="shared" si="113"/>
        <v/>
      </c>
      <c r="Q374" s="15">
        <f t="shared" si="114"/>
        <v>1132.3</v>
      </c>
      <c r="R374" s="15" t="str">
        <f t="shared" si="115"/>
        <v/>
      </c>
      <c r="S374" s="15">
        <f t="shared" si="116"/>
        <v>1162.6500000000001</v>
      </c>
      <c r="T374" s="18" t="str">
        <f t="shared" si="117"/>
        <v/>
      </c>
      <c r="U374" s="18">
        <f t="shared" si="118"/>
        <v>4.3908280480773904E-3</v>
      </c>
      <c r="V374" s="18" t="str">
        <f t="shared" si="119"/>
        <v/>
      </c>
      <c r="W374" s="18">
        <f t="shared" si="120"/>
        <v>2.8984865917337815E-2</v>
      </c>
      <c r="X374" s="18" t="str">
        <f t="shared" si="121"/>
        <v/>
      </c>
      <c r="Y374" s="18" t="str">
        <f t="shared" si="122"/>
        <v/>
      </c>
      <c r="Z374" s="18" t="str">
        <f t="shared" si="123"/>
        <v/>
      </c>
      <c r="AA374" s="18" t="str">
        <f t="shared" si="124"/>
        <v/>
      </c>
    </row>
    <row r="375" spans="1:27">
      <c r="A375" s="11">
        <v>42556</v>
      </c>
      <c r="B375" s="12">
        <v>1165.5999999999999</v>
      </c>
      <c r="C375" s="12">
        <v>1260.7</v>
      </c>
      <c r="D375" s="9">
        <f t="shared" si="110"/>
        <v>-3.4062214071856486E-2</v>
      </c>
      <c r="E375" s="9">
        <f t="shared" si="125"/>
        <v>-2.3561871546829E-2</v>
      </c>
      <c r="F375" s="9">
        <f t="shared" si="126"/>
        <v>5.9495821803958139E-3</v>
      </c>
      <c r="G375" s="9">
        <f t="shared" si="127"/>
        <v>-1.017531164093842E-2</v>
      </c>
      <c r="H375" s="9">
        <f t="shared" si="128"/>
        <v>-3.6948431452719581E-2</v>
      </c>
      <c r="I375" s="9">
        <f t="shared" si="129"/>
        <v>-1.764887383121905</v>
      </c>
      <c r="J375" s="3">
        <f t="shared" si="130"/>
        <v>-6.1391541609823038E-3</v>
      </c>
      <c r="K375" s="3">
        <f t="shared" si="130"/>
        <v>3.5422885572139666E-3</v>
      </c>
      <c r="L375" s="15" t="str">
        <f t="shared" si="131"/>
        <v/>
      </c>
      <c r="M375" s="12">
        <v>0.18096401904066187</v>
      </c>
      <c r="N375" s="15" t="str">
        <f t="shared" si="111"/>
        <v/>
      </c>
      <c r="O375" s="15" t="str">
        <f t="shared" si="112"/>
        <v>Exit Trade</v>
      </c>
      <c r="P375" s="15" t="str">
        <f t="shared" si="113"/>
        <v/>
      </c>
      <c r="Q375" s="15">
        <f t="shared" si="114"/>
        <v>1132.3</v>
      </c>
      <c r="R375" s="15" t="str">
        <f t="shared" si="115"/>
        <v/>
      </c>
      <c r="S375" s="15">
        <f t="shared" si="116"/>
        <v>1162.6500000000001</v>
      </c>
      <c r="T375" s="18" t="str">
        <f t="shared" si="117"/>
        <v/>
      </c>
      <c r="U375" s="18">
        <f t="shared" si="118"/>
        <v>4.3908280480773904E-3</v>
      </c>
      <c r="V375" s="18" t="str">
        <f t="shared" si="119"/>
        <v/>
      </c>
      <c r="W375" s="18">
        <f t="shared" si="120"/>
        <v>2.8984865917337815E-2</v>
      </c>
      <c r="X375" s="18" t="str">
        <f t="shared" si="121"/>
        <v/>
      </c>
      <c r="Y375" s="18" t="str">
        <f t="shared" si="122"/>
        <v/>
      </c>
      <c r="Z375" s="18" t="str">
        <f t="shared" si="123"/>
        <v/>
      </c>
      <c r="AA375" s="18" t="str">
        <f t="shared" si="124"/>
        <v/>
      </c>
    </row>
    <row r="376" spans="1:27">
      <c r="A376" s="11">
        <v>42558</v>
      </c>
      <c r="B376" s="12">
        <v>1185.6500000000001</v>
      </c>
      <c r="C376" s="12">
        <v>1290.55</v>
      </c>
      <c r="D376" s="9">
        <f t="shared" si="110"/>
        <v>-3.6818329514313887E-2</v>
      </c>
      <c r="E376" s="9">
        <f t="shared" si="125"/>
        <v>-2.4378609540278033E-2</v>
      </c>
      <c r="F376" s="9">
        <f t="shared" si="126"/>
        <v>6.0337693511584483E-3</v>
      </c>
      <c r="G376" s="9">
        <f t="shared" si="127"/>
        <v>-1.0802628500171524E-2</v>
      </c>
      <c r="H376" s="9">
        <f t="shared" si="128"/>
        <v>-3.7954590580384542E-2</v>
      </c>
      <c r="I376" s="9">
        <f t="shared" si="129"/>
        <v>-2.0616830458803501</v>
      </c>
      <c r="J376" s="3">
        <f t="shared" si="130"/>
        <v>1.7201441317776411E-2</v>
      </c>
      <c r="K376" s="3">
        <f t="shared" si="130"/>
        <v>2.3677322122630212E-2</v>
      </c>
      <c r="L376" s="15" t="str">
        <f t="shared" si="131"/>
        <v>Enter Trade</v>
      </c>
      <c r="M376" s="12">
        <v>-2.0616830458803501</v>
      </c>
      <c r="N376" s="15" t="str">
        <f t="shared" si="111"/>
        <v>Enter Trade</v>
      </c>
      <c r="O376" s="15" t="str">
        <f t="shared" si="112"/>
        <v>Enter Trade</v>
      </c>
      <c r="P376" s="15">
        <f t="shared" si="113"/>
        <v>1185.6500000000001</v>
      </c>
      <c r="Q376" s="15">
        <f t="shared" si="114"/>
        <v>1185.6500000000001</v>
      </c>
      <c r="R376" s="15">
        <f t="shared" si="115"/>
        <v>1290.55</v>
      </c>
      <c r="S376" s="15">
        <f t="shared" si="116"/>
        <v>1290.55</v>
      </c>
      <c r="T376" s="18">
        <f t="shared" si="117"/>
        <v>1.7201441317776411E-2</v>
      </c>
      <c r="U376" s="18">
        <f t="shared" si="118"/>
        <v>1.7201441317776411E-2</v>
      </c>
      <c r="V376" s="18">
        <f t="shared" si="119"/>
        <v>2.3677322122630212E-2</v>
      </c>
      <c r="W376" s="18">
        <f t="shared" si="120"/>
        <v>2.3677322122630212E-2</v>
      </c>
      <c r="X376" s="18" t="str">
        <f t="shared" si="121"/>
        <v/>
      </c>
      <c r="Y376" s="18" t="str">
        <f t="shared" si="122"/>
        <v/>
      </c>
      <c r="Z376" s="18" t="str">
        <f t="shared" si="123"/>
        <v/>
      </c>
      <c r="AA376" s="18" t="str">
        <f t="shared" si="124"/>
        <v/>
      </c>
    </row>
    <row r="377" spans="1:27">
      <c r="A377" s="11">
        <v>42559</v>
      </c>
      <c r="B377" s="12">
        <v>1174.8499999999999</v>
      </c>
      <c r="C377" s="12">
        <v>1286.9000000000001</v>
      </c>
      <c r="D377" s="9">
        <f t="shared" si="110"/>
        <v>-3.9562379658487898E-2</v>
      </c>
      <c r="E377" s="9">
        <f t="shared" si="125"/>
        <v>-2.515701354000004E-2</v>
      </c>
      <c r="F377" s="9">
        <f t="shared" si="126"/>
        <v>6.4365131828858606E-3</v>
      </c>
      <c r="G377" s="9">
        <f t="shared" si="127"/>
        <v>-1.0674858878506853E-2</v>
      </c>
      <c r="H377" s="9">
        <f t="shared" si="128"/>
        <v>-3.9639168201493227E-2</v>
      </c>
      <c r="I377" s="9">
        <f t="shared" si="129"/>
        <v>-2.2380698538442361</v>
      </c>
      <c r="J377" s="3">
        <f t="shared" si="130"/>
        <v>-9.1089275924599849E-3</v>
      </c>
      <c r="K377" s="3">
        <f t="shared" si="130"/>
        <v>-2.8282515206693765E-3</v>
      </c>
      <c r="L377" s="15" t="str">
        <f t="shared" si="131"/>
        <v>Enter Trade</v>
      </c>
      <c r="M377" s="12">
        <v>-2.0616830458803501</v>
      </c>
      <c r="N377" s="15" t="str">
        <f t="shared" si="111"/>
        <v/>
      </c>
      <c r="O377" s="15" t="str">
        <f t="shared" si="112"/>
        <v>Enter Trade</v>
      </c>
      <c r="P377" s="15" t="str">
        <f t="shared" si="113"/>
        <v/>
      </c>
      <c r="Q377" s="15">
        <f t="shared" si="114"/>
        <v>1185.6500000000001</v>
      </c>
      <c r="R377" s="15" t="str">
        <f t="shared" si="115"/>
        <v/>
      </c>
      <c r="S377" s="15">
        <f t="shared" si="116"/>
        <v>1290.55</v>
      </c>
      <c r="T377" s="18" t="str">
        <f t="shared" si="117"/>
        <v/>
      </c>
      <c r="U377" s="18">
        <f t="shared" si="118"/>
        <v>1.7201441317776411E-2</v>
      </c>
      <c r="V377" s="18" t="str">
        <f t="shared" si="119"/>
        <v/>
      </c>
      <c r="W377" s="18">
        <f t="shared" si="120"/>
        <v>2.3677322122630212E-2</v>
      </c>
      <c r="X377" s="18" t="str">
        <f t="shared" si="121"/>
        <v/>
      </c>
      <c r="Y377" s="18" t="str">
        <f t="shared" si="122"/>
        <v/>
      </c>
      <c r="Z377" s="18" t="str">
        <f t="shared" si="123"/>
        <v/>
      </c>
      <c r="AA377" s="18" t="str">
        <f t="shared" si="124"/>
        <v/>
      </c>
    </row>
    <row r="378" spans="1:27">
      <c r="A378" s="11">
        <v>42562</v>
      </c>
      <c r="B378" s="12">
        <v>1199.75</v>
      </c>
      <c r="C378" s="12">
        <v>1314.1</v>
      </c>
      <c r="D378" s="9">
        <f t="shared" si="110"/>
        <v>-3.9537656692139829E-2</v>
      </c>
      <c r="E378" s="9">
        <f t="shared" si="125"/>
        <v>-2.5659719605136713E-2</v>
      </c>
      <c r="F378" s="9">
        <f t="shared" si="126"/>
        <v>6.9484880465758665E-3</v>
      </c>
      <c r="G378" s="9">
        <f t="shared" si="127"/>
        <v>-1.0025621500341014E-2</v>
      </c>
      <c r="H378" s="9">
        <f t="shared" si="128"/>
        <v>-4.1293817709932415E-2</v>
      </c>
      <c r="I378" s="9">
        <f t="shared" si="129"/>
        <v>-1.9972599785707339</v>
      </c>
      <c r="J378" s="3">
        <f t="shared" si="130"/>
        <v>2.1194195003617564E-2</v>
      </c>
      <c r="K378" s="3">
        <f t="shared" si="130"/>
        <v>2.1136063408190083E-2</v>
      </c>
      <c r="L378" s="15" t="str">
        <f t="shared" si="131"/>
        <v/>
      </c>
      <c r="M378" s="12">
        <v>-2.0616830458803501</v>
      </c>
      <c r="N378" s="15" t="str">
        <f t="shared" si="111"/>
        <v/>
      </c>
      <c r="O378" s="15" t="str">
        <f t="shared" si="112"/>
        <v>Enter Trade</v>
      </c>
      <c r="P378" s="15" t="str">
        <f t="shared" si="113"/>
        <v/>
      </c>
      <c r="Q378" s="15">
        <f t="shared" si="114"/>
        <v>1185.6500000000001</v>
      </c>
      <c r="R378" s="15" t="str">
        <f t="shared" si="115"/>
        <v/>
      </c>
      <c r="S378" s="15">
        <f t="shared" si="116"/>
        <v>1290.55</v>
      </c>
      <c r="T378" s="18" t="str">
        <f t="shared" si="117"/>
        <v/>
      </c>
      <c r="U378" s="18">
        <f t="shared" si="118"/>
        <v>1.7201441317776411E-2</v>
      </c>
      <c r="V378" s="18" t="str">
        <f t="shared" si="119"/>
        <v/>
      </c>
      <c r="W378" s="18">
        <f t="shared" si="120"/>
        <v>2.3677322122630212E-2</v>
      </c>
      <c r="X378" s="18" t="str">
        <f t="shared" si="121"/>
        <v/>
      </c>
      <c r="Y378" s="18" t="str">
        <f t="shared" si="122"/>
        <v/>
      </c>
      <c r="Z378" s="18" t="str">
        <f t="shared" si="123"/>
        <v/>
      </c>
      <c r="AA378" s="18" t="str">
        <f t="shared" si="124"/>
        <v/>
      </c>
    </row>
    <row r="379" spans="1:27">
      <c r="A379" s="11">
        <v>42563</v>
      </c>
      <c r="B379" s="12">
        <v>1202.1500000000001</v>
      </c>
      <c r="C379" s="12">
        <v>1333.75</v>
      </c>
      <c r="D379" s="9">
        <f t="shared" si="110"/>
        <v>-4.511577166440172E-2</v>
      </c>
      <c r="E379" s="9">
        <f t="shared" si="125"/>
        <v>-2.6513326117130909E-2</v>
      </c>
      <c r="F379" s="9">
        <f t="shared" si="126"/>
        <v>7.6990659310107205E-3</v>
      </c>
      <c r="G379" s="9">
        <f t="shared" si="127"/>
        <v>-9.1904277723567872E-3</v>
      </c>
      <c r="H379" s="9">
        <f t="shared" si="128"/>
        <v>-4.3836224461905035E-2</v>
      </c>
      <c r="I379" s="9">
        <f t="shared" si="129"/>
        <v>-2.4161951221047295</v>
      </c>
      <c r="J379" s="3">
        <f t="shared" si="130"/>
        <v>2.0004167534903865E-3</v>
      </c>
      <c r="K379" s="3">
        <f t="shared" si="130"/>
        <v>1.4953199908682819E-2</v>
      </c>
      <c r="L379" s="15" t="str">
        <f t="shared" si="131"/>
        <v>Enter Trade</v>
      </c>
      <c r="M379" s="12">
        <v>-2.0616830458803501</v>
      </c>
      <c r="N379" s="15" t="str">
        <f t="shared" si="111"/>
        <v/>
      </c>
      <c r="O379" s="15" t="str">
        <f t="shared" si="112"/>
        <v>Enter Trade</v>
      </c>
      <c r="P379" s="15" t="str">
        <f t="shared" si="113"/>
        <v/>
      </c>
      <c r="Q379" s="15">
        <f t="shared" si="114"/>
        <v>1185.6500000000001</v>
      </c>
      <c r="R379" s="15" t="str">
        <f t="shared" si="115"/>
        <v/>
      </c>
      <c r="S379" s="15">
        <f t="shared" si="116"/>
        <v>1290.55</v>
      </c>
      <c r="T379" s="18" t="str">
        <f t="shared" si="117"/>
        <v/>
      </c>
      <c r="U379" s="18">
        <f t="shared" si="118"/>
        <v>1.7201441317776411E-2</v>
      </c>
      <c r="V379" s="18" t="str">
        <f t="shared" si="119"/>
        <v/>
      </c>
      <c r="W379" s="18">
        <f t="shared" si="120"/>
        <v>2.3677322122630212E-2</v>
      </c>
      <c r="X379" s="18" t="str">
        <f t="shared" si="121"/>
        <v/>
      </c>
      <c r="Y379" s="18" t="str">
        <f t="shared" si="122"/>
        <v/>
      </c>
      <c r="Z379" s="18" t="str">
        <f t="shared" si="123"/>
        <v/>
      </c>
      <c r="AA379" s="18" t="str">
        <f t="shared" si="124"/>
        <v/>
      </c>
    </row>
    <row r="380" spans="1:27">
      <c r="A380" s="11">
        <v>42564</v>
      </c>
      <c r="B380" s="12">
        <v>1197.75</v>
      </c>
      <c r="C380" s="12">
        <v>1330.45</v>
      </c>
      <c r="D380" s="9">
        <f t="shared" si="110"/>
        <v>-4.5632378325940588E-2</v>
      </c>
      <c r="E380" s="9">
        <f t="shared" si="125"/>
        <v>-2.736658345157543E-2</v>
      </c>
      <c r="F380" s="9">
        <f t="shared" si="126"/>
        <v>8.3474473659886795E-3</v>
      </c>
      <c r="G380" s="9">
        <f t="shared" si="127"/>
        <v>-8.5848268781009013E-3</v>
      </c>
      <c r="H380" s="9">
        <f t="shared" si="128"/>
        <v>-4.6148340025049958E-2</v>
      </c>
      <c r="I380" s="9">
        <f t="shared" si="129"/>
        <v>-2.1881892839226955</v>
      </c>
      <c r="J380" s="3">
        <f t="shared" si="130"/>
        <v>-3.6601089714262702E-3</v>
      </c>
      <c r="K380" s="3">
        <f t="shared" si="130"/>
        <v>-2.4742268041236773E-3</v>
      </c>
      <c r="L380" s="15" t="str">
        <f t="shared" si="131"/>
        <v>Enter Trade</v>
      </c>
      <c r="M380" s="12">
        <v>-2.0616830458803501</v>
      </c>
      <c r="N380" s="15" t="str">
        <f t="shared" si="111"/>
        <v/>
      </c>
      <c r="O380" s="15" t="str">
        <f t="shared" si="112"/>
        <v>Enter Trade</v>
      </c>
      <c r="P380" s="15" t="str">
        <f t="shared" si="113"/>
        <v/>
      </c>
      <c r="Q380" s="15">
        <f t="shared" si="114"/>
        <v>1185.6500000000001</v>
      </c>
      <c r="R380" s="15" t="str">
        <f t="shared" si="115"/>
        <v/>
      </c>
      <c r="S380" s="15">
        <f t="shared" si="116"/>
        <v>1290.55</v>
      </c>
      <c r="T380" s="18" t="str">
        <f t="shared" si="117"/>
        <v/>
      </c>
      <c r="U380" s="18">
        <f t="shared" si="118"/>
        <v>1.7201441317776411E-2</v>
      </c>
      <c r="V380" s="18" t="str">
        <f t="shared" si="119"/>
        <v/>
      </c>
      <c r="W380" s="18">
        <f t="shared" si="120"/>
        <v>2.3677322122630212E-2</v>
      </c>
      <c r="X380" s="18" t="str">
        <f t="shared" si="121"/>
        <v/>
      </c>
      <c r="Y380" s="18" t="str">
        <f t="shared" si="122"/>
        <v/>
      </c>
      <c r="Z380" s="18" t="str">
        <f t="shared" si="123"/>
        <v/>
      </c>
      <c r="AA380" s="18" t="str">
        <f t="shared" si="124"/>
        <v/>
      </c>
    </row>
    <row r="381" spans="1:27">
      <c r="A381" s="11">
        <v>42565</v>
      </c>
      <c r="B381" s="12">
        <v>1200.3499999999999</v>
      </c>
      <c r="C381" s="12">
        <v>1336.95</v>
      </c>
      <c r="D381" s="9">
        <f t="shared" si="110"/>
        <v>-4.6807268776498566E-2</v>
      </c>
      <c r="E381" s="9">
        <f t="shared" si="125"/>
        <v>-2.8111320311248911E-2</v>
      </c>
      <c r="F381" s="9">
        <f t="shared" si="126"/>
        <v>9.0470026733800637E-3</v>
      </c>
      <c r="G381" s="9">
        <f t="shared" si="127"/>
        <v>-7.7555642961437687E-3</v>
      </c>
      <c r="H381" s="9">
        <f t="shared" si="128"/>
        <v>-4.8467076326354053E-2</v>
      </c>
      <c r="I381" s="9">
        <f t="shared" si="129"/>
        <v>-2.0665350879425168</v>
      </c>
      <c r="J381" s="3">
        <f t="shared" si="130"/>
        <v>2.1707367981631466E-3</v>
      </c>
      <c r="K381" s="3">
        <f t="shared" si="130"/>
        <v>4.8855650343868611E-3</v>
      </c>
      <c r="L381" s="15" t="str">
        <f t="shared" si="131"/>
        <v>Enter Trade</v>
      </c>
      <c r="M381" s="12">
        <v>-2.0616830458803501</v>
      </c>
      <c r="N381" s="15" t="str">
        <f t="shared" si="111"/>
        <v/>
      </c>
      <c r="O381" s="15" t="str">
        <f t="shared" si="112"/>
        <v>Enter Trade</v>
      </c>
      <c r="P381" s="15" t="str">
        <f t="shared" si="113"/>
        <v/>
      </c>
      <c r="Q381" s="15">
        <f t="shared" si="114"/>
        <v>1185.6500000000001</v>
      </c>
      <c r="R381" s="15" t="str">
        <f t="shared" si="115"/>
        <v/>
      </c>
      <c r="S381" s="15">
        <f t="shared" si="116"/>
        <v>1290.55</v>
      </c>
      <c r="T381" s="18" t="str">
        <f t="shared" si="117"/>
        <v/>
      </c>
      <c r="U381" s="18">
        <f t="shared" si="118"/>
        <v>1.7201441317776411E-2</v>
      </c>
      <c r="V381" s="18" t="str">
        <f t="shared" si="119"/>
        <v/>
      </c>
      <c r="W381" s="18">
        <f t="shared" si="120"/>
        <v>2.3677322122630212E-2</v>
      </c>
      <c r="X381" s="18" t="str">
        <f t="shared" si="121"/>
        <v/>
      </c>
      <c r="Y381" s="18" t="str">
        <f t="shared" si="122"/>
        <v/>
      </c>
      <c r="Z381" s="18" t="str">
        <f t="shared" si="123"/>
        <v/>
      </c>
      <c r="AA381" s="18" t="str">
        <f t="shared" si="124"/>
        <v/>
      </c>
    </row>
    <row r="382" spans="1:27">
      <c r="A382" s="11">
        <v>42566</v>
      </c>
      <c r="B382" s="12">
        <v>1223.7</v>
      </c>
      <c r="C382" s="12">
        <v>1364.1</v>
      </c>
      <c r="D382" s="9">
        <f t="shared" si="110"/>
        <v>-4.7171248888013578E-2</v>
      </c>
      <c r="E382" s="9">
        <f t="shared" si="125"/>
        <v>-2.8665672236036478E-2</v>
      </c>
      <c r="F382" s="9">
        <f t="shared" si="126"/>
        <v>9.6878155197618835E-3</v>
      </c>
      <c r="G382" s="9">
        <f t="shared" si="127"/>
        <v>-6.8680873165722391E-3</v>
      </c>
      <c r="H382" s="9">
        <f t="shared" si="128"/>
        <v>-5.0463257155500721E-2</v>
      </c>
      <c r="I382" s="9">
        <f t="shared" si="129"/>
        <v>-1.9101908592528554</v>
      </c>
      <c r="J382" s="3">
        <f t="shared" si="130"/>
        <v>1.9452659640938175E-2</v>
      </c>
      <c r="K382" s="3">
        <f t="shared" si="130"/>
        <v>2.0307416133737134E-2</v>
      </c>
      <c r="L382" s="15" t="str">
        <f t="shared" si="131"/>
        <v/>
      </c>
      <c r="M382" s="12">
        <v>-2.0616830458803501</v>
      </c>
      <c r="N382" s="15" t="str">
        <f t="shared" si="111"/>
        <v/>
      </c>
      <c r="O382" s="15" t="str">
        <f t="shared" si="112"/>
        <v>Enter Trade</v>
      </c>
      <c r="P382" s="15" t="str">
        <f t="shared" si="113"/>
        <v/>
      </c>
      <c r="Q382" s="15">
        <f t="shared" si="114"/>
        <v>1185.6500000000001</v>
      </c>
      <c r="R382" s="15" t="str">
        <f t="shared" si="115"/>
        <v/>
      </c>
      <c r="S382" s="15">
        <f t="shared" si="116"/>
        <v>1290.55</v>
      </c>
      <c r="T382" s="18" t="str">
        <f t="shared" si="117"/>
        <v/>
      </c>
      <c r="U382" s="18">
        <f t="shared" si="118"/>
        <v>1.7201441317776411E-2</v>
      </c>
      <c r="V382" s="18" t="str">
        <f t="shared" si="119"/>
        <v/>
      </c>
      <c r="W382" s="18">
        <f t="shared" si="120"/>
        <v>2.3677322122630212E-2</v>
      </c>
      <c r="X382" s="18" t="str">
        <f t="shared" si="121"/>
        <v/>
      </c>
      <c r="Y382" s="18" t="str">
        <f t="shared" si="122"/>
        <v/>
      </c>
      <c r="Z382" s="18" t="str">
        <f t="shared" si="123"/>
        <v/>
      </c>
      <c r="AA382" s="18" t="str">
        <f t="shared" si="124"/>
        <v/>
      </c>
    </row>
    <row r="383" spans="1:27">
      <c r="A383" s="11">
        <v>42569</v>
      </c>
      <c r="B383" s="12">
        <v>1227.45</v>
      </c>
      <c r="C383" s="12">
        <v>1346.35</v>
      </c>
      <c r="D383" s="9">
        <f t="shared" si="110"/>
        <v>-4.0154164447735459E-2</v>
      </c>
      <c r="E383" s="9">
        <f t="shared" si="125"/>
        <v>-2.9011672480692825E-2</v>
      </c>
      <c r="F383" s="9">
        <f t="shared" si="126"/>
        <v>9.9115476823248335E-3</v>
      </c>
      <c r="G383" s="9">
        <f t="shared" si="127"/>
        <v>-6.7106901954619505E-3</v>
      </c>
      <c r="H383" s="9">
        <f t="shared" si="128"/>
        <v>-5.1312654765923699E-2</v>
      </c>
      <c r="I383" s="9">
        <f t="shared" si="129"/>
        <v>-1.1241929438439702</v>
      </c>
      <c r="J383" s="3">
        <f t="shared" si="130"/>
        <v>3.0644765873988722E-3</v>
      </c>
      <c r="K383" s="3">
        <f t="shared" si="130"/>
        <v>-1.3012242504215234E-2</v>
      </c>
      <c r="L383" s="15" t="str">
        <f t="shared" si="131"/>
        <v/>
      </c>
      <c r="M383" s="12">
        <v>-2.0616830458803501</v>
      </c>
      <c r="N383" s="15" t="str">
        <f t="shared" si="111"/>
        <v/>
      </c>
      <c r="O383" s="15" t="str">
        <f t="shared" si="112"/>
        <v>Enter Trade</v>
      </c>
      <c r="P383" s="15" t="str">
        <f t="shared" si="113"/>
        <v/>
      </c>
      <c r="Q383" s="15">
        <f t="shared" si="114"/>
        <v>1185.6500000000001</v>
      </c>
      <c r="R383" s="15" t="str">
        <f t="shared" si="115"/>
        <v/>
      </c>
      <c r="S383" s="15">
        <f t="shared" si="116"/>
        <v>1290.55</v>
      </c>
      <c r="T383" s="18" t="str">
        <f t="shared" si="117"/>
        <v/>
      </c>
      <c r="U383" s="18">
        <f t="shared" si="118"/>
        <v>1.7201441317776411E-2</v>
      </c>
      <c r="V383" s="18" t="str">
        <f t="shared" si="119"/>
        <v/>
      </c>
      <c r="W383" s="18">
        <f t="shared" si="120"/>
        <v>2.3677322122630212E-2</v>
      </c>
      <c r="X383" s="18" t="str">
        <f t="shared" si="121"/>
        <v/>
      </c>
      <c r="Y383" s="18" t="str">
        <f t="shared" si="122"/>
        <v/>
      </c>
      <c r="Z383" s="18" t="str">
        <f t="shared" si="123"/>
        <v/>
      </c>
      <c r="AA383" s="18" t="str">
        <f t="shared" si="124"/>
        <v/>
      </c>
    </row>
    <row r="384" spans="1:27">
      <c r="A384" s="11">
        <v>42570</v>
      </c>
      <c r="B384" s="12">
        <v>1218.3499999999999</v>
      </c>
      <c r="C384" s="12">
        <v>1338.55</v>
      </c>
      <c r="D384" s="9">
        <f t="shared" si="110"/>
        <v>-4.0862530763640187E-2</v>
      </c>
      <c r="E384" s="9">
        <f t="shared" si="125"/>
        <v>-2.9410792748721167E-2</v>
      </c>
      <c r="F384" s="9">
        <f t="shared" si="126"/>
        <v>1.0144768332699049E-2</v>
      </c>
      <c r="G384" s="9">
        <f t="shared" si="127"/>
        <v>-6.5850640001483066E-3</v>
      </c>
      <c r="H384" s="9">
        <f t="shared" si="128"/>
        <v>-5.2236521497294026E-2</v>
      </c>
      <c r="I384" s="9">
        <f t="shared" si="129"/>
        <v>-1.1288318904244754</v>
      </c>
      <c r="J384" s="3">
        <f t="shared" si="130"/>
        <v>-7.413743940690159E-3</v>
      </c>
      <c r="K384" s="3">
        <f t="shared" si="130"/>
        <v>-5.793441527091733E-3</v>
      </c>
      <c r="L384" s="15" t="str">
        <f t="shared" si="131"/>
        <v/>
      </c>
      <c r="M384" s="12">
        <v>-2.0616830458803501</v>
      </c>
      <c r="N384" s="15" t="str">
        <f t="shared" si="111"/>
        <v/>
      </c>
      <c r="O384" s="15" t="str">
        <f t="shared" si="112"/>
        <v>Enter Trade</v>
      </c>
      <c r="P384" s="15" t="str">
        <f t="shared" si="113"/>
        <v/>
      </c>
      <c r="Q384" s="15">
        <f t="shared" si="114"/>
        <v>1185.6500000000001</v>
      </c>
      <c r="R384" s="15" t="str">
        <f t="shared" si="115"/>
        <v/>
      </c>
      <c r="S384" s="15">
        <f t="shared" si="116"/>
        <v>1290.55</v>
      </c>
      <c r="T384" s="18" t="str">
        <f t="shared" si="117"/>
        <v/>
      </c>
      <c r="U384" s="18">
        <f t="shared" si="118"/>
        <v>1.7201441317776411E-2</v>
      </c>
      <c r="V384" s="18" t="str">
        <f t="shared" si="119"/>
        <v/>
      </c>
      <c r="W384" s="18">
        <f t="shared" si="120"/>
        <v>2.3677322122630212E-2</v>
      </c>
      <c r="X384" s="18" t="str">
        <f t="shared" si="121"/>
        <v/>
      </c>
      <c r="Y384" s="18" t="str">
        <f t="shared" si="122"/>
        <v/>
      </c>
      <c r="Z384" s="18" t="str">
        <f t="shared" si="123"/>
        <v/>
      </c>
      <c r="AA384" s="18" t="str">
        <f t="shared" si="124"/>
        <v/>
      </c>
    </row>
    <row r="385" spans="1:27">
      <c r="A385" s="11">
        <v>42571</v>
      </c>
      <c r="B385" s="12">
        <v>1232.2</v>
      </c>
      <c r="C385" s="12">
        <v>1334.45</v>
      </c>
      <c r="D385" s="9">
        <f t="shared" si="110"/>
        <v>-3.462110155605664E-2</v>
      </c>
      <c r="E385" s="9">
        <f t="shared" si="125"/>
        <v>-2.9638018134496426E-2</v>
      </c>
      <c r="F385" s="9">
        <f t="shared" si="126"/>
        <v>1.018381253941477E-2</v>
      </c>
      <c r="G385" s="9">
        <f t="shared" si="127"/>
        <v>-6.7244399208131918E-3</v>
      </c>
      <c r="H385" s="9">
        <f t="shared" si="128"/>
        <v>-5.2551596348179658E-2</v>
      </c>
      <c r="I385" s="9">
        <f t="shared" si="129"/>
        <v>-0.48931413478734109</v>
      </c>
      <c r="J385" s="3">
        <f t="shared" si="130"/>
        <v>1.136783354536885E-2</v>
      </c>
      <c r="K385" s="3">
        <f t="shared" si="130"/>
        <v>-3.0630159500951845E-3</v>
      </c>
      <c r="L385" s="15" t="str">
        <f t="shared" si="131"/>
        <v>Exit Trade</v>
      </c>
      <c r="M385" s="12">
        <v>-0.48931413478734109</v>
      </c>
      <c r="N385" s="15" t="str">
        <f t="shared" si="111"/>
        <v>Exit Trade</v>
      </c>
      <c r="O385" s="15" t="str">
        <f t="shared" si="112"/>
        <v>Exit Trade</v>
      </c>
      <c r="P385" s="15">
        <f t="shared" si="113"/>
        <v>1232.2</v>
      </c>
      <c r="Q385" s="15">
        <f t="shared" si="114"/>
        <v>1232.2</v>
      </c>
      <c r="R385" s="15">
        <f t="shared" si="115"/>
        <v>1334.45</v>
      </c>
      <c r="S385" s="15">
        <f t="shared" si="116"/>
        <v>1334.45</v>
      </c>
      <c r="T385" s="18">
        <f t="shared" si="117"/>
        <v>1.136783354536885E-2</v>
      </c>
      <c r="U385" s="18">
        <f t="shared" si="118"/>
        <v>1.136783354536885E-2</v>
      </c>
      <c r="V385" s="18">
        <f t="shared" si="119"/>
        <v>-3.0630159500951845E-3</v>
      </c>
      <c r="W385" s="18">
        <f t="shared" si="120"/>
        <v>-3.0630159500951845E-3</v>
      </c>
      <c r="X385" s="18">
        <f t="shared" si="121"/>
        <v>3.9261164761944967E-2</v>
      </c>
      <c r="Y385" s="18">
        <f t="shared" si="122"/>
        <v>-3.4016504591065866E-2</v>
      </c>
      <c r="Z385" s="18">
        <f t="shared" si="123"/>
        <v>5.2446601708791007E-3</v>
      </c>
      <c r="AA385" s="18">
        <f t="shared" si="124"/>
        <v>2.6223300854395504E-3</v>
      </c>
    </row>
    <row r="386" spans="1:27">
      <c r="A386" s="11">
        <v>42572</v>
      </c>
      <c r="B386" s="12">
        <v>1228.5999999999999</v>
      </c>
      <c r="C386" s="12">
        <v>1332.9</v>
      </c>
      <c r="D386" s="9">
        <f t="shared" si="110"/>
        <v>-3.53870569769889E-2</v>
      </c>
      <c r="E386" s="9">
        <f t="shared" si="125"/>
        <v>-2.9624217761385071E-2</v>
      </c>
      <c r="F386" s="9">
        <f t="shared" si="126"/>
        <v>1.017544991068286E-2</v>
      </c>
      <c r="G386" s="9">
        <f t="shared" si="127"/>
        <v>-6.7294554623486338E-3</v>
      </c>
      <c r="H386" s="9">
        <f t="shared" si="128"/>
        <v>-5.2518980060421508E-2</v>
      </c>
      <c r="I386" s="9">
        <f t="shared" si="129"/>
        <v>-0.56634736214991521</v>
      </c>
      <c r="J386" s="3">
        <f t="shared" si="130"/>
        <v>-2.9216036357735242E-3</v>
      </c>
      <c r="K386" s="3">
        <f t="shared" si="130"/>
        <v>-1.1615272209524181E-3</v>
      </c>
      <c r="L386" s="15" t="str">
        <f t="shared" si="131"/>
        <v/>
      </c>
      <c r="M386" s="12">
        <v>-0.48931413478734109</v>
      </c>
      <c r="N386" s="15" t="str">
        <f t="shared" si="111"/>
        <v/>
      </c>
      <c r="O386" s="15" t="str">
        <f t="shared" si="112"/>
        <v>Exit Trade</v>
      </c>
      <c r="P386" s="15" t="str">
        <f t="shared" si="113"/>
        <v/>
      </c>
      <c r="Q386" s="15">
        <f t="shared" si="114"/>
        <v>1232.2</v>
      </c>
      <c r="R386" s="15" t="str">
        <f t="shared" si="115"/>
        <v/>
      </c>
      <c r="S386" s="15">
        <f t="shared" si="116"/>
        <v>1334.45</v>
      </c>
      <c r="T386" s="18" t="str">
        <f t="shared" si="117"/>
        <v/>
      </c>
      <c r="U386" s="18">
        <f t="shared" si="118"/>
        <v>1.136783354536885E-2</v>
      </c>
      <c r="V386" s="18" t="str">
        <f t="shared" si="119"/>
        <v/>
      </c>
      <c r="W386" s="18">
        <f t="shared" si="120"/>
        <v>-3.0630159500951845E-3</v>
      </c>
      <c r="X386" s="18" t="str">
        <f t="shared" si="121"/>
        <v/>
      </c>
      <c r="Y386" s="18" t="str">
        <f t="shared" si="122"/>
        <v/>
      </c>
      <c r="Z386" s="18" t="str">
        <f t="shared" si="123"/>
        <v/>
      </c>
      <c r="AA386" s="18" t="str">
        <f t="shared" si="124"/>
        <v/>
      </c>
    </row>
    <row r="387" spans="1:27">
      <c r="A387" s="11">
        <v>42573</v>
      </c>
      <c r="B387" s="12">
        <v>1230.8</v>
      </c>
      <c r="C387" s="12">
        <v>1357</v>
      </c>
      <c r="D387" s="9">
        <f t="shared" ref="D387:D450" si="132">LOG(B387/C387)</f>
        <v>-4.2392360084316238E-2</v>
      </c>
      <c r="E387" s="9">
        <f t="shared" si="125"/>
        <v>-3.0093566045167164E-2</v>
      </c>
      <c r="F387" s="9">
        <f t="shared" si="126"/>
        <v>1.0434274295529206E-2</v>
      </c>
      <c r="G387" s="9">
        <f t="shared" si="127"/>
        <v>-6.6164488802264512E-3</v>
      </c>
      <c r="H387" s="9">
        <f t="shared" si="128"/>
        <v>-5.3570683210107876E-2</v>
      </c>
      <c r="I387" s="9">
        <f t="shared" si="129"/>
        <v>-1.1786918467745058</v>
      </c>
      <c r="J387" s="3">
        <f t="shared" si="130"/>
        <v>1.7906560312551242E-3</v>
      </c>
      <c r="K387" s="3">
        <f t="shared" si="130"/>
        <v>1.8080876284792487E-2</v>
      </c>
      <c r="L387" s="15" t="str">
        <f t="shared" si="131"/>
        <v/>
      </c>
      <c r="M387" s="12">
        <v>-0.48931413478734109</v>
      </c>
      <c r="N387" s="15" t="str">
        <f t="shared" si="111"/>
        <v/>
      </c>
      <c r="O387" s="15" t="str">
        <f t="shared" si="112"/>
        <v>Exit Trade</v>
      </c>
      <c r="P387" s="15" t="str">
        <f t="shared" si="113"/>
        <v/>
      </c>
      <c r="Q387" s="15">
        <f t="shared" si="114"/>
        <v>1232.2</v>
      </c>
      <c r="R387" s="15" t="str">
        <f t="shared" si="115"/>
        <v/>
      </c>
      <c r="S387" s="15">
        <f t="shared" si="116"/>
        <v>1334.45</v>
      </c>
      <c r="T387" s="18" t="str">
        <f t="shared" si="117"/>
        <v/>
      </c>
      <c r="U387" s="18">
        <f t="shared" si="118"/>
        <v>1.136783354536885E-2</v>
      </c>
      <c r="V387" s="18" t="str">
        <f t="shared" si="119"/>
        <v/>
      </c>
      <c r="W387" s="18">
        <f t="shared" si="120"/>
        <v>-3.0630159500951845E-3</v>
      </c>
      <c r="X387" s="18" t="str">
        <f t="shared" si="121"/>
        <v/>
      </c>
      <c r="Y387" s="18" t="str">
        <f t="shared" si="122"/>
        <v/>
      </c>
      <c r="Z387" s="18" t="str">
        <f t="shared" si="123"/>
        <v/>
      </c>
      <c r="AA387" s="18" t="str">
        <f t="shared" si="124"/>
        <v/>
      </c>
    </row>
    <row r="388" spans="1:27">
      <c r="A388" s="11">
        <v>42576</v>
      </c>
      <c r="B388" s="12">
        <v>1246.95</v>
      </c>
      <c r="C388" s="12">
        <v>1382</v>
      </c>
      <c r="D388" s="9">
        <f t="shared" si="132"/>
        <v>-4.4659003480604149E-2</v>
      </c>
      <c r="E388" s="9">
        <f t="shared" si="125"/>
        <v>-3.0746092888290888E-2</v>
      </c>
      <c r="F388" s="9">
        <f t="shared" si="126"/>
        <v>1.0718374113282735E-2</v>
      </c>
      <c r="G388" s="9">
        <f t="shared" si="127"/>
        <v>-6.6297511334047349E-3</v>
      </c>
      <c r="H388" s="9">
        <f t="shared" si="128"/>
        <v>-5.4862434643177041E-2</v>
      </c>
      <c r="I388" s="9">
        <f t="shared" si="129"/>
        <v>-1.298043009626964</v>
      </c>
      <c r="J388" s="3">
        <f t="shared" si="130"/>
        <v>1.3121546961326041E-2</v>
      </c>
      <c r="K388" s="3">
        <f t="shared" si="130"/>
        <v>1.8422991893883568E-2</v>
      </c>
      <c r="L388" s="15" t="str">
        <f t="shared" si="131"/>
        <v/>
      </c>
      <c r="M388" s="12">
        <v>-0.48931413478734109</v>
      </c>
      <c r="N388" s="15" t="str">
        <f t="shared" si="111"/>
        <v/>
      </c>
      <c r="O388" s="15" t="str">
        <f t="shared" si="112"/>
        <v>Exit Trade</v>
      </c>
      <c r="P388" s="15" t="str">
        <f t="shared" si="113"/>
        <v/>
      </c>
      <c r="Q388" s="15">
        <f t="shared" si="114"/>
        <v>1232.2</v>
      </c>
      <c r="R388" s="15" t="str">
        <f t="shared" si="115"/>
        <v/>
      </c>
      <c r="S388" s="15">
        <f t="shared" si="116"/>
        <v>1334.45</v>
      </c>
      <c r="T388" s="18" t="str">
        <f t="shared" si="117"/>
        <v/>
      </c>
      <c r="U388" s="18">
        <f t="shared" si="118"/>
        <v>1.136783354536885E-2</v>
      </c>
      <c r="V388" s="18" t="str">
        <f t="shared" si="119"/>
        <v/>
      </c>
      <c r="W388" s="18">
        <f t="shared" si="120"/>
        <v>-3.0630159500951845E-3</v>
      </c>
      <c r="X388" s="18" t="str">
        <f t="shared" si="121"/>
        <v/>
      </c>
      <c r="Y388" s="18" t="str">
        <f t="shared" si="122"/>
        <v/>
      </c>
      <c r="Z388" s="18" t="str">
        <f t="shared" si="123"/>
        <v/>
      </c>
      <c r="AA388" s="18" t="str">
        <f t="shared" si="124"/>
        <v/>
      </c>
    </row>
    <row r="389" spans="1:27">
      <c r="A389" s="11">
        <v>42577</v>
      </c>
      <c r="B389" s="12">
        <v>1238.8</v>
      </c>
      <c r="C389" s="12">
        <v>1367.45</v>
      </c>
      <c r="D389" s="9">
        <f t="shared" si="132"/>
        <v>-4.2910258890310964E-2</v>
      </c>
      <c r="E389" s="9">
        <f t="shared" si="125"/>
        <v>-3.1532383750092659E-2</v>
      </c>
      <c r="F389" s="9">
        <f t="shared" si="126"/>
        <v>1.0716602543954741E-2</v>
      </c>
      <c r="G389" s="9">
        <f t="shared" si="127"/>
        <v>-7.4200280261944931E-3</v>
      </c>
      <c r="H389" s="9">
        <f t="shared" si="128"/>
        <v>-5.5644739473990824E-2</v>
      </c>
      <c r="I389" s="9">
        <f t="shared" si="129"/>
        <v>-1.0617054326267412</v>
      </c>
      <c r="J389" s="3">
        <f t="shared" si="130"/>
        <v>-6.5359477124183737E-3</v>
      </c>
      <c r="K389" s="3">
        <f t="shared" si="130"/>
        <v>-1.0528219971056407E-2</v>
      </c>
      <c r="L389" s="15" t="str">
        <f t="shared" si="131"/>
        <v/>
      </c>
      <c r="M389" s="12">
        <v>-0.48931413478734109</v>
      </c>
      <c r="N389" s="15" t="str">
        <f t="shared" si="111"/>
        <v/>
      </c>
      <c r="O389" s="15" t="str">
        <f t="shared" si="112"/>
        <v>Exit Trade</v>
      </c>
      <c r="P389" s="15" t="str">
        <f t="shared" si="113"/>
        <v/>
      </c>
      <c r="Q389" s="15">
        <f t="shared" si="114"/>
        <v>1232.2</v>
      </c>
      <c r="R389" s="15" t="str">
        <f t="shared" si="115"/>
        <v/>
      </c>
      <c r="S389" s="15">
        <f t="shared" si="116"/>
        <v>1334.45</v>
      </c>
      <c r="T389" s="18" t="str">
        <f t="shared" si="117"/>
        <v/>
      </c>
      <c r="U389" s="18">
        <f t="shared" si="118"/>
        <v>1.136783354536885E-2</v>
      </c>
      <c r="V389" s="18" t="str">
        <f t="shared" si="119"/>
        <v/>
      </c>
      <c r="W389" s="18">
        <f t="shared" si="120"/>
        <v>-3.0630159500951845E-3</v>
      </c>
      <c r="X389" s="18" t="str">
        <f t="shared" si="121"/>
        <v/>
      </c>
      <c r="Y389" s="18" t="str">
        <f t="shared" si="122"/>
        <v/>
      </c>
      <c r="Z389" s="18" t="str">
        <f t="shared" si="123"/>
        <v/>
      </c>
      <c r="AA389" s="18" t="str">
        <f t="shared" si="124"/>
        <v/>
      </c>
    </row>
    <row r="390" spans="1:27">
      <c r="A390" s="11">
        <v>42578</v>
      </c>
      <c r="B390" s="12">
        <v>1236.95</v>
      </c>
      <c r="C390" s="12">
        <v>1387.7</v>
      </c>
      <c r="D390" s="9">
        <f t="shared" si="132"/>
        <v>-4.9943443359887575E-2</v>
      </c>
      <c r="E390" s="9">
        <f t="shared" si="125"/>
        <v>-3.2626052241765673E-2</v>
      </c>
      <c r="F390" s="9">
        <f t="shared" si="126"/>
        <v>1.0869562476173543E-2</v>
      </c>
      <c r="G390" s="9">
        <f t="shared" si="127"/>
        <v>-8.1695366703752013E-3</v>
      </c>
      <c r="H390" s="9">
        <f t="shared" si="128"/>
        <v>-5.708256781315614E-2</v>
      </c>
      <c r="I390" s="9">
        <f t="shared" si="129"/>
        <v>-1.5932003846596607</v>
      </c>
      <c r="J390" s="3">
        <f t="shared" si="130"/>
        <v>-1.4933806909912086E-3</v>
      </c>
      <c r="K390" s="3">
        <f t="shared" si="130"/>
        <v>1.4808585323046545E-2</v>
      </c>
      <c r="L390" s="15" t="str">
        <f t="shared" si="131"/>
        <v/>
      </c>
      <c r="M390" s="12">
        <v>-0.48931413478734109</v>
      </c>
      <c r="N390" s="15" t="str">
        <f t="shared" si="111"/>
        <v/>
      </c>
      <c r="O390" s="15" t="str">
        <f t="shared" si="112"/>
        <v>Exit Trade</v>
      </c>
      <c r="P390" s="15" t="str">
        <f t="shared" si="113"/>
        <v/>
      </c>
      <c r="Q390" s="15">
        <f t="shared" si="114"/>
        <v>1232.2</v>
      </c>
      <c r="R390" s="15" t="str">
        <f t="shared" si="115"/>
        <v/>
      </c>
      <c r="S390" s="15">
        <f t="shared" si="116"/>
        <v>1334.45</v>
      </c>
      <c r="T390" s="18" t="str">
        <f t="shared" si="117"/>
        <v/>
      </c>
      <c r="U390" s="18">
        <f t="shared" si="118"/>
        <v>1.136783354536885E-2</v>
      </c>
      <c r="V390" s="18" t="str">
        <f t="shared" si="119"/>
        <v/>
      </c>
      <c r="W390" s="18">
        <f t="shared" si="120"/>
        <v>-3.0630159500951845E-3</v>
      </c>
      <c r="X390" s="18" t="str">
        <f t="shared" si="121"/>
        <v/>
      </c>
      <c r="Y390" s="18" t="str">
        <f t="shared" si="122"/>
        <v/>
      </c>
      <c r="Z390" s="18" t="str">
        <f t="shared" si="123"/>
        <v/>
      </c>
      <c r="AA390" s="18" t="str">
        <f t="shared" si="124"/>
        <v/>
      </c>
    </row>
    <row r="391" spans="1:27">
      <c r="A391" s="11">
        <v>42579</v>
      </c>
      <c r="B391" s="12">
        <v>1248.45</v>
      </c>
      <c r="C391" s="12">
        <v>1402.15</v>
      </c>
      <c r="D391" s="9">
        <f t="shared" si="132"/>
        <v>-5.0423322629346928E-2</v>
      </c>
      <c r="E391" s="9">
        <f t="shared" si="125"/>
        <v>-3.3872752601952341E-2</v>
      </c>
      <c r="F391" s="9">
        <f t="shared" si="126"/>
        <v>1.0686895948662569E-2</v>
      </c>
      <c r="G391" s="9">
        <f t="shared" si="127"/>
        <v>-9.827236717461562E-3</v>
      </c>
      <c r="H391" s="9">
        <f t="shared" si="128"/>
        <v>-5.7918268486443117E-2</v>
      </c>
      <c r="I391" s="9">
        <f t="shared" si="129"/>
        <v>-1.5486788780296714</v>
      </c>
      <c r="J391" s="3">
        <f t="shared" si="130"/>
        <v>9.2970613201827073E-3</v>
      </c>
      <c r="K391" s="3">
        <f t="shared" si="130"/>
        <v>1.0412913453916584E-2</v>
      </c>
      <c r="L391" s="15" t="str">
        <f t="shared" si="131"/>
        <v/>
      </c>
      <c r="M391" s="12">
        <v>-0.48931413478734109</v>
      </c>
      <c r="N391" s="15" t="str">
        <f t="shared" si="111"/>
        <v/>
      </c>
      <c r="O391" s="15" t="str">
        <f t="shared" si="112"/>
        <v>Exit Trade</v>
      </c>
      <c r="P391" s="15" t="str">
        <f t="shared" si="113"/>
        <v/>
      </c>
      <c r="Q391" s="15">
        <f t="shared" si="114"/>
        <v>1232.2</v>
      </c>
      <c r="R391" s="15" t="str">
        <f t="shared" si="115"/>
        <v/>
      </c>
      <c r="S391" s="15">
        <f t="shared" si="116"/>
        <v>1334.45</v>
      </c>
      <c r="T391" s="18" t="str">
        <f t="shared" si="117"/>
        <v/>
      </c>
      <c r="U391" s="18">
        <f t="shared" si="118"/>
        <v>1.136783354536885E-2</v>
      </c>
      <c r="V391" s="18" t="str">
        <f t="shared" si="119"/>
        <v/>
      </c>
      <c r="W391" s="18">
        <f t="shared" si="120"/>
        <v>-3.0630159500951845E-3</v>
      </c>
      <c r="X391" s="18" t="str">
        <f t="shared" si="121"/>
        <v/>
      </c>
      <c r="Y391" s="18" t="str">
        <f t="shared" si="122"/>
        <v/>
      </c>
      <c r="Z391" s="18" t="str">
        <f t="shared" si="123"/>
        <v/>
      </c>
      <c r="AA391" s="18" t="str">
        <f t="shared" si="124"/>
        <v/>
      </c>
    </row>
    <row r="392" spans="1:27">
      <c r="A392" s="11">
        <v>42580</v>
      </c>
      <c r="B392" s="12">
        <v>1246.2</v>
      </c>
      <c r="C392" s="12">
        <v>1374.5</v>
      </c>
      <c r="D392" s="9">
        <f t="shared" si="132"/>
        <v>-4.2556997260744522E-2</v>
      </c>
      <c r="E392" s="9">
        <f t="shared" si="125"/>
        <v>-3.4815894512521317E-2</v>
      </c>
      <c r="F392" s="9">
        <f t="shared" si="126"/>
        <v>1.0130630600313955E-2</v>
      </c>
      <c r="G392" s="9">
        <f t="shared" si="127"/>
        <v>-1.202197566181492E-2</v>
      </c>
      <c r="H392" s="9">
        <f t="shared" si="128"/>
        <v>-5.7609813363227715E-2</v>
      </c>
      <c r="I392" s="9">
        <f t="shared" si="129"/>
        <v>-0.76412841940789977</v>
      </c>
      <c r="J392" s="3">
        <f t="shared" si="130"/>
        <v>-1.8022347711161839E-3</v>
      </c>
      <c r="K392" s="3">
        <f t="shared" si="130"/>
        <v>-1.9719716150197974E-2</v>
      </c>
      <c r="L392" s="15" t="str">
        <f t="shared" si="131"/>
        <v/>
      </c>
      <c r="M392" s="12">
        <v>-0.48931413478734109</v>
      </c>
      <c r="N392" s="15" t="str">
        <f t="shared" si="111"/>
        <v/>
      </c>
      <c r="O392" s="15" t="str">
        <f t="shared" si="112"/>
        <v>Exit Trade</v>
      </c>
      <c r="P392" s="15" t="str">
        <f t="shared" si="113"/>
        <v/>
      </c>
      <c r="Q392" s="15">
        <f t="shared" si="114"/>
        <v>1232.2</v>
      </c>
      <c r="R392" s="15" t="str">
        <f t="shared" si="115"/>
        <v/>
      </c>
      <c r="S392" s="15">
        <f t="shared" si="116"/>
        <v>1334.45</v>
      </c>
      <c r="T392" s="18" t="str">
        <f t="shared" si="117"/>
        <v/>
      </c>
      <c r="U392" s="18">
        <f t="shared" si="118"/>
        <v>1.136783354536885E-2</v>
      </c>
      <c r="V392" s="18" t="str">
        <f t="shared" si="119"/>
        <v/>
      </c>
      <c r="W392" s="18">
        <f t="shared" si="120"/>
        <v>-3.0630159500951845E-3</v>
      </c>
      <c r="X392" s="18" t="str">
        <f t="shared" si="121"/>
        <v/>
      </c>
      <c r="Y392" s="18" t="str">
        <f t="shared" si="122"/>
        <v/>
      </c>
      <c r="Z392" s="18" t="str">
        <f t="shared" si="123"/>
        <v/>
      </c>
      <c r="AA392" s="18" t="str">
        <f t="shared" si="124"/>
        <v/>
      </c>
    </row>
    <row r="393" spans="1:27">
      <c r="A393" s="11">
        <v>42583</v>
      </c>
      <c r="B393" s="12">
        <v>1242.3</v>
      </c>
      <c r="C393" s="12">
        <v>1374.3</v>
      </c>
      <c r="D393" s="9">
        <f t="shared" si="132"/>
        <v>-4.3855061273705559E-2</v>
      </c>
      <c r="E393" s="9">
        <f t="shared" si="125"/>
        <v>-3.5585567472582354E-2</v>
      </c>
      <c r="F393" s="9">
        <f t="shared" si="126"/>
        <v>9.9008255243182904E-3</v>
      </c>
      <c r="G393" s="9">
        <f t="shared" si="127"/>
        <v>-1.3308710042866202E-2</v>
      </c>
      <c r="H393" s="9">
        <f t="shared" si="128"/>
        <v>-5.7862424902298509E-2</v>
      </c>
      <c r="I393" s="9">
        <f t="shared" si="129"/>
        <v>-0.83523275718896095</v>
      </c>
      <c r="J393" s="3">
        <f t="shared" si="130"/>
        <v>-3.1295137217140835E-3</v>
      </c>
      <c r="K393" s="3">
        <f t="shared" si="130"/>
        <v>-1.4550745725721751E-4</v>
      </c>
      <c r="L393" s="15" t="str">
        <f t="shared" si="131"/>
        <v/>
      </c>
      <c r="M393" s="12">
        <v>-0.48931413478734109</v>
      </c>
      <c r="N393" s="15" t="str">
        <f t="shared" si="111"/>
        <v/>
      </c>
      <c r="O393" s="15" t="str">
        <f t="shared" si="112"/>
        <v>Exit Trade</v>
      </c>
      <c r="P393" s="15" t="str">
        <f t="shared" si="113"/>
        <v/>
      </c>
      <c r="Q393" s="15">
        <f t="shared" si="114"/>
        <v>1232.2</v>
      </c>
      <c r="R393" s="15" t="str">
        <f t="shared" si="115"/>
        <v/>
      </c>
      <c r="S393" s="15">
        <f t="shared" si="116"/>
        <v>1334.45</v>
      </c>
      <c r="T393" s="18" t="str">
        <f t="shared" si="117"/>
        <v/>
      </c>
      <c r="U393" s="18">
        <f t="shared" si="118"/>
        <v>1.136783354536885E-2</v>
      </c>
      <c r="V393" s="18" t="str">
        <f t="shared" si="119"/>
        <v/>
      </c>
      <c r="W393" s="18">
        <f t="shared" si="120"/>
        <v>-3.0630159500951845E-3</v>
      </c>
      <c r="X393" s="18" t="str">
        <f t="shared" si="121"/>
        <v/>
      </c>
      <c r="Y393" s="18" t="str">
        <f t="shared" si="122"/>
        <v/>
      </c>
      <c r="Z393" s="18" t="str">
        <f t="shared" si="123"/>
        <v/>
      </c>
      <c r="AA393" s="18" t="str">
        <f t="shared" si="124"/>
        <v/>
      </c>
    </row>
    <row r="394" spans="1:27">
      <c r="A394" s="11">
        <v>42584</v>
      </c>
      <c r="B394" s="12">
        <v>1243.3</v>
      </c>
      <c r="C394" s="12">
        <v>1342.15</v>
      </c>
      <c r="D394" s="9">
        <f t="shared" si="132"/>
        <v>-3.3225122073337977E-2</v>
      </c>
      <c r="E394" s="9">
        <f t="shared" si="125"/>
        <v>-3.6023303160719965E-2</v>
      </c>
      <c r="F394" s="9">
        <f t="shared" si="126"/>
        <v>9.4733188099531598E-3</v>
      </c>
      <c r="G394" s="9">
        <f t="shared" si="127"/>
        <v>-1.4708335838325357E-2</v>
      </c>
      <c r="H394" s="9">
        <f t="shared" si="128"/>
        <v>-5.7338270483114573E-2</v>
      </c>
      <c r="I394" s="9">
        <f t="shared" si="129"/>
        <v>0.29537495185341733</v>
      </c>
      <c r="J394" s="3">
        <f t="shared" si="130"/>
        <v>8.0495854463495133E-4</v>
      </c>
      <c r="K394" s="3">
        <f t="shared" si="130"/>
        <v>-2.3393727715928011E-2</v>
      </c>
      <c r="L394" s="15" t="str">
        <f t="shared" si="131"/>
        <v>Exit Trade</v>
      </c>
      <c r="M394" s="12">
        <v>-0.48931413478734109</v>
      </c>
      <c r="N394" s="15" t="str">
        <f t="shared" si="111"/>
        <v/>
      </c>
      <c r="O394" s="15" t="str">
        <f t="shared" si="112"/>
        <v>Exit Trade</v>
      </c>
      <c r="P394" s="15" t="str">
        <f t="shared" si="113"/>
        <v/>
      </c>
      <c r="Q394" s="15">
        <f t="shared" si="114"/>
        <v>1232.2</v>
      </c>
      <c r="R394" s="15" t="str">
        <f t="shared" si="115"/>
        <v/>
      </c>
      <c r="S394" s="15">
        <f t="shared" si="116"/>
        <v>1334.45</v>
      </c>
      <c r="T394" s="18" t="str">
        <f t="shared" si="117"/>
        <v/>
      </c>
      <c r="U394" s="18">
        <f t="shared" si="118"/>
        <v>1.136783354536885E-2</v>
      </c>
      <c r="V394" s="18" t="str">
        <f t="shared" si="119"/>
        <v/>
      </c>
      <c r="W394" s="18">
        <f t="shared" si="120"/>
        <v>-3.0630159500951845E-3</v>
      </c>
      <c r="X394" s="18" t="str">
        <f t="shared" si="121"/>
        <v/>
      </c>
      <c r="Y394" s="18" t="str">
        <f t="shared" si="122"/>
        <v/>
      </c>
      <c r="Z394" s="18" t="str">
        <f t="shared" si="123"/>
        <v/>
      </c>
      <c r="AA394" s="18" t="str">
        <f t="shared" si="124"/>
        <v/>
      </c>
    </row>
    <row r="395" spans="1:27">
      <c r="A395" s="11">
        <v>42585</v>
      </c>
      <c r="B395" s="12">
        <v>1240.45</v>
      </c>
      <c r="C395" s="12">
        <v>1325.45</v>
      </c>
      <c r="D395" s="9">
        <f t="shared" si="132"/>
        <v>-2.87840860315377E-2</v>
      </c>
      <c r="E395" s="9">
        <f t="shared" si="125"/>
        <v>-3.6121683474714977E-2</v>
      </c>
      <c r="F395" s="9">
        <f t="shared" si="126"/>
        <v>9.3786925483384312E-3</v>
      </c>
      <c r="G395" s="9">
        <f t="shared" si="127"/>
        <v>-1.5019625240953509E-2</v>
      </c>
      <c r="H395" s="9">
        <f t="shared" si="128"/>
        <v>-5.7223741708476446E-2</v>
      </c>
      <c r="I395" s="9">
        <f t="shared" si="129"/>
        <v>0.7823689075378889</v>
      </c>
      <c r="J395" s="3">
        <f t="shared" si="130"/>
        <v>-2.2922866564786528E-3</v>
      </c>
      <c r="K395" s="3">
        <f t="shared" si="130"/>
        <v>-1.244272249748541E-2</v>
      </c>
      <c r="L395" s="15" t="str">
        <f t="shared" si="131"/>
        <v/>
      </c>
      <c r="M395" s="12">
        <v>-0.48931413478734109</v>
      </c>
      <c r="N395" s="15" t="str">
        <f t="shared" si="111"/>
        <v/>
      </c>
      <c r="O395" s="15" t="str">
        <f t="shared" si="112"/>
        <v>Exit Trade</v>
      </c>
      <c r="P395" s="15" t="str">
        <f t="shared" si="113"/>
        <v/>
      </c>
      <c r="Q395" s="15">
        <f t="shared" si="114"/>
        <v>1232.2</v>
      </c>
      <c r="R395" s="15" t="str">
        <f t="shared" si="115"/>
        <v/>
      </c>
      <c r="S395" s="15">
        <f t="shared" si="116"/>
        <v>1334.45</v>
      </c>
      <c r="T395" s="18" t="str">
        <f t="shared" si="117"/>
        <v/>
      </c>
      <c r="U395" s="18">
        <f t="shared" si="118"/>
        <v>1.136783354536885E-2</v>
      </c>
      <c r="V395" s="18" t="str">
        <f t="shared" si="119"/>
        <v/>
      </c>
      <c r="W395" s="18">
        <f t="shared" si="120"/>
        <v>-3.0630159500951845E-3</v>
      </c>
      <c r="X395" s="18" t="str">
        <f t="shared" si="121"/>
        <v/>
      </c>
      <c r="Y395" s="18" t="str">
        <f t="shared" si="122"/>
        <v/>
      </c>
      <c r="Z395" s="18" t="str">
        <f t="shared" si="123"/>
        <v/>
      </c>
      <c r="AA395" s="18" t="str">
        <f t="shared" si="124"/>
        <v/>
      </c>
    </row>
    <row r="396" spans="1:27">
      <c r="A396" s="11">
        <v>42586</v>
      </c>
      <c r="B396" s="12">
        <v>1241</v>
      </c>
      <c r="C396" s="12">
        <v>1320.15</v>
      </c>
      <c r="D396" s="9">
        <f t="shared" si="132"/>
        <v>-2.685149854893255E-2</v>
      </c>
      <c r="E396" s="9">
        <f t="shared" si="125"/>
        <v>-3.6213362907932041E-2</v>
      </c>
      <c r="F396" s="9">
        <f t="shared" si="126"/>
        <v>9.2699486019498668E-3</v>
      </c>
      <c r="G396" s="9">
        <f t="shared" si="127"/>
        <v>-1.5355978553544841E-2</v>
      </c>
      <c r="H396" s="9">
        <f t="shared" si="128"/>
        <v>-5.7070747262319241E-2</v>
      </c>
      <c r="I396" s="9">
        <f t="shared" si="129"/>
        <v>1.0099154548742904</v>
      </c>
      <c r="J396" s="3">
        <f t="shared" si="130"/>
        <v>4.4338748034983635E-4</v>
      </c>
      <c r="K396" s="3">
        <f t="shared" si="130"/>
        <v>-3.9986419706514427E-3</v>
      </c>
      <c r="L396" s="15" t="str">
        <f t="shared" si="131"/>
        <v/>
      </c>
      <c r="M396" s="12">
        <v>-0.48931413478734109</v>
      </c>
      <c r="N396" s="15" t="str">
        <f t="shared" si="111"/>
        <v/>
      </c>
      <c r="O396" s="15" t="str">
        <f t="shared" si="112"/>
        <v>Exit Trade</v>
      </c>
      <c r="P396" s="15" t="str">
        <f t="shared" si="113"/>
        <v/>
      </c>
      <c r="Q396" s="15">
        <f t="shared" si="114"/>
        <v>1232.2</v>
      </c>
      <c r="R396" s="15" t="str">
        <f t="shared" si="115"/>
        <v/>
      </c>
      <c r="S396" s="15">
        <f t="shared" si="116"/>
        <v>1334.45</v>
      </c>
      <c r="T396" s="18" t="str">
        <f t="shared" si="117"/>
        <v/>
      </c>
      <c r="U396" s="18">
        <f t="shared" si="118"/>
        <v>1.136783354536885E-2</v>
      </c>
      <c r="V396" s="18" t="str">
        <f t="shared" si="119"/>
        <v/>
      </c>
      <c r="W396" s="18">
        <f t="shared" si="120"/>
        <v>-3.0630159500951845E-3</v>
      </c>
      <c r="X396" s="18" t="str">
        <f t="shared" si="121"/>
        <v/>
      </c>
      <c r="Y396" s="18" t="str">
        <f t="shared" si="122"/>
        <v/>
      </c>
      <c r="Z396" s="18" t="str">
        <f t="shared" si="123"/>
        <v/>
      </c>
      <c r="AA396" s="18" t="str">
        <f t="shared" si="124"/>
        <v/>
      </c>
    </row>
    <row r="397" spans="1:27">
      <c r="A397" s="11">
        <v>42587</v>
      </c>
      <c r="B397" s="12">
        <v>1249.25</v>
      </c>
      <c r="C397" s="12">
        <v>1342.1</v>
      </c>
      <c r="D397" s="9">
        <f t="shared" si="132"/>
        <v>-3.113551824754697E-2</v>
      </c>
      <c r="E397" s="9">
        <f t="shared" si="125"/>
        <v>-3.6592537626893192E-2</v>
      </c>
      <c r="F397" s="9">
        <f t="shared" si="126"/>
        <v>8.7941864051061542E-3</v>
      </c>
      <c r="G397" s="9">
        <f t="shared" si="127"/>
        <v>-1.6805618215404345E-2</v>
      </c>
      <c r="H397" s="9">
        <f t="shared" si="128"/>
        <v>-5.6379457038382041E-2</v>
      </c>
      <c r="I397" s="9">
        <f t="shared" si="129"/>
        <v>0.62052578009691961</v>
      </c>
      <c r="J397" s="3">
        <f t="shared" si="130"/>
        <v>6.6478646253021753E-3</v>
      </c>
      <c r="K397" s="3">
        <f t="shared" si="130"/>
        <v>1.6626898458508364E-2</v>
      </c>
      <c r="L397" s="15" t="str">
        <f t="shared" si="131"/>
        <v/>
      </c>
      <c r="M397" s="12">
        <v>-0.48931413478734109</v>
      </c>
      <c r="N397" s="15" t="str">
        <f t="shared" si="111"/>
        <v/>
      </c>
      <c r="O397" s="15" t="str">
        <f t="shared" si="112"/>
        <v>Exit Trade</v>
      </c>
      <c r="P397" s="15" t="str">
        <f t="shared" si="113"/>
        <v/>
      </c>
      <c r="Q397" s="15">
        <f t="shared" si="114"/>
        <v>1232.2</v>
      </c>
      <c r="R397" s="15" t="str">
        <f t="shared" si="115"/>
        <v/>
      </c>
      <c r="S397" s="15">
        <f t="shared" si="116"/>
        <v>1334.45</v>
      </c>
      <c r="T397" s="18" t="str">
        <f t="shared" si="117"/>
        <v/>
      </c>
      <c r="U397" s="18">
        <f t="shared" si="118"/>
        <v>1.136783354536885E-2</v>
      </c>
      <c r="V397" s="18" t="str">
        <f t="shared" si="119"/>
        <v/>
      </c>
      <c r="W397" s="18">
        <f t="shared" si="120"/>
        <v>-3.0630159500951845E-3</v>
      </c>
      <c r="X397" s="18" t="str">
        <f t="shared" si="121"/>
        <v/>
      </c>
      <c r="Y397" s="18" t="str">
        <f t="shared" si="122"/>
        <v/>
      </c>
      <c r="Z397" s="18" t="str">
        <f t="shared" si="123"/>
        <v/>
      </c>
      <c r="AA397" s="18" t="str">
        <f t="shared" si="124"/>
        <v/>
      </c>
    </row>
    <row r="398" spans="1:27">
      <c r="A398" s="11">
        <v>42590</v>
      </c>
      <c r="B398" s="12">
        <v>1249.5999999999999</v>
      </c>
      <c r="C398" s="12">
        <v>1367.45</v>
      </c>
      <c r="D398" s="9">
        <f t="shared" si="132"/>
        <v>-3.9140439041835055E-2</v>
      </c>
      <c r="E398" s="9">
        <f t="shared" si="125"/>
        <v>-3.7158254935368534E-2</v>
      </c>
      <c r="F398" s="9">
        <f t="shared" si="126"/>
        <v>8.3699867942819261E-3</v>
      </c>
      <c r="G398" s="9">
        <f t="shared" si="127"/>
        <v>-1.83257846482342E-2</v>
      </c>
      <c r="H398" s="9">
        <f t="shared" si="128"/>
        <v>-5.5990725222502868E-2</v>
      </c>
      <c r="I398" s="9">
        <f t="shared" si="129"/>
        <v>-0.2368204580466815</v>
      </c>
      <c r="J398" s="3">
        <f t="shared" si="130"/>
        <v>2.801681008604435E-4</v>
      </c>
      <c r="K398" s="3">
        <f t="shared" si="130"/>
        <v>1.8888309365919186E-2</v>
      </c>
      <c r="L398" s="15" t="str">
        <f t="shared" si="131"/>
        <v>Exit Trade</v>
      </c>
      <c r="M398" s="12">
        <v>-0.48931413478734109</v>
      </c>
      <c r="N398" s="15" t="str">
        <f t="shared" si="111"/>
        <v/>
      </c>
      <c r="O398" s="15" t="str">
        <f t="shared" si="112"/>
        <v>Exit Trade</v>
      </c>
      <c r="P398" s="15" t="str">
        <f t="shared" si="113"/>
        <v/>
      </c>
      <c r="Q398" s="15">
        <f t="shared" si="114"/>
        <v>1232.2</v>
      </c>
      <c r="R398" s="15" t="str">
        <f t="shared" si="115"/>
        <v/>
      </c>
      <c r="S398" s="15">
        <f t="shared" si="116"/>
        <v>1334.45</v>
      </c>
      <c r="T398" s="18" t="str">
        <f t="shared" si="117"/>
        <v/>
      </c>
      <c r="U398" s="18">
        <f t="shared" si="118"/>
        <v>1.136783354536885E-2</v>
      </c>
      <c r="V398" s="18" t="str">
        <f t="shared" si="119"/>
        <v/>
      </c>
      <c r="W398" s="18">
        <f t="shared" si="120"/>
        <v>-3.0630159500951845E-3</v>
      </c>
      <c r="X398" s="18" t="str">
        <f t="shared" si="121"/>
        <v/>
      </c>
      <c r="Y398" s="18" t="str">
        <f t="shared" si="122"/>
        <v/>
      </c>
      <c r="Z398" s="18" t="str">
        <f t="shared" si="123"/>
        <v/>
      </c>
      <c r="AA398" s="18" t="str">
        <f t="shared" si="124"/>
        <v/>
      </c>
    </row>
    <row r="399" spans="1:27">
      <c r="A399" s="11">
        <v>42591</v>
      </c>
      <c r="B399" s="12">
        <v>1247.2</v>
      </c>
      <c r="C399" s="12">
        <v>1343</v>
      </c>
      <c r="D399" s="9">
        <f t="shared" si="132"/>
        <v>-3.2139910487930086E-2</v>
      </c>
      <c r="E399" s="9">
        <f t="shared" si="125"/>
        <v>-3.7563118366539056E-2</v>
      </c>
      <c r="F399" s="9">
        <f t="shared" si="126"/>
        <v>7.7843757085938013E-3</v>
      </c>
      <c r="G399" s="9">
        <f t="shared" si="127"/>
        <v>-2.0048273022203002E-2</v>
      </c>
      <c r="H399" s="9">
        <f t="shared" si="128"/>
        <v>-5.5077963710875109E-2</v>
      </c>
      <c r="I399" s="9">
        <f t="shared" si="129"/>
        <v>0.69667858819068207</v>
      </c>
      <c r="J399" s="3">
        <f t="shared" si="130"/>
        <v>-1.9206145966708258E-3</v>
      </c>
      <c r="K399" s="3">
        <f t="shared" si="130"/>
        <v>-1.7879995612271049E-2</v>
      </c>
      <c r="L399" s="15" t="str">
        <f t="shared" si="131"/>
        <v/>
      </c>
      <c r="M399" s="12">
        <v>-0.48931413478734109</v>
      </c>
      <c r="N399" s="15" t="str">
        <f t="shared" si="111"/>
        <v/>
      </c>
      <c r="O399" s="15" t="str">
        <f t="shared" si="112"/>
        <v>Exit Trade</v>
      </c>
      <c r="P399" s="15" t="str">
        <f t="shared" si="113"/>
        <v/>
      </c>
      <c r="Q399" s="15">
        <f t="shared" si="114"/>
        <v>1232.2</v>
      </c>
      <c r="R399" s="15" t="str">
        <f t="shared" si="115"/>
        <v/>
      </c>
      <c r="S399" s="15">
        <f t="shared" si="116"/>
        <v>1334.45</v>
      </c>
      <c r="T399" s="18" t="str">
        <f t="shared" si="117"/>
        <v/>
      </c>
      <c r="U399" s="18">
        <f t="shared" si="118"/>
        <v>1.136783354536885E-2</v>
      </c>
      <c r="V399" s="18" t="str">
        <f t="shared" si="119"/>
        <v/>
      </c>
      <c r="W399" s="18">
        <f t="shared" si="120"/>
        <v>-3.0630159500951845E-3</v>
      </c>
      <c r="X399" s="18" t="str">
        <f t="shared" si="121"/>
        <v/>
      </c>
      <c r="Y399" s="18" t="str">
        <f t="shared" si="122"/>
        <v/>
      </c>
      <c r="Z399" s="18" t="str">
        <f t="shared" si="123"/>
        <v/>
      </c>
      <c r="AA399" s="18" t="str">
        <f t="shared" si="124"/>
        <v/>
      </c>
    </row>
    <row r="400" spans="1:27">
      <c r="A400" s="11">
        <v>42592</v>
      </c>
      <c r="B400" s="12">
        <v>1226.9000000000001</v>
      </c>
      <c r="C400" s="12">
        <v>1337.15</v>
      </c>
      <c r="D400" s="9">
        <f t="shared" si="132"/>
        <v>-3.7370962205514384E-2</v>
      </c>
      <c r="E400" s="9">
        <f t="shared" si="125"/>
        <v>-3.806000724397765E-2</v>
      </c>
      <c r="F400" s="9">
        <f t="shared" si="126"/>
        <v>7.2443894507012519E-3</v>
      </c>
      <c r="G400" s="9">
        <f t="shared" si="127"/>
        <v>-2.1760130979899834E-2</v>
      </c>
      <c r="H400" s="9">
        <f t="shared" si="128"/>
        <v>-5.435988350805547E-2</v>
      </c>
      <c r="I400" s="9">
        <f t="shared" si="129"/>
        <v>9.5114300956938125E-2</v>
      </c>
      <c r="J400" s="3">
        <f t="shared" si="130"/>
        <v>-1.6276459268761988E-2</v>
      </c>
      <c r="K400" s="3">
        <f t="shared" si="130"/>
        <v>-4.355919583023015E-3</v>
      </c>
      <c r="L400" s="15" t="str">
        <f t="shared" si="131"/>
        <v>Exit Trade</v>
      </c>
      <c r="M400" s="12">
        <v>-0.48931413478734109</v>
      </c>
      <c r="N400" s="15" t="str">
        <f t="shared" ref="N400:N463" si="133">IF(M400&lt;&gt;M399,L400,"")</f>
        <v/>
      </c>
      <c r="O400" s="15" t="str">
        <f t="shared" ref="O400:O463" si="134">IF(M400&lt;&gt;M399,N400,O399)</f>
        <v>Exit Trade</v>
      </c>
      <c r="P400" s="15" t="str">
        <f t="shared" ref="P400:P463" si="135">IF(OR(N400="Enter Trade",N400="Exit Trade"),B400,"")</f>
        <v/>
      </c>
      <c r="Q400" s="15">
        <f t="shared" ref="Q400:Q463" si="136">IF(M400&lt;&gt;M399,P400,Q399)</f>
        <v>1232.2</v>
      </c>
      <c r="R400" s="15" t="str">
        <f t="shared" ref="R400:R463" si="137">IF(OR(N400="Enter Trade",N400="Exit Trade"),C400,"")</f>
        <v/>
      </c>
      <c r="S400" s="15">
        <f t="shared" ref="S400:S463" si="138">IF(M400&lt;&gt;M399,R400,S399)</f>
        <v>1334.45</v>
      </c>
      <c r="T400" s="18" t="str">
        <f t="shared" ref="T400:T463" si="139">IF(OR(N400="Enter Trade",N400="Exit Trade"),J400,"")</f>
        <v/>
      </c>
      <c r="U400" s="18">
        <f t="shared" ref="U400:U463" si="140">IF(M400&lt;&gt;M399,T400,U399)</f>
        <v>1.136783354536885E-2</v>
      </c>
      <c r="V400" s="18" t="str">
        <f t="shared" ref="V400:V463" si="141">IF(OR(N400="Enter Trade",N400="Exit Trade"),K400,"")</f>
        <v/>
      </c>
      <c r="W400" s="18">
        <f t="shared" ref="W400:W463" si="142">IF(M400&lt;&gt;M399,V400,W399)</f>
        <v>-3.0630159500951845E-3</v>
      </c>
      <c r="X400" s="18" t="str">
        <f t="shared" si="121"/>
        <v/>
      </c>
      <c r="Y400" s="18" t="str">
        <f t="shared" si="122"/>
        <v/>
      </c>
      <c r="Z400" s="18" t="str">
        <f t="shared" si="123"/>
        <v/>
      </c>
      <c r="AA400" s="18" t="str">
        <f t="shared" si="124"/>
        <v/>
      </c>
    </row>
    <row r="401" spans="1:27">
      <c r="A401" s="11">
        <v>42593</v>
      </c>
      <c r="B401" s="12">
        <v>1228.25</v>
      </c>
      <c r="C401" s="12">
        <v>1348.45</v>
      </c>
      <c r="D401" s="9">
        <f t="shared" si="132"/>
        <v>-4.0548074810618E-2</v>
      </c>
      <c r="E401" s="9">
        <f t="shared" si="125"/>
        <v>-3.8449890994462985E-2</v>
      </c>
      <c r="F401" s="9">
        <f t="shared" si="126"/>
        <v>7.0436787963051436E-3</v>
      </c>
      <c r="G401" s="9">
        <f t="shared" si="127"/>
        <v>-2.2601613702776413E-2</v>
      </c>
      <c r="H401" s="9">
        <f t="shared" si="128"/>
        <v>-5.4298168286149556E-2</v>
      </c>
      <c r="I401" s="9">
        <f t="shared" si="129"/>
        <v>-0.29788181386914542</v>
      </c>
      <c r="J401" s="3">
        <f t="shared" si="130"/>
        <v>1.1003341755643564E-3</v>
      </c>
      <c r="K401" s="3">
        <f t="shared" si="130"/>
        <v>8.450809557641218E-3</v>
      </c>
      <c r="L401" s="15" t="str">
        <f t="shared" si="131"/>
        <v>Exit Trade</v>
      </c>
      <c r="M401" s="12">
        <v>-0.48931413478734109</v>
      </c>
      <c r="N401" s="15" t="str">
        <f t="shared" si="133"/>
        <v/>
      </c>
      <c r="O401" s="15" t="str">
        <f t="shared" si="134"/>
        <v>Exit Trade</v>
      </c>
      <c r="P401" s="15" t="str">
        <f t="shared" si="135"/>
        <v/>
      </c>
      <c r="Q401" s="15">
        <f t="shared" si="136"/>
        <v>1232.2</v>
      </c>
      <c r="R401" s="15" t="str">
        <f t="shared" si="137"/>
        <v/>
      </c>
      <c r="S401" s="15">
        <f t="shared" si="138"/>
        <v>1334.45</v>
      </c>
      <c r="T401" s="18" t="str">
        <f t="shared" si="139"/>
        <v/>
      </c>
      <c r="U401" s="18">
        <f t="shared" si="140"/>
        <v>1.136783354536885E-2</v>
      </c>
      <c r="V401" s="18" t="str">
        <f t="shared" si="141"/>
        <v/>
      </c>
      <c r="W401" s="18">
        <f t="shared" si="142"/>
        <v>-3.0630159500951845E-3</v>
      </c>
      <c r="X401" s="18" t="str">
        <f t="shared" si="121"/>
        <v/>
      </c>
      <c r="Y401" s="18" t="str">
        <f t="shared" si="122"/>
        <v/>
      </c>
      <c r="Z401" s="18" t="str">
        <f t="shared" si="123"/>
        <v/>
      </c>
      <c r="AA401" s="18" t="str">
        <f t="shared" si="124"/>
        <v/>
      </c>
    </row>
    <row r="402" spans="1:27">
      <c r="A402" s="11">
        <v>42594</v>
      </c>
      <c r="B402" s="12">
        <v>1228.7</v>
      </c>
      <c r="C402" s="12">
        <v>1382.15</v>
      </c>
      <c r="D402" s="9">
        <f t="shared" si="132"/>
        <v>-5.1109319812985755E-2</v>
      </c>
      <c r="E402" s="9">
        <f t="shared" si="125"/>
        <v>-3.923401800840378E-2</v>
      </c>
      <c r="F402" s="9">
        <f t="shared" si="126"/>
        <v>7.1016501575037489E-3</v>
      </c>
      <c r="G402" s="9">
        <f t="shared" si="127"/>
        <v>-2.3255305154020346E-2</v>
      </c>
      <c r="H402" s="9">
        <f t="shared" si="128"/>
        <v>-5.5212730862787218E-2</v>
      </c>
      <c r="I402" s="9">
        <f t="shared" si="129"/>
        <v>-1.6721890745398502</v>
      </c>
      <c r="J402" s="3">
        <f t="shared" si="130"/>
        <v>3.6637492367192794E-4</v>
      </c>
      <c r="K402" s="3">
        <f t="shared" si="130"/>
        <v>2.4991657087767471E-2</v>
      </c>
      <c r="L402" s="15" t="str">
        <f t="shared" si="131"/>
        <v/>
      </c>
      <c r="M402" s="12">
        <v>-0.48931413478734109</v>
      </c>
      <c r="N402" s="15" t="str">
        <f t="shared" si="133"/>
        <v/>
      </c>
      <c r="O402" s="15" t="str">
        <f t="shared" si="134"/>
        <v>Exit Trade</v>
      </c>
      <c r="P402" s="15" t="str">
        <f t="shared" si="135"/>
        <v/>
      </c>
      <c r="Q402" s="15">
        <f t="shared" si="136"/>
        <v>1232.2</v>
      </c>
      <c r="R402" s="15" t="str">
        <f t="shared" si="137"/>
        <v/>
      </c>
      <c r="S402" s="15">
        <f t="shared" si="138"/>
        <v>1334.45</v>
      </c>
      <c r="T402" s="18" t="str">
        <f t="shared" si="139"/>
        <v/>
      </c>
      <c r="U402" s="18">
        <f t="shared" si="140"/>
        <v>1.136783354536885E-2</v>
      </c>
      <c r="V402" s="18" t="str">
        <f t="shared" si="141"/>
        <v/>
      </c>
      <c r="W402" s="18">
        <f t="shared" si="142"/>
        <v>-3.0630159500951845E-3</v>
      </c>
      <c r="X402" s="18" t="str">
        <f t="shared" si="121"/>
        <v/>
      </c>
      <c r="Y402" s="18" t="str">
        <f t="shared" si="122"/>
        <v/>
      </c>
      <c r="Z402" s="18" t="str">
        <f t="shared" si="123"/>
        <v/>
      </c>
      <c r="AA402" s="18" t="str">
        <f t="shared" si="124"/>
        <v/>
      </c>
    </row>
    <row r="403" spans="1:27">
      <c r="A403" s="11">
        <v>42598</v>
      </c>
      <c r="B403" s="12">
        <v>1227.3</v>
      </c>
      <c r="C403" s="12">
        <v>1358.55</v>
      </c>
      <c r="D403" s="9">
        <f t="shared" si="132"/>
        <v>-4.4124892580405216E-2</v>
      </c>
      <c r="E403" s="9">
        <f t="shared" si="125"/>
        <v>-3.9891816320771475E-2</v>
      </c>
      <c r="F403" s="9">
        <f t="shared" si="126"/>
        <v>6.5737000545918233E-3</v>
      </c>
      <c r="G403" s="9">
        <f t="shared" si="127"/>
        <v>-2.5100991197939872E-2</v>
      </c>
      <c r="H403" s="9">
        <f t="shared" si="128"/>
        <v>-5.4682641443603075E-2</v>
      </c>
      <c r="I403" s="9">
        <f t="shared" si="129"/>
        <v>-0.64394119361696101</v>
      </c>
      <c r="J403" s="3">
        <f t="shared" si="130"/>
        <v>-1.1394156425491096E-3</v>
      </c>
      <c r="K403" s="3">
        <f t="shared" si="130"/>
        <v>-1.7074847158412714E-2</v>
      </c>
      <c r="L403" s="15" t="str">
        <f t="shared" si="131"/>
        <v/>
      </c>
      <c r="M403" s="12">
        <v>-0.48931413478734109</v>
      </c>
      <c r="N403" s="15" t="str">
        <f t="shared" si="133"/>
        <v/>
      </c>
      <c r="O403" s="15" t="str">
        <f t="shared" si="134"/>
        <v>Exit Trade</v>
      </c>
      <c r="P403" s="15" t="str">
        <f t="shared" si="135"/>
        <v/>
      </c>
      <c r="Q403" s="15">
        <f t="shared" si="136"/>
        <v>1232.2</v>
      </c>
      <c r="R403" s="15" t="str">
        <f t="shared" si="137"/>
        <v/>
      </c>
      <c r="S403" s="15">
        <f t="shared" si="138"/>
        <v>1334.45</v>
      </c>
      <c r="T403" s="18" t="str">
        <f t="shared" si="139"/>
        <v/>
      </c>
      <c r="U403" s="18">
        <f t="shared" si="140"/>
        <v>1.136783354536885E-2</v>
      </c>
      <c r="V403" s="18" t="str">
        <f t="shared" si="141"/>
        <v/>
      </c>
      <c r="W403" s="18">
        <f t="shared" si="142"/>
        <v>-3.0630159500951845E-3</v>
      </c>
      <c r="X403" s="18" t="str">
        <f t="shared" si="121"/>
        <v/>
      </c>
      <c r="Y403" s="18" t="str">
        <f t="shared" si="122"/>
        <v/>
      </c>
      <c r="Z403" s="18" t="str">
        <f t="shared" si="123"/>
        <v/>
      </c>
      <c r="AA403" s="18" t="str">
        <f t="shared" si="124"/>
        <v/>
      </c>
    </row>
    <row r="404" spans="1:27">
      <c r="A404" s="11">
        <v>42599</v>
      </c>
      <c r="B404" s="12">
        <v>1234.9000000000001</v>
      </c>
      <c r="C404" s="12">
        <v>1366.9</v>
      </c>
      <c r="D404" s="9">
        <f t="shared" si="132"/>
        <v>-4.4104952882665575E-2</v>
      </c>
      <c r="E404" s="9">
        <f t="shared" si="125"/>
        <v>-4.0366910834609956E-2</v>
      </c>
      <c r="F404" s="9">
        <f t="shared" si="126"/>
        <v>6.3337518503078479E-3</v>
      </c>
      <c r="G404" s="9">
        <f t="shared" si="127"/>
        <v>-2.61159691714173E-2</v>
      </c>
      <c r="H404" s="9">
        <f t="shared" si="128"/>
        <v>-5.4617852497802613E-2</v>
      </c>
      <c r="I404" s="9">
        <f t="shared" si="129"/>
        <v>-0.59017816554873936</v>
      </c>
      <c r="J404" s="3">
        <f t="shared" si="130"/>
        <v>6.1924549824819821E-3</v>
      </c>
      <c r="K404" s="3">
        <f t="shared" si="130"/>
        <v>6.1462588789519242E-3</v>
      </c>
      <c r="L404" s="15" t="str">
        <f t="shared" si="131"/>
        <v/>
      </c>
      <c r="M404" s="12">
        <v>-0.48931413478734109</v>
      </c>
      <c r="N404" s="15" t="str">
        <f t="shared" si="133"/>
        <v/>
      </c>
      <c r="O404" s="15" t="str">
        <f t="shared" si="134"/>
        <v>Exit Trade</v>
      </c>
      <c r="P404" s="15" t="str">
        <f t="shared" si="135"/>
        <v/>
      </c>
      <c r="Q404" s="15">
        <f t="shared" si="136"/>
        <v>1232.2</v>
      </c>
      <c r="R404" s="15" t="str">
        <f t="shared" si="137"/>
        <v/>
      </c>
      <c r="S404" s="15">
        <f t="shared" si="138"/>
        <v>1334.45</v>
      </c>
      <c r="T404" s="18" t="str">
        <f t="shared" si="139"/>
        <v/>
      </c>
      <c r="U404" s="18">
        <f t="shared" si="140"/>
        <v>1.136783354536885E-2</v>
      </c>
      <c r="V404" s="18" t="str">
        <f t="shared" si="141"/>
        <v/>
      </c>
      <c r="W404" s="18">
        <f t="shared" si="142"/>
        <v>-3.0630159500951845E-3</v>
      </c>
      <c r="X404" s="18" t="str">
        <f t="shared" si="121"/>
        <v/>
      </c>
      <c r="Y404" s="18" t="str">
        <f t="shared" si="122"/>
        <v/>
      </c>
      <c r="Z404" s="18" t="str">
        <f t="shared" si="123"/>
        <v/>
      </c>
      <c r="AA404" s="18" t="str">
        <f t="shared" si="124"/>
        <v/>
      </c>
    </row>
    <row r="405" spans="1:27">
      <c r="A405" s="11">
        <v>42600</v>
      </c>
      <c r="B405" s="12">
        <v>1252.5</v>
      </c>
      <c r="C405" s="12">
        <v>1374.3</v>
      </c>
      <c r="D405" s="9">
        <f t="shared" si="132"/>
        <v>-4.030381195646271E-2</v>
      </c>
      <c r="E405" s="9">
        <f t="shared" si="125"/>
        <v>-4.0574964097430173E-2</v>
      </c>
      <c r="F405" s="9">
        <f t="shared" si="126"/>
        <v>6.2210215313999451E-3</v>
      </c>
      <c r="G405" s="9">
        <f t="shared" si="127"/>
        <v>-2.6577665651780297E-2</v>
      </c>
      <c r="H405" s="9">
        <f t="shared" si="128"/>
        <v>-5.457226254308005E-2</v>
      </c>
      <c r="I405" s="9">
        <f t="shared" si="129"/>
        <v>4.3586433449691819E-2</v>
      </c>
      <c r="J405" s="3">
        <f t="shared" si="130"/>
        <v>1.4252166167300922E-2</v>
      </c>
      <c r="K405" s="3">
        <f t="shared" si="130"/>
        <v>5.4137098544149997E-3</v>
      </c>
      <c r="L405" s="15" t="str">
        <f t="shared" si="131"/>
        <v>Exit Trade</v>
      </c>
      <c r="M405" s="12">
        <v>-0.48931413478734109</v>
      </c>
      <c r="N405" s="15" t="str">
        <f t="shared" si="133"/>
        <v/>
      </c>
      <c r="O405" s="15" t="str">
        <f t="shared" si="134"/>
        <v>Exit Trade</v>
      </c>
      <c r="P405" s="15" t="str">
        <f t="shared" si="135"/>
        <v/>
      </c>
      <c r="Q405" s="15">
        <f t="shared" si="136"/>
        <v>1232.2</v>
      </c>
      <c r="R405" s="15" t="str">
        <f t="shared" si="137"/>
        <v/>
      </c>
      <c r="S405" s="15">
        <f t="shared" si="138"/>
        <v>1334.45</v>
      </c>
      <c r="T405" s="18" t="str">
        <f t="shared" si="139"/>
        <v/>
      </c>
      <c r="U405" s="18">
        <f t="shared" si="140"/>
        <v>1.136783354536885E-2</v>
      </c>
      <c r="V405" s="18" t="str">
        <f t="shared" si="141"/>
        <v/>
      </c>
      <c r="W405" s="18">
        <f t="shared" si="142"/>
        <v>-3.0630159500951845E-3</v>
      </c>
      <c r="X405" s="18" t="str">
        <f t="shared" si="121"/>
        <v/>
      </c>
      <c r="Y405" s="18" t="str">
        <f t="shared" si="122"/>
        <v/>
      </c>
      <c r="Z405" s="18" t="str">
        <f t="shared" si="123"/>
        <v/>
      </c>
      <c r="AA405" s="18" t="str">
        <f t="shared" si="124"/>
        <v/>
      </c>
    </row>
    <row r="406" spans="1:27">
      <c r="A406" s="11">
        <v>42601</v>
      </c>
      <c r="B406" s="12">
        <v>1247.0999999999999</v>
      </c>
      <c r="C406" s="12">
        <v>1369.4</v>
      </c>
      <c r="D406" s="9">
        <f t="shared" si="132"/>
        <v>-4.0629044305422829E-2</v>
      </c>
      <c r="E406" s="9">
        <f t="shared" si="125"/>
        <v>-4.0701987923800469E-2</v>
      </c>
      <c r="F406" s="9">
        <f t="shared" si="126"/>
        <v>6.1804439290225766E-3</v>
      </c>
      <c r="G406" s="9">
        <f t="shared" si="127"/>
        <v>-2.6795989083499672E-2</v>
      </c>
      <c r="H406" s="9">
        <f t="shared" si="128"/>
        <v>-5.4607986764101266E-2</v>
      </c>
      <c r="I406" s="9">
        <f t="shared" si="129"/>
        <v>1.1802326696162675E-2</v>
      </c>
      <c r="J406" s="3">
        <f t="shared" si="130"/>
        <v>-4.3113772455090548E-3</v>
      </c>
      <c r="K406" s="3">
        <f t="shared" si="130"/>
        <v>-3.5654515025830341E-3</v>
      </c>
      <c r="L406" s="15" t="str">
        <f t="shared" si="131"/>
        <v>Exit Trade</v>
      </c>
      <c r="M406" s="12">
        <v>-0.48931413478734109</v>
      </c>
      <c r="N406" s="15" t="str">
        <f t="shared" si="133"/>
        <v/>
      </c>
      <c r="O406" s="15" t="str">
        <f t="shared" si="134"/>
        <v>Exit Trade</v>
      </c>
      <c r="P406" s="15" t="str">
        <f t="shared" si="135"/>
        <v/>
      </c>
      <c r="Q406" s="15">
        <f t="shared" si="136"/>
        <v>1232.2</v>
      </c>
      <c r="R406" s="15" t="str">
        <f t="shared" si="137"/>
        <v/>
      </c>
      <c r="S406" s="15">
        <f t="shared" si="138"/>
        <v>1334.45</v>
      </c>
      <c r="T406" s="18" t="str">
        <f t="shared" si="139"/>
        <v/>
      </c>
      <c r="U406" s="18">
        <f t="shared" si="140"/>
        <v>1.136783354536885E-2</v>
      </c>
      <c r="V406" s="18" t="str">
        <f t="shared" si="141"/>
        <v/>
      </c>
      <c r="W406" s="18">
        <f t="shared" si="142"/>
        <v>-3.0630159500951845E-3</v>
      </c>
      <c r="X406" s="18" t="str">
        <f t="shared" si="121"/>
        <v/>
      </c>
      <c r="Y406" s="18" t="str">
        <f t="shared" si="122"/>
        <v/>
      </c>
      <c r="Z406" s="18" t="str">
        <f t="shared" si="123"/>
        <v/>
      </c>
      <c r="AA406" s="18" t="str">
        <f t="shared" si="124"/>
        <v/>
      </c>
    </row>
    <row r="407" spans="1:27">
      <c r="A407" s="11">
        <v>42604</v>
      </c>
      <c r="B407" s="12">
        <v>1250.3</v>
      </c>
      <c r="C407" s="12">
        <v>1377.55</v>
      </c>
      <c r="D407" s="9">
        <f t="shared" si="132"/>
        <v>-4.2093139924742902E-2</v>
      </c>
      <c r="E407" s="9">
        <f t="shared" si="125"/>
        <v>-4.0786346599342306E-2</v>
      </c>
      <c r="F407" s="9">
        <f t="shared" si="126"/>
        <v>6.18162413917012E-3</v>
      </c>
      <c r="G407" s="9">
        <f t="shared" si="127"/>
        <v>-2.6877692286209537E-2</v>
      </c>
      <c r="H407" s="9">
        <f t="shared" si="128"/>
        <v>-5.4695000912475075E-2</v>
      </c>
      <c r="I407" s="9">
        <f t="shared" si="129"/>
        <v>-0.21139967361005424</v>
      </c>
      <c r="J407" s="3">
        <f t="shared" si="130"/>
        <v>2.565953010985523E-3</v>
      </c>
      <c r="K407" s="3">
        <f t="shared" si="130"/>
        <v>5.9515116109243923E-3</v>
      </c>
      <c r="L407" s="15" t="str">
        <f t="shared" si="131"/>
        <v>Exit Trade</v>
      </c>
      <c r="M407" s="12">
        <v>-0.48931413478734109</v>
      </c>
      <c r="N407" s="15" t="str">
        <f t="shared" si="133"/>
        <v/>
      </c>
      <c r="O407" s="15" t="str">
        <f t="shared" si="134"/>
        <v>Exit Trade</v>
      </c>
      <c r="P407" s="15" t="str">
        <f t="shared" si="135"/>
        <v/>
      </c>
      <c r="Q407" s="15">
        <f t="shared" si="136"/>
        <v>1232.2</v>
      </c>
      <c r="R407" s="15" t="str">
        <f t="shared" si="137"/>
        <v/>
      </c>
      <c r="S407" s="15">
        <f t="shared" si="138"/>
        <v>1334.45</v>
      </c>
      <c r="T407" s="18" t="str">
        <f t="shared" si="139"/>
        <v/>
      </c>
      <c r="U407" s="18">
        <f t="shared" si="140"/>
        <v>1.136783354536885E-2</v>
      </c>
      <c r="V407" s="18" t="str">
        <f t="shared" si="141"/>
        <v/>
      </c>
      <c r="W407" s="18">
        <f t="shared" si="142"/>
        <v>-3.0630159500951845E-3</v>
      </c>
      <c r="X407" s="18" t="str">
        <f t="shared" si="121"/>
        <v/>
      </c>
      <c r="Y407" s="18" t="str">
        <f t="shared" si="122"/>
        <v/>
      </c>
      <c r="Z407" s="18" t="str">
        <f t="shared" si="123"/>
        <v/>
      </c>
      <c r="AA407" s="18" t="str">
        <f t="shared" si="124"/>
        <v/>
      </c>
    </row>
    <row r="408" spans="1:27">
      <c r="A408" s="11">
        <v>42605</v>
      </c>
      <c r="B408" s="12">
        <v>1251.45</v>
      </c>
      <c r="C408" s="12">
        <v>1375.15</v>
      </c>
      <c r="D408" s="9">
        <f t="shared" si="132"/>
        <v>-4.093657052257859E-2</v>
      </c>
      <c r="E408" s="9">
        <f t="shared" si="125"/>
        <v>-4.0832977060356927E-2</v>
      </c>
      <c r="F408" s="9">
        <f t="shared" si="126"/>
        <v>6.1771546336901774E-3</v>
      </c>
      <c r="G408" s="9">
        <f t="shared" si="127"/>
        <v>-2.6934379134554029E-2</v>
      </c>
      <c r="H408" s="9">
        <f t="shared" si="128"/>
        <v>-5.4731574986159826E-2</v>
      </c>
      <c r="I408" s="9">
        <f t="shared" si="129"/>
        <v>-1.677041750851831E-2</v>
      </c>
      <c r="J408" s="3">
        <f t="shared" si="130"/>
        <v>9.1977925297935775E-4</v>
      </c>
      <c r="K408" s="3">
        <f t="shared" si="130"/>
        <v>-1.7422235127580587E-3</v>
      </c>
      <c r="L408" s="15" t="str">
        <f t="shared" si="131"/>
        <v>Exit Trade</v>
      </c>
      <c r="M408" s="12">
        <v>-0.48931413478734109</v>
      </c>
      <c r="N408" s="15" t="str">
        <f t="shared" si="133"/>
        <v/>
      </c>
      <c r="O408" s="15" t="str">
        <f t="shared" si="134"/>
        <v>Exit Trade</v>
      </c>
      <c r="P408" s="15" t="str">
        <f t="shared" si="135"/>
        <v/>
      </c>
      <c r="Q408" s="15">
        <f t="shared" si="136"/>
        <v>1232.2</v>
      </c>
      <c r="R408" s="15" t="str">
        <f t="shared" si="137"/>
        <v/>
      </c>
      <c r="S408" s="15">
        <f t="shared" si="138"/>
        <v>1334.45</v>
      </c>
      <c r="T408" s="18" t="str">
        <f t="shared" si="139"/>
        <v/>
      </c>
      <c r="U408" s="18">
        <f t="shared" si="140"/>
        <v>1.136783354536885E-2</v>
      </c>
      <c r="V408" s="18" t="str">
        <f t="shared" si="141"/>
        <v/>
      </c>
      <c r="W408" s="18">
        <f t="shared" si="142"/>
        <v>-3.0630159500951845E-3</v>
      </c>
      <c r="X408" s="18" t="str">
        <f t="shared" si="121"/>
        <v/>
      </c>
      <c r="Y408" s="18" t="str">
        <f t="shared" si="122"/>
        <v/>
      </c>
      <c r="Z408" s="18" t="str">
        <f t="shared" si="123"/>
        <v/>
      </c>
      <c r="AA408" s="18" t="str">
        <f t="shared" si="124"/>
        <v/>
      </c>
    </row>
    <row r="409" spans="1:27">
      <c r="A409" s="11">
        <v>42606</v>
      </c>
      <c r="B409" s="12">
        <v>1261.8</v>
      </c>
      <c r="C409" s="12">
        <v>1382.85</v>
      </c>
      <c r="D409" s="9">
        <f t="shared" si="132"/>
        <v>-3.9784550961757134E-2</v>
      </c>
      <c r="E409" s="9">
        <f t="shared" si="125"/>
        <v>-4.0655269703602108E-2</v>
      </c>
      <c r="F409" s="9">
        <f t="shared" si="126"/>
        <v>6.1261717027383403E-3</v>
      </c>
      <c r="G409" s="9">
        <f t="shared" si="127"/>
        <v>-2.6871383372440841E-2</v>
      </c>
      <c r="H409" s="9">
        <f t="shared" si="128"/>
        <v>-5.4439156034763375E-2</v>
      </c>
      <c r="I409" s="9">
        <f t="shared" si="129"/>
        <v>0.14213097250535286</v>
      </c>
      <c r="J409" s="3">
        <f t="shared" si="130"/>
        <v>8.2704063286586828E-3</v>
      </c>
      <c r="K409" s="3">
        <f t="shared" si="130"/>
        <v>5.5993891575463169E-3</v>
      </c>
      <c r="L409" s="15" t="str">
        <f t="shared" si="131"/>
        <v>Exit Trade</v>
      </c>
      <c r="M409" s="12">
        <v>-0.48931413478734109</v>
      </c>
      <c r="N409" s="15" t="str">
        <f t="shared" si="133"/>
        <v/>
      </c>
      <c r="O409" s="15" t="str">
        <f t="shared" si="134"/>
        <v>Exit Trade</v>
      </c>
      <c r="P409" s="15" t="str">
        <f t="shared" si="135"/>
        <v/>
      </c>
      <c r="Q409" s="15">
        <f t="shared" si="136"/>
        <v>1232.2</v>
      </c>
      <c r="R409" s="15" t="str">
        <f t="shared" si="137"/>
        <v/>
      </c>
      <c r="S409" s="15">
        <f t="shared" si="138"/>
        <v>1334.45</v>
      </c>
      <c r="T409" s="18" t="str">
        <f t="shared" si="139"/>
        <v/>
      </c>
      <c r="U409" s="18">
        <f t="shared" si="140"/>
        <v>1.136783354536885E-2</v>
      </c>
      <c r="V409" s="18" t="str">
        <f t="shared" si="141"/>
        <v/>
      </c>
      <c r="W409" s="18">
        <f t="shared" si="142"/>
        <v>-3.0630159500951845E-3</v>
      </c>
      <c r="X409" s="18" t="str">
        <f t="shared" ref="X409:X472" si="143">IF(AND(O408="Enter Trade",O409="Exit Trade",U408&gt;W408),1-Q409/Q408,IF(AND(O408="Enter Trade",O409="Exit Trade",U408&lt;W408),Q409/Q408-1,""))</f>
        <v/>
      </c>
      <c r="Y409" s="18" t="str">
        <f t="shared" ref="Y409:Y472" si="144">IF(AND(O408="Enter Trade",O409="Exit Trade",U408&gt;W408),S409/S408-1,IF(AND(O408="Enter Trade",O409="Exit Trade",U408&lt;W408),1-S409/S408,""))</f>
        <v/>
      </c>
      <c r="Z409" s="18" t="str">
        <f t="shared" ref="Z409:Z472" si="145">IF(AND(X409&lt;&gt;"",Y409&lt;&gt;""),(X409+Y409),"")</f>
        <v/>
      </c>
      <c r="AA409" s="18" t="str">
        <f t="shared" ref="AA409:AA472" si="146">IF(AND(X409&lt;&gt;"",Y409&lt;&gt;""),(X409+Y409)/2,"")</f>
        <v/>
      </c>
    </row>
    <row r="410" spans="1:27">
      <c r="A410" s="11">
        <v>42607</v>
      </c>
      <c r="B410" s="12">
        <v>1258.55</v>
      </c>
      <c r="C410" s="12">
        <v>1357.5</v>
      </c>
      <c r="D410" s="9">
        <f t="shared" si="132"/>
        <v>-3.286936427022942E-2</v>
      </c>
      <c r="E410" s="9">
        <f t="shared" si="125"/>
        <v>-4.0229835901745073E-2</v>
      </c>
      <c r="F410" s="9">
        <f t="shared" si="126"/>
        <v>6.2111920889175252E-3</v>
      </c>
      <c r="G410" s="9">
        <f t="shared" si="127"/>
        <v>-2.625465370168064E-2</v>
      </c>
      <c r="H410" s="9">
        <f t="shared" si="128"/>
        <v>-5.4205018101809506E-2</v>
      </c>
      <c r="I410" s="9">
        <f t="shared" si="129"/>
        <v>1.1850336499250698</v>
      </c>
      <c r="J410" s="3">
        <f t="shared" si="130"/>
        <v>-2.5756855286099226E-3</v>
      </c>
      <c r="K410" s="3">
        <f t="shared" si="130"/>
        <v>-1.8331706258813255E-2</v>
      </c>
      <c r="L410" s="15" t="str">
        <f t="shared" si="131"/>
        <v/>
      </c>
      <c r="M410" s="12">
        <v>-0.48931413478734109</v>
      </c>
      <c r="N410" s="15" t="str">
        <f t="shared" si="133"/>
        <v/>
      </c>
      <c r="O410" s="15" t="str">
        <f t="shared" si="134"/>
        <v>Exit Trade</v>
      </c>
      <c r="P410" s="15" t="str">
        <f t="shared" si="135"/>
        <v/>
      </c>
      <c r="Q410" s="15">
        <f t="shared" si="136"/>
        <v>1232.2</v>
      </c>
      <c r="R410" s="15" t="str">
        <f t="shared" si="137"/>
        <v/>
      </c>
      <c r="S410" s="15">
        <f t="shared" si="138"/>
        <v>1334.45</v>
      </c>
      <c r="T410" s="18" t="str">
        <f t="shared" si="139"/>
        <v/>
      </c>
      <c r="U410" s="18">
        <f t="shared" si="140"/>
        <v>1.136783354536885E-2</v>
      </c>
      <c r="V410" s="18" t="str">
        <f t="shared" si="141"/>
        <v/>
      </c>
      <c r="W410" s="18">
        <f t="shared" si="142"/>
        <v>-3.0630159500951845E-3</v>
      </c>
      <c r="X410" s="18" t="str">
        <f t="shared" si="143"/>
        <v/>
      </c>
      <c r="Y410" s="18" t="str">
        <f t="shared" si="144"/>
        <v/>
      </c>
      <c r="Z410" s="18" t="str">
        <f t="shared" si="145"/>
        <v/>
      </c>
      <c r="AA410" s="18" t="str">
        <f t="shared" si="146"/>
        <v/>
      </c>
    </row>
    <row r="411" spans="1:27">
      <c r="A411" s="11">
        <v>42608</v>
      </c>
      <c r="B411" s="12">
        <v>1257.0999999999999</v>
      </c>
      <c r="C411" s="12">
        <v>1366.35</v>
      </c>
      <c r="D411" s="9">
        <f t="shared" si="132"/>
        <v>-3.6192134740949879E-2</v>
      </c>
      <c r="E411" s="9">
        <f t="shared" si="125"/>
        <v>-3.9875998100560112E-2</v>
      </c>
      <c r="F411" s="9">
        <f t="shared" si="126"/>
        <v>6.1253365271465984E-3</v>
      </c>
      <c r="G411" s="9">
        <f t="shared" si="127"/>
        <v>-2.6093990914480267E-2</v>
      </c>
      <c r="H411" s="9">
        <f t="shared" si="128"/>
        <v>-5.3658005286639956E-2</v>
      </c>
      <c r="I411" s="9">
        <f t="shared" si="129"/>
        <v>0.60141403550382699</v>
      </c>
      <c r="J411" s="3">
        <f t="shared" si="130"/>
        <v>-1.152119502602237E-3</v>
      </c>
      <c r="K411" s="3">
        <f t="shared" si="130"/>
        <v>6.5193370165745187E-3</v>
      </c>
      <c r="L411" s="15" t="str">
        <f t="shared" si="131"/>
        <v/>
      </c>
      <c r="M411" s="12">
        <v>-0.48931413478734109</v>
      </c>
      <c r="N411" s="15" t="str">
        <f t="shared" si="133"/>
        <v/>
      </c>
      <c r="O411" s="15" t="str">
        <f t="shared" si="134"/>
        <v>Exit Trade</v>
      </c>
      <c r="P411" s="15" t="str">
        <f t="shared" si="135"/>
        <v/>
      </c>
      <c r="Q411" s="15">
        <f t="shared" si="136"/>
        <v>1232.2</v>
      </c>
      <c r="R411" s="15" t="str">
        <f t="shared" si="137"/>
        <v/>
      </c>
      <c r="S411" s="15">
        <f t="shared" si="138"/>
        <v>1334.45</v>
      </c>
      <c r="T411" s="18" t="str">
        <f t="shared" si="139"/>
        <v/>
      </c>
      <c r="U411" s="18">
        <f t="shared" si="140"/>
        <v>1.136783354536885E-2</v>
      </c>
      <c r="V411" s="18" t="str">
        <f t="shared" si="141"/>
        <v/>
      </c>
      <c r="W411" s="18">
        <f t="shared" si="142"/>
        <v>-3.0630159500951845E-3</v>
      </c>
      <c r="X411" s="18" t="str">
        <f t="shared" si="143"/>
        <v/>
      </c>
      <c r="Y411" s="18" t="str">
        <f t="shared" si="144"/>
        <v/>
      </c>
      <c r="Z411" s="18" t="str">
        <f t="shared" si="145"/>
        <v/>
      </c>
      <c r="AA411" s="18" t="str">
        <f t="shared" si="146"/>
        <v/>
      </c>
    </row>
    <row r="412" spans="1:27">
      <c r="A412" s="11">
        <v>42611</v>
      </c>
      <c r="B412" s="12">
        <v>1238.0999999999999</v>
      </c>
      <c r="C412" s="12">
        <v>1375.5</v>
      </c>
      <c r="D412" s="9">
        <f t="shared" si="132"/>
        <v>-4.5704871128623967E-2</v>
      </c>
      <c r="E412" s="9">
        <f t="shared" si="125"/>
        <v>-3.982711884191379E-2</v>
      </c>
      <c r="F412" s="9">
        <f t="shared" si="126"/>
        <v>6.0707213705898976E-3</v>
      </c>
      <c r="G412" s="9">
        <f t="shared" si="127"/>
        <v>-2.616799575808652E-2</v>
      </c>
      <c r="H412" s="9">
        <f t="shared" si="128"/>
        <v>-5.3486241925741057E-2</v>
      </c>
      <c r="I412" s="9">
        <f t="shared" si="129"/>
        <v>-0.9682131542365664</v>
      </c>
      <c r="J412" s="3">
        <f t="shared" si="130"/>
        <v>-1.5114151618805187E-2</v>
      </c>
      <c r="K412" s="3">
        <f t="shared" si="130"/>
        <v>6.6966736194972679E-3</v>
      </c>
      <c r="L412" s="15" t="str">
        <f t="shared" si="131"/>
        <v/>
      </c>
      <c r="M412" s="12">
        <v>-0.48931413478734109</v>
      </c>
      <c r="N412" s="15" t="str">
        <f t="shared" si="133"/>
        <v/>
      </c>
      <c r="O412" s="15" t="str">
        <f t="shared" si="134"/>
        <v>Exit Trade</v>
      </c>
      <c r="P412" s="15" t="str">
        <f t="shared" si="135"/>
        <v/>
      </c>
      <c r="Q412" s="15">
        <f t="shared" si="136"/>
        <v>1232.2</v>
      </c>
      <c r="R412" s="15" t="str">
        <f t="shared" si="137"/>
        <v/>
      </c>
      <c r="S412" s="15">
        <f t="shared" si="138"/>
        <v>1334.45</v>
      </c>
      <c r="T412" s="18" t="str">
        <f t="shared" si="139"/>
        <v/>
      </c>
      <c r="U412" s="18">
        <f t="shared" si="140"/>
        <v>1.136783354536885E-2</v>
      </c>
      <c r="V412" s="18" t="str">
        <f t="shared" si="141"/>
        <v/>
      </c>
      <c r="W412" s="18">
        <f t="shared" si="142"/>
        <v>-3.0630159500951845E-3</v>
      </c>
      <c r="X412" s="18" t="str">
        <f t="shared" si="143"/>
        <v/>
      </c>
      <c r="Y412" s="18" t="str">
        <f t="shared" si="144"/>
        <v/>
      </c>
      <c r="Z412" s="18" t="str">
        <f t="shared" si="145"/>
        <v/>
      </c>
      <c r="AA412" s="18" t="str">
        <f t="shared" si="146"/>
        <v/>
      </c>
    </row>
    <row r="413" spans="1:27">
      <c r="A413" s="11">
        <v>42612</v>
      </c>
      <c r="B413" s="12">
        <v>1268.6500000000001</v>
      </c>
      <c r="C413" s="12">
        <v>1392.1</v>
      </c>
      <c r="D413" s="9">
        <f t="shared" si="132"/>
        <v>-4.0328609668861037E-2</v>
      </c>
      <c r="E413" s="9">
        <f t="shared" si="125"/>
        <v>-3.9832933682617977E-2</v>
      </c>
      <c r="F413" s="9">
        <f t="shared" si="126"/>
        <v>6.0711289658253445E-3</v>
      </c>
      <c r="G413" s="9">
        <f t="shared" si="127"/>
        <v>-2.617289350951095E-2</v>
      </c>
      <c r="H413" s="9">
        <f t="shared" si="128"/>
        <v>-5.3492973855725004E-2</v>
      </c>
      <c r="I413" s="9">
        <f t="shared" si="129"/>
        <v>-8.1644779584364391E-2</v>
      </c>
      <c r="J413" s="3">
        <f t="shared" si="130"/>
        <v>2.4674905096519009E-2</v>
      </c>
      <c r="K413" s="3">
        <f t="shared" si="130"/>
        <v>1.2068338785895971E-2</v>
      </c>
      <c r="L413" s="15" t="str">
        <f t="shared" si="131"/>
        <v>Exit Trade</v>
      </c>
      <c r="M413" s="12">
        <v>-0.48931413478734109</v>
      </c>
      <c r="N413" s="15" t="str">
        <f t="shared" si="133"/>
        <v/>
      </c>
      <c r="O413" s="15" t="str">
        <f t="shared" si="134"/>
        <v>Exit Trade</v>
      </c>
      <c r="P413" s="15" t="str">
        <f t="shared" si="135"/>
        <v/>
      </c>
      <c r="Q413" s="15">
        <f t="shared" si="136"/>
        <v>1232.2</v>
      </c>
      <c r="R413" s="15" t="str">
        <f t="shared" si="137"/>
        <v/>
      </c>
      <c r="S413" s="15">
        <f t="shared" si="138"/>
        <v>1334.45</v>
      </c>
      <c r="T413" s="18" t="str">
        <f t="shared" si="139"/>
        <v/>
      </c>
      <c r="U413" s="18">
        <f t="shared" si="140"/>
        <v>1.136783354536885E-2</v>
      </c>
      <c r="V413" s="18" t="str">
        <f t="shared" si="141"/>
        <v/>
      </c>
      <c r="W413" s="18">
        <f t="shared" si="142"/>
        <v>-3.0630159500951845E-3</v>
      </c>
      <c r="X413" s="18" t="str">
        <f t="shared" si="143"/>
        <v/>
      </c>
      <c r="Y413" s="18" t="str">
        <f t="shared" si="144"/>
        <v/>
      </c>
      <c r="Z413" s="18" t="str">
        <f t="shared" si="145"/>
        <v/>
      </c>
      <c r="AA413" s="18" t="str">
        <f t="shared" si="146"/>
        <v/>
      </c>
    </row>
    <row r="414" spans="1:27">
      <c r="A414" s="11">
        <v>42613</v>
      </c>
      <c r="B414" s="12">
        <v>1291.2</v>
      </c>
      <c r="C414" s="12">
        <v>1405.45</v>
      </c>
      <c r="D414" s="9">
        <f t="shared" si="132"/>
        <v>-3.6821882469164173E-2</v>
      </c>
      <c r="E414" s="9">
        <f t="shared" si="125"/>
        <v>-3.9698245406135445E-2</v>
      </c>
      <c r="F414" s="9">
        <f t="shared" si="126"/>
        <v>6.0922837911828228E-3</v>
      </c>
      <c r="G414" s="9">
        <f t="shared" si="127"/>
        <v>-2.5990606875974091E-2</v>
      </c>
      <c r="H414" s="9">
        <f t="shared" si="128"/>
        <v>-5.3405883936296798E-2</v>
      </c>
      <c r="I414" s="9">
        <f t="shared" si="129"/>
        <v>0.47213213231040624</v>
      </c>
      <c r="J414" s="3">
        <f t="shared" si="130"/>
        <v>1.7774799984235173E-2</v>
      </c>
      <c r="K414" s="3">
        <f t="shared" si="130"/>
        <v>9.5898283169313543E-3</v>
      </c>
      <c r="L414" s="15" t="str">
        <f t="shared" si="131"/>
        <v>Exit Trade</v>
      </c>
      <c r="M414" s="12">
        <v>-0.48931413478734109</v>
      </c>
      <c r="N414" s="15" t="str">
        <f t="shared" si="133"/>
        <v/>
      </c>
      <c r="O414" s="15" t="str">
        <f t="shared" si="134"/>
        <v>Exit Trade</v>
      </c>
      <c r="P414" s="15" t="str">
        <f t="shared" si="135"/>
        <v/>
      </c>
      <c r="Q414" s="15">
        <f t="shared" si="136"/>
        <v>1232.2</v>
      </c>
      <c r="R414" s="15" t="str">
        <f t="shared" si="137"/>
        <v/>
      </c>
      <c r="S414" s="15">
        <f t="shared" si="138"/>
        <v>1334.45</v>
      </c>
      <c r="T414" s="18" t="str">
        <f t="shared" si="139"/>
        <v/>
      </c>
      <c r="U414" s="18">
        <f t="shared" si="140"/>
        <v>1.136783354536885E-2</v>
      </c>
      <c r="V414" s="18" t="str">
        <f t="shared" si="141"/>
        <v/>
      </c>
      <c r="W414" s="18">
        <f t="shared" si="142"/>
        <v>-3.0630159500951845E-3</v>
      </c>
      <c r="X414" s="18" t="str">
        <f t="shared" si="143"/>
        <v/>
      </c>
      <c r="Y414" s="18" t="str">
        <f t="shared" si="144"/>
        <v/>
      </c>
      <c r="Z414" s="18" t="str">
        <f t="shared" si="145"/>
        <v/>
      </c>
      <c r="AA414" s="18" t="str">
        <f t="shared" si="146"/>
        <v/>
      </c>
    </row>
    <row r="415" spans="1:27">
      <c r="A415" s="11">
        <v>42614</v>
      </c>
      <c r="B415" s="12">
        <v>1283.7</v>
      </c>
      <c r="C415" s="12">
        <v>1424.75</v>
      </c>
      <c r="D415" s="9">
        <f t="shared" si="132"/>
        <v>-4.5275124442272968E-2</v>
      </c>
      <c r="E415" s="9">
        <f t="shared" si="125"/>
        <v>-4.0053379502342654E-2</v>
      </c>
      <c r="F415" s="9">
        <f t="shared" si="126"/>
        <v>6.0966421376926804E-3</v>
      </c>
      <c r="G415" s="9">
        <f t="shared" si="127"/>
        <v>-2.6335934692534122E-2</v>
      </c>
      <c r="H415" s="9">
        <f t="shared" si="128"/>
        <v>-5.3770824312151189E-2</v>
      </c>
      <c r="I415" s="9">
        <f t="shared" si="129"/>
        <v>-0.856495234917384</v>
      </c>
      <c r="J415" s="3">
        <f t="shared" si="130"/>
        <v>-5.8085501858736056E-3</v>
      </c>
      <c r="K415" s="3">
        <f t="shared" si="130"/>
        <v>1.3732256572627952E-2</v>
      </c>
      <c r="L415" s="15" t="str">
        <f t="shared" si="131"/>
        <v/>
      </c>
      <c r="M415" s="12">
        <v>-0.48931413478734109</v>
      </c>
      <c r="N415" s="15" t="str">
        <f t="shared" si="133"/>
        <v/>
      </c>
      <c r="O415" s="15" t="str">
        <f t="shared" si="134"/>
        <v>Exit Trade</v>
      </c>
      <c r="P415" s="15" t="str">
        <f t="shared" si="135"/>
        <v/>
      </c>
      <c r="Q415" s="15">
        <f t="shared" si="136"/>
        <v>1232.2</v>
      </c>
      <c r="R415" s="15" t="str">
        <f t="shared" si="137"/>
        <v/>
      </c>
      <c r="S415" s="15">
        <f t="shared" si="138"/>
        <v>1334.45</v>
      </c>
      <c r="T415" s="18" t="str">
        <f t="shared" si="139"/>
        <v/>
      </c>
      <c r="U415" s="18">
        <f t="shared" si="140"/>
        <v>1.136783354536885E-2</v>
      </c>
      <c r="V415" s="18" t="str">
        <f t="shared" si="141"/>
        <v/>
      </c>
      <c r="W415" s="18">
        <f t="shared" si="142"/>
        <v>-3.0630159500951845E-3</v>
      </c>
      <c r="X415" s="18" t="str">
        <f t="shared" si="143"/>
        <v/>
      </c>
      <c r="Y415" s="18" t="str">
        <f t="shared" si="144"/>
        <v/>
      </c>
      <c r="Z415" s="18" t="str">
        <f t="shared" si="145"/>
        <v/>
      </c>
      <c r="AA415" s="18" t="str">
        <f t="shared" si="146"/>
        <v/>
      </c>
    </row>
    <row r="416" spans="1:27">
      <c r="A416" s="11">
        <v>42615</v>
      </c>
      <c r="B416" s="12">
        <v>1285.0999999999999</v>
      </c>
      <c r="C416" s="12">
        <v>1439.15</v>
      </c>
      <c r="D416" s="9">
        <f t="shared" si="132"/>
        <v>-4.9169138435376659E-2</v>
      </c>
      <c r="E416" s="9">
        <f t="shared" ref="E416:E479" si="147">AVERAGE(D387:D416)</f>
        <v>-4.0512782217622244E-2</v>
      </c>
      <c r="F416" s="9">
        <f t="shared" ref="F416:F479" si="148">STDEV(D387:D416)</f>
        <v>6.2502228502835343E-3</v>
      </c>
      <c r="G416" s="9">
        <f t="shared" ref="G416:G479" si="149">E416+2.25*F416</f>
        <v>-2.6449780804484291E-2</v>
      </c>
      <c r="H416" s="9">
        <f t="shared" ref="H416:H479" si="150">E416-2.25*F416</f>
        <v>-5.4575783630760197E-2</v>
      </c>
      <c r="I416" s="9">
        <f t="shared" ref="I416:I479" si="151">(D416-E416)/F416</f>
        <v>-1.3849676123726899</v>
      </c>
      <c r="J416" s="3">
        <f t="shared" ref="J416:K479" si="152">(B416-B415)/B415</f>
        <v>1.0905974916256629E-3</v>
      </c>
      <c r="K416" s="3">
        <f t="shared" si="152"/>
        <v>1.0107036322161847E-2</v>
      </c>
      <c r="L416" s="15" t="str">
        <f t="shared" ref="L416:L479" si="153">IF(ABS(I416)&gt;2,"Enter Trade",IF(ABS(I416)&lt;0.5,"Exit Trade",""))</f>
        <v/>
      </c>
      <c r="M416" s="12">
        <v>-0.48931413478734109</v>
      </c>
      <c r="N416" s="15" t="str">
        <f t="shared" si="133"/>
        <v/>
      </c>
      <c r="O416" s="15" t="str">
        <f t="shared" si="134"/>
        <v>Exit Trade</v>
      </c>
      <c r="P416" s="15" t="str">
        <f t="shared" si="135"/>
        <v/>
      </c>
      <c r="Q416" s="15">
        <f t="shared" si="136"/>
        <v>1232.2</v>
      </c>
      <c r="R416" s="15" t="str">
        <f t="shared" si="137"/>
        <v/>
      </c>
      <c r="S416" s="15">
        <f t="shared" si="138"/>
        <v>1334.45</v>
      </c>
      <c r="T416" s="18" t="str">
        <f t="shared" si="139"/>
        <v/>
      </c>
      <c r="U416" s="18">
        <f t="shared" si="140"/>
        <v>1.136783354536885E-2</v>
      </c>
      <c r="V416" s="18" t="str">
        <f t="shared" si="141"/>
        <v/>
      </c>
      <c r="W416" s="18">
        <f t="shared" si="142"/>
        <v>-3.0630159500951845E-3</v>
      </c>
      <c r="X416" s="18" t="str">
        <f t="shared" si="143"/>
        <v/>
      </c>
      <c r="Y416" s="18" t="str">
        <f t="shared" si="144"/>
        <v/>
      </c>
      <c r="Z416" s="18" t="str">
        <f t="shared" si="145"/>
        <v/>
      </c>
      <c r="AA416" s="18" t="str">
        <f t="shared" si="146"/>
        <v/>
      </c>
    </row>
    <row r="417" spans="1:27">
      <c r="A417" s="11">
        <v>42619</v>
      </c>
      <c r="B417" s="12">
        <v>1300.4000000000001</v>
      </c>
      <c r="C417" s="12">
        <v>1458.05</v>
      </c>
      <c r="D417" s="9">
        <f t="shared" si="132"/>
        <v>-4.9695456403248177E-2</v>
      </c>
      <c r="E417" s="9">
        <f t="shared" si="147"/>
        <v>-4.0756218761586645E-2</v>
      </c>
      <c r="F417" s="9">
        <f t="shared" si="148"/>
        <v>6.4645029048091178E-3</v>
      </c>
      <c r="G417" s="9">
        <f t="shared" si="149"/>
        <v>-2.6211087225766129E-2</v>
      </c>
      <c r="H417" s="9">
        <f t="shared" si="150"/>
        <v>-5.5301350297407161E-2</v>
      </c>
      <c r="I417" s="9">
        <f t="shared" si="151"/>
        <v>-1.3828190308355175</v>
      </c>
      <c r="J417" s="3">
        <f t="shared" si="152"/>
        <v>1.1905688273286268E-2</v>
      </c>
      <c r="K417" s="3">
        <f t="shared" si="152"/>
        <v>1.3132751971649837E-2</v>
      </c>
      <c r="L417" s="15" t="str">
        <f t="shared" si="153"/>
        <v/>
      </c>
      <c r="M417" s="12">
        <v>-0.48931413478734109</v>
      </c>
      <c r="N417" s="15" t="str">
        <f t="shared" si="133"/>
        <v/>
      </c>
      <c r="O417" s="15" t="str">
        <f t="shared" si="134"/>
        <v>Exit Trade</v>
      </c>
      <c r="P417" s="15" t="str">
        <f t="shared" si="135"/>
        <v/>
      </c>
      <c r="Q417" s="15">
        <f t="shared" si="136"/>
        <v>1232.2</v>
      </c>
      <c r="R417" s="15" t="str">
        <f t="shared" si="137"/>
        <v/>
      </c>
      <c r="S417" s="15">
        <f t="shared" si="138"/>
        <v>1334.45</v>
      </c>
      <c r="T417" s="18" t="str">
        <f t="shared" si="139"/>
        <v/>
      </c>
      <c r="U417" s="18">
        <f t="shared" si="140"/>
        <v>1.136783354536885E-2</v>
      </c>
      <c r="V417" s="18" t="str">
        <f t="shared" si="141"/>
        <v/>
      </c>
      <c r="W417" s="18">
        <f t="shared" si="142"/>
        <v>-3.0630159500951845E-3</v>
      </c>
      <c r="X417" s="18" t="str">
        <f t="shared" si="143"/>
        <v/>
      </c>
      <c r="Y417" s="18" t="str">
        <f t="shared" si="144"/>
        <v/>
      </c>
      <c r="Z417" s="18" t="str">
        <f t="shared" si="145"/>
        <v/>
      </c>
      <c r="AA417" s="18" t="str">
        <f t="shared" si="146"/>
        <v/>
      </c>
    </row>
    <row r="418" spans="1:27">
      <c r="A418" s="11">
        <v>42620</v>
      </c>
      <c r="B418" s="12">
        <v>1286.75</v>
      </c>
      <c r="C418" s="12">
        <v>1427.15</v>
      </c>
      <c r="D418" s="9">
        <f t="shared" si="132"/>
        <v>-4.4975444930134369E-2</v>
      </c>
      <c r="E418" s="9">
        <f t="shared" si="147"/>
        <v>-4.076676680990432E-2</v>
      </c>
      <c r="F418" s="9">
        <f t="shared" si="148"/>
        <v>6.4713451659283352E-3</v>
      </c>
      <c r="G418" s="9">
        <f t="shared" si="149"/>
        <v>-2.6206240186565567E-2</v>
      </c>
      <c r="H418" s="9">
        <f t="shared" si="150"/>
        <v>-5.5327293433243073E-2</v>
      </c>
      <c r="I418" s="9">
        <f t="shared" si="151"/>
        <v>-0.65035599435937375</v>
      </c>
      <c r="J418" s="3">
        <f t="shared" si="152"/>
        <v>-1.0496770224546363E-2</v>
      </c>
      <c r="K418" s="3">
        <f t="shared" si="152"/>
        <v>-2.1192688865265159E-2</v>
      </c>
      <c r="L418" s="15" t="str">
        <f t="shared" si="153"/>
        <v/>
      </c>
      <c r="M418" s="12">
        <v>-0.48931413478734109</v>
      </c>
      <c r="N418" s="15" t="str">
        <f t="shared" si="133"/>
        <v/>
      </c>
      <c r="O418" s="15" t="str">
        <f t="shared" si="134"/>
        <v>Exit Trade</v>
      </c>
      <c r="P418" s="15" t="str">
        <f t="shared" si="135"/>
        <v/>
      </c>
      <c r="Q418" s="15">
        <f t="shared" si="136"/>
        <v>1232.2</v>
      </c>
      <c r="R418" s="15" t="str">
        <f t="shared" si="137"/>
        <v/>
      </c>
      <c r="S418" s="15">
        <f t="shared" si="138"/>
        <v>1334.45</v>
      </c>
      <c r="T418" s="18" t="str">
        <f t="shared" si="139"/>
        <v/>
      </c>
      <c r="U418" s="18">
        <f t="shared" si="140"/>
        <v>1.136783354536885E-2</v>
      </c>
      <c r="V418" s="18" t="str">
        <f t="shared" si="141"/>
        <v/>
      </c>
      <c r="W418" s="18">
        <f t="shared" si="142"/>
        <v>-3.0630159500951845E-3</v>
      </c>
      <c r="X418" s="18" t="str">
        <f t="shared" si="143"/>
        <v/>
      </c>
      <c r="Y418" s="18" t="str">
        <f t="shared" si="144"/>
        <v/>
      </c>
      <c r="Z418" s="18" t="str">
        <f t="shared" si="145"/>
        <v/>
      </c>
      <c r="AA418" s="18" t="str">
        <f t="shared" si="146"/>
        <v/>
      </c>
    </row>
    <row r="419" spans="1:27">
      <c r="A419" s="11">
        <v>42621</v>
      </c>
      <c r="B419" s="12">
        <v>1289.4000000000001</v>
      </c>
      <c r="C419" s="12">
        <v>1437.8</v>
      </c>
      <c r="D419" s="9">
        <f t="shared" si="132"/>
        <v>-4.7310813400429259E-2</v>
      </c>
      <c r="E419" s="9">
        <f t="shared" si="147"/>
        <v>-4.0913451960241591E-2</v>
      </c>
      <c r="F419" s="9">
        <f t="shared" si="148"/>
        <v>6.5707172518821039E-3</v>
      </c>
      <c r="G419" s="9">
        <f t="shared" si="149"/>
        <v>-2.6129338143506858E-2</v>
      </c>
      <c r="H419" s="9">
        <f t="shared" si="150"/>
        <v>-5.5697565776976321E-2</v>
      </c>
      <c r="I419" s="9">
        <f t="shared" si="151"/>
        <v>-0.9736169119672925</v>
      </c>
      <c r="J419" s="3">
        <f t="shared" si="152"/>
        <v>2.0594521080241623E-3</v>
      </c>
      <c r="K419" s="3">
        <f t="shared" si="152"/>
        <v>7.4624251129873261E-3</v>
      </c>
      <c r="L419" s="15" t="str">
        <f t="shared" si="153"/>
        <v/>
      </c>
      <c r="M419" s="12">
        <v>-0.48931413478734109</v>
      </c>
      <c r="N419" s="15" t="str">
        <f t="shared" si="133"/>
        <v/>
      </c>
      <c r="O419" s="15" t="str">
        <f t="shared" si="134"/>
        <v>Exit Trade</v>
      </c>
      <c r="P419" s="15" t="str">
        <f t="shared" si="135"/>
        <v/>
      </c>
      <c r="Q419" s="15">
        <f t="shared" si="136"/>
        <v>1232.2</v>
      </c>
      <c r="R419" s="15" t="str">
        <f t="shared" si="137"/>
        <v/>
      </c>
      <c r="S419" s="15">
        <f t="shared" si="138"/>
        <v>1334.45</v>
      </c>
      <c r="T419" s="18" t="str">
        <f t="shared" si="139"/>
        <v/>
      </c>
      <c r="U419" s="18">
        <f t="shared" si="140"/>
        <v>1.136783354536885E-2</v>
      </c>
      <c r="V419" s="18" t="str">
        <f t="shared" si="141"/>
        <v/>
      </c>
      <c r="W419" s="18">
        <f t="shared" si="142"/>
        <v>-3.0630159500951845E-3</v>
      </c>
      <c r="X419" s="18" t="str">
        <f t="shared" si="143"/>
        <v/>
      </c>
      <c r="Y419" s="18" t="str">
        <f t="shared" si="144"/>
        <v/>
      </c>
      <c r="Z419" s="18" t="str">
        <f t="shared" si="145"/>
        <v/>
      </c>
      <c r="AA419" s="18" t="str">
        <f t="shared" si="146"/>
        <v/>
      </c>
    </row>
    <row r="420" spans="1:27">
      <c r="A420" s="11">
        <v>42622</v>
      </c>
      <c r="B420" s="12">
        <v>1290.4000000000001</v>
      </c>
      <c r="C420" s="12">
        <v>1410.65</v>
      </c>
      <c r="D420" s="9">
        <f t="shared" si="132"/>
        <v>-3.8694918817777986E-2</v>
      </c>
      <c r="E420" s="9">
        <f t="shared" si="147"/>
        <v>-4.0538501142171279E-2</v>
      </c>
      <c r="F420" s="9">
        <f t="shared" si="148"/>
        <v>6.3550656744445991E-3</v>
      </c>
      <c r="G420" s="9">
        <f t="shared" si="149"/>
        <v>-2.6239603374670933E-2</v>
      </c>
      <c r="H420" s="9">
        <f t="shared" si="150"/>
        <v>-5.4837398909671625E-2</v>
      </c>
      <c r="I420" s="9">
        <f t="shared" si="151"/>
        <v>0.29009650235509377</v>
      </c>
      <c r="J420" s="3">
        <f t="shared" si="152"/>
        <v>7.7555452148286017E-4</v>
      </c>
      <c r="K420" s="3">
        <f t="shared" si="152"/>
        <v>-1.8883015718458664E-2</v>
      </c>
      <c r="L420" s="15" t="str">
        <f t="shared" si="153"/>
        <v>Exit Trade</v>
      </c>
      <c r="M420" s="12">
        <v>-0.48931413478734109</v>
      </c>
      <c r="N420" s="15" t="str">
        <f t="shared" si="133"/>
        <v/>
      </c>
      <c r="O420" s="15" t="str">
        <f t="shared" si="134"/>
        <v>Exit Trade</v>
      </c>
      <c r="P420" s="15" t="str">
        <f t="shared" si="135"/>
        <v/>
      </c>
      <c r="Q420" s="15">
        <f t="shared" si="136"/>
        <v>1232.2</v>
      </c>
      <c r="R420" s="15" t="str">
        <f t="shared" si="137"/>
        <v/>
      </c>
      <c r="S420" s="15">
        <f t="shared" si="138"/>
        <v>1334.45</v>
      </c>
      <c r="T420" s="18" t="str">
        <f t="shared" si="139"/>
        <v/>
      </c>
      <c r="U420" s="18">
        <f t="shared" si="140"/>
        <v>1.136783354536885E-2</v>
      </c>
      <c r="V420" s="18" t="str">
        <f t="shared" si="141"/>
        <v/>
      </c>
      <c r="W420" s="18">
        <f t="shared" si="142"/>
        <v>-3.0630159500951845E-3</v>
      </c>
      <c r="X420" s="18" t="str">
        <f t="shared" si="143"/>
        <v/>
      </c>
      <c r="Y420" s="18" t="str">
        <f t="shared" si="144"/>
        <v/>
      </c>
      <c r="Z420" s="18" t="str">
        <f t="shared" si="145"/>
        <v/>
      </c>
      <c r="AA420" s="18" t="str">
        <f t="shared" si="146"/>
        <v/>
      </c>
    </row>
    <row r="421" spans="1:27">
      <c r="A421" s="11">
        <v>42625</v>
      </c>
      <c r="B421" s="12">
        <v>1279.9000000000001</v>
      </c>
      <c r="C421" s="12">
        <v>1399.05</v>
      </c>
      <c r="D421" s="9">
        <f t="shared" si="132"/>
        <v>-3.8657196752496382E-2</v>
      </c>
      <c r="E421" s="9">
        <f t="shared" si="147"/>
        <v>-4.0146296946276257E-2</v>
      </c>
      <c r="F421" s="9">
        <f t="shared" si="148"/>
        <v>6.081157496737195E-3</v>
      </c>
      <c r="G421" s="9">
        <f t="shared" si="149"/>
        <v>-2.6463692578617568E-2</v>
      </c>
      <c r="H421" s="9">
        <f t="shared" si="150"/>
        <v>-5.3828901313934946E-2</v>
      </c>
      <c r="I421" s="9">
        <f t="shared" si="151"/>
        <v>0.24487117700517397</v>
      </c>
      <c r="J421" s="3">
        <f t="shared" si="152"/>
        <v>-8.1370117792932423E-3</v>
      </c>
      <c r="K421" s="3">
        <f t="shared" si="152"/>
        <v>-8.2231595363840334E-3</v>
      </c>
      <c r="L421" s="15" t="str">
        <f t="shared" si="153"/>
        <v>Exit Trade</v>
      </c>
      <c r="M421" s="12">
        <v>-0.48931413478734109</v>
      </c>
      <c r="N421" s="15" t="str">
        <f t="shared" si="133"/>
        <v/>
      </c>
      <c r="O421" s="15" t="str">
        <f t="shared" si="134"/>
        <v>Exit Trade</v>
      </c>
      <c r="P421" s="15" t="str">
        <f t="shared" si="135"/>
        <v/>
      </c>
      <c r="Q421" s="15">
        <f t="shared" si="136"/>
        <v>1232.2</v>
      </c>
      <c r="R421" s="15" t="str">
        <f t="shared" si="137"/>
        <v/>
      </c>
      <c r="S421" s="15">
        <f t="shared" si="138"/>
        <v>1334.45</v>
      </c>
      <c r="T421" s="18" t="str">
        <f t="shared" si="139"/>
        <v/>
      </c>
      <c r="U421" s="18">
        <f t="shared" si="140"/>
        <v>1.136783354536885E-2</v>
      </c>
      <c r="V421" s="18" t="str">
        <f t="shared" si="141"/>
        <v/>
      </c>
      <c r="W421" s="18">
        <f t="shared" si="142"/>
        <v>-3.0630159500951845E-3</v>
      </c>
      <c r="X421" s="18" t="str">
        <f t="shared" si="143"/>
        <v/>
      </c>
      <c r="Y421" s="18" t="str">
        <f t="shared" si="144"/>
        <v/>
      </c>
      <c r="Z421" s="18" t="str">
        <f t="shared" si="145"/>
        <v/>
      </c>
      <c r="AA421" s="18" t="str">
        <f t="shared" si="146"/>
        <v/>
      </c>
    </row>
    <row r="422" spans="1:27">
      <c r="A422" s="11">
        <v>42627</v>
      </c>
      <c r="B422" s="12">
        <v>1269.45</v>
      </c>
      <c r="C422" s="12">
        <v>1392.2</v>
      </c>
      <c r="D422" s="9">
        <f t="shared" si="132"/>
        <v>-4.008602949405967E-2</v>
      </c>
      <c r="E422" s="9">
        <f t="shared" si="147"/>
        <v>-4.0063931354053429E-2</v>
      </c>
      <c r="F422" s="9">
        <f t="shared" si="148"/>
        <v>6.064090038737994E-3</v>
      </c>
      <c r="G422" s="9">
        <f t="shared" si="149"/>
        <v>-2.6419728766892941E-2</v>
      </c>
      <c r="H422" s="9">
        <f t="shared" si="150"/>
        <v>-5.3708133941213917E-2</v>
      </c>
      <c r="I422" s="9">
        <f t="shared" si="151"/>
        <v>-3.6440982678482389E-3</v>
      </c>
      <c r="J422" s="3">
        <f t="shared" si="152"/>
        <v>-8.1647003672162231E-3</v>
      </c>
      <c r="K422" s="3">
        <f t="shared" si="152"/>
        <v>-4.8961795504091415E-3</v>
      </c>
      <c r="L422" s="15" t="str">
        <f t="shared" si="153"/>
        <v>Exit Trade</v>
      </c>
      <c r="M422" s="12">
        <v>-0.48931413478734109</v>
      </c>
      <c r="N422" s="15" t="str">
        <f t="shared" si="133"/>
        <v/>
      </c>
      <c r="O422" s="15" t="str">
        <f t="shared" si="134"/>
        <v>Exit Trade</v>
      </c>
      <c r="P422" s="15" t="str">
        <f t="shared" si="135"/>
        <v/>
      </c>
      <c r="Q422" s="15">
        <f t="shared" si="136"/>
        <v>1232.2</v>
      </c>
      <c r="R422" s="15" t="str">
        <f t="shared" si="137"/>
        <v/>
      </c>
      <c r="S422" s="15">
        <f t="shared" si="138"/>
        <v>1334.45</v>
      </c>
      <c r="T422" s="18" t="str">
        <f t="shared" si="139"/>
        <v/>
      </c>
      <c r="U422" s="18">
        <f t="shared" si="140"/>
        <v>1.136783354536885E-2</v>
      </c>
      <c r="V422" s="18" t="str">
        <f t="shared" si="141"/>
        <v/>
      </c>
      <c r="W422" s="18">
        <f t="shared" si="142"/>
        <v>-3.0630159500951845E-3</v>
      </c>
      <c r="X422" s="18" t="str">
        <f t="shared" si="143"/>
        <v/>
      </c>
      <c r="Y422" s="18" t="str">
        <f t="shared" si="144"/>
        <v/>
      </c>
      <c r="Z422" s="18" t="str">
        <f t="shared" si="145"/>
        <v/>
      </c>
      <c r="AA422" s="18" t="str">
        <f t="shared" si="146"/>
        <v/>
      </c>
    </row>
    <row r="423" spans="1:27">
      <c r="A423" s="11">
        <v>42628</v>
      </c>
      <c r="B423" s="12">
        <v>1279.5999999999999</v>
      </c>
      <c r="C423" s="12">
        <v>1410.05</v>
      </c>
      <c r="D423" s="9">
        <f t="shared" si="132"/>
        <v>-4.2160281483800868E-2</v>
      </c>
      <c r="E423" s="9">
        <f t="shared" si="147"/>
        <v>-4.0007438694389955E-2</v>
      </c>
      <c r="F423" s="9">
        <f t="shared" si="148"/>
        <v>6.0353805328723304E-3</v>
      </c>
      <c r="G423" s="9">
        <f t="shared" si="149"/>
        <v>-2.6427832495427211E-2</v>
      </c>
      <c r="H423" s="9">
        <f t="shared" si="150"/>
        <v>-5.3587044893352698E-2</v>
      </c>
      <c r="I423" s="9">
        <f t="shared" si="151"/>
        <v>-0.35670373685391177</v>
      </c>
      <c r="J423" s="3">
        <f t="shared" si="152"/>
        <v>7.9955886407498226E-3</v>
      </c>
      <c r="K423" s="3">
        <f t="shared" si="152"/>
        <v>1.2821433702054236E-2</v>
      </c>
      <c r="L423" s="15" t="str">
        <f t="shared" si="153"/>
        <v>Exit Trade</v>
      </c>
      <c r="M423" s="12">
        <v>-0.48931413478734109</v>
      </c>
      <c r="N423" s="15" t="str">
        <f t="shared" si="133"/>
        <v/>
      </c>
      <c r="O423" s="15" t="str">
        <f t="shared" si="134"/>
        <v>Exit Trade</v>
      </c>
      <c r="P423" s="15" t="str">
        <f t="shared" si="135"/>
        <v/>
      </c>
      <c r="Q423" s="15">
        <f t="shared" si="136"/>
        <v>1232.2</v>
      </c>
      <c r="R423" s="15" t="str">
        <f t="shared" si="137"/>
        <v/>
      </c>
      <c r="S423" s="15">
        <f t="shared" si="138"/>
        <v>1334.45</v>
      </c>
      <c r="T423" s="18" t="str">
        <f t="shared" si="139"/>
        <v/>
      </c>
      <c r="U423" s="18">
        <f t="shared" si="140"/>
        <v>1.136783354536885E-2</v>
      </c>
      <c r="V423" s="18" t="str">
        <f t="shared" si="141"/>
        <v/>
      </c>
      <c r="W423" s="18">
        <f t="shared" si="142"/>
        <v>-3.0630159500951845E-3</v>
      </c>
      <c r="X423" s="18" t="str">
        <f t="shared" si="143"/>
        <v/>
      </c>
      <c r="Y423" s="18" t="str">
        <f t="shared" si="144"/>
        <v/>
      </c>
      <c r="Z423" s="18" t="str">
        <f t="shared" si="145"/>
        <v/>
      </c>
      <c r="AA423" s="18" t="str">
        <f t="shared" si="146"/>
        <v/>
      </c>
    </row>
    <row r="424" spans="1:27">
      <c r="A424" s="11">
        <v>42629</v>
      </c>
      <c r="B424" s="12">
        <v>1297.8499999999999</v>
      </c>
      <c r="C424" s="12">
        <v>1397.35</v>
      </c>
      <c r="D424" s="9">
        <f t="shared" si="132"/>
        <v>-3.2080697814304573E-2</v>
      </c>
      <c r="E424" s="9">
        <f t="shared" si="147"/>
        <v>-3.9969291219088841E-2</v>
      </c>
      <c r="F424" s="9">
        <f t="shared" si="148"/>
        <v>6.0831550130082011E-3</v>
      </c>
      <c r="G424" s="9">
        <f t="shared" si="149"/>
        <v>-2.6282192439820391E-2</v>
      </c>
      <c r="H424" s="9">
        <f t="shared" si="150"/>
        <v>-5.3656389998357291E-2</v>
      </c>
      <c r="I424" s="9">
        <f t="shared" si="151"/>
        <v>1.2967930930438765</v>
      </c>
      <c r="J424" s="3">
        <f t="shared" si="152"/>
        <v>1.4262269459206002E-2</v>
      </c>
      <c r="K424" s="3">
        <f t="shared" si="152"/>
        <v>-9.006772809474874E-3</v>
      </c>
      <c r="L424" s="15" t="str">
        <f t="shared" si="153"/>
        <v/>
      </c>
      <c r="M424" s="12">
        <v>-0.48931413478734109</v>
      </c>
      <c r="N424" s="15" t="str">
        <f t="shared" si="133"/>
        <v/>
      </c>
      <c r="O424" s="15" t="str">
        <f t="shared" si="134"/>
        <v>Exit Trade</v>
      </c>
      <c r="P424" s="15" t="str">
        <f t="shared" si="135"/>
        <v/>
      </c>
      <c r="Q424" s="15">
        <f t="shared" si="136"/>
        <v>1232.2</v>
      </c>
      <c r="R424" s="15" t="str">
        <f t="shared" si="137"/>
        <v/>
      </c>
      <c r="S424" s="15">
        <f t="shared" si="138"/>
        <v>1334.45</v>
      </c>
      <c r="T424" s="18" t="str">
        <f t="shared" si="139"/>
        <v/>
      </c>
      <c r="U424" s="18">
        <f t="shared" si="140"/>
        <v>1.136783354536885E-2</v>
      </c>
      <c r="V424" s="18" t="str">
        <f t="shared" si="141"/>
        <v/>
      </c>
      <c r="W424" s="18">
        <f t="shared" si="142"/>
        <v>-3.0630159500951845E-3</v>
      </c>
      <c r="X424" s="18" t="str">
        <f t="shared" si="143"/>
        <v/>
      </c>
      <c r="Y424" s="18" t="str">
        <f t="shared" si="144"/>
        <v/>
      </c>
      <c r="Z424" s="18" t="str">
        <f t="shared" si="145"/>
        <v/>
      </c>
      <c r="AA424" s="18" t="str">
        <f t="shared" si="146"/>
        <v/>
      </c>
    </row>
    <row r="425" spans="1:27">
      <c r="A425" s="11">
        <v>42632</v>
      </c>
      <c r="B425" s="12">
        <v>1290.1500000000001</v>
      </c>
      <c r="C425" s="12">
        <v>1392.8</v>
      </c>
      <c r="D425" s="9">
        <f t="shared" si="132"/>
        <v>-3.3248551387446548E-2</v>
      </c>
      <c r="E425" s="9">
        <f t="shared" si="147"/>
        <v>-4.0118106730952473E-2</v>
      </c>
      <c r="F425" s="9">
        <f t="shared" si="148"/>
        <v>5.8502390742665627E-3</v>
      </c>
      <c r="G425" s="9">
        <f t="shared" si="149"/>
        <v>-2.6955068813852706E-2</v>
      </c>
      <c r="H425" s="9">
        <f t="shared" si="150"/>
        <v>-5.3281144648052239E-2</v>
      </c>
      <c r="I425" s="9">
        <f t="shared" si="151"/>
        <v>1.174234976776082</v>
      </c>
      <c r="J425" s="3">
        <f t="shared" si="152"/>
        <v>-5.9328890087450925E-3</v>
      </c>
      <c r="K425" s="3">
        <f t="shared" si="152"/>
        <v>-3.2561634522488675E-3</v>
      </c>
      <c r="L425" s="15" t="str">
        <f t="shared" si="153"/>
        <v/>
      </c>
      <c r="M425" s="12">
        <v>-0.48931413478734109</v>
      </c>
      <c r="N425" s="15" t="str">
        <f t="shared" si="133"/>
        <v/>
      </c>
      <c r="O425" s="15" t="str">
        <f t="shared" si="134"/>
        <v>Exit Trade</v>
      </c>
      <c r="P425" s="15" t="str">
        <f t="shared" si="135"/>
        <v/>
      </c>
      <c r="Q425" s="15">
        <f t="shared" si="136"/>
        <v>1232.2</v>
      </c>
      <c r="R425" s="15" t="str">
        <f t="shared" si="137"/>
        <v/>
      </c>
      <c r="S425" s="15">
        <f t="shared" si="138"/>
        <v>1334.45</v>
      </c>
      <c r="T425" s="18" t="str">
        <f t="shared" si="139"/>
        <v/>
      </c>
      <c r="U425" s="18">
        <f t="shared" si="140"/>
        <v>1.136783354536885E-2</v>
      </c>
      <c r="V425" s="18" t="str">
        <f t="shared" si="141"/>
        <v/>
      </c>
      <c r="W425" s="18">
        <f t="shared" si="142"/>
        <v>-3.0630159500951845E-3</v>
      </c>
      <c r="X425" s="18" t="str">
        <f t="shared" si="143"/>
        <v/>
      </c>
      <c r="Y425" s="18" t="str">
        <f t="shared" si="144"/>
        <v/>
      </c>
      <c r="Z425" s="18" t="str">
        <f t="shared" si="145"/>
        <v/>
      </c>
      <c r="AA425" s="18" t="str">
        <f t="shared" si="146"/>
        <v/>
      </c>
    </row>
    <row r="426" spans="1:27">
      <c r="A426" s="11">
        <v>42633</v>
      </c>
      <c r="B426" s="12">
        <v>1288.45</v>
      </c>
      <c r="C426" s="12">
        <v>1393.1</v>
      </c>
      <c r="D426" s="9">
        <f t="shared" si="132"/>
        <v>-3.3914722379679775E-2</v>
      </c>
      <c r="E426" s="9">
        <f t="shared" si="147"/>
        <v>-4.0353547525310708E-2</v>
      </c>
      <c r="F426" s="9">
        <f t="shared" si="148"/>
        <v>5.4245601546819202E-3</v>
      </c>
      <c r="G426" s="9">
        <f t="shared" si="149"/>
        <v>-2.8148287177276389E-2</v>
      </c>
      <c r="H426" s="9">
        <f t="shared" si="150"/>
        <v>-5.2558807873345027E-2</v>
      </c>
      <c r="I426" s="9">
        <f t="shared" si="151"/>
        <v>1.1869764482330616</v>
      </c>
      <c r="J426" s="3">
        <f t="shared" si="152"/>
        <v>-1.3176762391970277E-3</v>
      </c>
      <c r="K426" s="3">
        <f t="shared" si="152"/>
        <v>2.1539345203902538E-4</v>
      </c>
      <c r="L426" s="15" t="str">
        <f t="shared" si="153"/>
        <v/>
      </c>
      <c r="M426" s="12">
        <v>-0.48931413478734109</v>
      </c>
      <c r="N426" s="15" t="str">
        <f t="shared" si="133"/>
        <v/>
      </c>
      <c r="O426" s="15" t="str">
        <f t="shared" si="134"/>
        <v>Exit Trade</v>
      </c>
      <c r="P426" s="15" t="str">
        <f t="shared" si="135"/>
        <v/>
      </c>
      <c r="Q426" s="15">
        <f t="shared" si="136"/>
        <v>1232.2</v>
      </c>
      <c r="R426" s="15" t="str">
        <f t="shared" si="137"/>
        <v/>
      </c>
      <c r="S426" s="15">
        <f t="shared" si="138"/>
        <v>1334.45</v>
      </c>
      <c r="T426" s="18" t="str">
        <f t="shared" si="139"/>
        <v/>
      </c>
      <c r="U426" s="18">
        <f t="shared" si="140"/>
        <v>1.136783354536885E-2</v>
      </c>
      <c r="V426" s="18" t="str">
        <f t="shared" si="141"/>
        <v/>
      </c>
      <c r="W426" s="18">
        <f t="shared" si="142"/>
        <v>-3.0630159500951845E-3</v>
      </c>
      <c r="X426" s="18" t="str">
        <f t="shared" si="143"/>
        <v/>
      </c>
      <c r="Y426" s="18" t="str">
        <f t="shared" si="144"/>
        <v/>
      </c>
      <c r="Z426" s="18" t="str">
        <f t="shared" si="145"/>
        <v/>
      </c>
      <c r="AA426" s="18" t="str">
        <f t="shared" si="146"/>
        <v/>
      </c>
    </row>
    <row r="427" spans="1:27">
      <c r="A427" s="11">
        <v>42634</v>
      </c>
      <c r="B427" s="12">
        <v>1293</v>
      </c>
      <c r="C427" s="12">
        <v>1392.35</v>
      </c>
      <c r="D427" s="9">
        <f t="shared" si="132"/>
        <v>-3.2149894275102966E-2</v>
      </c>
      <c r="E427" s="9">
        <f t="shared" si="147"/>
        <v>-4.0387360059562574E-2</v>
      </c>
      <c r="F427" s="9">
        <f t="shared" si="148"/>
        <v>5.3679871574081875E-3</v>
      </c>
      <c r="G427" s="9">
        <f t="shared" si="149"/>
        <v>-2.8309388955394151E-2</v>
      </c>
      <c r="H427" s="9">
        <f t="shared" si="150"/>
        <v>-5.2465331163730998E-2</v>
      </c>
      <c r="I427" s="9">
        <f t="shared" si="151"/>
        <v>1.5345539292305022</v>
      </c>
      <c r="J427" s="3">
        <f t="shared" si="152"/>
        <v>3.5313749078349603E-3</v>
      </c>
      <c r="K427" s="3">
        <f t="shared" si="152"/>
        <v>-5.3836766922690403E-4</v>
      </c>
      <c r="L427" s="15" t="str">
        <f t="shared" si="153"/>
        <v/>
      </c>
      <c r="M427" s="12">
        <v>-0.48931413478734109</v>
      </c>
      <c r="N427" s="15" t="str">
        <f t="shared" si="133"/>
        <v/>
      </c>
      <c r="O427" s="15" t="str">
        <f t="shared" si="134"/>
        <v>Exit Trade</v>
      </c>
      <c r="P427" s="15" t="str">
        <f t="shared" si="135"/>
        <v/>
      </c>
      <c r="Q427" s="15">
        <f t="shared" si="136"/>
        <v>1232.2</v>
      </c>
      <c r="R427" s="15" t="str">
        <f t="shared" si="137"/>
        <v/>
      </c>
      <c r="S427" s="15">
        <f t="shared" si="138"/>
        <v>1334.45</v>
      </c>
      <c r="T427" s="18" t="str">
        <f t="shared" si="139"/>
        <v/>
      </c>
      <c r="U427" s="18">
        <f t="shared" si="140"/>
        <v>1.136783354536885E-2</v>
      </c>
      <c r="V427" s="18" t="str">
        <f t="shared" si="141"/>
        <v/>
      </c>
      <c r="W427" s="18">
        <f t="shared" si="142"/>
        <v>-3.0630159500951845E-3</v>
      </c>
      <c r="X427" s="18" t="str">
        <f t="shared" si="143"/>
        <v/>
      </c>
      <c r="Y427" s="18" t="str">
        <f t="shared" si="144"/>
        <v/>
      </c>
      <c r="Z427" s="18" t="str">
        <f t="shared" si="145"/>
        <v/>
      </c>
      <c r="AA427" s="18" t="str">
        <f t="shared" si="146"/>
        <v/>
      </c>
    </row>
    <row r="428" spans="1:27">
      <c r="A428" s="11">
        <v>42635</v>
      </c>
      <c r="B428" s="12">
        <v>1306.9000000000001</v>
      </c>
      <c r="C428" s="12">
        <v>1413.25</v>
      </c>
      <c r="D428" s="9">
        <f t="shared" si="132"/>
        <v>-3.3976636168821135E-2</v>
      </c>
      <c r="E428" s="9">
        <f t="shared" si="147"/>
        <v>-4.0215233297128776E-2</v>
      </c>
      <c r="F428" s="9">
        <f t="shared" si="148"/>
        <v>5.4907352615152834E-3</v>
      </c>
      <c r="G428" s="9">
        <f t="shared" si="149"/>
        <v>-2.7861078958719386E-2</v>
      </c>
      <c r="H428" s="9">
        <f t="shared" si="150"/>
        <v>-5.2569387635538166E-2</v>
      </c>
      <c r="I428" s="9">
        <f t="shared" si="151"/>
        <v>1.1362043207644961</v>
      </c>
      <c r="J428" s="3">
        <f t="shared" si="152"/>
        <v>1.0750193348801307E-2</v>
      </c>
      <c r="K428" s="3">
        <f t="shared" si="152"/>
        <v>1.5010593600747005E-2</v>
      </c>
      <c r="L428" s="15" t="str">
        <f t="shared" si="153"/>
        <v/>
      </c>
      <c r="M428" s="12">
        <v>-0.48931413478734109</v>
      </c>
      <c r="N428" s="15" t="str">
        <f t="shared" si="133"/>
        <v/>
      </c>
      <c r="O428" s="15" t="str">
        <f t="shared" si="134"/>
        <v>Exit Trade</v>
      </c>
      <c r="P428" s="15" t="str">
        <f t="shared" si="135"/>
        <v/>
      </c>
      <c r="Q428" s="15">
        <f t="shared" si="136"/>
        <v>1232.2</v>
      </c>
      <c r="R428" s="15" t="str">
        <f t="shared" si="137"/>
        <v/>
      </c>
      <c r="S428" s="15">
        <f t="shared" si="138"/>
        <v>1334.45</v>
      </c>
      <c r="T428" s="18" t="str">
        <f t="shared" si="139"/>
        <v/>
      </c>
      <c r="U428" s="18">
        <f t="shared" si="140"/>
        <v>1.136783354536885E-2</v>
      </c>
      <c r="V428" s="18" t="str">
        <f t="shared" si="141"/>
        <v/>
      </c>
      <c r="W428" s="18">
        <f t="shared" si="142"/>
        <v>-3.0630159500951845E-3</v>
      </c>
      <c r="X428" s="18" t="str">
        <f t="shared" si="143"/>
        <v/>
      </c>
      <c r="Y428" s="18" t="str">
        <f t="shared" si="144"/>
        <v/>
      </c>
      <c r="Z428" s="18" t="str">
        <f t="shared" si="145"/>
        <v/>
      </c>
      <c r="AA428" s="18" t="str">
        <f t="shared" si="146"/>
        <v/>
      </c>
    </row>
    <row r="429" spans="1:27">
      <c r="A429" s="11">
        <v>42636</v>
      </c>
      <c r="B429" s="12">
        <v>1312.7</v>
      </c>
      <c r="C429" s="12">
        <v>1425.1</v>
      </c>
      <c r="D429" s="9">
        <f t="shared" si="132"/>
        <v>-3.5679854837841217E-2</v>
      </c>
      <c r="E429" s="9">
        <f t="shared" si="147"/>
        <v>-4.0333231442125819E-2</v>
      </c>
      <c r="F429" s="9">
        <f t="shared" si="148"/>
        <v>5.3473749605051765E-3</v>
      </c>
      <c r="G429" s="9">
        <f t="shared" si="149"/>
        <v>-2.8301637780989174E-2</v>
      </c>
      <c r="H429" s="9">
        <f t="shared" si="150"/>
        <v>-5.2364825103262465E-2</v>
      </c>
      <c r="I429" s="9">
        <f t="shared" si="151"/>
        <v>0.87021700154817438</v>
      </c>
      <c r="J429" s="3">
        <f t="shared" si="152"/>
        <v>4.4379830132373968E-3</v>
      </c>
      <c r="K429" s="3">
        <f t="shared" si="152"/>
        <v>8.3849283566247365E-3</v>
      </c>
      <c r="L429" s="15" t="str">
        <f t="shared" si="153"/>
        <v/>
      </c>
      <c r="M429" s="12">
        <v>-0.48931413478734109</v>
      </c>
      <c r="N429" s="15" t="str">
        <f t="shared" si="133"/>
        <v/>
      </c>
      <c r="O429" s="15" t="str">
        <f t="shared" si="134"/>
        <v>Exit Trade</v>
      </c>
      <c r="P429" s="15" t="str">
        <f t="shared" si="135"/>
        <v/>
      </c>
      <c r="Q429" s="15">
        <f t="shared" si="136"/>
        <v>1232.2</v>
      </c>
      <c r="R429" s="15" t="str">
        <f t="shared" si="137"/>
        <v/>
      </c>
      <c r="S429" s="15">
        <f t="shared" si="138"/>
        <v>1334.45</v>
      </c>
      <c r="T429" s="18" t="str">
        <f t="shared" si="139"/>
        <v/>
      </c>
      <c r="U429" s="18">
        <f t="shared" si="140"/>
        <v>1.136783354536885E-2</v>
      </c>
      <c r="V429" s="18" t="str">
        <f t="shared" si="141"/>
        <v/>
      </c>
      <c r="W429" s="18">
        <f t="shared" si="142"/>
        <v>-3.0630159500951845E-3</v>
      </c>
      <c r="X429" s="18" t="str">
        <f t="shared" si="143"/>
        <v/>
      </c>
      <c r="Y429" s="18" t="str">
        <f t="shared" si="144"/>
        <v/>
      </c>
      <c r="Z429" s="18" t="str">
        <f t="shared" si="145"/>
        <v/>
      </c>
      <c r="AA429" s="18" t="str">
        <f t="shared" si="146"/>
        <v/>
      </c>
    </row>
    <row r="430" spans="1:27">
      <c r="A430" s="11">
        <v>42639</v>
      </c>
      <c r="B430" s="12">
        <v>1296.1500000000001</v>
      </c>
      <c r="C430" s="12">
        <v>1412.45</v>
      </c>
      <c r="D430" s="9">
        <f t="shared" si="132"/>
        <v>-3.7317818772432898E-2</v>
      </c>
      <c r="E430" s="9">
        <f t="shared" si="147"/>
        <v>-4.0331459994356424E-2</v>
      </c>
      <c r="F430" s="9">
        <f t="shared" si="148"/>
        <v>5.3483988273528432E-3</v>
      </c>
      <c r="G430" s="9">
        <f t="shared" si="149"/>
        <v>-2.8297562632812526E-2</v>
      </c>
      <c r="H430" s="9">
        <f t="shared" si="150"/>
        <v>-5.2365357355900324E-2</v>
      </c>
      <c r="I430" s="9">
        <f t="shared" si="151"/>
        <v>0.56346606137730915</v>
      </c>
      <c r="J430" s="3">
        <f t="shared" si="152"/>
        <v>-1.260760265102457E-2</v>
      </c>
      <c r="K430" s="3">
        <f t="shared" si="152"/>
        <v>-8.8765700652584829E-3</v>
      </c>
      <c r="L430" s="15" t="str">
        <f t="shared" si="153"/>
        <v/>
      </c>
      <c r="M430" s="12">
        <v>-0.48931413478734109</v>
      </c>
      <c r="N430" s="15" t="str">
        <f t="shared" si="133"/>
        <v/>
      </c>
      <c r="O430" s="15" t="str">
        <f t="shared" si="134"/>
        <v>Exit Trade</v>
      </c>
      <c r="P430" s="15" t="str">
        <f t="shared" si="135"/>
        <v/>
      </c>
      <c r="Q430" s="15">
        <f t="shared" si="136"/>
        <v>1232.2</v>
      </c>
      <c r="R430" s="15" t="str">
        <f t="shared" si="137"/>
        <v/>
      </c>
      <c r="S430" s="15">
        <f t="shared" si="138"/>
        <v>1334.45</v>
      </c>
      <c r="T430" s="18" t="str">
        <f t="shared" si="139"/>
        <v/>
      </c>
      <c r="U430" s="18">
        <f t="shared" si="140"/>
        <v>1.136783354536885E-2</v>
      </c>
      <c r="V430" s="18" t="str">
        <f t="shared" si="141"/>
        <v/>
      </c>
      <c r="W430" s="18">
        <f t="shared" si="142"/>
        <v>-3.0630159500951845E-3</v>
      </c>
      <c r="X430" s="18" t="str">
        <f t="shared" si="143"/>
        <v/>
      </c>
      <c r="Y430" s="18" t="str">
        <f t="shared" si="144"/>
        <v/>
      </c>
      <c r="Z430" s="18" t="str">
        <f t="shared" si="145"/>
        <v/>
      </c>
      <c r="AA430" s="18" t="str">
        <f t="shared" si="146"/>
        <v/>
      </c>
    </row>
    <row r="431" spans="1:27">
      <c r="A431" s="11">
        <v>42640</v>
      </c>
      <c r="B431" s="12">
        <v>1298.05</v>
      </c>
      <c r="C431" s="12">
        <v>1418.9</v>
      </c>
      <c r="D431" s="9">
        <f t="shared" si="132"/>
        <v>-3.8660367193707426E-2</v>
      </c>
      <c r="E431" s="9">
        <f t="shared" si="147"/>
        <v>-4.026853640712607E-2</v>
      </c>
      <c r="F431" s="9">
        <f t="shared" si="148"/>
        <v>5.3568601788969612E-3</v>
      </c>
      <c r="G431" s="9">
        <f t="shared" si="149"/>
        <v>-2.8215601004607908E-2</v>
      </c>
      <c r="H431" s="9">
        <f t="shared" si="150"/>
        <v>-5.2321471809644235E-2</v>
      </c>
      <c r="I431" s="9">
        <f t="shared" si="151"/>
        <v>0.30020742743182516</v>
      </c>
      <c r="J431" s="3">
        <f t="shared" si="152"/>
        <v>1.465879720711232E-3</v>
      </c>
      <c r="K431" s="3">
        <f t="shared" si="152"/>
        <v>4.5665333286134344E-3</v>
      </c>
      <c r="L431" s="15" t="str">
        <f t="shared" si="153"/>
        <v>Exit Trade</v>
      </c>
      <c r="M431" s="12">
        <v>-0.48931413478734109</v>
      </c>
      <c r="N431" s="15" t="str">
        <f t="shared" si="133"/>
        <v/>
      </c>
      <c r="O431" s="15" t="str">
        <f t="shared" si="134"/>
        <v>Exit Trade</v>
      </c>
      <c r="P431" s="15" t="str">
        <f t="shared" si="135"/>
        <v/>
      </c>
      <c r="Q431" s="15">
        <f t="shared" si="136"/>
        <v>1232.2</v>
      </c>
      <c r="R431" s="15" t="str">
        <f t="shared" si="137"/>
        <v/>
      </c>
      <c r="S431" s="15">
        <f t="shared" si="138"/>
        <v>1334.45</v>
      </c>
      <c r="T431" s="18" t="str">
        <f t="shared" si="139"/>
        <v/>
      </c>
      <c r="U431" s="18">
        <f t="shared" si="140"/>
        <v>1.136783354536885E-2</v>
      </c>
      <c r="V431" s="18" t="str">
        <f t="shared" si="141"/>
        <v/>
      </c>
      <c r="W431" s="18">
        <f t="shared" si="142"/>
        <v>-3.0630159500951845E-3</v>
      </c>
      <c r="X431" s="18" t="str">
        <f t="shared" si="143"/>
        <v/>
      </c>
      <c r="Y431" s="18" t="str">
        <f t="shared" si="144"/>
        <v/>
      </c>
      <c r="Z431" s="18" t="str">
        <f t="shared" si="145"/>
        <v/>
      </c>
      <c r="AA431" s="18" t="str">
        <f t="shared" si="146"/>
        <v/>
      </c>
    </row>
    <row r="432" spans="1:27">
      <c r="A432" s="11">
        <v>42641</v>
      </c>
      <c r="B432" s="12">
        <v>1295.25</v>
      </c>
      <c r="C432" s="12">
        <v>1423.55</v>
      </c>
      <c r="D432" s="9">
        <f t="shared" si="132"/>
        <v>-4.1019124716117572E-2</v>
      </c>
      <c r="E432" s="9">
        <f t="shared" si="147"/>
        <v>-3.9932196570563801E-2</v>
      </c>
      <c r="F432" s="9">
        <f t="shared" si="148"/>
        <v>4.9543768239544671E-3</v>
      </c>
      <c r="G432" s="9">
        <f t="shared" si="149"/>
        <v>-2.8784848716666249E-2</v>
      </c>
      <c r="H432" s="9">
        <f t="shared" si="150"/>
        <v>-5.1079544424461353E-2</v>
      </c>
      <c r="I432" s="9">
        <f t="shared" si="151"/>
        <v>-0.21938745964950862</v>
      </c>
      <c r="J432" s="3">
        <f t="shared" si="152"/>
        <v>-2.1570817765108855E-3</v>
      </c>
      <c r="K432" s="3">
        <f t="shared" si="152"/>
        <v>3.2771865529634668E-3</v>
      </c>
      <c r="L432" s="15" t="str">
        <f t="shared" si="153"/>
        <v>Exit Trade</v>
      </c>
      <c r="M432" s="12">
        <v>-0.48931413478734109</v>
      </c>
      <c r="N432" s="15" t="str">
        <f t="shared" si="133"/>
        <v/>
      </c>
      <c r="O432" s="15" t="str">
        <f t="shared" si="134"/>
        <v>Exit Trade</v>
      </c>
      <c r="P432" s="15" t="str">
        <f t="shared" si="135"/>
        <v/>
      </c>
      <c r="Q432" s="15">
        <f t="shared" si="136"/>
        <v>1232.2</v>
      </c>
      <c r="R432" s="15" t="str">
        <f t="shared" si="137"/>
        <v/>
      </c>
      <c r="S432" s="15">
        <f t="shared" si="138"/>
        <v>1334.45</v>
      </c>
      <c r="T432" s="18" t="str">
        <f t="shared" si="139"/>
        <v/>
      </c>
      <c r="U432" s="18">
        <f t="shared" si="140"/>
        <v>1.136783354536885E-2</v>
      </c>
      <c r="V432" s="18" t="str">
        <f t="shared" si="141"/>
        <v/>
      </c>
      <c r="W432" s="18">
        <f t="shared" si="142"/>
        <v>-3.0630159500951845E-3</v>
      </c>
      <c r="X432" s="18" t="str">
        <f t="shared" si="143"/>
        <v/>
      </c>
      <c r="Y432" s="18" t="str">
        <f t="shared" si="144"/>
        <v/>
      </c>
      <c r="Z432" s="18" t="str">
        <f t="shared" si="145"/>
        <v/>
      </c>
      <c r="AA432" s="18" t="str">
        <f t="shared" si="146"/>
        <v/>
      </c>
    </row>
    <row r="433" spans="1:27">
      <c r="A433" s="11">
        <v>42642</v>
      </c>
      <c r="B433" s="12">
        <v>1277.5</v>
      </c>
      <c r="C433" s="12">
        <v>1401.4</v>
      </c>
      <c r="D433" s="9">
        <f t="shared" si="132"/>
        <v>-4.0201204350806354E-2</v>
      </c>
      <c r="E433" s="9">
        <f t="shared" si="147"/>
        <v>-3.9801406962910492E-2</v>
      </c>
      <c r="F433" s="9">
        <f t="shared" si="148"/>
        <v>4.8912664230243786E-3</v>
      </c>
      <c r="G433" s="9">
        <f t="shared" si="149"/>
        <v>-2.879605751110564E-2</v>
      </c>
      <c r="H433" s="9">
        <f t="shared" si="150"/>
        <v>-5.080675641471534E-2</v>
      </c>
      <c r="I433" s="9">
        <f t="shared" si="151"/>
        <v>-8.1736988607678016E-2</v>
      </c>
      <c r="J433" s="3">
        <f t="shared" si="152"/>
        <v>-1.3703918162516888E-2</v>
      </c>
      <c r="K433" s="3">
        <f t="shared" si="152"/>
        <v>-1.555969231849943E-2</v>
      </c>
      <c r="L433" s="15" t="str">
        <f t="shared" si="153"/>
        <v>Exit Trade</v>
      </c>
      <c r="M433" s="12">
        <v>-0.48931413478734109</v>
      </c>
      <c r="N433" s="15" t="str">
        <f t="shared" si="133"/>
        <v/>
      </c>
      <c r="O433" s="15" t="str">
        <f t="shared" si="134"/>
        <v>Exit Trade</v>
      </c>
      <c r="P433" s="15" t="str">
        <f t="shared" si="135"/>
        <v/>
      </c>
      <c r="Q433" s="15">
        <f t="shared" si="136"/>
        <v>1232.2</v>
      </c>
      <c r="R433" s="15" t="str">
        <f t="shared" si="137"/>
        <v/>
      </c>
      <c r="S433" s="15">
        <f t="shared" si="138"/>
        <v>1334.45</v>
      </c>
      <c r="T433" s="18" t="str">
        <f t="shared" si="139"/>
        <v/>
      </c>
      <c r="U433" s="18">
        <f t="shared" si="140"/>
        <v>1.136783354536885E-2</v>
      </c>
      <c r="V433" s="18" t="str">
        <f t="shared" si="141"/>
        <v/>
      </c>
      <c r="W433" s="18">
        <f t="shared" si="142"/>
        <v>-3.0630159500951845E-3</v>
      </c>
      <c r="X433" s="18" t="str">
        <f t="shared" si="143"/>
        <v/>
      </c>
      <c r="Y433" s="18" t="str">
        <f t="shared" si="144"/>
        <v/>
      </c>
      <c r="Z433" s="18" t="str">
        <f t="shared" si="145"/>
        <v/>
      </c>
      <c r="AA433" s="18" t="str">
        <f t="shared" si="146"/>
        <v/>
      </c>
    </row>
    <row r="434" spans="1:27">
      <c r="A434" s="11">
        <v>42643</v>
      </c>
      <c r="B434" s="12">
        <v>1272.8499999999999</v>
      </c>
      <c r="C434" s="12">
        <v>1393.45</v>
      </c>
      <c r="D434" s="9">
        <f t="shared" si="132"/>
        <v>-3.9314163006045268E-2</v>
      </c>
      <c r="E434" s="9">
        <f t="shared" si="147"/>
        <v>-3.9641713967023165E-2</v>
      </c>
      <c r="F434" s="9">
        <f t="shared" si="148"/>
        <v>4.8236556927048809E-3</v>
      </c>
      <c r="G434" s="9">
        <f t="shared" si="149"/>
        <v>-2.8788488658437181E-2</v>
      </c>
      <c r="H434" s="9">
        <f t="shared" si="150"/>
        <v>-5.0494939275609149E-2</v>
      </c>
      <c r="I434" s="9">
        <f t="shared" si="151"/>
        <v>6.7905128774691223E-2</v>
      </c>
      <c r="J434" s="3">
        <f t="shared" si="152"/>
        <v>-3.6399217221135742E-3</v>
      </c>
      <c r="K434" s="3">
        <f t="shared" si="152"/>
        <v>-5.6728985300414196E-3</v>
      </c>
      <c r="L434" s="15" t="str">
        <f t="shared" si="153"/>
        <v>Exit Trade</v>
      </c>
      <c r="M434" s="12">
        <v>-0.48931413478734109</v>
      </c>
      <c r="N434" s="15" t="str">
        <f t="shared" si="133"/>
        <v/>
      </c>
      <c r="O434" s="15" t="str">
        <f t="shared" si="134"/>
        <v>Exit Trade</v>
      </c>
      <c r="P434" s="15" t="str">
        <f t="shared" si="135"/>
        <v/>
      </c>
      <c r="Q434" s="15">
        <f t="shared" si="136"/>
        <v>1232.2</v>
      </c>
      <c r="R434" s="15" t="str">
        <f t="shared" si="137"/>
        <v/>
      </c>
      <c r="S434" s="15">
        <f t="shared" si="138"/>
        <v>1334.45</v>
      </c>
      <c r="T434" s="18" t="str">
        <f t="shared" si="139"/>
        <v/>
      </c>
      <c r="U434" s="18">
        <f t="shared" si="140"/>
        <v>1.136783354536885E-2</v>
      </c>
      <c r="V434" s="18" t="str">
        <f t="shared" si="141"/>
        <v/>
      </c>
      <c r="W434" s="18">
        <f t="shared" si="142"/>
        <v>-3.0630159500951845E-3</v>
      </c>
      <c r="X434" s="18" t="str">
        <f t="shared" si="143"/>
        <v/>
      </c>
      <c r="Y434" s="18" t="str">
        <f t="shared" si="144"/>
        <v/>
      </c>
      <c r="Z434" s="18" t="str">
        <f t="shared" si="145"/>
        <v/>
      </c>
      <c r="AA434" s="18" t="str">
        <f t="shared" si="146"/>
        <v/>
      </c>
    </row>
    <row r="435" spans="1:27">
      <c r="A435" s="11">
        <v>42646</v>
      </c>
      <c r="B435" s="12">
        <v>1287.2</v>
      </c>
      <c r="C435" s="12">
        <v>1425.5</v>
      </c>
      <c r="D435" s="9">
        <f t="shared" si="132"/>
        <v>-4.4321190554505618E-2</v>
      </c>
      <c r="E435" s="9">
        <f t="shared" si="147"/>
        <v>-3.9775626586957914E-2</v>
      </c>
      <c r="F435" s="9">
        <f t="shared" si="148"/>
        <v>4.8978641464066091E-3</v>
      </c>
      <c r="G435" s="9">
        <f t="shared" si="149"/>
        <v>-2.8755432257543043E-2</v>
      </c>
      <c r="H435" s="9">
        <f t="shared" si="150"/>
        <v>-5.0795820916372789E-2</v>
      </c>
      <c r="I435" s="9">
        <f t="shared" si="151"/>
        <v>-0.92807065113935938</v>
      </c>
      <c r="J435" s="3">
        <f t="shared" si="152"/>
        <v>1.1273912872687385E-2</v>
      </c>
      <c r="K435" s="3">
        <f t="shared" si="152"/>
        <v>2.3000466468118666E-2</v>
      </c>
      <c r="L435" s="15" t="str">
        <f t="shared" si="153"/>
        <v/>
      </c>
      <c r="M435" s="12">
        <v>-0.48931413478734109</v>
      </c>
      <c r="N435" s="15" t="str">
        <f t="shared" si="133"/>
        <v/>
      </c>
      <c r="O435" s="15" t="str">
        <f t="shared" si="134"/>
        <v>Exit Trade</v>
      </c>
      <c r="P435" s="15" t="str">
        <f t="shared" si="135"/>
        <v/>
      </c>
      <c r="Q435" s="15">
        <f t="shared" si="136"/>
        <v>1232.2</v>
      </c>
      <c r="R435" s="15" t="str">
        <f t="shared" si="137"/>
        <v/>
      </c>
      <c r="S435" s="15">
        <f t="shared" si="138"/>
        <v>1334.45</v>
      </c>
      <c r="T435" s="18" t="str">
        <f t="shared" si="139"/>
        <v/>
      </c>
      <c r="U435" s="18">
        <f t="shared" si="140"/>
        <v>1.136783354536885E-2</v>
      </c>
      <c r="V435" s="18" t="str">
        <f t="shared" si="141"/>
        <v/>
      </c>
      <c r="W435" s="18">
        <f t="shared" si="142"/>
        <v>-3.0630159500951845E-3</v>
      </c>
      <c r="X435" s="18" t="str">
        <f t="shared" si="143"/>
        <v/>
      </c>
      <c r="Y435" s="18" t="str">
        <f t="shared" si="144"/>
        <v/>
      </c>
      <c r="Z435" s="18" t="str">
        <f t="shared" si="145"/>
        <v/>
      </c>
      <c r="AA435" s="18" t="str">
        <f t="shared" si="146"/>
        <v/>
      </c>
    </row>
    <row r="436" spans="1:27">
      <c r="A436" s="11">
        <v>42647</v>
      </c>
      <c r="B436" s="12">
        <v>1289.55</v>
      </c>
      <c r="C436" s="12">
        <v>1432.4</v>
      </c>
      <c r="D436" s="9">
        <f t="shared" si="132"/>
        <v>-4.5626126545928535E-2</v>
      </c>
      <c r="E436" s="9">
        <f t="shared" si="147"/>
        <v>-3.9942195994974776E-2</v>
      </c>
      <c r="F436" s="9">
        <f t="shared" si="148"/>
        <v>5.0115411272730146E-3</v>
      </c>
      <c r="G436" s="9">
        <f t="shared" si="149"/>
        <v>-2.8666228458610492E-2</v>
      </c>
      <c r="H436" s="9">
        <f t="shared" si="150"/>
        <v>-5.121816353133906E-2</v>
      </c>
      <c r="I436" s="9">
        <f t="shared" si="151"/>
        <v>-1.1341681942948791</v>
      </c>
      <c r="J436" s="3">
        <f t="shared" si="152"/>
        <v>1.8256681168426889E-3</v>
      </c>
      <c r="K436" s="3">
        <f t="shared" si="152"/>
        <v>4.8404068747808426E-3</v>
      </c>
      <c r="L436" s="15" t="str">
        <f t="shared" si="153"/>
        <v/>
      </c>
      <c r="M436" s="12">
        <v>-0.48931413478734109</v>
      </c>
      <c r="N436" s="15" t="str">
        <f t="shared" si="133"/>
        <v/>
      </c>
      <c r="O436" s="15" t="str">
        <f t="shared" si="134"/>
        <v>Exit Trade</v>
      </c>
      <c r="P436" s="15" t="str">
        <f t="shared" si="135"/>
        <v/>
      </c>
      <c r="Q436" s="15">
        <f t="shared" si="136"/>
        <v>1232.2</v>
      </c>
      <c r="R436" s="15" t="str">
        <f t="shared" si="137"/>
        <v/>
      </c>
      <c r="S436" s="15">
        <f t="shared" si="138"/>
        <v>1334.45</v>
      </c>
      <c r="T436" s="18" t="str">
        <f t="shared" si="139"/>
        <v/>
      </c>
      <c r="U436" s="18">
        <f t="shared" si="140"/>
        <v>1.136783354536885E-2</v>
      </c>
      <c r="V436" s="18" t="str">
        <f t="shared" si="141"/>
        <v/>
      </c>
      <c r="W436" s="18">
        <f t="shared" si="142"/>
        <v>-3.0630159500951845E-3</v>
      </c>
      <c r="X436" s="18" t="str">
        <f t="shared" si="143"/>
        <v/>
      </c>
      <c r="Y436" s="18" t="str">
        <f t="shared" si="144"/>
        <v/>
      </c>
      <c r="Z436" s="18" t="str">
        <f t="shared" si="145"/>
        <v/>
      </c>
      <c r="AA436" s="18" t="str">
        <f t="shared" si="146"/>
        <v/>
      </c>
    </row>
    <row r="437" spans="1:27">
      <c r="A437" s="11">
        <v>42648</v>
      </c>
      <c r="B437" s="12">
        <v>1286.0999999999999</v>
      </c>
      <c r="C437" s="12">
        <v>1423.15</v>
      </c>
      <c r="D437" s="9">
        <f t="shared" si="132"/>
        <v>-4.3975938901822872E-2</v>
      </c>
      <c r="E437" s="9">
        <f t="shared" si="147"/>
        <v>-4.0004955960877449E-2</v>
      </c>
      <c r="F437" s="9">
        <f t="shared" si="148"/>
        <v>5.0510399997394035E-3</v>
      </c>
      <c r="G437" s="9">
        <f t="shared" si="149"/>
        <v>-2.8640115961463791E-2</v>
      </c>
      <c r="H437" s="9">
        <f t="shared" si="150"/>
        <v>-5.1369795960291106E-2</v>
      </c>
      <c r="I437" s="9">
        <f t="shared" si="151"/>
        <v>-0.78617135107825264</v>
      </c>
      <c r="J437" s="3">
        <f t="shared" si="152"/>
        <v>-2.6753518669303598E-3</v>
      </c>
      <c r="K437" s="3">
        <f t="shared" si="152"/>
        <v>-6.4576933817369446E-3</v>
      </c>
      <c r="L437" s="15" t="str">
        <f t="shared" si="153"/>
        <v/>
      </c>
      <c r="M437" s="12">
        <v>-0.48931413478734109</v>
      </c>
      <c r="N437" s="15" t="str">
        <f t="shared" si="133"/>
        <v/>
      </c>
      <c r="O437" s="15" t="str">
        <f t="shared" si="134"/>
        <v>Exit Trade</v>
      </c>
      <c r="P437" s="15" t="str">
        <f t="shared" si="135"/>
        <v/>
      </c>
      <c r="Q437" s="15">
        <f t="shared" si="136"/>
        <v>1232.2</v>
      </c>
      <c r="R437" s="15" t="str">
        <f t="shared" si="137"/>
        <v/>
      </c>
      <c r="S437" s="15">
        <f t="shared" si="138"/>
        <v>1334.45</v>
      </c>
      <c r="T437" s="18" t="str">
        <f t="shared" si="139"/>
        <v/>
      </c>
      <c r="U437" s="18">
        <f t="shared" si="140"/>
        <v>1.136783354536885E-2</v>
      </c>
      <c r="V437" s="18" t="str">
        <f t="shared" si="141"/>
        <v/>
      </c>
      <c r="W437" s="18">
        <f t="shared" si="142"/>
        <v>-3.0630159500951845E-3</v>
      </c>
      <c r="X437" s="18" t="str">
        <f t="shared" si="143"/>
        <v/>
      </c>
      <c r="Y437" s="18" t="str">
        <f t="shared" si="144"/>
        <v/>
      </c>
      <c r="Z437" s="18" t="str">
        <f t="shared" si="145"/>
        <v/>
      </c>
      <c r="AA437" s="18" t="str">
        <f t="shared" si="146"/>
        <v/>
      </c>
    </row>
    <row r="438" spans="1:27">
      <c r="A438" s="11">
        <v>42649</v>
      </c>
      <c r="B438" s="12">
        <v>1281.95</v>
      </c>
      <c r="C438" s="12">
        <v>1426</v>
      </c>
      <c r="D438" s="9">
        <f t="shared" si="132"/>
        <v>-4.6248438825684808E-2</v>
      </c>
      <c r="E438" s="9">
        <f t="shared" si="147"/>
        <v>-4.0182018237647651E-2</v>
      </c>
      <c r="F438" s="9">
        <f t="shared" si="148"/>
        <v>5.1763713438248912E-3</v>
      </c>
      <c r="G438" s="9">
        <f t="shared" si="149"/>
        <v>-2.8535182714041644E-2</v>
      </c>
      <c r="H438" s="9">
        <f t="shared" si="150"/>
        <v>-5.1828853761253658E-2</v>
      </c>
      <c r="I438" s="9">
        <f t="shared" si="151"/>
        <v>-1.1719446278277623</v>
      </c>
      <c r="J438" s="3">
        <f t="shared" si="152"/>
        <v>-3.2268097348572148E-3</v>
      </c>
      <c r="K438" s="3">
        <f t="shared" si="152"/>
        <v>2.002599866493278E-3</v>
      </c>
      <c r="L438" s="15" t="str">
        <f t="shared" si="153"/>
        <v/>
      </c>
      <c r="M438" s="12">
        <v>-0.48931413478734109</v>
      </c>
      <c r="N438" s="15" t="str">
        <f t="shared" si="133"/>
        <v/>
      </c>
      <c r="O438" s="15" t="str">
        <f t="shared" si="134"/>
        <v>Exit Trade</v>
      </c>
      <c r="P438" s="15" t="str">
        <f t="shared" si="135"/>
        <v/>
      </c>
      <c r="Q438" s="15">
        <f t="shared" si="136"/>
        <v>1232.2</v>
      </c>
      <c r="R438" s="15" t="str">
        <f t="shared" si="137"/>
        <v/>
      </c>
      <c r="S438" s="15">
        <f t="shared" si="138"/>
        <v>1334.45</v>
      </c>
      <c r="T438" s="18" t="str">
        <f t="shared" si="139"/>
        <v/>
      </c>
      <c r="U438" s="18">
        <f t="shared" si="140"/>
        <v>1.136783354536885E-2</v>
      </c>
      <c r="V438" s="18" t="str">
        <f t="shared" si="141"/>
        <v/>
      </c>
      <c r="W438" s="18">
        <f t="shared" si="142"/>
        <v>-3.0630159500951845E-3</v>
      </c>
      <c r="X438" s="18" t="str">
        <f t="shared" si="143"/>
        <v/>
      </c>
      <c r="Y438" s="18" t="str">
        <f t="shared" si="144"/>
        <v/>
      </c>
      <c r="Z438" s="18" t="str">
        <f t="shared" si="145"/>
        <v/>
      </c>
      <c r="AA438" s="18" t="str">
        <f t="shared" si="146"/>
        <v/>
      </c>
    </row>
    <row r="439" spans="1:27">
      <c r="A439" s="11">
        <v>42650</v>
      </c>
      <c r="B439" s="12">
        <v>1280.5999999999999</v>
      </c>
      <c r="C439" s="12">
        <v>1403.7</v>
      </c>
      <c r="D439" s="9">
        <f t="shared" si="132"/>
        <v>-3.9860802423693928E-2</v>
      </c>
      <c r="E439" s="9">
        <f t="shared" si="147"/>
        <v>-4.0184559953045547E-2</v>
      </c>
      <c r="F439" s="9">
        <f t="shared" si="148"/>
        <v>5.1761881659163084E-3</v>
      </c>
      <c r="G439" s="9">
        <f t="shared" si="149"/>
        <v>-2.8538136579733853E-2</v>
      </c>
      <c r="H439" s="9">
        <f t="shared" si="150"/>
        <v>-5.1830983326357244E-2</v>
      </c>
      <c r="I439" s="9">
        <f t="shared" si="151"/>
        <v>6.2547480689258569E-2</v>
      </c>
      <c r="J439" s="3">
        <f t="shared" si="152"/>
        <v>-1.0530831935723986E-3</v>
      </c>
      <c r="K439" s="3">
        <f t="shared" si="152"/>
        <v>-1.5638148667601652E-2</v>
      </c>
      <c r="L439" s="15" t="str">
        <f t="shared" si="153"/>
        <v>Exit Trade</v>
      </c>
      <c r="M439" s="12">
        <v>-0.48931413478734109</v>
      </c>
      <c r="N439" s="15" t="str">
        <f t="shared" si="133"/>
        <v/>
      </c>
      <c r="O439" s="15" t="str">
        <f t="shared" si="134"/>
        <v>Exit Trade</v>
      </c>
      <c r="P439" s="15" t="str">
        <f t="shared" si="135"/>
        <v/>
      </c>
      <c r="Q439" s="15">
        <f t="shared" si="136"/>
        <v>1232.2</v>
      </c>
      <c r="R439" s="15" t="str">
        <f t="shared" si="137"/>
        <v/>
      </c>
      <c r="S439" s="15">
        <f t="shared" si="138"/>
        <v>1334.45</v>
      </c>
      <c r="T439" s="18" t="str">
        <f t="shared" si="139"/>
        <v/>
      </c>
      <c r="U439" s="18">
        <f t="shared" si="140"/>
        <v>1.136783354536885E-2</v>
      </c>
      <c r="V439" s="18" t="str">
        <f t="shared" si="141"/>
        <v/>
      </c>
      <c r="W439" s="18">
        <f t="shared" si="142"/>
        <v>-3.0630159500951845E-3</v>
      </c>
      <c r="X439" s="18" t="str">
        <f t="shared" si="143"/>
        <v/>
      </c>
      <c r="Y439" s="18" t="str">
        <f t="shared" si="144"/>
        <v/>
      </c>
      <c r="Z439" s="18" t="str">
        <f t="shared" si="145"/>
        <v/>
      </c>
      <c r="AA439" s="18" t="str">
        <f t="shared" si="146"/>
        <v/>
      </c>
    </row>
    <row r="440" spans="1:27">
      <c r="A440" s="11">
        <v>42653</v>
      </c>
      <c r="B440" s="12">
        <v>1284.3499999999999</v>
      </c>
      <c r="C440" s="12">
        <v>1391.45</v>
      </c>
      <c r="D440" s="9">
        <f t="shared" si="132"/>
        <v>-3.478421507291609E-2</v>
      </c>
      <c r="E440" s="9">
        <f t="shared" si="147"/>
        <v>-4.0248388313135104E-2</v>
      </c>
      <c r="F440" s="9">
        <f t="shared" si="148"/>
        <v>5.0940269589612158E-3</v>
      </c>
      <c r="G440" s="9">
        <f t="shared" si="149"/>
        <v>-2.8786827655472368E-2</v>
      </c>
      <c r="H440" s="9">
        <f t="shared" si="150"/>
        <v>-5.1709948970797837E-2</v>
      </c>
      <c r="I440" s="9">
        <f t="shared" si="151"/>
        <v>1.0726628037581645</v>
      </c>
      <c r="J440" s="3">
        <f t="shared" si="152"/>
        <v>2.9283148524129315E-3</v>
      </c>
      <c r="K440" s="3">
        <f t="shared" si="152"/>
        <v>-8.7269359549761345E-3</v>
      </c>
      <c r="L440" s="15" t="str">
        <f t="shared" si="153"/>
        <v/>
      </c>
      <c r="M440" s="12">
        <v>-0.48931413478734109</v>
      </c>
      <c r="N440" s="15" t="str">
        <f t="shared" si="133"/>
        <v/>
      </c>
      <c r="O440" s="15" t="str">
        <f t="shared" si="134"/>
        <v>Exit Trade</v>
      </c>
      <c r="P440" s="15" t="str">
        <f t="shared" si="135"/>
        <v/>
      </c>
      <c r="Q440" s="15">
        <f t="shared" si="136"/>
        <v>1232.2</v>
      </c>
      <c r="R440" s="15" t="str">
        <f t="shared" si="137"/>
        <v/>
      </c>
      <c r="S440" s="15">
        <f t="shared" si="138"/>
        <v>1334.45</v>
      </c>
      <c r="T440" s="18" t="str">
        <f t="shared" si="139"/>
        <v/>
      </c>
      <c r="U440" s="18">
        <f t="shared" si="140"/>
        <v>1.136783354536885E-2</v>
      </c>
      <c r="V440" s="18" t="str">
        <f t="shared" si="141"/>
        <v/>
      </c>
      <c r="W440" s="18">
        <f t="shared" si="142"/>
        <v>-3.0630159500951845E-3</v>
      </c>
      <c r="X440" s="18" t="str">
        <f t="shared" si="143"/>
        <v/>
      </c>
      <c r="Y440" s="18" t="str">
        <f t="shared" si="144"/>
        <v/>
      </c>
      <c r="Z440" s="18" t="str">
        <f t="shared" si="145"/>
        <v/>
      </c>
      <c r="AA440" s="18" t="str">
        <f t="shared" si="146"/>
        <v/>
      </c>
    </row>
    <row r="441" spans="1:27">
      <c r="A441" s="11">
        <v>42656</v>
      </c>
      <c r="B441" s="12">
        <v>1262.75</v>
      </c>
      <c r="C441" s="12">
        <v>1338.9</v>
      </c>
      <c r="D441" s="9">
        <f t="shared" si="132"/>
        <v>-2.5430764375804726E-2</v>
      </c>
      <c r="E441" s="9">
        <f t="shared" si="147"/>
        <v>-3.988967596763026E-2</v>
      </c>
      <c r="F441" s="9">
        <f t="shared" si="148"/>
        <v>5.7288524421136647E-3</v>
      </c>
      <c r="G441" s="9">
        <f t="shared" si="149"/>
        <v>-2.6999757972874516E-2</v>
      </c>
      <c r="H441" s="9">
        <f t="shared" si="150"/>
        <v>-5.2779593962386004E-2</v>
      </c>
      <c r="I441" s="9">
        <f t="shared" si="151"/>
        <v>2.5238757216953047</v>
      </c>
      <c r="J441" s="3">
        <f t="shared" si="152"/>
        <v>-1.6817845602834048E-2</v>
      </c>
      <c r="K441" s="3">
        <f t="shared" si="152"/>
        <v>-3.7766358834309496E-2</v>
      </c>
      <c r="L441" s="15" t="str">
        <f t="shared" si="153"/>
        <v>Enter Trade</v>
      </c>
      <c r="M441" s="12">
        <v>2.5238757216953047</v>
      </c>
      <c r="N441" s="15" t="str">
        <f t="shared" si="133"/>
        <v>Enter Trade</v>
      </c>
      <c r="O441" s="15" t="str">
        <f t="shared" si="134"/>
        <v>Enter Trade</v>
      </c>
      <c r="P441" s="15">
        <f t="shared" si="135"/>
        <v>1262.75</v>
      </c>
      <c r="Q441" s="15">
        <f t="shared" si="136"/>
        <v>1262.75</v>
      </c>
      <c r="R441" s="15">
        <f t="shared" si="137"/>
        <v>1338.9</v>
      </c>
      <c r="S441" s="15">
        <f t="shared" si="138"/>
        <v>1338.9</v>
      </c>
      <c r="T441" s="18">
        <f t="shared" si="139"/>
        <v>-1.6817845602834048E-2</v>
      </c>
      <c r="U441" s="18">
        <f t="shared" si="140"/>
        <v>-1.6817845602834048E-2</v>
      </c>
      <c r="V441" s="18">
        <f t="shared" si="141"/>
        <v>-3.7766358834309496E-2</v>
      </c>
      <c r="W441" s="18">
        <f t="shared" si="142"/>
        <v>-3.7766358834309496E-2</v>
      </c>
      <c r="X441" s="18" t="str">
        <f t="shared" si="143"/>
        <v/>
      </c>
      <c r="Y441" s="18" t="str">
        <f t="shared" si="144"/>
        <v/>
      </c>
      <c r="Z441" s="18" t="str">
        <f t="shared" si="145"/>
        <v/>
      </c>
      <c r="AA441" s="18" t="str">
        <f t="shared" si="146"/>
        <v/>
      </c>
    </row>
    <row r="442" spans="1:27">
      <c r="A442" s="11">
        <v>42657</v>
      </c>
      <c r="B442" s="12">
        <v>1261.8</v>
      </c>
      <c r="C442" s="12">
        <v>1316.05</v>
      </c>
      <c r="D442" s="9">
        <f t="shared" si="132"/>
        <v>-1.8281866444743888E-2</v>
      </c>
      <c r="E442" s="9">
        <f t="shared" si="147"/>
        <v>-3.897557581150092E-2</v>
      </c>
      <c r="F442" s="9">
        <f t="shared" si="148"/>
        <v>6.8475677120336245E-3</v>
      </c>
      <c r="G442" s="9">
        <f t="shared" si="149"/>
        <v>-2.3568548459425263E-2</v>
      </c>
      <c r="H442" s="9">
        <f t="shared" si="150"/>
        <v>-5.4382603163576577E-2</v>
      </c>
      <c r="I442" s="9">
        <f t="shared" si="151"/>
        <v>3.0220525355873131</v>
      </c>
      <c r="J442" s="3">
        <f t="shared" si="152"/>
        <v>-7.5232627202537748E-4</v>
      </c>
      <c r="K442" s="3">
        <f t="shared" si="152"/>
        <v>-1.7066248412876343E-2</v>
      </c>
      <c r="L442" s="15" t="str">
        <f t="shared" si="153"/>
        <v>Enter Trade</v>
      </c>
      <c r="M442" s="12">
        <v>2.5238757216953047</v>
      </c>
      <c r="N442" s="15" t="str">
        <f t="shared" si="133"/>
        <v/>
      </c>
      <c r="O442" s="15" t="str">
        <f t="shared" si="134"/>
        <v>Enter Trade</v>
      </c>
      <c r="P442" s="15" t="str">
        <f t="shared" si="135"/>
        <v/>
      </c>
      <c r="Q442" s="15">
        <f t="shared" si="136"/>
        <v>1262.75</v>
      </c>
      <c r="R442" s="15" t="str">
        <f t="shared" si="137"/>
        <v/>
      </c>
      <c r="S442" s="15">
        <f t="shared" si="138"/>
        <v>1338.9</v>
      </c>
      <c r="T442" s="18" t="str">
        <f t="shared" si="139"/>
        <v/>
      </c>
      <c r="U442" s="18">
        <f t="shared" si="140"/>
        <v>-1.6817845602834048E-2</v>
      </c>
      <c r="V442" s="18" t="str">
        <f t="shared" si="141"/>
        <v/>
      </c>
      <c r="W442" s="18">
        <f t="shared" si="142"/>
        <v>-3.7766358834309496E-2</v>
      </c>
      <c r="X442" s="18" t="str">
        <f t="shared" si="143"/>
        <v/>
      </c>
      <c r="Y442" s="18" t="str">
        <f t="shared" si="144"/>
        <v/>
      </c>
      <c r="Z442" s="18" t="str">
        <f t="shared" si="145"/>
        <v/>
      </c>
      <c r="AA442" s="18" t="str">
        <f t="shared" si="146"/>
        <v/>
      </c>
    </row>
    <row r="443" spans="1:27">
      <c r="A443" s="11">
        <v>42660</v>
      </c>
      <c r="B443" s="12">
        <v>1237.7</v>
      </c>
      <c r="C443" s="12">
        <v>1301.95</v>
      </c>
      <c r="D443" s="9">
        <f t="shared" si="132"/>
        <v>-2.1978914994877096E-2</v>
      </c>
      <c r="E443" s="9">
        <f t="shared" si="147"/>
        <v>-3.8363919322368129E-2</v>
      </c>
      <c r="F443" s="9">
        <f t="shared" si="148"/>
        <v>7.5100355663580099E-3</v>
      </c>
      <c r="G443" s="9">
        <f t="shared" si="149"/>
        <v>-2.1466339298062607E-2</v>
      </c>
      <c r="H443" s="9">
        <f t="shared" si="150"/>
        <v>-5.5261499346673654E-2</v>
      </c>
      <c r="I443" s="9">
        <f t="shared" si="151"/>
        <v>2.181747900221588</v>
      </c>
      <c r="J443" s="3">
        <f t="shared" si="152"/>
        <v>-1.9099698842922737E-2</v>
      </c>
      <c r="K443" s="3">
        <f t="shared" si="152"/>
        <v>-1.071387865202683E-2</v>
      </c>
      <c r="L443" s="15" t="str">
        <f t="shared" si="153"/>
        <v>Enter Trade</v>
      </c>
      <c r="M443" s="12">
        <v>2.5238757216953047</v>
      </c>
      <c r="N443" s="15" t="str">
        <f t="shared" si="133"/>
        <v/>
      </c>
      <c r="O443" s="15" t="str">
        <f t="shared" si="134"/>
        <v>Enter Trade</v>
      </c>
      <c r="P443" s="15" t="str">
        <f t="shared" si="135"/>
        <v/>
      </c>
      <c r="Q443" s="15">
        <f t="shared" si="136"/>
        <v>1262.75</v>
      </c>
      <c r="R443" s="15" t="str">
        <f t="shared" si="137"/>
        <v/>
      </c>
      <c r="S443" s="15">
        <f t="shared" si="138"/>
        <v>1338.9</v>
      </c>
      <c r="T443" s="18" t="str">
        <f t="shared" si="139"/>
        <v/>
      </c>
      <c r="U443" s="18">
        <f t="shared" si="140"/>
        <v>-1.6817845602834048E-2</v>
      </c>
      <c r="V443" s="18" t="str">
        <f t="shared" si="141"/>
        <v/>
      </c>
      <c r="W443" s="18">
        <f t="shared" si="142"/>
        <v>-3.7766358834309496E-2</v>
      </c>
      <c r="X443" s="18" t="str">
        <f t="shared" si="143"/>
        <v/>
      </c>
      <c r="Y443" s="18" t="str">
        <f t="shared" si="144"/>
        <v/>
      </c>
      <c r="Z443" s="18" t="str">
        <f t="shared" si="145"/>
        <v/>
      </c>
      <c r="AA443" s="18" t="str">
        <f t="shared" si="146"/>
        <v/>
      </c>
    </row>
    <row r="444" spans="1:27">
      <c r="A444" s="11">
        <v>42661</v>
      </c>
      <c r="B444" s="12">
        <v>1257.8499999999999</v>
      </c>
      <c r="C444" s="12">
        <v>1355.25</v>
      </c>
      <c r="D444" s="9">
        <f t="shared" si="132"/>
        <v>-3.2390561851639611E-2</v>
      </c>
      <c r="E444" s="9">
        <f t="shared" si="147"/>
        <v>-3.8216208635117307E-2</v>
      </c>
      <c r="F444" s="9">
        <f t="shared" si="148"/>
        <v>7.58461910127998E-3</v>
      </c>
      <c r="G444" s="9">
        <f t="shared" si="149"/>
        <v>-2.1150815657237351E-2</v>
      </c>
      <c r="H444" s="9">
        <f t="shared" si="150"/>
        <v>-5.5281601612997264E-2</v>
      </c>
      <c r="I444" s="9">
        <f t="shared" si="151"/>
        <v>0.76808692772647746</v>
      </c>
      <c r="J444" s="3">
        <f t="shared" si="152"/>
        <v>1.6280197139856074E-2</v>
      </c>
      <c r="K444" s="3">
        <f t="shared" si="152"/>
        <v>4.0938592111832213E-2</v>
      </c>
      <c r="L444" s="15" t="str">
        <f t="shared" si="153"/>
        <v/>
      </c>
      <c r="M444" s="12">
        <v>2.5238757216953047</v>
      </c>
      <c r="N444" s="15" t="str">
        <f t="shared" si="133"/>
        <v/>
      </c>
      <c r="O444" s="15" t="str">
        <f t="shared" si="134"/>
        <v>Enter Trade</v>
      </c>
      <c r="P444" s="15" t="str">
        <f t="shared" si="135"/>
        <v/>
      </c>
      <c r="Q444" s="15">
        <f t="shared" si="136"/>
        <v>1262.75</v>
      </c>
      <c r="R444" s="15" t="str">
        <f t="shared" si="137"/>
        <v/>
      </c>
      <c r="S444" s="15">
        <f t="shared" si="138"/>
        <v>1338.9</v>
      </c>
      <c r="T444" s="18" t="str">
        <f t="shared" si="139"/>
        <v/>
      </c>
      <c r="U444" s="18">
        <f t="shared" si="140"/>
        <v>-1.6817845602834048E-2</v>
      </c>
      <c r="V444" s="18" t="str">
        <f t="shared" si="141"/>
        <v/>
      </c>
      <c r="W444" s="18">
        <f t="shared" si="142"/>
        <v>-3.7766358834309496E-2</v>
      </c>
      <c r="X444" s="18" t="str">
        <f t="shared" si="143"/>
        <v/>
      </c>
      <c r="Y444" s="18" t="str">
        <f t="shared" si="144"/>
        <v/>
      </c>
      <c r="Z444" s="18" t="str">
        <f t="shared" si="145"/>
        <v/>
      </c>
      <c r="AA444" s="18" t="str">
        <f t="shared" si="146"/>
        <v/>
      </c>
    </row>
    <row r="445" spans="1:27">
      <c r="A445" s="11">
        <v>42662</v>
      </c>
      <c r="B445" s="12">
        <v>1258.3499999999999</v>
      </c>
      <c r="C445" s="12">
        <v>1342.15</v>
      </c>
      <c r="D445" s="9">
        <f t="shared" si="132"/>
        <v>-2.7999602270342986E-2</v>
      </c>
      <c r="E445" s="9">
        <f t="shared" si="147"/>
        <v>-3.7640357896052981E-2</v>
      </c>
      <c r="F445" s="9">
        <f t="shared" si="148"/>
        <v>7.6853411551569715E-3</v>
      </c>
      <c r="G445" s="9">
        <f t="shared" si="149"/>
        <v>-2.0348340296949794E-2</v>
      </c>
      <c r="H445" s="9">
        <f t="shared" si="150"/>
        <v>-5.4932375495156172E-2</v>
      </c>
      <c r="I445" s="9">
        <f t="shared" si="151"/>
        <v>1.2544343095609898</v>
      </c>
      <c r="J445" s="3">
        <f t="shared" si="152"/>
        <v>3.9750367690901143E-4</v>
      </c>
      <c r="K445" s="3">
        <f t="shared" si="152"/>
        <v>-9.6661132632354981E-3</v>
      </c>
      <c r="L445" s="15" t="str">
        <f t="shared" si="153"/>
        <v/>
      </c>
      <c r="M445" s="12">
        <v>2.5238757216953047</v>
      </c>
      <c r="N445" s="15" t="str">
        <f t="shared" si="133"/>
        <v/>
      </c>
      <c r="O445" s="15" t="str">
        <f t="shared" si="134"/>
        <v>Enter Trade</v>
      </c>
      <c r="P445" s="15" t="str">
        <f t="shared" si="135"/>
        <v/>
      </c>
      <c r="Q445" s="15">
        <f t="shared" si="136"/>
        <v>1262.75</v>
      </c>
      <c r="R445" s="15" t="str">
        <f t="shared" si="137"/>
        <v/>
      </c>
      <c r="S445" s="15">
        <f t="shared" si="138"/>
        <v>1338.9</v>
      </c>
      <c r="T445" s="18" t="str">
        <f t="shared" si="139"/>
        <v/>
      </c>
      <c r="U445" s="18">
        <f t="shared" si="140"/>
        <v>-1.6817845602834048E-2</v>
      </c>
      <c r="V445" s="18" t="str">
        <f t="shared" si="141"/>
        <v/>
      </c>
      <c r="W445" s="18">
        <f t="shared" si="142"/>
        <v>-3.7766358834309496E-2</v>
      </c>
      <c r="X445" s="18" t="str">
        <f t="shared" si="143"/>
        <v/>
      </c>
      <c r="Y445" s="18" t="str">
        <f t="shared" si="144"/>
        <v/>
      </c>
      <c r="Z445" s="18" t="str">
        <f t="shared" si="145"/>
        <v/>
      </c>
      <c r="AA445" s="18" t="str">
        <f t="shared" si="146"/>
        <v/>
      </c>
    </row>
    <row r="446" spans="1:27">
      <c r="A446" s="11">
        <v>42663</v>
      </c>
      <c r="B446" s="12">
        <v>1255.5</v>
      </c>
      <c r="C446" s="12">
        <v>1359.95</v>
      </c>
      <c r="D446" s="9">
        <f t="shared" si="132"/>
        <v>-3.4706224318869897E-2</v>
      </c>
      <c r="E446" s="9">
        <f t="shared" si="147"/>
        <v>-3.7158260758836076E-2</v>
      </c>
      <c r="F446" s="9">
        <f t="shared" si="148"/>
        <v>7.3849647376106678E-3</v>
      </c>
      <c r="G446" s="9">
        <f t="shared" si="149"/>
        <v>-2.0542090099212075E-2</v>
      </c>
      <c r="H446" s="9">
        <f t="shared" si="150"/>
        <v>-5.3774431418460077E-2</v>
      </c>
      <c r="I446" s="9">
        <f t="shared" si="151"/>
        <v>0.33203089345549286</v>
      </c>
      <c r="J446" s="3">
        <f t="shared" si="152"/>
        <v>-2.2648706639646437E-3</v>
      </c>
      <c r="K446" s="3">
        <f t="shared" si="152"/>
        <v>1.3262303021271805E-2</v>
      </c>
      <c r="L446" s="15" t="str">
        <f t="shared" si="153"/>
        <v>Exit Trade</v>
      </c>
      <c r="M446" s="12">
        <v>0.33203089345549286</v>
      </c>
      <c r="N446" s="15" t="str">
        <f t="shared" si="133"/>
        <v>Exit Trade</v>
      </c>
      <c r="O446" s="15" t="str">
        <f t="shared" si="134"/>
        <v>Exit Trade</v>
      </c>
      <c r="P446" s="15">
        <f t="shared" si="135"/>
        <v>1255.5</v>
      </c>
      <c r="Q446" s="15">
        <f t="shared" si="136"/>
        <v>1255.5</v>
      </c>
      <c r="R446" s="15">
        <f t="shared" si="137"/>
        <v>1359.95</v>
      </c>
      <c r="S446" s="15">
        <f t="shared" si="138"/>
        <v>1359.95</v>
      </c>
      <c r="T446" s="18">
        <f t="shared" si="139"/>
        <v>-2.2648706639646437E-3</v>
      </c>
      <c r="U446" s="18">
        <f t="shared" si="140"/>
        <v>-2.2648706639646437E-3</v>
      </c>
      <c r="V446" s="18">
        <f t="shared" si="141"/>
        <v>1.3262303021271805E-2</v>
      </c>
      <c r="W446" s="18">
        <f t="shared" si="142"/>
        <v>1.3262303021271805E-2</v>
      </c>
      <c r="X446" s="18">
        <f t="shared" si="143"/>
        <v>5.7414373391407869E-3</v>
      </c>
      <c r="Y446" s="18">
        <f t="shared" si="144"/>
        <v>1.5721861229367251E-2</v>
      </c>
      <c r="Z446" s="18">
        <f t="shared" si="145"/>
        <v>2.1463298568508038E-2</v>
      </c>
      <c r="AA446" s="18">
        <f t="shared" si="146"/>
        <v>1.0731649284254019E-2</v>
      </c>
    </row>
    <row r="447" spans="1:27">
      <c r="A447" s="11">
        <v>42664</v>
      </c>
      <c r="B447" s="12">
        <v>1270.7</v>
      </c>
      <c r="C447" s="12">
        <v>1336.55</v>
      </c>
      <c r="D447" s="9">
        <f t="shared" si="132"/>
        <v>-2.1942180322001379E-2</v>
      </c>
      <c r="E447" s="9">
        <f t="shared" si="147"/>
        <v>-3.6233151556127857E-2</v>
      </c>
      <c r="F447" s="9">
        <f t="shared" si="148"/>
        <v>7.4977385998131465E-3</v>
      </c>
      <c r="G447" s="9">
        <f t="shared" si="149"/>
        <v>-1.9363239706548279E-2</v>
      </c>
      <c r="H447" s="9">
        <f t="shared" si="150"/>
        <v>-5.3103063405707432E-2</v>
      </c>
      <c r="I447" s="9">
        <f t="shared" si="151"/>
        <v>1.9060375397033218</v>
      </c>
      <c r="J447" s="3">
        <f t="shared" si="152"/>
        <v>1.2106730386300314E-2</v>
      </c>
      <c r="K447" s="3">
        <f t="shared" si="152"/>
        <v>-1.7206514945402471E-2</v>
      </c>
      <c r="L447" s="15" t="str">
        <f t="shared" si="153"/>
        <v/>
      </c>
      <c r="M447" s="12">
        <v>0.33203089345549286</v>
      </c>
      <c r="N447" s="15" t="str">
        <f t="shared" si="133"/>
        <v/>
      </c>
      <c r="O447" s="15" t="str">
        <f t="shared" si="134"/>
        <v>Exit Trade</v>
      </c>
      <c r="P447" s="15" t="str">
        <f t="shared" si="135"/>
        <v/>
      </c>
      <c r="Q447" s="15">
        <f t="shared" si="136"/>
        <v>1255.5</v>
      </c>
      <c r="R447" s="15" t="str">
        <f t="shared" si="137"/>
        <v/>
      </c>
      <c r="S447" s="15">
        <f t="shared" si="138"/>
        <v>1359.95</v>
      </c>
      <c r="T447" s="18" t="str">
        <f t="shared" si="139"/>
        <v/>
      </c>
      <c r="U447" s="18">
        <f t="shared" si="140"/>
        <v>-2.2648706639646437E-3</v>
      </c>
      <c r="V447" s="18" t="str">
        <f t="shared" si="141"/>
        <v/>
      </c>
      <c r="W447" s="18">
        <f t="shared" si="142"/>
        <v>1.3262303021271805E-2</v>
      </c>
      <c r="X447" s="18" t="str">
        <f t="shared" si="143"/>
        <v/>
      </c>
      <c r="Y447" s="18" t="str">
        <f t="shared" si="144"/>
        <v/>
      </c>
      <c r="Z447" s="18" t="str">
        <f t="shared" si="145"/>
        <v/>
      </c>
      <c r="AA447" s="18" t="str">
        <f t="shared" si="146"/>
        <v/>
      </c>
    </row>
    <row r="448" spans="1:27">
      <c r="A448" s="11">
        <v>42667</v>
      </c>
      <c r="B448" s="12">
        <v>1263.55</v>
      </c>
      <c r="C448" s="12">
        <v>1344</v>
      </c>
      <c r="D448" s="9">
        <f t="shared" si="132"/>
        <v>-2.6806836633260084E-2</v>
      </c>
      <c r="E448" s="9">
        <f t="shared" si="147"/>
        <v>-3.5627531279565389E-2</v>
      </c>
      <c r="F448" s="9">
        <f t="shared" si="148"/>
        <v>7.5010134515945933E-3</v>
      </c>
      <c r="G448" s="9">
        <f t="shared" si="149"/>
        <v>-1.8750251013477555E-2</v>
      </c>
      <c r="H448" s="9">
        <f t="shared" si="150"/>
        <v>-5.2504811545653222E-2</v>
      </c>
      <c r="I448" s="9">
        <f t="shared" si="151"/>
        <v>1.1759337192536521</v>
      </c>
      <c r="J448" s="3">
        <f t="shared" si="152"/>
        <v>-5.6268198630676719E-3</v>
      </c>
      <c r="K448" s="3">
        <f t="shared" si="152"/>
        <v>5.5740525981071007E-3</v>
      </c>
      <c r="L448" s="15" t="str">
        <f t="shared" si="153"/>
        <v/>
      </c>
      <c r="M448" s="12">
        <v>0.33203089345549286</v>
      </c>
      <c r="N448" s="15" t="str">
        <f t="shared" si="133"/>
        <v/>
      </c>
      <c r="O448" s="15" t="str">
        <f t="shared" si="134"/>
        <v>Exit Trade</v>
      </c>
      <c r="P448" s="15" t="str">
        <f t="shared" si="135"/>
        <v/>
      </c>
      <c r="Q448" s="15">
        <f t="shared" si="136"/>
        <v>1255.5</v>
      </c>
      <c r="R448" s="15" t="str">
        <f t="shared" si="137"/>
        <v/>
      </c>
      <c r="S448" s="15">
        <f t="shared" si="138"/>
        <v>1359.95</v>
      </c>
      <c r="T448" s="18" t="str">
        <f t="shared" si="139"/>
        <v/>
      </c>
      <c r="U448" s="18">
        <f t="shared" si="140"/>
        <v>-2.2648706639646437E-3</v>
      </c>
      <c r="V448" s="18" t="str">
        <f t="shared" si="141"/>
        <v/>
      </c>
      <c r="W448" s="18">
        <f t="shared" si="142"/>
        <v>1.3262303021271805E-2</v>
      </c>
      <c r="X448" s="18" t="str">
        <f t="shared" si="143"/>
        <v/>
      </c>
      <c r="Y448" s="18" t="str">
        <f t="shared" si="144"/>
        <v/>
      </c>
      <c r="Z448" s="18" t="str">
        <f t="shared" si="145"/>
        <v/>
      </c>
      <c r="AA448" s="18" t="str">
        <f t="shared" si="146"/>
        <v/>
      </c>
    </row>
    <row r="449" spans="1:27">
      <c r="A449" s="11">
        <v>42668</v>
      </c>
      <c r="B449" s="12">
        <v>1250.3</v>
      </c>
      <c r="C449" s="12">
        <v>1340.1</v>
      </c>
      <c r="D449" s="9">
        <f t="shared" si="132"/>
        <v>-3.0122976013468038E-2</v>
      </c>
      <c r="E449" s="9">
        <f t="shared" si="147"/>
        <v>-3.5054603366666666E-2</v>
      </c>
      <c r="F449" s="9">
        <f t="shared" si="148"/>
        <v>7.2293571445723077E-3</v>
      </c>
      <c r="G449" s="9">
        <f t="shared" si="149"/>
        <v>-1.8788549791378974E-2</v>
      </c>
      <c r="H449" s="9">
        <f t="shared" si="150"/>
        <v>-5.1320656941954354E-2</v>
      </c>
      <c r="I449" s="9">
        <f t="shared" si="151"/>
        <v>0.68216678946359965</v>
      </c>
      <c r="J449" s="3">
        <f t="shared" si="152"/>
        <v>-1.0486328202287207E-2</v>
      </c>
      <c r="K449" s="3">
        <f t="shared" si="152"/>
        <v>-2.901785714285782E-3</v>
      </c>
      <c r="L449" s="15" t="str">
        <f t="shared" si="153"/>
        <v/>
      </c>
      <c r="M449" s="12">
        <v>0.33203089345549286</v>
      </c>
      <c r="N449" s="15" t="str">
        <f t="shared" si="133"/>
        <v/>
      </c>
      <c r="O449" s="15" t="str">
        <f t="shared" si="134"/>
        <v>Exit Trade</v>
      </c>
      <c r="P449" s="15" t="str">
        <f t="shared" si="135"/>
        <v/>
      </c>
      <c r="Q449" s="15">
        <f t="shared" si="136"/>
        <v>1255.5</v>
      </c>
      <c r="R449" s="15" t="str">
        <f t="shared" si="137"/>
        <v/>
      </c>
      <c r="S449" s="15">
        <f t="shared" si="138"/>
        <v>1359.95</v>
      </c>
      <c r="T449" s="18" t="str">
        <f t="shared" si="139"/>
        <v/>
      </c>
      <c r="U449" s="18">
        <f t="shared" si="140"/>
        <v>-2.2648706639646437E-3</v>
      </c>
      <c r="V449" s="18" t="str">
        <f t="shared" si="141"/>
        <v/>
      </c>
      <c r="W449" s="18">
        <f t="shared" si="142"/>
        <v>1.3262303021271805E-2</v>
      </c>
      <c r="X449" s="18" t="str">
        <f t="shared" si="143"/>
        <v/>
      </c>
      <c r="Y449" s="18" t="str">
        <f t="shared" si="144"/>
        <v/>
      </c>
      <c r="Z449" s="18" t="str">
        <f t="shared" si="145"/>
        <v/>
      </c>
      <c r="AA449" s="18" t="str">
        <f t="shared" si="146"/>
        <v/>
      </c>
    </row>
    <row r="450" spans="1:27">
      <c r="A450" s="11">
        <v>42669</v>
      </c>
      <c r="B450" s="12">
        <v>1239.3</v>
      </c>
      <c r="C450" s="12">
        <v>1334.65</v>
      </c>
      <c r="D450" s="9">
        <f t="shared" si="132"/>
        <v>-3.2190941099742278E-2</v>
      </c>
      <c r="E450" s="9">
        <f t="shared" si="147"/>
        <v>-3.4837804109398823E-2</v>
      </c>
      <c r="F450" s="9">
        <f t="shared" si="148"/>
        <v>7.2139308344590291E-3</v>
      </c>
      <c r="G450" s="9">
        <f t="shared" si="149"/>
        <v>-1.8606459731866008E-2</v>
      </c>
      <c r="H450" s="9">
        <f t="shared" si="150"/>
        <v>-5.1069148486931643E-2</v>
      </c>
      <c r="I450" s="9">
        <f t="shared" si="151"/>
        <v>0.36690995109257007</v>
      </c>
      <c r="J450" s="3">
        <f t="shared" si="152"/>
        <v>-8.7978885067583786E-3</v>
      </c>
      <c r="K450" s="3">
        <f t="shared" si="152"/>
        <v>-4.0668606820385179E-3</v>
      </c>
      <c r="L450" s="15" t="str">
        <f t="shared" si="153"/>
        <v>Exit Trade</v>
      </c>
      <c r="M450" s="12">
        <v>0.33203089345549286</v>
      </c>
      <c r="N450" s="15" t="str">
        <f t="shared" si="133"/>
        <v/>
      </c>
      <c r="O450" s="15" t="str">
        <f t="shared" si="134"/>
        <v>Exit Trade</v>
      </c>
      <c r="P450" s="15" t="str">
        <f t="shared" si="135"/>
        <v/>
      </c>
      <c r="Q450" s="15">
        <f t="shared" si="136"/>
        <v>1255.5</v>
      </c>
      <c r="R450" s="15" t="str">
        <f t="shared" si="137"/>
        <v/>
      </c>
      <c r="S450" s="15">
        <f t="shared" si="138"/>
        <v>1359.95</v>
      </c>
      <c r="T450" s="18" t="str">
        <f t="shared" si="139"/>
        <v/>
      </c>
      <c r="U450" s="18">
        <f t="shared" si="140"/>
        <v>-2.2648706639646437E-3</v>
      </c>
      <c r="V450" s="18" t="str">
        <f t="shared" si="141"/>
        <v/>
      </c>
      <c r="W450" s="18">
        <f t="shared" si="142"/>
        <v>1.3262303021271805E-2</v>
      </c>
      <c r="X450" s="18" t="str">
        <f t="shared" si="143"/>
        <v/>
      </c>
      <c r="Y450" s="18" t="str">
        <f t="shared" si="144"/>
        <v/>
      </c>
      <c r="Z450" s="18" t="str">
        <f t="shared" si="145"/>
        <v/>
      </c>
      <c r="AA450" s="18" t="str">
        <f t="shared" si="146"/>
        <v/>
      </c>
    </row>
    <row r="451" spans="1:27">
      <c r="A451" s="11">
        <v>42670</v>
      </c>
      <c r="B451" s="12">
        <v>1252.0999999999999</v>
      </c>
      <c r="C451" s="12">
        <v>1378.55</v>
      </c>
      <c r="D451" s="9">
        <f t="shared" ref="D451:D496" si="154">LOG(B451/C451)</f>
        <v>-4.1783507038801328E-2</v>
      </c>
      <c r="E451" s="9">
        <f t="shared" si="147"/>
        <v>-3.4942014452275648E-2</v>
      </c>
      <c r="F451" s="9">
        <f t="shared" si="148"/>
        <v>7.2931530941838544E-3</v>
      </c>
      <c r="G451" s="9">
        <f t="shared" si="149"/>
        <v>-1.8532419990361974E-2</v>
      </c>
      <c r="H451" s="9">
        <f t="shared" si="150"/>
        <v>-5.1351608914189321E-2</v>
      </c>
      <c r="I451" s="9">
        <f t="shared" si="151"/>
        <v>-0.93807061200753283</v>
      </c>
      <c r="J451" s="3">
        <f t="shared" si="152"/>
        <v>1.0328411199870859E-2</v>
      </c>
      <c r="K451" s="3">
        <f t="shared" si="152"/>
        <v>3.2892518637845022E-2</v>
      </c>
      <c r="L451" s="15" t="str">
        <f t="shared" si="153"/>
        <v/>
      </c>
      <c r="M451" s="12">
        <v>0.33203089345549286</v>
      </c>
      <c r="N451" s="15" t="str">
        <f t="shared" si="133"/>
        <v/>
      </c>
      <c r="O451" s="15" t="str">
        <f t="shared" si="134"/>
        <v>Exit Trade</v>
      </c>
      <c r="P451" s="15" t="str">
        <f t="shared" si="135"/>
        <v/>
      </c>
      <c r="Q451" s="15">
        <f t="shared" si="136"/>
        <v>1255.5</v>
      </c>
      <c r="R451" s="15" t="str">
        <f t="shared" si="137"/>
        <v/>
      </c>
      <c r="S451" s="15">
        <f t="shared" si="138"/>
        <v>1359.95</v>
      </c>
      <c r="T451" s="18" t="str">
        <f t="shared" si="139"/>
        <v/>
      </c>
      <c r="U451" s="18">
        <f t="shared" si="140"/>
        <v>-2.2648706639646437E-3</v>
      </c>
      <c r="V451" s="18" t="str">
        <f t="shared" si="141"/>
        <v/>
      </c>
      <c r="W451" s="18">
        <f t="shared" si="142"/>
        <v>1.3262303021271805E-2</v>
      </c>
      <c r="X451" s="18" t="str">
        <f t="shared" si="143"/>
        <v/>
      </c>
      <c r="Y451" s="18" t="str">
        <f t="shared" si="144"/>
        <v/>
      </c>
      <c r="Z451" s="18" t="str">
        <f t="shared" si="145"/>
        <v/>
      </c>
      <c r="AA451" s="18" t="str">
        <f t="shared" si="146"/>
        <v/>
      </c>
    </row>
    <row r="452" spans="1:27">
      <c r="A452" s="11">
        <v>42671</v>
      </c>
      <c r="B452" s="12">
        <v>1259.05</v>
      </c>
      <c r="C452" s="12">
        <v>1391.7</v>
      </c>
      <c r="D452" s="9">
        <f t="shared" si="154"/>
        <v>-4.3502649876455676E-2</v>
      </c>
      <c r="E452" s="9">
        <f t="shared" si="147"/>
        <v>-3.5055901798355521E-2</v>
      </c>
      <c r="F452" s="9">
        <f t="shared" si="148"/>
        <v>7.4021126012561896E-3</v>
      </c>
      <c r="G452" s="9">
        <f t="shared" si="149"/>
        <v>-1.8401148445529095E-2</v>
      </c>
      <c r="H452" s="9">
        <f t="shared" si="150"/>
        <v>-5.171065515118195E-2</v>
      </c>
      <c r="I452" s="9">
        <f t="shared" si="151"/>
        <v>-1.1411266665501256</v>
      </c>
      <c r="J452" s="3">
        <f t="shared" si="152"/>
        <v>5.5506748662247788E-3</v>
      </c>
      <c r="K452" s="3">
        <f t="shared" si="152"/>
        <v>9.5390083783686418E-3</v>
      </c>
      <c r="L452" s="15" t="str">
        <f t="shared" si="153"/>
        <v/>
      </c>
      <c r="M452" s="12">
        <v>0.33203089345549286</v>
      </c>
      <c r="N452" s="15" t="str">
        <f t="shared" si="133"/>
        <v/>
      </c>
      <c r="O452" s="15" t="str">
        <f t="shared" si="134"/>
        <v>Exit Trade</v>
      </c>
      <c r="P452" s="15" t="str">
        <f t="shared" si="135"/>
        <v/>
      </c>
      <c r="Q452" s="15">
        <f t="shared" si="136"/>
        <v>1255.5</v>
      </c>
      <c r="R452" s="15" t="str">
        <f t="shared" si="137"/>
        <v/>
      </c>
      <c r="S452" s="15">
        <f t="shared" si="138"/>
        <v>1359.95</v>
      </c>
      <c r="T452" s="18" t="str">
        <f t="shared" si="139"/>
        <v/>
      </c>
      <c r="U452" s="18">
        <f t="shared" si="140"/>
        <v>-2.2648706639646437E-3</v>
      </c>
      <c r="V452" s="18" t="str">
        <f t="shared" si="141"/>
        <v/>
      </c>
      <c r="W452" s="18">
        <f t="shared" si="142"/>
        <v>1.3262303021271805E-2</v>
      </c>
      <c r="X452" s="18" t="str">
        <f t="shared" si="143"/>
        <v/>
      </c>
      <c r="Y452" s="18" t="str">
        <f t="shared" si="144"/>
        <v/>
      </c>
      <c r="Z452" s="18" t="str">
        <f t="shared" si="145"/>
        <v/>
      </c>
      <c r="AA452" s="18" t="str">
        <f t="shared" si="146"/>
        <v/>
      </c>
    </row>
    <row r="453" spans="1:27">
      <c r="A453" s="11">
        <v>42673</v>
      </c>
      <c r="B453" s="12">
        <v>1253.3</v>
      </c>
      <c r="C453" s="12">
        <v>1377.5</v>
      </c>
      <c r="D453" s="9">
        <f t="shared" si="154"/>
        <v>-4.1036567854579355E-2</v>
      </c>
      <c r="E453" s="9">
        <f t="shared" si="147"/>
        <v>-3.5018444677381466E-2</v>
      </c>
      <c r="F453" s="9">
        <f t="shared" si="148"/>
        <v>7.3676855547403445E-3</v>
      </c>
      <c r="G453" s="9">
        <f t="shared" si="149"/>
        <v>-1.844115217921569E-2</v>
      </c>
      <c r="H453" s="9">
        <f t="shared" si="150"/>
        <v>-5.1595737175547246E-2</v>
      </c>
      <c r="I453" s="9">
        <f t="shared" si="151"/>
        <v>-0.81682682200326096</v>
      </c>
      <c r="J453" s="3">
        <f t="shared" si="152"/>
        <v>-4.5669353877923835E-3</v>
      </c>
      <c r="K453" s="3">
        <f t="shared" si="152"/>
        <v>-1.02033484227923E-2</v>
      </c>
      <c r="L453" s="15" t="str">
        <f t="shared" si="153"/>
        <v/>
      </c>
      <c r="M453" s="12">
        <v>0.33203089345549286</v>
      </c>
      <c r="N453" s="15" t="str">
        <f t="shared" si="133"/>
        <v/>
      </c>
      <c r="O453" s="15" t="str">
        <f t="shared" si="134"/>
        <v>Exit Trade</v>
      </c>
      <c r="P453" s="15" t="str">
        <f t="shared" si="135"/>
        <v/>
      </c>
      <c r="Q453" s="15">
        <f t="shared" si="136"/>
        <v>1255.5</v>
      </c>
      <c r="R453" s="15" t="str">
        <f t="shared" si="137"/>
        <v/>
      </c>
      <c r="S453" s="15">
        <f t="shared" si="138"/>
        <v>1359.95</v>
      </c>
      <c r="T453" s="18" t="str">
        <f t="shared" si="139"/>
        <v/>
      </c>
      <c r="U453" s="18">
        <f t="shared" si="140"/>
        <v>-2.2648706639646437E-3</v>
      </c>
      <c r="V453" s="18" t="str">
        <f t="shared" si="141"/>
        <v/>
      </c>
      <c r="W453" s="18">
        <f t="shared" si="142"/>
        <v>1.3262303021271805E-2</v>
      </c>
      <c r="X453" s="18" t="str">
        <f t="shared" si="143"/>
        <v/>
      </c>
      <c r="Y453" s="18" t="str">
        <f t="shared" si="144"/>
        <v/>
      </c>
      <c r="Z453" s="18" t="str">
        <f t="shared" si="145"/>
        <v/>
      </c>
      <c r="AA453" s="18" t="str">
        <f t="shared" si="146"/>
        <v/>
      </c>
    </row>
    <row r="454" spans="1:27">
      <c r="A454" s="11">
        <v>42675</v>
      </c>
      <c r="B454" s="12">
        <v>1259.8</v>
      </c>
      <c r="C454" s="12">
        <v>1417.2</v>
      </c>
      <c r="D454" s="9">
        <f t="shared" si="154"/>
        <v>-5.1129539647285796E-2</v>
      </c>
      <c r="E454" s="9">
        <f t="shared" si="147"/>
        <v>-3.5653406071814178E-2</v>
      </c>
      <c r="F454" s="9">
        <f t="shared" si="148"/>
        <v>7.9068775560344438E-3</v>
      </c>
      <c r="G454" s="9">
        <f t="shared" si="149"/>
        <v>-1.7862931570736679E-2</v>
      </c>
      <c r="H454" s="9">
        <f t="shared" si="150"/>
        <v>-5.3443880572891678E-2</v>
      </c>
      <c r="I454" s="9">
        <f t="shared" si="151"/>
        <v>-1.9573002700238351</v>
      </c>
      <c r="J454" s="3">
        <f t="shared" si="152"/>
        <v>5.1863081464932582E-3</v>
      </c>
      <c r="K454" s="3">
        <f t="shared" si="152"/>
        <v>2.8820326678765912E-2</v>
      </c>
      <c r="L454" s="15" t="str">
        <f t="shared" si="153"/>
        <v/>
      </c>
      <c r="M454" s="12">
        <v>0.33203089345549286</v>
      </c>
      <c r="N454" s="15" t="str">
        <f t="shared" si="133"/>
        <v/>
      </c>
      <c r="O454" s="15" t="str">
        <f t="shared" si="134"/>
        <v>Exit Trade</v>
      </c>
      <c r="P454" s="15" t="str">
        <f t="shared" si="135"/>
        <v/>
      </c>
      <c r="Q454" s="15">
        <f t="shared" si="136"/>
        <v>1255.5</v>
      </c>
      <c r="R454" s="15" t="str">
        <f t="shared" si="137"/>
        <v/>
      </c>
      <c r="S454" s="15">
        <f t="shared" si="138"/>
        <v>1359.95</v>
      </c>
      <c r="T454" s="18" t="str">
        <f t="shared" si="139"/>
        <v/>
      </c>
      <c r="U454" s="18">
        <f t="shared" si="140"/>
        <v>-2.2648706639646437E-3</v>
      </c>
      <c r="V454" s="18" t="str">
        <f t="shared" si="141"/>
        <v/>
      </c>
      <c r="W454" s="18">
        <f t="shared" si="142"/>
        <v>1.3262303021271805E-2</v>
      </c>
      <c r="X454" s="18" t="str">
        <f t="shared" si="143"/>
        <v/>
      </c>
      <c r="Y454" s="18" t="str">
        <f t="shared" si="144"/>
        <v/>
      </c>
      <c r="Z454" s="18" t="str">
        <f t="shared" si="145"/>
        <v/>
      </c>
      <c r="AA454" s="18" t="str">
        <f t="shared" si="146"/>
        <v/>
      </c>
    </row>
    <row r="455" spans="1:27">
      <c r="A455" s="11">
        <v>42676</v>
      </c>
      <c r="B455" s="12">
        <v>1246.1500000000001</v>
      </c>
      <c r="C455" s="12">
        <v>1404.35</v>
      </c>
      <c r="D455" s="9">
        <f t="shared" si="154"/>
        <v>-5.1905036776811284E-2</v>
      </c>
      <c r="E455" s="9">
        <f t="shared" si="147"/>
        <v>-3.6275288918126335E-2</v>
      </c>
      <c r="F455" s="9">
        <f t="shared" si="148"/>
        <v>8.4277306925945022E-3</v>
      </c>
      <c r="G455" s="9">
        <f t="shared" si="149"/>
        <v>-1.7312894859788704E-2</v>
      </c>
      <c r="H455" s="9">
        <f t="shared" si="150"/>
        <v>-5.5237682976463962E-2</v>
      </c>
      <c r="I455" s="9">
        <f t="shared" si="151"/>
        <v>-1.8545618540491455</v>
      </c>
      <c r="J455" s="3">
        <f t="shared" si="152"/>
        <v>-1.083505318304482E-2</v>
      </c>
      <c r="K455" s="3">
        <f t="shared" si="152"/>
        <v>-9.0671747106972449E-3</v>
      </c>
      <c r="L455" s="15" t="str">
        <f t="shared" si="153"/>
        <v/>
      </c>
      <c r="M455" s="12">
        <v>0.33203089345549286</v>
      </c>
      <c r="N455" s="15" t="str">
        <f t="shared" si="133"/>
        <v/>
      </c>
      <c r="O455" s="15" t="str">
        <f t="shared" si="134"/>
        <v>Exit Trade</v>
      </c>
      <c r="P455" s="15" t="str">
        <f t="shared" si="135"/>
        <v/>
      </c>
      <c r="Q455" s="15">
        <f t="shared" si="136"/>
        <v>1255.5</v>
      </c>
      <c r="R455" s="15" t="str">
        <f t="shared" si="137"/>
        <v/>
      </c>
      <c r="S455" s="15">
        <f t="shared" si="138"/>
        <v>1359.95</v>
      </c>
      <c r="T455" s="18" t="str">
        <f t="shared" si="139"/>
        <v/>
      </c>
      <c r="U455" s="18">
        <f t="shared" si="140"/>
        <v>-2.2648706639646437E-3</v>
      </c>
      <c r="V455" s="18" t="str">
        <f t="shared" si="141"/>
        <v/>
      </c>
      <c r="W455" s="18">
        <f t="shared" si="142"/>
        <v>1.3262303021271805E-2</v>
      </c>
      <c r="X455" s="18" t="str">
        <f t="shared" si="143"/>
        <v/>
      </c>
      <c r="Y455" s="18" t="str">
        <f t="shared" si="144"/>
        <v/>
      </c>
      <c r="Z455" s="18" t="str">
        <f t="shared" si="145"/>
        <v/>
      </c>
      <c r="AA455" s="18" t="str">
        <f t="shared" si="146"/>
        <v/>
      </c>
    </row>
    <row r="456" spans="1:27">
      <c r="A456" s="11">
        <v>42677</v>
      </c>
      <c r="B456" s="12">
        <v>1254.95</v>
      </c>
      <c r="C456" s="12">
        <v>1401.6</v>
      </c>
      <c r="D456" s="9">
        <f t="shared" si="154"/>
        <v>-4.7997665920630476E-2</v>
      </c>
      <c r="E456" s="9">
        <f t="shared" si="147"/>
        <v>-3.6744720369491356E-2</v>
      </c>
      <c r="F456" s="9">
        <f t="shared" si="148"/>
        <v>8.6801469194632934E-3</v>
      </c>
      <c r="G456" s="9">
        <f t="shared" si="149"/>
        <v>-1.7214389800698945E-2</v>
      </c>
      <c r="H456" s="9">
        <f t="shared" si="150"/>
        <v>-5.6275050938283763E-2</v>
      </c>
      <c r="I456" s="9">
        <f t="shared" si="151"/>
        <v>-1.2964003553795731</v>
      </c>
      <c r="J456" s="3">
        <f t="shared" si="152"/>
        <v>7.061750190586971E-3</v>
      </c>
      <c r="K456" s="3">
        <f t="shared" si="152"/>
        <v>-1.958201303093958E-3</v>
      </c>
      <c r="L456" s="15" t="str">
        <f t="shared" si="153"/>
        <v/>
      </c>
      <c r="M456" s="12">
        <v>0.33203089345549286</v>
      </c>
      <c r="N456" s="15" t="str">
        <f t="shared" si="133"/>
        <v/>
      </c>
      <c r="O456" s="15" t="str">
        <f t="shared" si="134"/>
        <v>Exit Trade</v>
      </c>
      <c r="P456" s="15" t="str">
        <f t="shared" si="135"/>
        <v/>
      </c>
      <c r="Q456" s="15">
        <f t="shared" si="136"/>
        <v>1255.5</v>
      </c>
      <c r="R456" s="15" t="str">
        <f t="shared" si="137"/>
        <v/>
      </c>
      <c r="S456" s="15">
        <f t="shared" si="138"/>
        <v>1359.95</v>
      </c>
      <c r="T456" s="18" t="str">
        <f t="shared" si="139"/>
        <v/>
      </c>
      <c r="U456" s="18">
        <f t="shared" si="140"/>
        <v>-2.2648706639646437E-3</v>
      </c>
      <c r="V456" s="18" t="str">
        <f t="shared" si="141"/>
        <v/>
      </c>
      <c r="W456" s="18">
        <f t="shared" si="142"/>
        <v>1.3262303021271805E-2</v>
      </c>
      <c r="X456" s="18" t="str">
        <f t="shared" si="143"/>
        <v/>
      </c>
      <c r="Y456" s="18" t="str">
        <f t="shared" si="144"/>
        <v/>
      </c>
      <c r="Z456" s="18" t="str">
        <f t="shared" si="145"/>
        <v/>
      </c>
      <c r="AA456" s="18" t="str">
        <f t="shared" si="146"/>
        <v/>
      </c>
    </row>
    <row r="457" spans="1:27">
      <c r="A457" s="11">
        <v>42678</v>
      </c>
      <c r="B457" s="12">
        <v>1243.7</v>
      </c>
      <c r="C457" s="12">
        <v>1386.15</v>
      </c>
      <c r="D457" s="9">
        <f t="shared" si="154"/>
        <v>-4.7094594971715198E-2</v>
      </c>
      <c r="E457" s="9">
        <f t="shared" si="147"/>
        <v>-3.7242877059378433E-2</v>
      </c>
      <c r="F457" s="9">
        <f t="shared" si="148"/>
        <v>8.8348179548683684E-3</v>
      </c>
      <c r="G457" s="9">
        <f t="shared" si="149"/>
        <v>-1.7364536660924603E-2</v>
      </c>
      <c r="H457" s="9">
        <f t="shared" si="150"/>
        <v>-5.712121745783226E-2</v>
      </c>
      <c r="I457" s="9">
        <f t="shared" si="151"/>
        <v>-1.115101404767264</v>
      </c>
      <c r="J457" s="3">
        <f t="shared" si="152"/>
        <v>-8.9645005777122585E-3</v>
      </c>
      <c r="K457" s="3">
        <f t="shared" si="152"/>
        <v>-1.1023116438356035E-2</v>
      </c>
      <c r="L457" s="15" t="str">
        <f t="shared" si="153"/>
        <v/>
      </c>
      <c r="M457" s="12">
        <v>0.33203089345549286</v>
      </c>
      <c r="N457" s="15" t="str">
        <f t="shared" si="133"/>
        <v/>
      </c>
      <c r="O457" s="15" t="str">
        <f t="shared" si="134"/>
        <v>Exit Trade</v>
      </c>
      <c r="P457" s="15" t="str">
        <f t="shared" si="135"/>
        <v/>
      </c>
      <c r="Q457" s="15">
        <f t="shared" si="136"/>
        <v>1255.5</v>
      </c>
      <c r="R457" s="15" t="str">
        <f t="shared" si="137"/>
        <v/>
      </c>
      <c r="S457" s="15">
        <f t="shared" si="138"/>
        <v>1359.95</v>
      </c>
      <c r="T457" s="18" t="str">
        <f t="shared" si="139"/>
        <v/>
      </c>
      <c r="U457" s="18">
        <f t="shared" si="140"/>
        <v>-2.2648706639646437E-3</v>
      </c>
      <c r="V457" s="18" t="str">
        <f t="shared" si="141"/>
        <v/>
      </c>
      <c r="W457" s="18">
        <f t="shared" si="142"/>
        <v>1.3262303021271805E-2</v>
      </c>
      <c r="X457" s="18" t="str">
        <f t="shared" si="143"/>
        <v/>
      </c>
      <c r="Y457" s="18" t="str">
        <f t="shared" si="144"/>
        <v/>
      </c>
      <c r="Z457" s="18" t="str">
        <f t="shared" si="145"/>
        <v/>
      </c>
      <c r="AA457" s="18" t="str">
        <f t="shared" si="146"/>
        <v/>
      </c>
    </row>
    <row r="458" spans="1:27">
      <c r="A458" s="11">
        <v>42681</v>
      </c>
      <c r="B458" s="12">
        <v>1249.45</v>
      </c>
      <c r="C458" s="12">
        <v>1381.4</v>
      </c>
      <c r="D458" s="9">
        <f t="shared" si="154"/>
        <v>-4.3600570286150719E-2</v>
      </c>
      <c r="E458" s="9">
        <f t="shared" si="147"/>
        <v>-3.756367486328941E-2</v>
      </c>
      <c r="F458" s="9">
        <f t="shared" si="148"/>
        <v>8.8867022649983061E-3</v>
      </c>
      <c r="G458" s="9">
        <f t="shared" si="149"/>
        <v>-1.756859476704322E-2</v>
      </c>
      <c r="H458" s="9">
        <f t="shared" si="150"/>
        <v>-5.75587549595356E-2</v>
      </c>
      <c r="I458" s="9">
        <f t="shared" si="151"/>
        <v>-0.67931784399243167</v>
      </c>
      <c r="J458" s="3">
        <f t="shared" si="152"/>
        <v>4.6233014392538388E-3</v>
      </c>
      <c r="K458" s="3">
        <f t="shared" si="152"/>
        <v>-3.4267575659199939E-3</v>
      </c>
      <c r="L458" s="15" t="str">
        <f t="shared" si="153"/>
        <v/>
      </c>
      <c r="M458" s="12">
        <v>0.33203089345549286</v>
      </c>
      <c r="N458" s="15" t="str">
        <f t="shared" si="133"/>
        <v/>
      </c>
      <c r="O458" s="15" t="str">
        <f t="shared" si="134"/>
        <v>Exit Trade</v>
      </c>
      <c r="P458" s="15" t="str">
        <f t="shared" si="135"/>
        <v/>
      </c>
      <c r="Q458" s="15">
        <f t="shared" si="136"/>
        <v>1255.5</v>
      </c>
      <c r="R458" s="15" t="str">
        <f t="shared" si="137"/>
        <v/>
      </c>
      <c r="S458" s="15">
        <f t="shared" si="138"/>
        <v>1359.95</v>
      </c>
      <c r="T458" s="18" t="str">
        <f t="shared" si="139"/>
        <v/>
      </c>
      <c r="U458" s="18">
        <f t="shared" si="140"/>
        <v>-2.2648706639646437E-3</v>
      </c>
      <c r="V458" s="18" t="str">
        <f t="shared" si="141"/>
        <v/>
      </c>
      <c r="W458" s="18">
        <f t="shared" si="142"/>
        <v>1.3262303021271805E-2</v>
      </c>
      <c r="X458" s="18" t="str">
        <f t="shared" si="143"/>
        <v/>
      </c>
      <c r="Y458" s="18" t="str">
        <f t="shared" si="144"/>
        <v/>
      </c>
      <c r="Z458" s="18" t="str">
        <f t="shared" si="145"/>
        <v/>
      </c>
      <c r="AA458" s="18" t="str">
        <f t="shared" si="146"/>
        <v/>
      </c>
    </row>
    <row r="459" spans="1:27">
      <c r="A459" s="11">
        <v>42682</v>
      </c>
      <c r="B459" s="12">
        <v>1254.3</v>
      </c>
      <c r="C459" s="12">
        <v>1391.35</v>
      </c>
      <c r="D459" s="9">
        <f t="shared" si="154"/>
        <v>-4.5034970086134711E-2</v>
      </c>
      <c r="E459" s="9">
        <f t="shared" si="147"/>
        <v>-3.7875512038232521E-2</v>
      </c>
      <c r="F459" s="9">
        <f t="shared" si="148"/>
        <v>8.9819455671447911E-3</v>
      </c>
      <c r="G459" s="9">
        <f t="shared" si="149"/>
        <v>-1.7666134512156741E-2</v>
      </c>
      <c r="H459" s="9">
        <f t="shared" si="150"/>
        <v>-5.8084889564308302E-2</v>
      </c>
      <c r="I459" s="9">
        <f t="shared" si="151"/>
        <v>-0.79709434825466885</v>
      </c>
      <c r="J459" s="3">
        <f t="shared" si="152"/>
        <v>3.8817079514985864E-3</v>
      </c>
      <c r="K459" s="3">
        <f t="shared" si="152"/>
        <v>7.2028377008830297E-3</v>
      </c>
      <c r="L459" s="15" t="str">
        <f t="shared" si="153"/>
        <v/>
      </c>
      <c r="M459" s="12">
        <v>0.33203089345549286</v>
      </c>
      <c r="N459" s="15" t="str">
        <f t="shared" si="133"/>
        <v/>
      </c>
      <c r="O459" s="15" t="str">
        <f t="shared" si="134"/>
        <v>Exit Trade</v>
      </c>
      <c r="P459" s="15" t="str">
        <f t="shared" si="135"/>
        <v/>
      </c>
      <c r="Q459" s="15">
        <f t="shared" si="136"/>
        <v>1255.5</v>
      </c>
      <c r="R459" s="15" t="str">
        <f t="shared" si="137"/>
        <v/>
      </c>
      <c r="S459" s="15">
        <f t="shared" si="138"/>
        <v>1359.95</v>
      </c>
      <c r="T459" s="18" t="str">
        <f t="shared" si="139"/>
        <v/>
      </c>
      <c r="U459" s="18">
        <f t="shared" si="140"/>
        <v>-2.2648706639646437E-3</v>
      </c>
      <c r="V459" s="18" t="str">
        <f t="shared" si="141"/>
        <v/>
      </c>
      <c r="W459" s="18">
        <f t="shared" si="142"/>
        <v>1.3262303021271805E-2</v>
      </c>
      <c r="X459" s="18" t="str">
        <f t="shared" si="143"/>
        <v/>
      </c>
      <c r="Y459" s="18" t="str">
        <f t="shared" si="144"/>
        <v/>
      </c>
      <c r="Z459" s="18" t="str">
        <f t="shared" si="145"/>
        <v/>
      </c>
      <c r="AA459" s="18" t="str">
        <f t="shared" si="146"/>
        <v/>
      </c>
    </row>
    <row r="460" spans="1:27">
      <c r="A460" s="11">
        <v>42683</v>
      </c>
      <c r="B460" s="12">
        <v>1251.25</v>
      </c>
      <c r="C460" s="12">
        <v>1350.8</v>
      </c>
      <c r="D460" s="9">
        <f t="shared" si="154"/>
        <v>-3.324696147599885E-2</v>
      </c>
      <c r="E460" s="9">
        <f t="shared" si="147"/>
        <v>-3.7739816795018061E-2</v>
      </c>
      <c r="F460" s="9">
        <f t="shared" si="148"/>
        <v>9.0213255038019864E-3</v>
      </c>
      <c r="G460" s="9">
        <f t="shared" si="149"/>
        <v>-1.7441834411463592E-2</v>
      </c>
      <c r="H460" s="9">
        <f t="shared" si="150"/>
        <v>-5.8037799178572533E-2</v>
      </c>
      <c r="I460" s="9">
        <f t="shared" si="151"/>
        <v>0.49802607356598788</v>
      </c>
      <c r="J460" s="3">
        <f t="shared" si="152"/>
        <v>-2.4316351749979707E-3</v>
      </c>
      <c r="K460" s="3">
        <f t="shared" si="152"/>
        <v>-2.9144356200812131E-2</v>
      </c>
      <c r="L460" s="15" t="str">
        <f t="shared" si="153"/>
        <v>Exit Trade</v>
      </c>
      <c r="M460" s="12">
        <v>0.33203089345549286</v>
      </c>
      <c r="N460" s="15" t="str">
        <f t="shared" si="133"/>
        <v/>
      </c>
      <c r="O460" s="15" t="str">
        <f t="shared" si="134"/>
        <v>Exit Trade</v>
      </c>
      <c r="P460" s="15" t="str">
        <f t="shared" si="135"/>
        <v/>
      </c>
      <c r="Q460" s="15">
        <f t="shared" si="136"/>
        <v>1255.5</v>
      </c>
      <c r="R460" s="15" t="str">
        <f t="shared" si="137"/>
        <v/>
      </c>
      <c r="S460" s="15">
        <f t="shared" si="138"/>
        <v>1359.95</v>
      </c>
      <c r="T460" s="18" t="str">
        <f t="shared" si="139"/>
        <v/>
      </c>
      <c r="U460" s="18">
        <f t="shared" si="140"/>
        <v>-2.2648706639646437E-3</v>
      </c>
      <c r="V460" s="18" t="str">
        <f t="shared" si="141"/>
        <v/>
      </c>
      <c r="W460" s="18">
        <f t="shared" si="142"/>
        <v>1.3262303021271805E-2</v>
      </c>
      <c r="X460" s="18" t="str">
        <f t="shared" si="143"/>
        <v/>
      </c>
      <c r="Y460" s="18" t="str">
        <f t="shared" si="144"/>
        <v/>
      </c>
      <c r="Z460" s="18" t="str">
        <f t="shared" si="145"/>
        <v/>
      </c>
      <c r="AA460" s="18" t="str">
        <f t="shared" si="146"/>
        <v/>
      </c>
    </row>
    <row r="461" spans="1:27">
      <c r="A461" s="11">
        <v>42684</v>
      </c>
      <c r="B461" s="12">
        <v>1278.55</v>
      </c>
      <c r="C461" s="12">
        <v>1324.55</v>
      </c>
      <c r="D461" s="9">
        <f t="shared" si="154"/>
        <v>-1.5350640419293885E-2</v>
      </c>
      <c r="E461" s="9">
        <f t="shared" si="147"/>
        <v>-3.6962825902537612E-2</v>
      </c>
      <c r="F461" s="9">
        <f t="shared" si="148"/>
        <v>9.9002986054892682E-3</v>
      </c>
      <c r="G461" s="9">
        <f t="shared" si="149"/>
        <v>-1.4687154040186758E-2</v>
      </c>
      <c r="H461" s="9">
        <f t="shared" si="150"/>
        <v>-5.9238497764888466E-2</v>
      </c>
      <c r="I461" s="9">
        <f t="shared" si="151"/>
        <v>2.1829831951998648</v>
      </c>
      <c r="J461" s="3">
        <f t="shared" si="152"/>
        <v>2.1818181818181782E-2</v>
      </c>
      <c r="K461" s="3">
        <f t="shared" si="152"/>
        <v>-1.9432928634883034E-2</v>
      </c>
      <c r="L461" s="15" t="str">
        <f t="shared" si="153"/>
        <v>Enter Trade</v>
      </c>
      <c r="M461" s="12">
        <v>2.1829831951998648</v>
      </c>
      <c r="N461" s="15" t="str">
        <f t="shared" si="133"/>
        <v>Enter Trade</v>
      </c>
      <c r="O461" s="15" t="str">
        <f t="shared" si="134"/>
        <v>Enter Trade</v>
      </c>
      <c r="P461" s="15">
        <f t="shared" si="135"/>
        <v>1278.55</v>
      </c>
      <c r="Q461" s="15">
        <f t="shared" si="136"/>
        <v>1278.55</v>
      </c>
      <c r="R461" s="15">
        <f t="shared" si="137"/>
        <v>1324.55</v>
      </c>
      <c r="S461" s="15">
        <f t="shared" si="138"/>
        <v>1324.55</v>
      </c>
      <c r="T461" s="18">
        <f t="shared" si="139"/>
        <v>2.1818181818181782E-2</v>
      </c>
      <c r="U461" s="18">
        <f t="shared" si="140"/>
        <v>2.1818181818181782E-2</v>
      </c>
      <c r="V461" s="18">
        <f t="shared" si="141"/>
        <v>-1.9432928634883034E-2</v>
      </c>
      <c r="W461" s="18">
        <f t="shared" si="142"/>
        <v>-1.9432928634883034E-2</v>
      </c>
      <c r="X461" s="18" t="str">
        <f t="shared" si="143"/>
        <v/>
      </c>
      <c r="Y461" s="18" t="str">
        <f t="shared" si="144"/>
        <v/>
      </c>
      <c r="Z461" s="18" t="str">
        <f t="shared" si="145"/>
        <v/>
      </c>
      <c r="AA461" s="18" t="str">
        <f t="shared" si="146"/>
        <v/>
      </c>
    </row>
    <row r="462" spans="1:27">
      <c r="A462" s="11">
        <v>42685</v>
      </c>
      <c r="B462" s="12">
        <v>1275.8</v>
      </c>
      <c r="C462" s="12">
        <v>1268.3499999999999</v>
      </c>
      <c r="D462" s="9">
        <f t="shared" si="154"/>
        <v>2.543484572998897E-3</v>
      </c>
      <c r="E462" s="9">
        <f t="shared" si="147"/>
        <v>-3.5510738926233729E-2</v>
      </c>
      <c r="F462" s="9">
        <f t="shared" si="148"/>
        <v>1.2210085954651863E-2</v>
      </c>
      <c r="G462" s="9">
        <f t="shared" si="149"/>
        <v>-8.0380455282670349E-3</v>
      </c>
      <c r="H462" s="9">
        <f t="shared" si="150"/>
        <v>-6.2983432324200422E-2</v>
      </c>
      <c r="I462" s="9">
        <f t="shared" si="151"/>
        <v>3.1166220811684395</v>
      </c>
      <c r="J462" s="3">
        <f t="shared" si="152"/>
        <v>-2.1508740369950334E-3</v>
      </c>
      <c r="K462" s="3">
        <f t="shared" si="152"/>
        <v>-4.2429504359971344E-2</v>
      </c>
      <c r="L462" s="15" t="str">
        <f t="shared" si="153"/>
        <v>Enter Trade</v>
      </c>
      <c r="M462" s="12">
        <v>2.1829831951998648</v>
      </c>
      <c r="N462" s="15" t="str">
        <f t="shared" si="133"/>
        <v/>
      </c>
      <c r="O462" s="15" t="str">
        <f t="shared" si="134"/>
        <v>Enter Trade</v>
      </c>
      <c r="P462" s="15" t="str">
        <f t="shared" si="135"/>
        <v/>
      </c>
      <c r="Q462" s="15">
        <f t="shared" si="136"/>
        <v>1278.55</v>
      </c>
      <c r="R462" s="15" t="str">
        <f t="shared" si="137"/>
        <v/>
      </c>
      <c r="S462" s="15">
        <f t="shared" si="138"/>
        <v>1324.55</v>
      </c>
      <c r="T462" s="18" t="str">
        <f t="shared" si="139"/>
        <v/>
      </c>
      <c r="U462" s="18">
        <f t="shared" si="140"/>
        <v>2.1818181818181782E-2</v>
      </c>
      <c r="V462" s="18" t="str">
        <f t="shared" si="141"/>
        <v/>
      </c>
      <c r="W462" s="18">
        <f t="shared" si="142"/>
        <v>-1.9432928634883034E-2</v>
      </c>
      <c r="X462" s="18" t="str">
        <f t="shared" si="143"/>
        <v/>
      </c>
      <c r="Y462" s="18" t="str">
        <f t="shared" si="144"/>
        <v/>
      </c>
      <c r="Z462" s="18" t="str">
        <f t="shared" si="145"/>
        <v/>
      </c>
      <c r="AA462" s="18" t="str">
        <f t="shared" si="146"/>
        <v/>
      </c>
    </row>
    <row r="463" spans="1:27">
      <c r="A463" s="11">
        <v>42689</v>
      </c>
      <c r="B463" s="12">
        <v>1254.75</v>
      </c>
      <c r="C463" s="12">
        <v>1225.75</v>
      </c>
      <c r="D463" s="9">
        <f t="shared" si="154"/>
        <v>1.0155302435878711E-2</v>
      </c>
      <c r="E463" s="9">
        <f t="shared" si="147"/>
        <v>-3.3832188700010896E-2</v>
      </c>
      <c r="F463" s="9">
        <f t="shared" si="148"/>
        <v>1.4741871768008855E-2</v>
      </c>
      <c r="G463" s="9">
        <f t="shared" si="149"/>
        <v>-6.6297722199097631E-4</v>
      </c>
      <c r="H463" s="9">
        <f t="shared" si="150"/>
        <v>-6.7001400178030815E-2</v>
      </c>
      <c r="I463" s="9">
        <f t="shared" si="151"/>
        <v>2.9838470872705796</v>
      </c>
      <c r="J463" s="3">
        <f t="shared" si="152"/>
        <v>-1.6499451324659003E-2</v>
      </c>
      <c r="K463" s="3">
        <f t="shared" si="152"/>
        <v>-3.3586943666968828E-2</v>
      </c>
      <c r="L463" s="15" t="str">
        <f t="shared" si="153"/>
        <v>Enter Trade</v>
      </c>
      <c r="M463" s="12">
        <v>2.1829831951998648</v>
      </c>
      <c r="N463" s="15" t="str">
        <f t="shared" si="133"/>
        <v/>
      </c>
      <c r="O463" s="15" t="str">
        <f t="shared" si="134"/>
        <v>Enter Trade</v>
      </c>
      <c r="P463" s="15" t="str">
        <f t="shared" si="135"/>
        <v/>
      </c>
      <c r="Q463" s="15">
        <f t="shared" si="136"/>
        <v>1278.55</v>
      </c>
      <c r="R463" s="15" t="str">
        <f t="shared" si="137"/>
        <v/>
      </c>
      <c r="S463" s="15">
        <f t="shared" si="138"/>
        <v>1324.55</v>
      </c>
      <c r="T463" s="18" t="str">
        <f t="shared" si="139"/>
        <v/>
      </c>
      <c r="U463" s="18">
        <f t="shared" si="140"/>
        <v>2.1818181818181782E-2</v>
      </c>
      <c r="V463" s="18" t="str">
        <f t="shared" si="141"/>
        <v/>
      </c>
      <c r="W463" s="18">
        <f t="shared" si="142"/>
        <v>-1.9432928634883034E-2</v>
      </c>
      <c r="X463" s="18" t="str">
        <f t="shared" si="143"/>
        <v/>
      </c>
      <c r="Y463" s="18" t="str">
        <f t="shared" si="144"/>
        <v/>
      </c>
      <c r="Z463" s="18" t="str">
        <f t="shared" si="145"/>
        <v/>
      </c>
      <c r="AA463" s="18" t="str">
        <f t="shared" si="146"/>
        <v/>
      </c>
    </row>
    <row r="464" spans="1:27">
      <c r="A464" s="11">
        <v>42690</v>
      </c>
      <c r="B464" s="12">
        <v>1244.3499999999999</v>
      </c>
      <c r="C464" s="12">
        <v>1255.4000000000001</v>
      </c>
      <c r="D464" s="9">
        <f t="shared" si="154"/>
        <v>-3.8395721836800979E-3</v>
      </c>
      <c r="E464" s="9">
        <f t="shared" si="147"/>
        <v>-3.2649702339265382E-2</v>
      </c>
      <c r="F464" s="9">
        <f t="shared" si="148"/>
        <v>1.5679898725164763E-2</v>
      </c>
      <c r="G464" s="9">
        <f t="shared" si="149"/>
        <v>2.6300697923553329E-3</v>
      </c>
      <c r="H464" s="9">
        <f t="shared" si="150"/>
        <v>-6.7929474470886098E-2</v>
      </c>
      <c r="I464" s="9">
        <f t="shared" si="151"/>
        <v>1.8373926171696335</v>
      </c>
      <c r="J464" s="3">
        <f t="shared" si="152"/>
        <v>-8.2885036859932978E-3</v>
      </c>
      <c r="K464" s="3">
        <f t="shared" si="152"/>
        <v>2.4189271874362709E-2</v>
      </c>
      <c r="L464" s="15" t="str">
        <f t="shared" si="153"/>
        <v/>
      </c>
      <c r="M464" s="12">
        <v>2.1829831951998648</v>
      </c>
      <c r="N464" s="15" t="str">
        <f t="shared" ref="N464:N496" si="155">IF(M464&lt;&gt;M463,L464,"")</f>
        <v/>
      </c>
      <c r="O464" s="15" t="str">
        <f t="shared" ref="O464:O496" si="156">IF(M464&lt;&gt;M463,N464,O463)</f>
        <v>Enter Trade</v>
      </c>
      <c r="P464" s="15" t="str">
        <f t="shared" ref="P464:P496" si="157">IF(OR(N464="Enter Trade",N464="Exit Trade"),B464,"")</f>
        <v/>
      </c>
      <c r="Q464" s="15">
        <f t="shared" ref="Q464:Q496" si="158">IF(M464&lt;&gt;M463,P464,Q463)</f>
        <v>1278.55</v>
      </c>
      <c r="R464" s="15" t="str">
        <f t="shared" ref="R464:R496" si="159">IF(OR(N464="Enter Trade",N464="Exit Trade"),C464,"")</f>
        <v/>
      </c>
      <c r="S464" s="15">
        <f t="shared" ref="S464:S496" si="160">IF(M464&lt;&gt;M463,R464,S463)</f>
        <v>1324.55</v>
      </c>
      <c r="T464" s="18" t="str">
        <f t="shared" ref="T464:T496" si="161">IF(OR(N464="Enter Trade",N464="Exit Trade"),J464,"")</f>
        <v/>
      </c>
      <c r="U464" s="18">
        <f t="shared" ref="U464:U496" si="162">IF(M464&lt;&gt;M463,T464,U463)</f>
        <v>2.1818181818181782E-2</v>
      </c>
      <c r="V464" s="18" t="str">
        <f t="shared" ref="V464:V496" si="163">IF(OR(N464="Enter Trade",N464="Exit Trade"),K464,"")</f>
        <v/>
      </c>
      <c r="W464" s="18">
        <f t="shared" ref="W464:W496" si="164">IF(M464&lt;&gt;M463,V464,W463)</f>
        <v>-1.9432928634883034E-2</v>
      </c>
      <c r="X464" s="18" t="str">
        <f t="shared" si="143"/>
        <v/>
      </c>
      <c r="Y464" s="18" t="str">
        <f t="shared" si="144"/>
        <v/>
      </c>
      <c r="Z464" s="18" t="str">
        <f t="shared" si="145"/>
        <v/>
      </c>
      <c r="AA464" s="18" t="str">
        <f t="shared" si="146"/>
        <v/>
      </c>
    </row>
    <row r="465" spans="1:27">
      <c r="A465" s="11">
        <v>42691</v>
      </c>
      <c r="B465" s="12">
        <v>1230.2</v>
      </c>
      <c r="C465" s="12">
        <v>1250.2</v>
      </c>
      <c r="D465" s="9">
        <f t="shared" si="154"/>
        <v>-7.0037718790554784E-3</v>
      </c>
      <c r="E465" s="9">
        <f t="shared" si="147"/>
        <v>-3.1405788383417045E-2</v>
      </c>
      <c r="F465" s="9">
        <f t="shared" si="148"/>
        <v>1.6193855743115361E-2</v>
      </c>
      <c r="G465" s="9">
        <f t="shared" si="149"/>
        <v>5.0303870385925153E-3</v>
      </c>
      <c r="H465" s="9">
        <f t="shared" si="150"/>
        <v>-6.7841963805426606E-2</v>
      </c>
      <c r="I465" s="9">
        <f t="shared" si="151"/>
        <v>1.5068688329359616</v>
      </c>
      <c r="J465" s="3">
        <f t="shared" si="152"/>
        <v>-1.1371398722224346E-2</v>
      </c>
      <c r="K465" s="3">
        <f t="shared" si="152"/>
        <v>-4.142106101640947E-3</v>
      </c>
      <c r="L465" s="15" t="str">
        <f t="shared" si="153"/>
        <v/>
      </c>
      <c r="M465" s="12">
        <v>2.1829831951998648</v>
      </c>
      <c r="N465" s="15" t="str">
        <f t="shared" si="155"/>
        <v/>
      </c>
      <c r="O465" s="15" t="str">
        <f t="shared" si="156"/>
        <v>Enter Trade</v>
      </c>
      <c r="P465" s="15" t="str">
        <f t="shared" si="157"/>
        <v/>
      </c>
      <c r="Q465" s="15">
        <f t="shared" si="158"/>
        <v>1278.55</v>
      </c>
      <c r="R465" s="15" t="str">
        <f t="shared" si="159"/>
        <v/>
      </c>
      <c r="S465" s="15">
        <f t="shared" si="160"/>
        <v>1324.55</v>
      </c>
      <c r="T465" s="18" t="str">
        <f t="shared" si="161"/>
        <v/>
      </c>
      <c r="U465" s="18">
        <f t="shared" si="162"/>
        <v>2.1818181818181782E-2</v>
      </c>
      <c r="V465" s="18" t="str">
        <f t="shared" si="163"/>
        <v/>
      </c>
      <c r="W465" s="18">
        <f t="shared" si="164"/>
        <v>-1.9432928634883034E-2</v>
      </c>
      <c r="X465" s="18" t="str">
        <f t="shared" si="143"/>
        <v/>
      </c>
      <c r="Y465" s="18" t="str">
        <f t="shared" si="144"/>
        <v/>
      </c>
      <c r="Z465" s="18" t="str">
        <f t="shared" si="145"/>
        <v/>
      </c>
      <c r="AA465" s="18" t="str">
        <f t="shared" si="146"/>
        <v/>
      </c>
    </row>
    <row r="466" spans="1:27">
      <c r="A466" s="11">
        <v>42692</v>
      </c>
      <c r="B466" s="12">
        <v>1211.4000000000001</v>
      </c>
      <c r="C466" s="12">
        <v>1249.8</v>
      </c>
      <c r="D466" s="9">
        <f t="shared" si="154"/>
        <v>-1.3552951004106509E-2</v>
      </c>
      <c r="E466" s="9">
        <f t="shared" si="147"/>
        <v>-3.0336682532022978E-2</v>
      </c>
      <c r="F466" s="9">
        <f t="shared" si="148"/>
        <v>1.6281154873495306E-2</v>
      </c>
      <c r="G466" s="9">
        <f t="shared" si="149"/>
        <v>6.2959159333414588E-3</v>
      </c>
      <c r="H466" s="9">
        <f t="shared" si="150"/>
        <v>-6.6969280997387415E-2</v>
      </c>
      <c r="I466" s="9">
        <f t="shared" si="151"/>
        <v>1.0308686121056023</v>
      </c>
      <c r="J466" s="3">
        <f t="shared" si="152"/>
        <v>-1.5282067956429812E-2</v>
      </c>
      <c r="K466" s="3">
        <f t="shared" si="152"/>
        <v>-3.1994880819076222E-4</v>
      </c>
      <c r="L466" s="15" t="str">
        <f t="shared" si="153"/>
        <v/>
      </c>
      <c r="M466" s="12">
        <v>2.1829831951998648</v>
      </c>
      <c r="N466" s="15" t="str">
        <f t="shared" si="155"/>
        <v/>
      </c>
      <c r="O466" s="15" t="str">
        <f t="shared" si="156"/>
        <v>Enter Trade</v>
      </c>
      <c r="P466" s="15" t="str">
        <f t="shared" si="157"/>
        <v/>
      </c>
      <c r="Q466" s="15">
        <f t="shared" si="158"/>
        <v>1278.55</v>
      </c>
      <c r="R466" s="15" t="str">
        <f t="shared" si="159"/>
        <v/>
      </c>
      <c r="S466" s="15">
        <f t="shared" si="160"/>
        <v>1324.55</v>
      </c>
      <c r="T466" s="18" t="str">
        <f t="shared" si="161"/>
        <v/>
      </c>
      <c r="U466" s="18">
        <f t="shared" si="162"/>
        <v>2.1818181818181782E-2</v>
      </c>
      <c r="V466" s="18" t="str">
        <f t="shared" si="163"/>
        <v/>
      </c>
      <c r="W466" s="18">
        <f t="shared" si="164"/>
        <v>-1.9432928634883034E-2</v>
      </c>
      <c r="X466" s="18" t="str">
        <f t="shared" si="143"/>
        <v/>
      </c>
      <c r="Y466" s="18" t="str">
        <f t="shared" si="144"/>
        <v/>
      </c>
      <c r="Z466" s="18" t="str">
        <f t="shared" si="145"/>
        <v/>
      </c>
      <c r="AA466" s="18" t="str">
        <f t="shared" si="146"/>
        <v/>
      </c>
    </row>
    <row r="467" spans="1:27">
      <c r="A467" s="11">
        <v>42695</v>
      </c>
      <c r="B467" s="12">
        <v>1198.7</v>
      </c>
      <c r="C467" s="12">
        <v>1221.95</v>
      </c>
      <c r="D467" s="9">
        <f t="shared" si="154"/>
        <v>-8.3429303913911523E-3</v>
      </c>
      <c r="E467" s="9">
        <f t="shared" si="147"/>
        <v>-2.9148915581675254E-2</v>
      </c>
      <c r="F467" s="9">
        <f t="shared" si="148"/>
        <v>1.6549378804343255E-2</v>
      </c>
      <c r="G467" s="9">
        <f t="shared" si="149"/>
        <v>8.0871867280970719E-3</v>
      </c>
      <c r="H467" s="9">
        <f t="shared" si="150"/>
        <v>-6.6385017891447573E-2</v>
      </c>
      <c r="I467" s="9">
        <f t="shared" si="151"/>
        <v>1.2572064145890316</v>
      </c>
      <c r="J467" s="3">
        <f t="shared" si="152"/>
        <v>-1.048373782400532E-2</v>
      </c>
      <c r="K467" s="3">
        <f t="shared" si="152"/>
        <v>-2.2283565370459203E-2</v>
      </c>
      <c r="L467" s="15" t="str">
        <f t="shared" si="153"/>
        <v/>
      </c>
      <c r="M467" s="12">
        <v>2.1829831951998648</v>
      </c>
      <c r="N467" s="15" t="str">
        <f t="shared" si="155"/>
        <v/>
      </c>
      <c r="O467" s="15" t="str">
        <f t="shared" si="156"/>
        <v>Enter Trade</v>
      </c>
      <c r="P467" s="15" t="str">
        <f t="shared" si="157"/>
        <v/>
      </c>
      <c r="Q467" s="15">
        <f t="shared" si="158"/>
        <v>1278.55</v>
      </c>
      <c r="R467" s="15" t="str">
        <f t="shared" si="159"/>
        <v/>
      </c>
      <c r="S467" s="15">
        <f t="shared" si="160"/>
        <v>1324.55</v>
      </c>
      <c r="T467" s="18" t="str">
        <f t="shared" si="161"/>
        <v/>
      </c>
      <c r="U467" s="18">
        <f t="shared" si="162"/>
        <v>2.1818181818181782E-2</v>
      </c>
      <c r="V467" s="18" t="str">
        <f t="shared" si="163"/>
        <v/>
      </c>
      <c r="W467" s="18">
        <f t="shared" si="164"/>
        <v>-1.9432928634883034E-2</v>
      </c>
      <c r="X467" s="18" t="str">
        <f t="shared" si="143"/>
        <v/>
      </c>
      <c r="Y467" s="18" t="str">
        <f t="shared" si="144"/>
        <v/>
      </c>
      <c r="Z467" s="18" t="str">
        <f t="shared" si="145"/>
        <v/>
      </c>
      <c r="AA467" s="18" t="str">
        <f t="shared" si="146"/>
        <v/>
      </c>
    </row>
    <row r="468" spans="1:27">
      <c r="A468" s="11">
        <v>42696</v>
      </c>
      <c r="B468" s="12">
        <v>1198.05</v>
      </c>
      <c r="C468" s="12">
        <v>1249.7</v>
      </c>
      <c r="D468" s="9">
        <f t="shared" si="154"/>
        <v>-1.8330826334564312E-2</v>
      </c>
      <c r="E468" s="9">
        <f t="shared" si="147"/>
        <v>-2.8218328498637906E-2</v>
      </c>
      <c r="F468" s="9">
        <f t="shared" si="148"/>
        <v>1.6338270933389409E-2</v>
      </c>
      <c r="G468" s="9">
        <f t="shared" si="149"/>
        <v>8.542781101488265E-3</v>
      </c>
      <c r="H468" s="9">
        <f t="shared" si="150"/>
        <v>-6.4979438098764081E-2</v>
      </c>
      <c r="I468" s="9">
        <f t="shared" si="151"/>
        <v>0.60517432991438413</v>
      </c>
      <c r="J468" s="3">
        <f t="shared" si="152"/>
        <v>-5.4225410861774494E-4</v>
      </c>
      <c r="K468" s="3">
        <f t="shared" si="152"/>
        <v>2.2709603502598305E-2</v>
      </c>
      <c r="L468" s="15" t="str">
        <f t="shared" si="153"/>
        <v/>
      </c>
      <c r="M468" s="12">
        <v>2.1829831951998648</v>
      </c>
      <c r="N468" s="15" t="str">
        <f t="shared" si="155"/>
        <v/>
      </c>
      <c r="O468" s="15" t="str">
        <f t="shared" si="156"/>
        <v>Enter Trade</v>
      </c>
      <c r="P468" s="15" t="str">
        <f t="shared" si="157"/>
        <v/>
      </c>
      <c r="Q468" s="15">
        <f t="shared" si="158"/>
        <v>1278.55</v>
      </c>
      <c r="R468" s="15" t="str">
        <f t="shared" si="159"/>
        <v/>
      </c>
      <c r="S468" s="15">
        <f t="shared" si="160"/>
        <v>1324.55</v>
      </c>
      <c r="T468" s="18" t="str">
        <f t="shared" si="161"/>
        <v/>
      </c>
      <c r="U468" s="18">
        <f t="shared" si="162"/>
        <v>2.1818181818181782E-2</v>
      </c>
      <c r="V468" s="18" t="str">
        <f t="shared" si="163"/>
        <v/>
      </c>
      <c r="W468" s="18">
        <f t="shared" si="164"/>
        <v>-1.9432928634883034E-2</v>
      </c>
      <c r="X468" s="18" t="str">
        <f t="shared" si="143"/>
        <v/>
      </c>
      <c r="Y468" s="18" t="str">
        <f t="shared" si="144"/>
        <v/>
      </c>
      <c r="Z468" s="18" t="str">
        <f t="shared" si="145"/>
        <v/>
      </c>
      <c r="AA468" s="18" t="str">
        <f t="shared" si="146"/>
        <v/>
      </c>
    </row>
    <row r="469" spans="1:27">
      <c r="A469" s="11">
        <v>42697</v>
      </c>
      <c r="B469" s="12">
        <v>1184.75</v>
      </c>
      <c r="C469" s="12">
        <v>1226.9000000000001</v>
      </c>
      <c r="D469" s="9">
        <f t="shared" si="154"/>
        <v>-1.5182449089854302E-2</v>
      </c>
      <c r="E469" s="9">
        <f t="shared" si="147"/>
        <v>-2.739571672084325E-2</v>
      </c>
      <c r="F469" s="9">
        <f t="shared" si="148"/>
        <v>1.6353129052525464E-2</v>
      </c>
      <c r="G469" s="9">
        <f t="shared" si="149"/>
        <v>9.3988236473390406E-3</v>
      </c>
      <c r="H469" s="9">
        <f t="shared" si="150"/>
        <v>-6.4190257089025538E-2</v>
      </c>
      <c r="I469" s="9">
        <f t="shared" si="151"/>
        <v>0.74684591503928821</v>
      </c>
      <c r="J469" s="3">
        <f t="shared" si="152"/>
        <v>-1.1101373064563212E-2</v>
      </c>
      <c r="K469" s="3">
        <f t="shared" si="152"/>
        <v>-1.8244378650876174E-2</v>
      </c>
      <c r="L469" s="15" t="str">
        <f t="shared" si="153"/>
        <v/>
      </c>
      <c r="M469" s="12">
        <v>2.1829831951998648</v>
      </c>
      <c r="N469" s="15" t="str">
        <f t="shared" si="155"/>
        <v/>
      </c>
      <c r="O469" s="15" t="str">
        <f t="shared" si="156"/>
        <v>Enter Trade</v>
      </c>
      <c r="P469" s="15" t="str">
        <f t="shared" si="157"/>
        <v/>
      </c>
      <c r="Q469" s="15">
        <f t="shared" si="158"/>
        <v>1278.55</v>
      </c>
      <c r="R469" s="15" t="str">
        <f t="shared" si="159"/>
        <v/>
      </c>
      <c r="S469" s="15">
        <f t="shared" si="160"/>
        <v>1324.55</v>
      </c>
      <c r="T469" s="18" t="str">
        <f t="shared" si="161"/>
        <v/>
      </c>
      <c r="U469" s="18">
        <f t="shared" si="162"/>
        <v>2.1818181818181782E-2</v>
      </c>
      <c r="V469" s="18" t="str">
        <f t="shared" si="163"/>
        <v/>
      </c>
      <c r="W469" s="18">
        <f t="shared" si="164"/>
        <v>-1.9432928634883034E-2</v>
      </c>
      <c r="X469" s="18" t="str">
        <f t="shared" si="143"/>
        <v/>
      </c>
      <c r="Y469" s="18" t="str">
        <f t="shared" si="144"/>
        <v/>
      </c>
      <c r="Z469" s="18" t="str">
        <f t="shared" si="145"/>
        <v/>
      </c>
      <c r="AA469" s="18" t="str">
        <f t="shared" si="146"/>
        <v/>
      </c>
    </row>
    <row r="470" spans="1:27">
      <c r="A470" s="11">
        <v>42698</v>
      </c>
      <c r="B470" s="12">
        <v>1165.5</v>
      </c>
      <c r="C470" s="12">
        <v>1217.6500000000001</v>
      </c>
      <c r="D470" s="9">
        <f t="shared" si="154"/>
        <v>-1.9010195241269102E-2</v>
      </c>
      <c r="E470" s="9">
        <f t="shared" si="147"/>
        <v>-2.6869916059788349E-2</v>
      </c>
      <c r="F470" s="9">
        <f t="shared" si="148"/>
        <v>1.6360963989155521E-2</v>
      </c>
      <c r="G470" s="9">
        <f t="shared" si="149"/>
        <v>9.9422529158115711E-3</v>
      </c>
      <c r="H470" s="9">
        <f t="shared" si="150"/>
        <v>-6.3682085035388275E-2</v>
      </c>
      <c r="I470" s="9">
        <f t="shared" si="151"/>
        <v>0.48039472635774255</v>
      </c>
      <c r="J470" s="3">
        <f t="shared" si="152"/>
        <v>-1.6248153618906941E-2</v>
      </c>
      <c r="K470" s="3">
        <f t="shared" si="152"/>
        <v>-7.5393267584970246E-3</v>
      </c>
      <c r="L470" s="15" t="str">
        <f t="shared" si="153"/>
        <v>Exit Trade</v>
      </c>
      <c r="M470" s="12">
        <v>0.48039472635774255</v>
      </c>
      <c r="N470" s="15" t="str">
        <f t="shared" si="155"/>
        <v>Exit Trade</v>
      </c>
      <c r="O470" s="15" t="str">
        <f t="shared" si="156"/>
        <v>Exit Trade</v>
      </c>
      <c r="P470" s="15">
        <f t="shared" si="157"/>
        <v>1165.5</v>
      </c>
      <c r="Q470" s="15">
        <f t="shared" si="158"/>
        <v>1165.5</v>
      </c>
      <c r="R470" s="15">
        <f t="shared" si="159"/>
        <v>1217.6500000000001</v>
      </c>
      <c r="S470" s="15">
        <f t="shared" si="160"/>
        <v>1217.6500000000001</v>
      </c>
      <c r="T470" s="18">
        <f t="shared" si="161"/>
        <v>-1.6248153618906941E-2</v>
      </c>
      <c r="U470" s="18">
        <f t="shared" si="162"/>
        <v>-1.6248153618906941E-2</v>
      </c>
      <c r="V470" s="18">
        <f t="shared" si="163"/>
        <v>-7.5393267584970246E-3</v>
      </c>
      <c r="W470" s="18">
        <f t="shared" si="164"/>
        <v>-7.5393267584970246E-3</v>
      </c>
      <c r="X470" s="18">
        <f t="shared" si="143"/>
        <v>8.8420476320832164E-2</v>
      </c>
      <c r="Y470" s="18">
        <f t="shared" si="144"/>
        <v>-8.0706655090407975E-2</v>
      </c>
      <c r="Z470" s="18">
        <f t="shared" si="145"/>
        <v>7.7138212304241893E-3</v>
      </c>
      <c r="AA470" s="18">
        <f t="shared" si="146"/>
        <v>3.8569106152120947E-3</v>
      </c>
    </row>
    <row r="471" spans="1:27">
      <c r="A471" s="11">
        <v>42699</v>
      </c>
      <c r="B471" s="12">
        <v>1189.3</v>
      </c>
      <c r="C471" s="12">
        <v>1244.05</v>
      </c>
      <c r="D471" s="9">
        <f t="shared" si="154"/>
        <v>-1.9546416686704603E-2</v>
      </c>
      <c r="E471" s="9">
        <f t="shared" si="147"/>
        <v>-2.6673771136818347E-2</v>
      </c>
      <c r="F471" s="9">
        <f t="shared" si="148"/>
        <v>1.6413998900804472E-2</v>
      </c>
      <c r="G471" s="9">
        <f t="shared" si="149"/>
        <v>1.0257726389991714E-2</v>
      </c>
      <c r="H471" s="9">
        <f t="shared" si="150"/>
        <v>-6.3605268663628409E-2</v>
      </c>
      <c r="I471" s="9">
        <f t="shared" si="151"/>
        <v>0.4342241335086493</v>
      </c>
      <c r="J471" s="3">
        <f t="shared" si="152"/>
        <v>2.0420420420420381E-2</v>
      </c>
      <c r="K471" s="3">
        <f t="shared" si="152"/>
        <v>2.1681107050465949E-2</v>
      </c>
      <c r="L471" s="15" t="str">
        <f t="shared" si="153"/>
        <v>Exit Trade</v>
      </c>
      <c r="M471" s="12">
        <v>0.48039472635774255</v>
      </c>
      <c r="N471" s="15" t="str">
        <f t="shared" si="155"/>
        <v/>
      </c>
      <c r="O471" s="15" t="str">
        <f t="shared" si="156"/>
        <v>Exit Trade</v>
      </c>
      <c r="P471" s="15" t="str">
        <f t="shared" si="157"/>
        <v/>
      </c>
      <c r="Q471" s="15">
        <f t="shared" si="158"/>
        <v>1165.5</v>
      </c>
      <c r="R471" s="15" t="str">
        <f t="shared" si="159"/>
        <v/>
      </c>
      <c r="S471" s="15">
        <f t="shared" si="160"/>
        <v>1217.6500000000001</v>
      </c>
      <c r="T471" s="18" t="str">
        <f t="shared" si="161"/>
        <v/>
      </c>
      <c r="U471" s="18">
        <f t="shared" si="162"/>
        <v>-1.6248153618906941E-2</v>
      </c>
      <c r="V471" s="18" t="str">
        <f t="shared" si="163"/>
        <v/>
      </c>
      <c r="W471" s="18">
        <f t="shared" si="164"/>
        <v>-7.5393267584970246E-3</v>
      </c>
      <c r="X471" s="18" t="str">
        <f t="shared" si="143"/>
        <v/>
      </c>
      <c r="Y471" s="18" t="str">
        <f t="shared" si="144"/>
        <v/>
      </c>
      <c r="Z471" s="18" t="str">
        <f t="shared" si="145"/>
        <v/>
      </c>
      <c r="AA471" s="18" t="str">
        <f t="shared" si="146"/>
        <v/>
      </c>
    </row>
    <row r="472" spans="1:27">
      <c r="A472" s="11">
        <v>42702</v>
      </c>
      <c r="B472" s="12">
        <v>1184.45</v>
      </c>
      <c r="C472" s="12">
        <v>1246.7</v>
      </c>
      <c r="D472" s="9">
        <f t="shared" si="154"/>
        <v>-2.2245227202522273E-2</v>
      </c>
      <c r="E472" s="9">
        <f t="shared" si="147"/>
        <v>-2.6805883162077625E-2</v>
      </c>
      <c r="F472" s="9">
        <f t="shared" si="148"/>
        <v>1.6359986686354595E-2</v>
      </c>
      <c r="G472" s="9">
        <f t="shared" si="149"/>
        <v>1.0004086882220216E-2</v>
      </c>
      <c r="H472" s="9">
        <f t="shared" si="150"/>
        <v>-6.3615853206375472E-2</v>
      </c>
      <c r="I472" s="9">
        <f t="shared" si="151"/>
        <v>0.27876892854437757</v>
      </c>
      <c r="J472" s="3">
        <f t="shared" si="152"/>
        <v>-4.0780290927435545E-3</v>
      </c>
      <c r="K472" s="3">
        <f t="shared" si="152"/>
        <v>2.1301394638479892E-3</v>
      </c>
      <c r="L472" s="15" t="str">
        <f t="shared" si="153"/>
        <v>Exit Trade</v>
      </c>
      <c r="M472" s="12">
        <v>0.48039472635774255</v>
      </c>
      <c r="N472" s="15" t="str">
        <f t="shared" si="155"/>
        <v/>
      </c>
      <c r="O472" s="15" t="str">
        <f t="shared" si="156"/>
        <v>Exit Trade</v>
      </c>
      <c r="P472" s="15" t="str">
        <f t="shared" si="157"/>
        <v/>
      </c>
      <c r="Q472" s="15">
        <f t="shared" si="158"/>
        <v>1165.5</v>
      </c>
      <c r="R472" s="15" t="str">
        <f t="shared" si="159"/>
        <v/>
      </c>
      <c r="S472" s="15">
        <f t="shared" si="160"/>
        <v>1217.6500000000001</v>
      </c>
      <c r="T472" s="18" t="str">
        <f t="shared" si="161"/>
        <v/>
      </c>
      <c r="U472" s="18">
        <f t="shared" si="162"/>
        <v>-1.6248153618906941E-2</v>
      </c>
      <c r="V472" s="18" t="str">
        <f t="shared" si="163"/>
        <v/>
      </c>
      <c r="W472" s="18">
        <f t="shared" si="164"/>
        <v>-7.5393267584970246E-3</v>
      </c>
      <c r="X472" s="18" t="str">
        <f t="shared" si="143"/>
        <v/>
      </c>
      <c r="Y472" s="18" t="str">
        <f t="shared" si="144"/>
        <v/>
      </c>
      <c r="Z472" s="18" t="str">
        <f t="shared" si="145"/>
        <v/>
      </c>
      <c r="AA472" s="18" t="str">
        <f t="shared" si="146"/>
        <v/>
      </c>
    </row>
    <row r="473" spans="1:27">
      <c r="A473" s="11">
        <v>42703</v>
      </c>
      <c r="B473" s="12">
        <v>1178.75</v>
      </c>
      <c r="C473" s="12">
        <v>1255.8</v>
      </c>
      <c r="D473" s="9">
        <f t="shared" si="154"/>
        <v>-2.7498772976945324E-2</v>
      </c>
      <c r="E473" s="9">
        <f t="shared" si="147"/>
        <v>-2.6989878428146572E-2</v>
      </c>
      <c r="F473" s="9">
        <f t="shared" si="148"/>
        <v>1.6334848102925261E-2</v>
      </c>
      <c r="G473" s="9">
        <f t="shared" si="149"/>
        <v>9.7635298034352662E-3</v>
      </c>
      <c r="H473" s="9">
        <f t="shared" si="150"/>
        <v>-6.3743286659728407E-2</v>
      </c>
      <c r="I473" s="9">
        <f t="shared" si="151"/>
        <v>-3.1153919864588084E-2</v>
      </c>
      <c r="J473" s="3">
        <f t="shared" si="152"/>
        <v>-4.8123601671662339E-3</v>
      </c>
      <c r="K473" s="3">
        <f t="shared" si="152"/>
        <v>7.2992700729926276E-3</v>
      </c>
      <c r="L473" s="15" t="str">
        <f t="shared" si="153"/>
        <v>Exit Trade</v>
      </c>
      <c r="M473" s="12">
        <v>0.48039472635774255</v>
      </c>
      <c r="N473" s="15" t="str">
        <f t="shared" si="155"/>
        <v/>
      </c>
      <c r="O473" s="15" t="str">
        <f t="shared" si="156"/>
        <v>Exit Trade</v>
      </c>
      <c r="P473" s="15" t="str">
        <f t="shared" si="157"/>
        <v/>
      </c>
      <c r="Q473" s="15">
        <f t="shared" si="158"/>
        <v>1165.5</v>
      </c>
      <c r="R473" s="15" t="str">
        <f t="shared" si="159"/>
        <v/>
      </c>
      <c r="S473" s="15">
        <f t="shared" si="160"/>
        <v>1217.6500000000001</v>
      </c>
      <c r="T473" s="18" t="str">
        <f t="shared" si="161"/>
        <v/>
      </c>
      <c r="U473" s="18">
        <f t="shared" si="162"/>
        <v>-1.6248153618906941E-2</v>
      </c>
      <c r="V473" s="18" t="str">
        <f t="shared" si="163"/>
        <v/>
      </c>
      <c r="W473" s="18">
        <f t="shared" si="164"/>
        <v>-7.5393267584970246E-3</v>
      </c>
      <c r="X473" s="18" t="str">
        <f t="shared" ref="X473:X496" si="165">IF(AND(O472="Enter Trade",O473="Exit Trade",U472&gt;W472),1-Q473/Q472,IF(AND(O472="Enter Trade",O473="Exit Trade",U472&lt;W472),Q473/Q472-1,""))</f>
        <v/>
      </c>
      <c r="Y473" s="18" t="str">
        <f t="shared" ref="Y473:Y496" si="166">IF(AND(O472="Enter Trade",O473="Exit Trade",U472&gt;W472),S473/S472-1,IF(AND(O472="Enter Trade",O473="Exit Trade",U472&lt;W472),1-S473/S472,""))</f>
        <v/>
      </c>
      <c r="Z473" s="18" t="str">
        <f t="shared" ref="Z473:Z496" si="167">IF(AND(X473&lt;&gt;"",Y473&lt;&gt;""),(X473+Y473),"")</f>
        <v/>
      </c>
      <c r="AA473" s="18" t="str">
        <f t="shared" ref="AA473:AA496" si="168">IF(AND(X473&lt;&gt;"",Y473&lt;&gt;""),(X473+Y473)/2,"")</f>
        <v/>
      </c>
    </row>
    <row r="474" spans="1:27">
      <c r="A474" s="11">
        <v>42704</v>
      </c>
      <c r="B474" s="12">
        <v>1199.5999999999999</v>
      </c>
      <c r="C474" s="12">
        <v>1263.0999999999999</v>
      </c>
      <c r="D474" s="9">
        <f t="shared" si="154"/>
        <v>-2.2401278051359681E-2</v>
      </c>
      <c r="E474" s="9">
        <f t="shared" si="147"/>
        <v>-2.665690230147057E-2</v>
      </c>
      <c r="F474" s="9">
        <f t="shared" si="148"/>
        <v>1.632277052714436E-2</v>
      </c>
      <c r="G474" s="9">
        <f t="shared" si="149"/>
        <v>1.0069331384604242E-2</v>
      </c>
      <c r="H474" s="9">
        <f t="shared" si="150"/>
        <v>-6.3383135987545386E-2</v>
      </c>
      <c r="I474" s="9">
        <f t="shared" si="151"/>
        <v>0.26071702981022082</v>
      </c>
      <c r="J474" s="3">
        <f t="shared" si="152"/>
        <v>1.7688229056203528E-2</v>
      </c>
      <c r="K474" s="3">
        <f t="shared" si="152"/>
        <v>5.8130275521579506E-3</v>
      </c>
      <c r="L474" s="15" t="str">
        <f t="shared" si="153"/>
        <v>Exit Trade</v>
      </c>
      <c r="M474" s="12">
        <v>0.48039472635774255</v>
      </c>
      <c r="N474" s="15" t="str">
        <f t="shared" si="155"/>
        <v/>
      </c>
      <c r="O474" s="15" t="str">
        <f t="shared" si="156"/>
        <v>Exit Trade</v>
      </c>
      <c r="P474" s="15" t="str">
        <f t="shared" si="157"/>
        <v/>
      </c>
      <c r="Q474" s="15">
        <f t="shared" si="158"/>
        <v>1165.5</v>
      </c>
      <c r="R474" s="15" t="str">
        <f t="shared" si="159"/>
        <v/>
      </c>
      <c r="S474" s="15">
        <f t="shared" si="160"/>
        <v>1217.6500000000001</v>
      </c>
      <c r="T474" s="18" t="str">
        <f t="shared" si="161"/>
        <v/>
      </c>
      <c r="U474" s="18">
        <f t="shared" si="162"/>
        <v>-1.6248153618906941E-2</v>
      </c>
      <c r="V474" s="18" t="str">
        <f t="shared" si="163"/>
        <v/>
      </c>
      <c r="W474" s="18">
        <f t="shared" si="164"/>
        <v>-7.5393267584970246E-3</v>
      </c>
      <c r="X474" s="18" t="str">
        <f t="shared" si="165"/>
        <v/>
      </c>
      <c r="Y474" s="18" t="str">
        <f t="shared" si="166"/>
        <v/>
      </c>
      <c r="Z474" s="18" t="str">
        <f t="shared" si="167"/>
        <v/>
      </c>
      <c r="AA474" s="18" t="str">
        <f t="shared" si="168"/>
        <v/>
      </c>
    </row>
    <row r="475" spans="1:27">
      <c r="A475" s="11">
        <v>42705</v>
      </c>
      <c r="B475" s="12">
        <v>1197.25</v>
      </c>
      <c r="C475" s="12">
        <v>1270</v>
      </c>
      <c r="D475" s="9">
        <f t="shared" si="154"/>
        <v>-2.5618875241311546E-2</v>
      </c>
      <c r="E475" s="9">
        <f t="shared" si="147"/>
        <v>-2.6577544733836191E-2</v>
      </c>
      <c r="F475" s="9">
        <f t="shared" si="148"/>
        <v>1.6321804773684199E-2</v>
      </c>
      <c r="G475" s="9">
        <f t="shared" si="149"/>
        <v>1.0146516006953255E-2</v>
      </c>
      <c r="H475" s="9">
        <f t="shared" si="150"/>
        <v>-6.3301605474625641E-2</v>
      </c>
      <c r="I475" s="9">
        <f t="shared" si="151"/>
        <v>5.8735507856969155E-2</v>
      </c>
      <c r="J475" s="3">
        <f t="shared" si="152"/>
        <v>-1.9589863287761832E-3</v>
      </c>
      <c r="K475" s="3">
        <f t="shared" si="152"/>
        <v>5.4627503760589754E-3</v>
      </c>
      <c r="L475" s="15" t="str">
        <f t="shared" si="153"/>
        <v>Exit Trade</v>
      </c>
      <c r="M475" s="12">
        <v>0.48039472635774255</v>
      </c>
      <c r="N475" s="15" t="str">
        <f t="shared" si="155"/>
        <v/>
      </c>
      <c r="O475" s="15" t="str">
        <f t="shared" si="156"/>
        <v>Exit Trade</v>
      </c>
      <c r="P475" s="15" t="str">
        <f t="shared" si="157"/>
        <v/>
      </c>
      <c r="Q475" s="15">
        <f t="shared" si="158"/>
        <v>1165.5</v>
      </c>
      <c r="R475" s="15" t="str">
        <f t="shared" si="159"/>
        <v/>
      </c>
      <c r="S475" s="15">
        <f t="shared" si="160"/>
        <v>1217.6500000000001</v>
      </c>
      <c r="T475" s="18" t="str">
        <f t="shared" si="161"/>
        <v/>
      </c>
      <c r="U475" s="18">
        <f t="shared" si="162"/>
        <v>-1.6248153618906941E-2</v>
      </c>
      <c r="V475" s="18" t="str">
        <f t="shared" si="163"/>
        <v/>
      </c>
      <c r="W475" s="18">
        <f t="shared" si="164"/>
        <v>-7.5393267584970246E-3</v>
      </c>
      <c r="X475" s="18" t="str">
        <f t="shared" si="165"/>
        <v/>
      </c>
      <c r="Y475" s="18" t="str">
        <f t="shared" si="166"/>
        <v/>
      </c>
      <c r="Z475" s="18" t="str">
        <f t="shared" si="167"/>
        <v/>
      </c>
      <c r="AA475" s="18" t="str">
        <f t="shared" si="168"/>
        <v/>
      </c>
    </row>
    <row r="476" spans="1:27">
      <c r="A476" s="11">
        <v>42706</v>
      </c>
      <c r="B476" s="12">
        <v>1189.0999999999999</v>
      </c>
      <c r="C476" s="12">
        <v>1236.8</v>
      </c>
      <c r="D476" s="9">
        <f t="shared" si="154"/>
        <v>-1.7081097462714311E-2</v>
      </c>
      <c r="E476" s="9">
        <f t="shared" si="147"/>
        <v>-2.5990040505297678E-2</v>
      </c>
      <c r="F476" s="9">
        <f t="shared" si="148"/>
        <v>1.6336325361786249E-2</v>
      </c>
      <c r="G476" s="9">
        <f t="shared" si="149"/>
        <v>1.0766691558721384E-2</v>
      </c>
      <c r="H476" s="9">
        <f t="shared" si="150"/>
        <v>-6.2746772569316739E-2</v>
      </c>
      <c r="I476" s="9">
        <f t="shared" si="151"/>
        <v>0.54534559304401875</v>
      </c>
      <c r="J476" s="3">
        <f t="shared" si="152"/>
        <v>-6.8072666527459521E-3</v>
      </c>
      <c r="K476" s="3">
        <f t="shared" si="152"/>
        <v>-2.6141732283464603E-2</v>
      </c>
      <c r="L476" s="15" t="str">
        <f t="shared" si="153"/>
        <v/>
      </c>
      <c r="M476" s="12">
        <v>0.48039472635774255</v>
      </c>
      <c r="N476" s="15" t="str">
        <f t="shared" si="155"/>
        <v/>
      </c>
      <c r="O476" s="15" t="str">
        <f t="shared" si="156"/>
        <v>Exit Trade</v>
      </c>
      <c r="P476" s="15" t="str">
        <f t="shared" si="157"/>
        <v/>
      </c>
      <c r="Q476" s="15">
        <f t="shared" si="158"/>
        <v>1165.5</v>
      </c>
      <c r="R476" s="15" t="str">
        <f t="shared" si="159"/>
        <v/>
      </c>
      <c r="S476" s="15">
        <f t="shared" si="160"/>
        <v>1217.6500000000001</v>
      </c>
      <c r="T476" s="18" t="str">
        <f t="shared" si="161"/>
        <v/>
      </c>
      <c r="U476" s="18">
        <f t="shared" si="162"/>
        <v>-1.6248153618906941E-2</v>
      </c>
      <c r="V476" s="18" t="str">
        <f t="shared" si="163"/>
        <v/>
      </c>
      <c r="W476" s="18">
        <f t="shared" si="164"/>
        <v>-7.5393267584970246E-3</v>
      </c>
      <c r="X476" s="18" t="str">
        <f t="shared" si="165"/>
        <v/>
      </c>
      <c r="Y476" s="18" t="str">
        <f t="shared" si="166"/>
        <v/>
      </c>
      <c r="Z476" s="18" t="str">
        <f t="shared" si="167"/>
        <v/>
      </c>
      <c r="AA476" s="18" t="str">
        <f t="shared" si="168"/>
        <v/>
      </c>
    </row>
    <row r="477" spans="1:27">
      <c r="A477" s="11">
        <v>42709</v>
      </c>
      <c r="B477" s="12">
        <v>1196.3499999999999</v>
      </c>
      <c r="C477" s="12">
        <v>1215.55</v>
      </c>
      <c r="D477" s="9">
        <f t="shared" si="154"/>
        <v>-6.9145737346052363E-3</v>
      </c>
      <c r="E477" s="9">
        <f t="shared" si="147"/>
        <v>-2.5489120285717808E-2</v>
      </c>
      <c r="F477" s="9">
        <f t="shared" si="148"/>
        <v>1.6691264380448496E-2</v>
      </c>
      <c r="G477" s="9">
        <f t="shared" si="149"/>
        <v>1.2066224570291308E-2</v>
      </c>
      <c r="H477" s="9">
        <f t="shared" si="150"/>
        <v>-6.304446514172693E-2</v>
      </c>
      <c r="I477" s="9">
        <f t="shared" si="151"/>
        <v>1.1128304080348805</v>
      </c>
      <c r="J477" s="3">
        <f t="shared" si="152"/>
        <v>6.0970481877049877E-3</v>
      </c>
      <c r="K477" s="3">
        <f t="shared" si="152"/>
        <v>-1.718143596377749E-2</v>
      </c>
      <c r="L477" s="15" t="str">
        <f t="shared" si="153"/>
        <v/>
      </c>
      <c r="M477" s="12">
        <v>0.48039472635774255</v>
      </c>
      <c r="N477" s="15" t="str">
        <f t="shared" si="155"/>
        <v/>
      </c>
      <c r="O477" s="15" t="str">
        <f t="shared" si="156"/>
        <v>Exit Trade</v>
      </c>
      <c r="P477" s="15" t="str">
        <f t="shared" si="157"/>
        <v/>
      </c>
      <c r="Q477" s="15">
        <f t="shared" si="158"/>
        <v>1165.5</v>
      </c>
      <c r="R477" s="15" t="str">
        <f t="shared" si="159"/>
        <v/>
      </c>
      <c r="S477" s="15">
        <f t="shared" si="160"/>
        <v>1217.6500000000001</v>
      </c>
      <c r="T477" s="18" t="str">
        <f t="shared" si="161"/>
        <v/>
      </c>
      <c r="U477" s="18">
        <f t="shared" si="162"/>
        <v>-1.6248153618906941E-2</v>
      </c>
      <c r="V477" s="18" t="str">
        <f t="shared" si="163"/>
        <v/>
      </c>
      <c r="W477" s="18">
        <f t="shared" si="164"/>
        <v>-7.5393267584970246E-3</v>
      </c>
      <c r="X477" s="18" t="str">
        <f t="shared" si="165"/>
        <v/>
      </c>
      <c r="Y477" s="18" t="str">
        <f t="shared" si="166"/>
        <v/>
      </c>
      <c r="Z477" s="18" t="str">
        <f t="shared" si="167"/>
        <v/>
      </c>
      <c r="AA477" s="18" t="str">
        <f t="shared" si="168"/>
        <v/>
      </c>
    </row>
    <row r="478" spans="1:27">
      <c r="A478" s="11">
        <v>42710</v>
      </c>
      <c r="B478" s="12">
        <v>1194.45</v>
      </c>
      <c r="C478" s="12">
        <v>1243.4000000000001</v>
      </c>
      <c r="D478" s="9">
        <f t="shared" si="154"/>
        <v>-1.7442888250200909E-2</v>
      </c>
      <c r="E478" s="9">
        <f t="shared" si="147"/>
        <v>-2.5176988672949166E-2</v>
      </c>
      <c r="F478" s="9">
        <f t="shared" si="148"/>
        <v>1.6753212333459024E-2</v>
      </c>
      <c r="G478" s="9">
        <f t="shared" si="149"/>
        <v>1.2517739077333639E-2</v>
      </c>
      <c r="H478" s="9">
        <f t="shared" si="150"/>
        <v>-6.2871716423231971E-2</v>
      </c>
      <c r="I478" s="9">
        <f t="shared" si="151"/>
        <v>0.4616488031553172</v>
      </c>
      <c r="J478" s="3">
        <f t="shared" si="152"/>
        <v>-1.5881639988296599E-3</v>
      </c>
      <c r="K478" s="3">
        <f t="shared" si="152"/>
        <v>2.2911439266175917E-2</v>
      </c>
      <c r="L478" s="15" t="str">
        <f t="shared" si="153"/>
        <v>Exit Trade</v>
      </c>
      <c r="M478" s="12">
        <v>0.48039472635774255</v>
      </c>
      <c r="N478" s="15" t="str">
        <f t="shared" si="155"/>
        <v/>
      </c>
      <c r="O478" s="15" t="str">
        <f t="shared" si="156"/>
        <v>Exit Trade</v>
      </c>
      <c r="P478" s="15" t="str">
        <f t="shared" si="157"/>
        <v/>
      </c>
      <c r="Q478" s="15">
        <f t="shared" si="158"/>
        <v>1165.5</v>
      </c>
      <c r="R478" s="15" t="str">
        <f t="shared" si="159"/>
        <v/>
      </c>
      <c r="S478" s="15">
        <f t="shared" si="160"/>
        <v>1217.6500000000001</v>
      </c>
      <c r="T478" s="18" t="str">
        <f t="shared" si="161"/>
        <v/>
      </c>
      <c r="U478" s="18">
        <f t="shared" si="162"/>
        <v>-1.6248153618906941E-2</v>
      </c>
      <c r="V478" s="18" t="str">
        <f t="shared" si="163"/>
        <v/>
      </c>
      <c r="W478" s="18">
        <f t="shared" si="164"/>
        <v>-7.5393267584970246E-3</v>
      </c>
      <c r="X478" s="18" t="str">
        <f t="shared" si="165"/>
        <v/>
      </c>
      <c r="Y478" s="18" t="str">
        <f t="shared" si="166"/>
        <v/>
      </c>
      <c r="Z478" s="18" t="str">
        <f t="shared" si="167"/>
        <v/>
      </c>
      <c r="AA478" s="18" t="str">
        <f t="shared" si="168"/>
        <v/>
      </c>
    </row>
    <row r="479" spans="1:27">
      <c r="A479" s="11">
        <v>42711</v>
      </c>
      <c r="B479" s="12">
        <v>1181.5999999999999</v>
      </c>
      <c r="C479" s="12">
        <v>1264.95</v>
      </c>
      <c r="D479" s="9">
        <f t="shared" si="154"/>
        <v>-2.9602877078891338E-2</v>
      </c>
      <c r="E479" s="9">
        <f t="shared" si="147"/>
        <v>-2.5159652041796612E-2</v>
      </c>
      <c r="F479" s="9">
        <f t="shared" si="148"/>
        <v>1.6748185966468366E-2</v>
      </c>
      <c r="G479" s="9">
        <f t="shared" si="149"/>
        <v>1.2523766382757213E-2</v>
      </c>
      <c r="H479" s="9">
        <f t="shared" si="150"/>
        <v>-6.2843070466350431E-2</v>
      </c>
      <c r="I479" s="9">
        <f t="shared" si="151"/>
        <v>-0.26529589807460524</v>
      </c>
      <c r="J479" s="3">
        <f t="shared" si="152"/>
        <v>-1.0758089497258266E-2</v>
      </c>
      <c r="K479" s="3">
        <f t="shared" si="152"/>
        <v>1.7331510374778793E-2</v>
      </c>
      <c r="L479" s="15" t="str">
        <f t="shared" si="153"/>
        <v>Exit Trade</v>
      </c>
      <c r="M479" s="12">
        <v>0.48039472635774255</v>
      </c>
      <c r="N479" s="15" t="str">
        <f t="shared" si="155"/>
        <v/>
      </c>
      <c r="O479" s="15" t="str">
        <f t="shared" si="156"/>
        <v>Exit Trade</v>
      </c>
      <c r="P479" s="15" t="str">
        <f t="shared" si="157"/>
        <v/>
      </c>
      <c r="Q479" s="15">
        <f t="shared" si="158"/>
        <v>1165.5</v>
      </c>
      <c r="R479" s="15" t="str">
        <f t="shared" si="159"/>
        <v/>
      </c>
      <c r="S479" s="15">
        <f t="shared" si="160"/>
        <v>1217.6500000000001</v>
      </c>
      <c r="T479" s="18" t="str">
        <f t="shared" si="161"/>
        <v/>
      </c>
      <c r="U479" s="18">
        <f t="shared" si="162"/>
        <v>-1.6248153618906941E-2</v>
      </c>
      <c r="V479" s="18" t="str">
        <f t="shared" si="163"/>
        <v/>
      </c>
      <c r="W479" s="18">
        <f t="shared" si="164"/>
        <v>-7.5393267584970246E-3</v>
      </c>
      <c r="X479" s="18" t="str">
        <f t="shared" si="165"/>
        <v/>
      </c>
      <c r="Y479" s="18" t="str">
        <f t="shared" si="166"/>
        <v/>
      </c>
      <c r="Z479" s="18" t="str">
        <f t="shared" si="167"/>
        <v/>
      </c>
      <c r="AA479" s="18" t="str">
        <f t="shared" si="168"/>
        <v/>
      </c>
    </row>
    <row r="480" spans="1:27">
      <c r="A480" s="11">
        <v>42712</v>
      </c>
      <c r="B480" s="12">
        <v>1199.5</v>
      </c>
      <c r="C480" s="12">
        <v>1289.8499999999999</v>
      </c>
      <c r="D480" s="9">
        <f t="shared" si="154"/>
        <v>-3.1538955700801834E-2</v>
      </c>
      <c r="E480" s="9">
        <f t="shared" ref="E480:E496" si="169">AVERAGE(D451:D480)</f>
        <v>-2.5137919195165268E-2</v>
      </c>
      <c r="F480" s="9">
        <f t="shared" ref="F480:F496" si="170">STDEV(D451:D480)</f>
        <v>1.6739167966091362E-2</v>
      </c>
      <c r="G480" s="9">
        <f t="shared" ref="G480:G496" si="171">E480+2.25*F480</f>
        <v>1.25252087285403E-2</v>
      </c>
      <c r="H480" s="9">
        <f t="shared" ref="H480:H496" si="172">E480-2.25*F480</f>
        <v>-6.2801047118870829E-2</v>
      </c>
      <c r="I480" s="9">
        <f t="shared" ref="I480:I496" si="173">(D480-E480)/F480</f>
        <v>-0.38239872606590636</v>
      </c>
      <c r="J480" s="3">
        <f t="shared" ref="J480:K496" si="174">(B480-B479)/B479</f>
        <v>1.5148950575490937E-2</v>
      </c>
      <c r="K480" s="3">
        <f t="shared" si="174"/>
        <v>1.9684572512747432E-2</v>
      </c>
      <c r="L480" s="15" t="str">
        <f t="shared" ref="L480:L496" si="175">IF(ABS(I480)&gt;2,"Enter Trade",IF(ABS(I480)&lt;0.5,"Exit Trade",""))</f>
        <v>Exit Trade</v>
      </c>
      <c r="M480" s="12">
        <v>0.48039472635774255</v>
      </c>
      <c r="N480" s="15" t="str">
        <f t="shared" si="155"/>
        <v/>
      </c>
      <c r="O480" s="15" t="str">
        <f t="shared" si="156"/>
        <v>Exit Trade</v>
      </c>
      <c r="P480" s="15" t="str">
        <f t="shared" si="157"/>
        <v/>
      </c>
      <c r="Q480" s="15">
        <f t="shared" si="158"/>
        <v>1165.5</v>
      </c>
      <c r="R480" s="15" t="str">
        <f t="shared" si="159"/>
        <v/>
      </c>
      <c r="S480" s="15">
        <f t="shared" si="160"/>
        <v>1217.6500000000001</v>
      </c>
      <c r="T480" s="18" t="str">
        <f t="shared" si="161"/>
        <v/>
      </c>
      <c r="U480" s="18">
        <f t="shared" si="162"/>
        <v>-1.6248153618906941E-2</v>
      </c>
      <c r="V480" s="18" t="str">
        <f t="shared" si="163"/>
        <v/>
      </c>
      <c r="W480" s="18">
        <f t="shared" si="164"/>
        <v>-7.5393267584970246E-3</v>
      </c>
      <c r="X480" s="18" t="str">
        <f t="shared" si="165"/>
        <v/>
      </c>
      <c r="Y480" s="18" t="str">
        <f t="shared" si="166"/>
        <v/>
      </c>
      <c r="Z480" s="18" t="str">
        <f t="shared" si="167"/>
        <v/>
      </c>
      <c r="AA480" s="18" t="str">
        <f t="shared" si="168"/>
        <v/>
      </c>
    </row>
    <row r="481" spans="1:27">
      <c r="A481" s="11">
        <v>42713</v>
      </c>
      <c r="B481" s="12">
        <v>1198.3</v>
      </c>
      <c r="C481" s="12">
        <v>1268.25</v>
      </c>
      <c r="D481" s="9">
        <f t="shared" si="154"/>
        <v>-2.463931167232444E-2</v>
      </c>
      <c r="E481" s="9">
        <f t="shared" si="169"/>
        <v>-2.4566446016282703E-2</v>
      </c>
      <c r="F481" s="9">
        <f t="shared" si="170"/>
        <v>1.6441293837720517E-2</v>
      </c>
      <c r="G481" s="9">
        <f t="shared" si="171"/>
        <v>1.2426465118588463E-2</v>
      </c>
      <c r="H481" s="9">
        <f t="shared" si="172"/>
        <v>-6.1559357151153869E-2</v>
      </c>
      <c r="I481" s="9">
        <f t="shared" si="173"/>
        <v>-4.4318687300974003E-3</v>
      </c>
      <c r="J481" s="3">
        <f t="shared" si="174"/>
        <v>-1.0004168403501838E-3</v>
      </c>
      <c r="K481" s="3">
        <f t="shared" si="174"/>
        <v>-1.6746133271310547E-2</v>
      </c>
      <c r="L481" s="15" t="str">
        <f t="shared" si="175"/>
        <v>Exit Trade</v>
      </c>
      <c r="M481" s="12">
        <v>0.48039472635774255</v>
      </c>
      <c r="N481" s="15" t="str">
        <f t="shared" si="155"/>
        <v/>
      </c>
      <c r="O481" s="15" t="str">
        <f t="shared" si="156"/>
        <v>Exit Trade</v>
      </c>
      <c r="P481" s="15" t="str">
        <f t="shared" si="157"/>
        <v/>
      </c>
      <c r="Q481" s="15">
        <f t="shared" si="158"/>
        <v>1165.5</v>
      </c>
      <c r="R481" s="15" t="str">
        <f t="shared" si="159"/>
        <v/>
      </c>
      <c r="S481" s="15">
        <f t="shared" si="160"/>
        <v>1217.6500000000001</v>
      </c>
      <c r="T481" s="18" t="str">
        <f t="shared" si="161"/>
        <v/>
      </c>
      <c r="U481" s="18">
        <f t="shared" si="162"/>
        <v>-1.6248153618906941E-2</v>
      </c>
      <c r="V481" s="18" t="str">
        <f t="shared" si="163"/>
        <v/>
      </c>
      <c r="W481" s="18">
        <f t="shared" si="164"/>
        <v>-7.5393267584970246E-3</v>
      </c>
      <c r="X481" s="18" t="str">
        <f t="shared" si="165"/>
        <v/>
      </c>
      <c r="Y481" s="18" t="str">
        <f t="shared" si="166"/>
        <v/>
      </c>
      <c r="Z481" s="18" t="str">
        <f t="shared" si="167"/>
        <v/>
      </c>
      <c r="AA481" s="18" t="str">
        <f t="shared" si="168"/>
        <v/>
      </c>
    </row>
    <row r="482" spans="1:27">
      <c r="A482" s="11">
        <v>42716</v>
      </c>
      <c r="B482" s="12">
        <v>1184.45</v>
      </c>
      <c r="C482" s="12">
        <v>1264.5</v>
      </c>
      <c r="D482" s="9">
        <f t="shared" si="154"/>
        <v>-2.8402101405445499E-2</v>
      </c>
      <c r="E482" s="9">
        <f t="shared" si="169"/>
        <v>-2.4063094400582359E-2</v>
      </c>
      <c r="F482" s="9">
        <f t="shared" si="170"/>
        <v>1.6068495304154339E-2</v>
      </c>
      <c r="G482" s="9">
        <f t="shared" si="171"/>
        <v>1.2091020033764902E-2</v>
      </c>
      <c r="H482" s="9">
        <f t="shared" si="172"/>
        <v>-6.021720883492962E-2</v>
      </c>
      <c r="I482" s="9">
        <f t="shared" si="173"/>
        <v>-0.27003194280060161</v>
      </c>
      <c r="J482" s="3">
        <f t="shared" si="174"/>
        <v>-1.1558040557456321E-2</v>
      </c>
      <c r="K482" s="3">
        <f t="shared" si="174"/>
        <v>-2.9568302779420462E-3</v>
      </c>
      <c r="L482" s="15" t="str">
        <f t="shared" si="175"/>
        <v>Exit Trade</v>
      </c>
      <c r="M482" s="12">
        <v>0.48039472635774255</v>
      </c>
      <c r="N482" s="15" t="str">
        <f t="shared" si="155"/>
        <v/>
      </c>
      <c r="O482" s="15" t="str">
        <f t="shared" si="156"/>
        <v>Exit Trade</v>
      </c>
      <c r="P482" s="15" t="str">
        <f t="shared" si="157"/>
        <v/>
      </c>
      <c r="Q482" s="15">
        <f t="shared" si="158"/>
        <v>1165.5</v>
      </c>
      <c r="R482" s="15" t="str">
        <f t="shared" si="159"/>
        <v/>
      </c>
      <c r="S482" s="15">
        <f t="shared" si="160"/>
        <v>1217.6500000000001</v>
      </c>
      <c r="T482" s="18" t="str">
        <f t="shared" si="161"/>
        <v/>
      </c>
      <c r="U482" s="18">
        <f t="shared" si="162"/>
        <v>-1.6248153618906941E-2</v>
      </c>
      <c r="V482" s="18" t="str">
        <f t="shared" si="163"/>
        <v/>
      </c>
      <c r="W482" s="18">
        <f t="shared" si="164"/>
        <v>-7.5393267584970246E-3</v>
      </c>
      <c r="X482" s="18" t="str">
        <f t="shared" si="165"/>
        <v/>
      </c>
      <c r="Y482" s="18" t="str">
        <f t="shared" si="166"/>
        <v/>
      </c>
      <c r="Z482" s="18" t="str">
        <f t="shared" si="167"/>
        <v/>
      </c>
      <c r="AA482" s="18" t="str">
        <f t="shared" si="168"/>
        <v/>
      </c>
    </row>
    <row r="483" spans="1:27">
      <c r="A483" s="11">
        <v>42717</v>
      </c>
      <c r="B483" s="12">
        <v>1186.25</v>
      </c>
      <c r="C483" s="12">
        <v>1278.55</v>
      </c>
      <c r="D483" s="9">
        <f t="shared" si="154"/>
        <v>-3.2541491126843215E-2</v>
      </c>
      <c r="E483" s="9">
        <f t="shared" si="169"/>
        <v>-2.3779925176324483E-2</v>
      </c>
      <c r="F483" s="9">
        <f t="shared" si="170"/>
        <v>1.5832178673039772E-2</v>
      </c>
      <c r="G483" s="9">
        <f t="shared" si="171"/>
        <v>1.1842476838015002E-2</v>
      </c>
      <c r="H483" s="9">
        <f t="shared" si="172"/>
        <v>-5.9402327190663969E-2</v>
      </c>
      <c r="I483" s="9">
        <f t="shared" si="173"/>
        <v>-0.55340241740946161</v>
      </c>
      <c r="J483" s="3">
        <f t="shared" si="174"/>
        <v>1.5196926843682337E-3</v>
      </c>
      <c r="K483" s="3">
        <f t="shared" si="174"/>
        <v>1.1111111111111075E-2</v>
      </c>
      <c r="L483" s="15" t="str">
        <f t="shared" si="175"/>
        <v/>
      </c>
      <c r="M483" s="12">
        <v>0.48039472635774255</v>
      </c>
      <c r="N483" s="15" t="str">
        <f t="shared" si="155"/>
        <v/>
      </c>
      <c r="O483" s="15" t="str">
        <f t="shared" si="156"/>
        <v>Exit Trade</v>
      </c>
      <c r="P483" s="15" t="str">
        <f t="shared" si="157"/>
        <v/>
      </c>
      <c r="Q483" s="15">
        <f t="shared" si="158"/>
        <v>1165.5</v>
      </c>
      <c r="R483" s="15" t="str">
        <f t="shared" si="159"/>
        <v/>
      </c>
      <c r="S483" s="15">
        <f t="shared" si="160"/>
        <v>1217.6500000000001</v>
      </c>
      <c r="T483" s="18" t="str">
        <f t="shared" si="161"/>
        <v/>
      </c>
      <c r="U483" s="18">
        <f t="shared" si="162"/>
        <v>-1.6248153618906941E-2</v>
      </c>
      <c r="V483" s="18" t="str">
        <f t="shared" si="163"/>
        <v/>
      </c>
      <c r="W483" s="18">
        <f t="shared" si="164"/>
        <v>-7.5393267584970246E-3</v>
      </c>
      <c r="X483" s="18" t="str">
        <f t="shared" si="165"/>
        <v/>
      </c>
      <c r="Y483" s="18" t="str">
        <f t="shared" si="166"/>
        <v/>
      </c>
      <c r="Z483" s="18" t="str">
        <f t="shared" si="167"/>
        <v/>
      </c>
      <c r="AA483" s="18" t="str">
        <f t="shared" si="168"/>
        <v/>
      </c>
    </row>
    <row r="484" spans="1:27">
      <c r="A484" s="11">
        <v>42718</v>
      </c>
      <c r="B484" s="12">
        <v>1175.7</v>
      </c>
      <c r="C484" s="12">
        <v>1266.55</v>
      </c>
      <c r="D484" s="9">
        <f t="shared" si="154"/>
        <v>-3.2325821049583384E-2</v>
      </c>
      <c r="E484" s="9">
        <f t="shared" si="169"/>
        <v>-2.3153134556401066E-2</v>
      </c>
      <c r="F484" s="9">
        <f t="shared" si="170"/>
        <v>1.5065744994164123E-2</v>
      </c>
      <c r="G484" s="9">
        <f t="shared" si="171"/>
        <v>1.074479168046821E-2</v>
      </c>
      <c r="H484" s="9">
        <f t="shared" si="172"/>
        <v>-5.7051060793270339E-2</v>
      </c>
      <c r="I484" s="9">
        <f t="shared" si="173"/>
        <v>-0.60884387043159527</v>
      </c>
      <c r="J484" s="3">
        <f t="shared" si="174"/>
        <v>-8.8935721812433751E-3</v>
      </c>
      <c r="K484" s="3">
        <f t="shared" si="174"/>
        <v>-9.3856321614328737E-3</v>
      </c>
      <c r="L484" s="15" t="str">
        <f t="shared" si="175"/>
        <v/>
      </c>
      <c r="M484" s="12">
        <v>0.48039472635774255</v>
      </c>
      <c r="N484" s="15" t="str">
        <f t="shared" si="155"/>
        <v/>
      </c>
      <c r="O484" s="15" t="str">
        <f t="shared" si="156"/>
        <v>Exit Trade</v>
      </c>
      <c r="P484" s="15" t="str">
        <f t="shared" si="157"/>
        <v/>
      </c>
      <c r="Q484" s="15">
        <f t="shared" si="158"/>
        <v>1165.5</v>
      </c>
      <c r="R484" s="15" t="str">
        <f t="shared" si="159"/>
        <v/>
      </c>
      <c r="S484" s="15">
        <f t="shared" si="160"/>
        <v>1217.6500000000001</v>
      </c>
      <c r="T484" s="18" t="str">
        <f t="shared" si="161"/>
        <v/>
      </c>
      <c r="U484" s="18">
        <f t="shared" si="162"/>
        <v>-1.6248153618906941E-2</v>
      </c>
      <c r="V484" s="18" t="str">
        <f t="shared" si="163"/>
        <v/>
      </c>
      <c r="W484" s="18">
        <f t="shared" si="164"/>
        <v>-7.5393267584970246E-3</v>
      </c>
      <c r="X484" s="18" t="str">
        <f t="shared" si="165"/>
        <v/>
      </c>
      <c r="Y484" s="18" t="str">
        <f t="shared" si="166"/>
        <v/>
      </c>
      <c r="Z484" s="18" t="str">
        <f t="shared" si="167"/>
        <v/>
      </c>
      <c r="AA484" s="18" t="str">
        <f t="shared" si="168"/>
        <v/>
      </c>
    </row>
    <row r="485" spans="1:27">
      <c r="A485" s="11">
        <v>42719</v>
      </c>
      <c r="B485" s="12">
        <v>1176.5999999999999</v>
      </c>
      <c r="C485" s="12">
        <v>1259.2</v>
      </c>
      <c r="D485" s="9">
        <f t="shared" si="154"/>
        <v>-2.9465870963561729E-2</v>
      </c>
      <c r="E485" s="9">
        <f t="shared" si="169"/>
        <v>-2.2405162362626078E-2</v>
      </c>
      <c r="F485" s="9">
        <f t="shared" si="170"/>
        <v>1.4116166303605911E-2</v>
      </c>
      <c r="G485" s="9">
        <f t="shared" si="171"/>
        <v>9.3562118204872195E-3</v>
      </c>
      <c r="H485" s="9">
        <f t="shared" si="172"/>
        <v>-5.4166536545739372E-2</v>
      </c>
      <c r="I485" s="9">
        <f t="shared" si="173"/>
        <v>-0.50018598882134346</v>
      </c>
      <c r="J485" s="3">
        <f t="shared" si="174"/>
        <v>7.6550140341912355E-4</v>
      </c>
      <c r="K485" s="3">
        <f t="shared" si="174"/>
        <v>-5.8031660810863445E-3</v>
      </c>
      <c r="L485" s="15" t="str">
        <f t="shared" si="175"/>
        <v/>
      </c>
      <c r="M485" s="12">
        <v>0.48039472635774255</v>
      </c>
      <c r="N485" s="15" t="str">
        <f t="shared" si="155"/>
        <v/>
      </c>
      <c r="O485" s="15" t="str">
        <f t="shared" si="156"/>
        <v>Exit Trade</v>
      </c>
      <c r="P485" s="15" t="str">
        <f t="shared" si="157"/>
        <v/>
      </c>
      <c r="Q485" s="15">
        <f t="shared" si="158"/>
        <v>1165.5</v>
      </c>
      <c r="R485" s="15" t="str">
        <f t="shared" si="159"/>
        <v/>
      </c>
      <c r="S485" s="15">
        <f t="shared" si="160"/>
        <v>1217.6500000000001</v>
      </c>
      <c r="T485" s="18" t="str">
        <f t="shared" si="161"/>
        <v/>
      </c>
      <c r="U485" s="18">
        <f t="shared" si="162"/>
        <v>-1.6248153618906941E-2</v>
      </c>
      <c r="V485" s="18" t="str">
        <f t="shared" si="163"/>
        <v/>
      </c>
      <c r="W485" s="18">
        <f t="shared" si="164"/>
        <v>-7.5393267584970246E-3</v>
      </c>
      <c r="X485" s="18" t="str">
        <f t="shared" si="165"/>
        <v/>
      </c>
      <c r="Y485" s="18" t="str">
        <f t="shared" si="166"/>
        <v/>
      </c>
      <c r="Z485" s="18" t="str">
        <f t="shared" si="167"/>
        <v/>
      </c>
      <c r="AA485" s="18" t="str">
        <f t="shared" si="168"/>
        <v/>
      </c>
    </row>
    <row r="486" spans="1:27">
      <c r="A486" s="11">
        <v>42720</v>
      </c>
      <c r="B486" s="12">
        <v>1182.3</v>
      </c>
      <c r="C486" s="12">
        <v>1269.1500000000001</v>
      </c>
      <c r="D486" s="9">
        <f t="shared" si="154"/>
        <v>-3.0785264520834493E-2</v>
      </c>
      <c r="E486" s="9">
        <f t="shared" si="169"/>
        <v>-2.1831415649299548E-2</v>
      </c>
      <c r="F486" s="9">
        <f t="shared" si="170"/>
        <v>1.3370183886111527E-2</v>
      </c>
      <c r="G486" s="9">
        <f t="shared" si="171"/>
        <v>8.2514980944513872E-3</v>
      </c>
      <c r="H486" s="9">
        <f t="shared" si="172"/>
        <v>-5.1914329393050483E-2</v>
      </c>
      <c r="I486" s="9">
        <f t="shared" si="173"/>
        <v>-0.66968778797693918</v>
      </c>
      <c r="J486" s="3">
        <f t="shared" si="174"/>
        <v>4.844467108618091E-3</v>
      </c>
      <c r="K486" s="3">
        <f t="shared" si="174"/>
        <v>7.9018424396442542E-3</v>
      </c>
      <c r="L486" s="15" t="str">
        <f t="shared" si="175"/>
        <v/>
      </c>
      <c r="M486" s="12">
        <v>0.48039472635774255</v>
      </c>
      <c r="N486" s="15" t="str">
        <f t="shared" si="155"/>
        <v/>
      </c>
      <c r="O486" s="15" t="str">
        <f t="shared" si="156"/>
        <v>Exit Trade</v>
      </c>
      <c r="P486" s="15" t="str">
        <f t="shared" si="157"/>
        <v/>
      </c>
      <c r="Q486" s="15">
        <f t="shared" si="158"/>
        <v>1165.5</v>
      </c>
      <c r="R486" s="15" t="str">
        <f t="shared" si="159"/>
        <v/>
      </c>
      <c r="S486" s="15">
        <f t="shared" si="160"/>
        <v>1217.6500000000001</v>
      </c>
      <c r="T486" s="18" t="str">
        <f t="shared" si="161"/>
        <v/>
      </c>
      <c r="U486" s="18">
        <f t="shared" si="162"/>
        <v>-1.6248153618906941E-2</v>
      </c>
      <c r="V486" s="18" t="str">
        <f t="shared" si="163"/>
        <v/>
      </c>
      <c r="W486" s="18">
        <f t="shared" si="164"/>
        <v>-7.5393267584970246E-3</v>
      </c>
      <c r="X486" s="18" t="str">
        <f t="shared" si="165"/>
        <v/>
      </c>
      <c r="Y486" s="18" t="str">
        <f t="shared" si="166"/>
        <v/>
      </c>
      <c r="Z486" s="18" t="str">
        <f t="shared" si="167"/>
        <v/>
      </c>
      <c r="AA486" s="18" t="str">
        <f t="shared" si="168"/>
        <v/>
      </c>
    </row>
    <row r="487" spans="1:27">
      <c r="A487" s="11">
        <v>42723</v>
      </c>
      <c r="B487" s="12">
        <v>1176.75</v>
      </c>
      <c r="C487" s="12">
        <v>1247.9000000000001</v>
      </c>
      <c r="D487" s="9">
        <f t="shared" si="154"/>
        <v>-2.5495577736161817E-2</v>
      </c>
      <c r="E487" s="9">
        <f t="shared" si="169"/>
        <v>-2.1111448408114439E-2</v>
      </c>
      <c r="F487" s="9">
        <f t="shared" si="170"/>
        <v>1.2517215685187381E-2</v>
      </c>
      <c r="G487" s="9">
        <f t="shared" si="171"/>
        <v>7.0522868835571663E-3</v>
      </c>
      <c r="H487" s="9">
        <f t="shared" si="172"/>
        <v>-4.9275183699786049E-2</v>
      </c>
      <c r="I487" s="9">
        <f t="shared" si="173"/>
        <v>-0.35024796554680027</v>
      </c>
      <c r="J487" s="3">
        <f t="shared" si="174"/>
        <v>-4.6942400405987949E-3</v>
      </c>
      <c r="K487" s="3">
        <f t="shared" si="174"/>
        <v>-1.6743489737225701E-2</v>
      </c>
      <c r="L487" s="15" t="str">
        <f t="shared" si="175"/>
        <v>Exit Trade</v>
      </c>
      <c r="M487" s="12">
        <v>0.48039472635774255</v>
      </c>
      <c r="N487" s="15" t="str">
        <f t="shared" si="155"/>
        <v/>
      </c>
      <c r="O487" s="15" t="str">
        <f t="shared" si="156"/>
        <v>Exit Trade</v>
      </c>
      <c r="P487" s="15" t="str">
        <f t="shared" si="157"/>
        <v/>
      </c>
      <c r="Q487" s="15">
        <f t="shared" si="158"/>
        <v>1165.5</v>
      </c>
      <c r="R487" s="15" t="str">
        <f t="shared" si="159"/>
        <v/>
      </c>
      <c r="S487" s="15">
        <f t="shared" si="160"/>
        <v>1217.6500000000001</v>
      </c>
      <c r="T487" s="18" t="str">
        <f t="shared" si="161"/>
        <v/>
      </c>
      <c r="U487" s="18">
        <f t="shared" si="162"/>
        <v>-1.6248153618906941E-2</v>
      </c>
      <c r="V487" s="18" t="str">
        <f t="shared" si="163"/>
        <v/>
      </c>
      <c r="W487" s="18">
        <f t="shared" si="164"/>
        <v>-7.5393267584970246E-3</v>
      </c>
      <c r="X487" s="18" t="str">
        <f t="shared" si="165"/>
        <v/>
      </c>
      <c r="Y487" s="18" t="str">
        <f t="shared" si="166"/>
        <v/>
      </c>
      <c r="Z487" s="18" t="str">
        <f t="shared" si="167"/>
        <v/>
      </c>
      <c r="AA487" s="18" t="str">
        <f t="shared" si="168"/>
        <v/>
      </c>
    </row>
    <row r="488" spans="1:27">
      <c r="A488" s="11">
        <v>42724</v>
      </c>
      <c r="B488" s="12">
        <v>1181.9000000000001</v>
      </c>
      <c r="C488" s="12">
        <v>1235.55</v>
      </c>
      <c r="D488" s="9">
        <f t="shared" si="154"/>
        <v>-1.9279592390415608E-2</v>
      </c>
      <c r="E488" s="9">
        <f t="shared" si="169"/>
        <v>-2.0300749144923268E-2</v>
      </c>
      <c r="F488" s="9">
        <f t="shared" si="170"/>
        <v>1.177609803290894E-2</v>
      </c>
      <c r="G488" s="9">
        <f t="shared" si="171"/>
        <v>6.1954714291218467E-3</v>
      </c>
      <c r="H488" s="9">
        <f t="shared" si="172"/>
        <v>-4.6796969718968379E-2</v>
      </c>
      <c r="I488" s="9">
        <f t="shared" si="173"/>
        <v>8.6714355778457555E-2</v>
      </c>
      <c r="J488" s="3">
        <f t="shared" si="174"/>
        <v>4.3764605906098071E-3</v>
      </c>
      <c r="K488" s="3">
        <f t="shared" si="174"/>
        <v>-9.8966263322382685E-3</v>
      </c>
      <c r="L488" s="15" t="str">
        <f t="shared" si="175"/>
        <v>Exit Trade</v>
      </c>
      <c r="M488" s="12">
        <v>0.48039472635774255</v>
      </c>
      <c r="N488" s="15" t="str">
        <f t="shared" si="155"/>
        <v/>
      </c>
      <c r="O488" s="15" t="str">
        <f t="shared" si="156"/>
        <v>Exit Trade</v>
      </c>
      <c r="P488" s="15" t="str">
        <f t="shared" si="157"/>
        <v/>
      </c>
      <c r="Q488" s="15">
        <f t="shared" si="158"/>
        <v>1165.5</v>
      </c>
      <c r="R488" s="15" t="str">
        <f t="shared" si="159"/>
        <v/>
      </c>
      <c r="S488" s="15">
        <f t="shared" si="160"/>
        <v>1217.6500000000001</v>
      </c>
      <c r="T488" s="18" t="str">
        <f t="shared" si="161"/>
        <v/>
      </c>
      <c r="U488" s="18">
        <f t="shared" si="162"/>
        <v>-1.6248153618906941E-2</v>
      </c>
      <c r="V488" s="18" t="str">
        <f t="shared" si="163"/>
        <v/>
      </c>
      <c r="W488" s="18">
        <f t="shared" si="164"/>
        <v>-7.5393267584970246E-3</v>
      </c>
      <c r="X488" s="18" t="str">
        <f t="shared" si="165"/>
        <v/>
      </c>
      <c r="Y488" s="18" t="str">
        <f t="shared" si="166"/>
        <v/>
      </c>
      <c r="Z488" s="18" t="str">
        <f t="shared" si="167"/>
        <v/>
      </c>
      <c r="AA488" s="18" t="str">
        <f t="shared" si="168"/>
        <v/>
      </c>
    </row>
    <row r="489" spans="1:27">
      <c r="A489" s="11">
        <v>42725</v>
      </c>
      <c r="B489" s="12">
        <v>1180</v>
      </c>
      <c r="C489" s="12">
        <v>1235.5999999999999</v>
      </c>
      <c r="D489" s="9">
        <f t="shared" si="154"/>
        <v>-1.9995892323287613E-2</v>
      </c>
      <c r="E489" s="9">
        <f t="shared" si="169"/>
        <v>-1.9466113219495033E-2</v>
      </c>
      <c r="F489" s="9">
        <f t="shared" si="170"/>
        <v>1.0810325204544585E-2</v>
      </c>
      <c r="G489" s="9">
        <f t="shared" si="171"/>
        <v>4.8571184907302833E-3</v>
      </c>
      <c r="H489" s="9">
        <f t="shared" si="172"/>
        <v>-4.378934492972035E-2</v>
      </c>
      <c r="I489" s="9">
        <f t="shared" si="173"/>
        <v>-4.9006768415242895E-2</v>
      </c>
      <c r="J489" s="3">
        <f t="shared" si="174"/>
        <v>-1.6075810136222106E-3</v>
      </c>
      <c r="K489" s="3">
        <f t="shared" si="174"/>
        <v>4.0467807858811481E-5</v>
      </c>
      <c r="L489" s="15" t="str">
        <f t="shared" si="175"/>
        <v>Exit Trade</v>
      </c>
      <c r="M489" s="12">
        <v>0.48039472635774255</v>
      </c>
      <c r="N489" s="15" t="str">
        <f t="shared" si="155"/>
        <v/>
      </c>
      <c r="O489" s="15" t="str">
        <f t="shared" si="156"/>
        <v>Exit Trade</v>
      </c>
      <c r="P489" s="15" t="str">
        <f t="shared" si="157"/>
        <v/>
      </c>
      <c r="Q489" s="15">
        <f t="shared" si="158"/>
        <v>1165.5</v>
      </c>
      <c r="R489" s="15" t="str">
        <f t="shared" si="159"/>
        <v/>
      </c>
      <c r="S489" s="15">
        <f t="shared" si="160"/>
        <v>1217.6500000000001</v>
      </c>
      <c r="T489" s="18" t="str">
        <f t="shared" si="161"/>
        <v/>
      </c>
      <c r="U489" s="18">
        <f t="shared" si="162"/>
        <v>-1.6248153618906941E-2</v>
      </c>
      <c r="V489" s="18" t="str">
        <f t="shared" si="163"/>
        <v/>
      </c>
      <c r="W489" s="18">
        <f t="shared" si="164"/>
        <v>-7.5393267584970246E-3</v>
      </c>
      <c r="X489" s="18" t="str">
        <f t="shared" si="165"/>
        <v/>
      </c>
      <c r="Y489" s="18" t="str">
        <f t="shared" si="166"/>
        <v/>
      </c>
      <c r="Z489" s="18" t="str">
        <f t="shared" si="167"/>
        <v/>
      </c>
      <c r="AA489" s="18" t="str">
        <f t="shared" si="168"/>
        <v/>
      </c>
    </row>
    <row r="490" spans="1:27">
      <c r="A490" s="11">
        <v>42726</v>
      </c>
      <c r="B490" s="12">
        <v>1173.0999999999999</v>
      </c>
      <c r="C490" s="12">
        <v>1217.4000000000001</v>
      </c>
      <c r="D490" s="9">
        <f t="shared" si="154"/>
        <v>-1.6098262627050438E-2</v>
      </c>
      <c r="E490" s="9">
        <f t="shared" si="169"/>
        <v>-1.8894489924530085E-2</v>
      </c>
      <c r="F490" s="9">
        <f t="shared" si="170"/>
        <v>1.0505595952201054E-2</v>
      </c>
      <c r="G490" s="9">
        <f t="shared" si="171"/>
        <v>4.7431009679222841E-3</v>
      </c>
      <c r="H490" s="9">
        <f t="shared" si="172"/>
        <v>-4.2532080816982454E-2</v>
      </c>
      <c r="I490" s="9">
        <f t="shared" si="173"/>
        <v>0.26616550933446115</v>
      </c>
      <c r="J490" s="3">
        <f t="shared" si="174"/>
        <v>-5.847457627118721E-3</v>
      </c>
      <c r="K490" s="3">
        <f t="shared" si="174"/>
        <v>-1.4729685982518469E-2</v>
      </c>
      <c r="L490" s="15" t="str">
        <f t="shared" si="175"/>
        <v>Exit Trade</v>
      </c>
      <c r="M490" s="12">
        <v>0.48039472635774255</v>
      </c>
      <c r="N490" s="15" t="str">
        <f t="shared" si="155"/>
        <v/>
      </c>
      <c r="O490" s="15" t="str">
        <f t="shared" si="156"/>
        <v>Exit Trade</v>
      </c>
      <c r="P490" s="15" t="str">
        <f t="shared" si="157"/>
        <v/>
      </c>
      <c r="Q490" s="15">
        <f t="shared" si="158"/>
        <v>1165.5</v>
      </c>
      <c r="R490" s="15" t="str">
        <f t="shared" si="159"/>
        <v/>
      </c>
      <c r="S490" s="15">
        <f t="shared" si="160"/>
        <v>1217.6500000000001</v>
      </c>
      <c r="T490" s="18" t="str">
        <f t="shared" si="161"/>
        <v/>
      </c>
      <c r="U490" s="18">
        <f t="shared" si="162"/>
        <v>-1.6248153618906941E-2</v>
      </c>
      <c r="V490" s="18" t="str">
        <f t="shared" si="163"/>
        <v/>
      </c>
      <c r="W490" s="18">
        <f t="shared" si="164"/>
        <v>-7.5393267584970246E-3</v>
      </c>
      <c r="X490" s="18" t="str">
        <f t="shared" si="165"/>
        <v/>
      </c>
      <c r="Y490" s="18" t="str">
        <f t="shared" si="166"/>
        <v/>
      </c>
      <c r="Z490" s="18" t="str">
        <f t="shared" si="167"/>
        <v/>
      </c>
      <c r="AA490" s="18" t="str">
        <f t="shared" si="168"/>
        <v/>
      </c>
    </row>
    <row r="491" spans="1:27">
      <c r="A491" s="11">
        <v>42727</v>
      </c>
      <c r="B491" s="12">
        <v>1186.25</v>
      </c>
      <c r="C491" s="12">
        <v>1224.8499999999999</v>
      </c>
      <c r="D491" s="9">
        <f t="shared" si="154"/>
        <v>-1.3906681092932922E-2</v>
      </c>
      <c r="E491" s="9">
        <f t="shared" si="169"/>
        <v>-1.8846357946984717E-2</v>
      </c>
      <c r="F491" s="9">
        <f t="shared" si="170"/>
        <v>1.0525680762688866E-2</v>
      </c>
      <c r="G491" s="9">
        <f t="shared" si="171"/>
        <v>4.8364237690652311E-3</v>
      </c>
      <c r="H491" s="9">
        <f t="shared" si="172"/>
        <v>-4.2529139663034662E-2</v>
      </c>
      <c r="I491" s="9">
        <f t="shared" si="173"/>
        <v>0.46929761270756198</v>
      </c>
      <c r="J491" s="3">
        <f t="shared" si="174"/>
        <v>1.1209615548546664E-2</v>
      </c>
      <c r="K491" s="3">
        <f t="shared" si="174"/>
        <v>6.1195991457202378E-3</v>
      </c>
      <c r="L491" s="15" t="str">
        <f t="shared" si="175"/>
        <v>Exit Trade</v>
      </c>
      <c r="M491" s="12">
        <v>0.48039472635774255</v>
      </c>
      <c r="N491" s="15" t="str">
        <f t="shared" si="155"/>
        <v/>
      </c>
      <c r="O491" s="15" t="str">
        <f t="shared" si="156"/>
        <v>Exit Trade</v>
      </c>
      <c r="P491" s="15" t="str">
        <f t="shared" si="157"/>
        <v/>
      </c>
      <c r="Q491" s="15">
        <f t="shared" si="158"/>
        <v>1165.5</v>
      </c>
      <c r="R491" s="15" t="str">
        <f t="shared" si="159"/>
        <v/>
      </c>
      <c r="S491" s="15">
        <f t="shared" si="160"/>
        <v>1217.6500000000001</v>
      </c>
      <c r="T491" s="18" t="str">
        <f t="shared" si="161"/>
        <v/>
      </c>
      <c r="U491" s="18">
        <f t="shared" si="162"/>
        <v>-1.6248153618906941E-2</v>
      </c>
      <c r="V491" s="18" t="str">
        <f t="shared" si="163"/>
        <v/>
      </c>
      <c r="W491" s="18">
        <f t="shared" si="164"/>
        <v>-7.5393267584970246E-3</v>
      </c>
      <c r="X491" s="18" t="str">
        <f t="shared" si="165"/>
        <v/>
      </c>
      <c r="Y491" s="18" t="str">
        <f t="shared" si="166"/>
        <v/>
      </c>
      <c r="Z491" s="18" t="str">
        <f t="shared" si="167"/>
        <v/>
      </c>
      <c r="AA491" s="18" t="str">
        <f t="shared" si="168"/>
        <v/>
      </c>
    </row>
    <row r="492" spans="1:27">
      <c r="A492" s="11">
        <v>42730</v>
      </c>
      <c r="B492" s="12">
        <v>1175</v>
      </c>
      <c r="C492" s="12">
        <v>1219.5</v>
      </c>
      <c r="D492" s="9">
        <f t="shared" si="154"/>
        <v>-1.6143938041994311E-2</v>
      </c>
      <c r="E492" s="9">
        <f t="shared" si="169"/>
        <v>-1.946927203415116E-2</v>
      </c>
      <c r="F492" s="9">
        <f t="shared" si="170"/>
        <v>9.7397970692174908E-3</v>
      </c>
      <c r="G492" s="9">
        <f t="shared" si="171"/>
        <v>2.4452713715881931E-3</v>
      </c>
      <c r="H492" s="9">
        <f t="shared" si="172"/>
        <v>-4.1383815439890517E-2</v>
      </c>
      <c r="I492" s="9">
        <f t="shared" si="173"/>
        <v>0.34141717414898992</v>
      </c>
      <c r="J492" s="3">
        <f t="shared" si="174"/>
        <v>-9.4836670179135937E-3</v>
      </c>
      <c r="K492" s="3">
        <f t="shared" si="174"/>
        <v>-4.3678817814425518E-3</v>
      </c>
      <c r="L492" s="15" t="str">
        <f t="shared" si="175"/>
        <v>Exit Trade</v>
      </c>
      <c r="M492" s="12">
        <v>0.48039472635774255</v>
      </c>
      <c r="N492" s="15" t="str">
        <f t="shared" si="155"/>
        <v/>
      </c>
      <c r="O492" s="15" t="str">
        <f t="shared" si="156"/>
        <v>Exit Trade</v>
      </c>
      <c r="P492" s="15" t="str">
        <f t="shared" si="157"/>
        <v/>
      </c>
      <c r="Q492" s="15">
        <f t="shared" si="158"/>
        <v>1165.5</v>
      </c>
      <c r="R492" s="15" t="str">
        <f t="shared" si="159"/>
        <v/>
      </c>
      <c r="S492" s="15">
        <f t="shared" si="160"/>
        <v>1217.6500000000001</v>
      </c>
      <c r="T492" s="18" t="str">
        <f t="shared" si="161"/>
        <v/>
      </c>
      <c r="U492" s="18">
        <f t="shared" si="162"/>
        <v>-1.6248153618906941E-2</v>
      </c>
      <c r="V492" s="18" t="str">
        <f t="shared" si="163"/>
        <v/>
      </c>
      <c r="W492" s="18">
        <f t="shared" si="164"/>
        <v>-7.5393267584970246E-3</v>
      </c>
      <c r="X492" s="18" t="str">
        <f t="shared" si="165"/>
        <v/>
      </c>
      <c r="Y492" s="18" t="str">
        <f t="shared" si="166"/>
        <v/>
      </c>
      <c r="Z492" s="18" t="str">
        <f t="shared" si="167"/>
        <v/>
      </c>
      <c r="AA492" s="18" t="str">
        <f t="shared" si="168"/>
        <v/>
      </c>
    </row>
    <row r="493" spans="1:27">
      <c r="A493" s="11">
        <v>42731</v>
      </c>
      <c r="B493" s="12">
        <v>1185.2</v>
      </c>
      <c r="C493" s="12">
        <v>1232.1500000000001</v>
      </c>
      <c r="D493" s="9">
        <f t="shared" si="154"/>
        <v>-1.6871938564914403E-2</v>
      </c>
      <c r="E493" s="9">
        <f t="shared" si="169"/>
        <v>-2.0370180067510932E-2</v>
      </c>
      <c r="F493" s="9">
        <f t="shared" si="170"/>
        <v>7.999628076741417E-3</v>
      </c>
      <c r="G493" s="9">
        <f t="shared" si="171"/>
        <v>-2.3710168948427451E-3</v>
      </c>
      <c r="H493" s="9">
        <f t="shared" si="172"/>
        <v>-3.836934324017912E-2</v>
      </c>
      <c r="I493" s="9">
        <f t="shared" si="173"/>
        <v>0.43730051810377535</v>
      </c>
      <c r="J493" s="3">
        <f t="shared" si="174"/>
        <v>8.6808510638298267E-3</v>
      </c>
      <c r="K493" s="3">
        <f t="shared" si="174"/>
        <v>1.0373103731037385E-2</v>
      </c>
      <c r="L493" s="15" t="str">
        <f t="shared" si="175"/>
        <v>Exit Trade</v>
      </c>
      <c r="M493" s="12">
        <v>0.48039472635774255</v>
      </c>
      <c r="N493" s="15" t="str">
        <f t="shared" si="155"/>
        <v/>
      </c>
      <c r="O493" s="15" t="str">
        <f t="shared" si="156"/>
        <v>Exit Trade</v>
      </c>
      <c r="P493" s="15" t="str">
        <f t="shared" si="157"/>
        <v/>
      </c>
      <c r="Q493" s="15">
        <f t="shared" si="158"/>
        <v>1165.5</v>
      </c>
      <c r="R493" s="15" t="str">
        <f t="shared" si="159"/>
        <v/>
      </c>
      <c r="S493" s="15">
        <f t="shared" si="160"/>
        <v>1217.6500000000001</v>
      </c>
      <c r="T493" s="18" t="str">
        <f t="shared" si="161"/>
        <v/>
      </c>
      <c r="U493" s="18">
        <f t="shared" si="162"/>
        <v>-1.6248153618906941E-2</v>
      </c>
      <c r="V493" s="18" t="str">
        <f t="shared" si="163"/>
        <v/>
      </c>
      <c r="W493" s="18">
        <f t="shared" si="164"/>
        <v>-7.5393267584970246E-3</v>
      </c>
      <c r="X493" s="18" t="str">
        <f t="shared" si="165"/>
        <v/>
      </c>
      <c r="Y493" s="18" t="str">
        <f t="shared" si="166"/>
        <v/>
      </c>
      <c r="Z493" s="18" t="str">
        <f t="shared" si="167"/>
        <v/>
      </c>
      <c r="AA493" s="18" t="str">
        <f t="shared" si="168"/>
        <v/>
      </c>
    </row>
    <row r="494" spans="1:27">
      <c r="A494" s="11">
        <v>42732</v>
      </c>
      <c r="B494" s="12">
        <v>1186.75</v>
      </c>
      <c r="C494" s="12">
        <v>1237.95</v>
      </c>
      <c r="D494" s="9">
        <f t="shared" si="154"/>
        <v>-1.8343863774629598E-2</v>
      </c>
      <c r="E494" s="9">
        <f t="shared" si="169"/>
        <v>-2.0853656453875914E-2</v>
      </c>
      <c r="F494" s="9">
        <f t="shared" si="170"/>
        <v>7.380449266402158E-3</v>
      </c>
      <c r="G494" s="9">
        <f t="shared" si="171"/>
        <v>-4.2476456044710578E-3</v>
      </c>
      <c r="H494" s="9">
        <f t="shared" si="172"/>
        <v>-3.7459667303280771E-2</v>
      </c>
      <c r="I494" s="9">
        <f t="shared" si="173"/>
        <v>0.34005960730217127</v>
      </c>
      <c r="J494" s="3">
        <f t="shared" si="174"/>
        <v>1.3077961525480547E-3</v>
      </c>
      <c r="K494" s="3">
        <f t="shared" si="174"/>
        <v>4.7072190885849565E-3</v>
      </c>
      <c r="L494" s="15" t="str">
        <f t="shared" si="175"/>
        <v>Exit Trade</v>
      </c>
      <c r="M494" s="12">
        <v>0.48039472635774255</v>
      </c>
      <c r="N494" s="15" t="str">
        <f t="shared" si="155"/>
        <v/>
      </c>
      <c r="O494" s="15" t="str">
        <f t="shared" si="156"/>
        <v>Exit Trade</v>
      </c>
      <c r="P494" s="15" t="str">
        <f t="shared" si="157"/>
        <v/>
      </c>
      <c r="Q494" s="15">
        <f t="shared" si="158"/>
        <v>1165.5</v>
      </c>
      <c r="R494" s="15" t="str">
        <f t="shared" si="159"/>
        <v/>
      </c>
      <c r="S494" s="15">
        <f t="shared" si="160"/>
        <v>1217.6500000000001</v>
      </c>
      <c r="T494" s="18" t="str">
        <f t="shared" si="161"/>
        <v/>
      </c>
      <c r="U494" s="18">
        <f t="shared" si="162"/>
        <v>-1.6248153618906941E-2</v>
      </c>
      <c r="V494" s="18" t="str">
        <f t="shared" si="163"/>
        <v/>
      </c>
      <c r="W494" s="18">
        <f t="shared" si="164"/>
        <v>-7.5393267584970246E-3</v>
      </c>
      <c r="X494" s="18" t="str">
        <f t="shared" si="165"/>
        <v/>
      </c>
      <c r="Y494" s="18" t="str">
        <f t="shared" si="166"/>
        <v/>
      </c>
      <c r="Z494" s="18" t="str">
        <f t="shared" si="167"/>
        <v/>
      </c>
      <c r="AA494" s="18" t="str">
        <f t="shared" si="168"/>
        <v/>
      </c>
    </row>
    <row r="495" spans="1:27">
      <c r="A495" s="11">
        <v>42733</v>
      </c>
      <c r="B495" s="12">
        <v>1205.2</v>
      </c>
      <c r="C495" s="12">
        <v>1257.2</v>
      </c>
      <c r="D495" s="9">
        <f t="shared" si="154"/>
        <v>-1.8345249344222842E-2</v>
      </c>
      <c r="E495" s="9">
        <f t="shared" si="169"/>
        <v>-2.1231705702714827E-2</v>
      </c>
      <c r="F495" s="9">
        <f t="shared" si="170"/>
        <v>6.9228384558787711E-3</v>
      </c>
      <c r="G495" s="9">
        <f t="shared" si="171"/>
        <v>-5.6553191769875919E-3</v>
      </c>
      <c r="H495" s="9">
        <f t="shared" si="172"/>
        <v>-3.6808092228442064E-2</v>
      </c>
      <c r="I495" s="9">
        <f t="shared" si="173"/>
        <v>0.41694694696231854</v>
      </c>
      <c r="J495" s="3">
        <f t="shared" si="174"/>
        <v>1.5546661049083669E-2</v>
      </c>
      <c r="K495" s="3">
        <f t="shared" si="174"/>
        <v>1.5549901046084252E-2</v>
      </c>
      <c r="L495" s="15" t="str">
        <f t="shared" si="175"/>
        <v>Exit Trade</v>
      </c>
      <c r="M495" s="12">
        <v>0.48039472635774255</v>
      </c>
      <c r="N495" s="15" t="str">
        <f t="shared" si="155"/>
        <v/>
      </c>
      <c r="O495" s="15" t="str">
        <f t="shared" si="156"/>
        <v>Exit Trade</v>
      </c>
      <c r="P495" s="15" t="str">
        <f t="shared" si="157"/>
        <v/>
      </c>
      <c r="Q495" s="15">
        <f t="shared" si="158"/>
        <v>1165.5</v>
      </c>
      <c r="R495" s="15" t="str">
        <f t="shared" si="159"/>
        <v/>
      </c>
      <c r="S495" s="15">
        <f t="shared" si="160"/>
        <v>1217.6500000000001</v>
      </c>
      <c r="T495" s="18" t="str">
        <f t="shared" si="161"/>
        <v/>
      </c>
      <c r="U495" s="18">
        <f t="shared" si="162"/>
        <v>-1.6248153618906941E-2</v>
      </c>
      <c r="V495" s="18" t="str">
        <f t="shared" si="163"/>
        <v/>
      </c>
      <c r="W495" s="18">
        <f t="shared" si="164"/>
        <v>-7.5393267584970246E-3</v>
      </c>
      <c r="X495" s="18" t="str">
        <f t="shared" si="165"/>
        <v/>
      </c>
      <c r="Y495" s="18" t="str">
        <f t="shared" si="166"/>
        <v/>
      </c>
      <c r="Z495" s="18" t="str">
        <f t="shared" si="167"/>
        <v/>
      </c>
      <c r="AA495" s="18" t="str">
        <f t="shared" si="168"/>
        <v/>
      </c>
    </row>
    <row r="496" spans="1:27">
      <c r="A496" s="11">
        <v>42734</v>
      </c>
      <c r="B496" s="12">
        <v>1206.2</v>
      </c>
      <c r="C496" s="12">
        <v>1262.5999999999999</v>
      </c>
      <c r="D496" s="9">
        <f t="shared" si="154"/>
        <v>-1.9846460856400985E-2</v>
      </c>
      <c r="E496" s="9">
        <f t="shared" si="169"/>
        <v>-2.1441489364457975E-2</v>
      </c>
      <c r="F496" s="9">
        <f t="shared" si="170"/>
        <v>6.775921951064052E-3</v>
      </c>
      <c r="G496" s="9">
        <f t="shared" si="171"/>
        <v>-6.1956649745638585E-3</v>
      </c>
      <c r="H496" s="9">
        <f t="shared" si="172"/>
        <v>-3.6687313754352094E-2</v>
      </c>
      <c r="I496" s="9">
        <f t="shared" si="173"/>
        <v>0.23539652900023686</v>
      </c>
      <c r="J496" s="3">
        <f t="shared" si="174"/>
        <v>8.29737802854298E-4</v>
      </c>
      <c r="K496" s="3">
        <f t="shared" si="174"/>
        <v>4.2952593063950552E-3</v>
      </c>
      <c r="L496" s="15" t="str">
        <f t="shared" si="175"/>
        <v>Exit Trade</v>
      </c>
      <c r="M496" s="12">
        <v>0.48039472635774255</v>
      </c>
      <c r="N496" s="15" t="str">
        <f t="shared" si="155"/>
        <v/>
      </c>
      <c r="O496" s="15" t="str">
        <f t="shared" si="156"/>
        <v>Exit Trade</v>
      </c>
      <c r="P496" s="15" t="str">
        <f t="shared" si="157"/>
        <v/>
      </c>
      <c r="Q496" s="15">
        <f t="shared" si="158"/>
        <v>1165.5</v>
      </c>
      <c r="R496" s="15" t="str">
        <f t="shared" si="159"/>
        <v/>
      </c>
      <c r="S496" s="15">
        <f t="shared" si="160"/>
        <v>1217.6500000000001</v>
      </c>
      <c r="T496" s="18" t="str">
        <f t="shared" si="161"/>
        <v/>
      </c>
      <c r="U496" s="18">
        <f t="shared" si="162"/>
        <v>-1.6248153618906941E-2</v>
      </c>
      <c r="V496" s="18" t="str">
        <f t="shared" si="163"/>
        <v/>
      </c>
      <c r="W496" s="18">
        <f t="shared" si="164"/>
        <v>-7.5393267584970246E-3</v>
      </c>
      <c r="X496" s="18" t="str">
        <f t="shared" si="165"/>
        <v/>
      </c>
      <c r="Y496" s="18" t="str">
        <f t="shared" si="166"/>
        <v/>
      </c>
      <c r="Z496" s="18" t="str">
        <f t="shared" si="167"/>
        <v/>
      </c>
      <c r="AA496" s="18" t="str">
        <f t="shared" si="168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C496"/>
  <sheetViews>
    <sheetView topLeftCell="G1" workbookViewId="0">
      <pane ySplit="1" topLeftCell="A21" activePane="bottomLeft" state="frozen"/>
      <selection pane="bottomLeft" activeCell="L32" sqref="L32"/>
    </sheetView>
  </sheetViews>
  <sheetFormatPr defaultRowHeight="15"/>
  <cols>
    <col min="1" max="1" width="10.42578125" style="9" bestFit="1" customWidth="1"/>
    <col min="2" max="2" width="17.28515625" style="9" bestFit="1" customWidth="1"/>
    <col min="3" max="3" width="11" style="9" bestFit="1" customWidth="1"/>
    <col min="4" max="6" width="9.140625" style="9"/>
    <col min="7" max="7" width="10.42578125" style="9" bestFit="1" customWidth="1"/>
    <col min="8" max="9" width="9.140625" style="9"/>
    <col min="10" max="10" width="14.85546875" style="9" bestFit="1" customWidth="1"/>
    <col min="11" max="11" width="9.140625" style="9"/>
    <col min="12" max="12" width="11.140625" style="15" bestFit="1" customWidth="1"/>
    <col min="13" max="13" width="11" style="9" bestFit="1" customWidth="1"/>
    <col min="14" max="14" width="19.28515625" style="9" bestFit="1" customWidth="1"/>
    <col min="15" max="15" width="19.28515625" style="9" customWidth="1"/>
    <col min="16" max="16" width="28" style="9" bestFit="1" customWidth="1"/>
    <col min="17" max="18" width="20.42578125" style="9" bestFit="1" customWidth="1"/>
    <col min="19" max="19" width="10.5703125" style="9" bestFit="1" customWidth="1"/>
    <col min="20" max="20" width="10.42578125" style="3" bestFit="1" customWidth="1"/>
    <col min="21" max="21" width="11.140625" style="3" bestFit="1" customWidth="1"/>
    <col min="22" max="22" width="6.85546875" style="3" bestFit="1" customWidth="1"/>
    <col min="23" max="23" width="9.140625" style="3"/>
    <col min="24" max="24" width="18.5703125" style="3" bestFit="1" customWidth="1"/>
    <col min="25" max="25" width="13.5703125" style="3" bestFit="1" customWidth="1"/>
    <col min="26" max="26" width="12.28515625" style="3" bestFit="1" customWidth="1"/>
    <col min="27" max="27" width="32" style="3" bestFit="1" customWidth="1"/>
    <col min="28" max="28" width="15" style="9" bestFit="1" customWidth="1"/>
    <col min="29" max="16384" width="9.140625" style="9"/>
  </cols>
  <sheetData>
    <row r="1" spans="1:27" s="14" customFormat="1">
      <c r="A1" s="13" t="s">
        <v>32</v>
      </c>
      <c r="B1" s="13" t="s">
        <v>35</v>
      </c>
      <c r="C1" s="13" t="s">
        <v>36</v>
      </c>
      <c r="D1" s="13" t="s">
        <v>37</v>
      </c>
      <c r="E1" s="13" t="s">
        <v>30</v>
      </c>
      <c r="F1" s="13" t="s">
        <v>38</v>
      </c>
      <c r="G1" s="13" t="s">
        <v>39</v>
      </c>
      <c r="H1" s="13" t="s">
        <v>31</v>
      </c>
      <c r="I1" s="13" t="s">
        <v>40</v>
      </c>
      <c r="J1" s="13" t="s">
        <v>41</v>
      </c>
      <c r="K1" s="13" t="s">
        <v>42</v>
      </c>
      <c r="L1" s="13" t="s">
        <v>43</v>
      </c>
      <c r="M1" s="13" t="s">
        <v>44</v>
      </c>
      <c r="N1" s="14" t="s">
        <v>45</v>
      </c>
      <c r="P1" s="14" t="s">
        <v>46</v>
      </c>
      <c r="Q1" s="14" t="s">
        <v>48</v>
      </c>
      <c r="R1" s="14" t="s">
        <v>47</v>
      </c>
      <c r="S1" s="14" t="s">
        <v>49</v>
      </c>
      <c r="T1" s="19" t="s">
        <v>51</v>
      </c>
      <c r="U1" s="19" t="s">
        <v>50</v>
      </c>
      <c r="V1" s="19" t="s">
        <v>34</v>
      </c>
      <c r="W1" s="19" t="s">
        <v>34</v>
      </c>
      <c r="X1" s="19" t="s">
        <v>52</v>
      </c>
      <c r="Y1" s="19" t="s">
        <v>53</v>
      </c>
      <c r="Z1" s="19" t="s">
        <v>54</v>
      </c>
      <c r="AA1" s="19" t="s">
        <v>55</v>
      </c>
    </row>
    <row r="2" spans="1:27">
      <c r="A2" s="11">
        <v>42005</v>
      </c>
      <c r="B2" s="12">
        <v>952.05</v>
      </c>
      <c r="C2" s="12">
        <v>1124</v>
      </c>
      <c r="D2" s="9">
        <f>LOG(B2/C2)</f>
        <v>-7.2106553863404574E-2</v>
      </c>
      <c r="M2" s="12"/>
    </row>
    <row r="3" spans="1:27">
      <c r="A3" s="11">
        <v>42006</v>
      </c>
      <c r="B3" s="12">
        <v>965.3</v>
      </c>
      <c r="C3" s="12">
        <v>1171.9000000000001</v>
      </c>
      <c r="D3" s="9">
        <f t="shared" ref="D3:D66" si="0">LOG(B3/C3)</f>
        <v>-8.4228248067828901E-2</v>
      </c>
      <c r="M3" s="12"/>
    </row>
    <row r="4" spans="1:27">
      <c r="A4" s="11">
        <v>42009</v>
      </c>
      <c r="B4" s="12">
        <v>957.15</v>
      </c>
      <c r="C4" s="12">
        <v>1156.4000000000001</v>
      </c>
      <c r="D4" s="9">
        <f t="shared" si="0"/>
        <v>-8.2128079320547623E-2</v>
      </c>
      <c r="M4" s="12"/>
    </row>
    <row r="5" spans="1:27">
      <c r="A5" s="11">
        <v>42010</v>
      </c>
      <c r="B5" s="12">
        <v>942.25</v>
      </c>
      <c r="C5" s="12">
        <v>1101.95</v>
      </c>
      <c r="D5" s="9">
        <f t="shared" si="0"/>
        <v>-6.7995743115783547E-2</v>
      </c>
      <c r="M5" s="12"/>
    </row>
    <row r="6" spans="1:27">
      <c r="A6" s="11">
        <v>42011</v>
      </c>
      <c r="B6" s="12">
        <v>945</v>
      </c>
      <c r="C6" s="12">
        <v>1099.25</v>
      </c>
      <c r="D6" s="9">
        <f t="shared" si="0"/>
        <v>-6.5664665782480938E-2</v>
      </c>
      <c r="M6" s="12"/>
    </row>
    <row r="7" spans="1:27">
      <c r="A7" s="11">
        <v>42012</v>
      </c>
      <c r="B7" s="12">
        <v>964.85</v>
      </c>
      <c r="C7" s="12">
        <v>1123.3499999999999</v>
      </c>
      <c r="D7" s="9">
        <f t="shared" si="0"/>
        <v>-6.6055288459871075E-2</v>
      </c>
      <c r="M7" s="12"/>
    </row>
    <row r="8" spans="1:27">
      <c r="A8" s="11">
        <v>42013</v>
      </c>
      <c r="B8" s="12">
        <v>975.65</v>
      </c>
      <c r="C8" s="12">
        <v>1113.3</v>
      </c>
      <c r="D8" s="9">
        <f t="shared" si="0"/>
        <v>-5.7318160182319541E-2</v>
      </c>
      <c r="M8" s="12"/>
    </row>
    <row r="9" spans="1:27">
      <c r="A9" s="11">
        <v>42016</v>
      </c>
      <c r="B9" s="12">
        <v>967.05</v>
      </c>
      <c r="C9" s="12">
        <v>1128.55</v>
      </c>
      <c r="D9" s="9">
        <f t="shared" si="0"/>
        <v>-6.7071875833353223E-2</v>
      </c>
      <c r="M9" s="12"/>
    </row>
    <row r="10" spans="1:27">
      <c r="A10" s="11">
        <v>42017</v>
      </c>
      <c r="B10" s="12">
        <v>963.35</v>
      </c>
      <c r="C10" s="12">
        <v>1122.2</v>
      </c>
      <c r="D10" s="9">
        <f t="shared" si="0"/>
        <v>-6.6286162650188385E-2</v>
      </c>
      <c r="M10" s="12"/>
    </row>
    <row r="11" spans="1:27">
      <c r="A11" s="11">
        <v>42018</v>
      </c>
      <c r="B11" s="12">
        <v>963.9</v>
      </c>
      <c r="C11" s="12">
        <v>1120.3</v>
      </c>
      <c r="D11" s="9">
        <f t="shared" si="0"/>
        <v>-6.5302355701103265E-2</v>
      </c>
      <c r="M11" s="12"/>
    </row>
    <row r="12" spans="1:27">
      <c r="A12" s="11">
        <v>42019</v>
      </c>
      <c r="B12" s="12">
        <v>993.15</v>
      </c>
      <c r="C12" s="12">
        <v>1202.55</v>
      </c>
      <c r="D12" s="9">
        <f t="shared" si="0"/>
        <v>-8.3088295716070751E-2</v>
      </c>
      <c r="M12" s="12"/>
    </row>
    <row r="13" spans="1:27">
      <c r="A13" s="11">
        <v>42020</v>
      </c>
      <c r="B13" s="12">
        <v>1001.35</v>
      </c>
      <c r="C13" s="12">
        <v>1194.55</v>
      </c>
      <c r="D13" s="9">
        <f t="shared" si="0"/>
        <v>-7.6618430473376159E-2</v>
      </c>
      <c r="M13" s="12"/>
    </row>
    <row r="14" spans="1:27">
      <c r="A14" s="11">
        <v>42023</v>
      </c>
      <c r="B14" s="12">
        <v>1004.55</v>
      </c>
      <c r="C14" s="12">
        <v>1181.7</v>
      </c>
      <c r="D14" s="9">
        <f t="shared" si="0"/>
        <v>-7.0535677536943481E-2</v>
      </c>
      <c r="M14" s="12"/>
    </row>
    <row r="15" spans="1:27">
      <c r="A15" s="11">
        <v>42024</v>
      </c>
      <c r="B15" s="12">
        <v>1020.95</v>
      </c>
      <c r="C15" s="12">
        <v>1251.55</v>
      </c>
      <c r="D15" s="9">
        <f t="shared" si="0"/>
        <v>-8.8443731083766075E-2</v>
      </c>
      <c r="M15" s="12"/>
    </row>
    <row r="16" spans="1:27">
      <c r="A16" s="11">
        <v>42025</v>
      </c>
      <c r="B16" s="12">
        <v>1019.95</v>
      </c>
      <c r="C16" s="12">
        <v>1287.2</v>
      </c>
      <c r="D16" s="9">
        <f t="shared" si="0"/>
        <v>-0.10106714879605186</v>
      </c>
      <c r="M16" s="12"/>
    </row>
    <row r="17" spans="1:29">
      <c r="A17" s="11">
        <v>42026</v>
      </c>
      <c r="B17" s="12">
        <v>1021.25</v>
      </c>
      <c r="C17" s="12">
        <v>1279.6500000000001</v>
      </c>
      <c r="D17" s="9">
        <f t="shared" si="0"/>
        <v>-9.7959131471361496E-2</v>
      </c>
      <c r="M17" s="12"/>
    </row>
    <row r="18" spans="1:29">
      <c r="A18" s="11">
        <v>42027</v>
      </c>
      <c r="B18" s="12">
        <v>1042.8</v>
      </c>
      <c r="C18" s="12">
        <v>1290.0999999999999</v>
      </c>
      <c r="D18" s="9">
        <f t="shared" si="0"/>
        <v>-9.2422352737039346E-2</v>
      </c>
      <c r="M18" s="12"/>
    </row>
    <row r="19" spans="1:29">
      <c r="A19" s="11">
        <v>42031</v>
      </c>
      <c r="B19" s="12">
        <v>1074.05</v>
      </c>
      <c r="C19" s="12">
        <v>1315.85</v>
      </c>
      <c r="D19" s="9">
        <f t="shared" si="0"/>
        <v>-8.8181885361692955E-2</v>
      </c>
      <c r="M19" s="12"/>
    </row>
    <row r="20" spans="1:29">
      <c r="A20" s="11">
        <v>42032</v>
      </c>
      <c r="B20" s="12">
        <v>1058.3499999999999</v>
      </c>
      <c r="C20" s="12">
        <v>1344.6</v>
      </c>
      <c r="D20" s="9">
        <f t="shared" si="0"/>
        <v>-0.10396379278104527</v>
      </c>
      <c r="M20" s="12"/>
    </row>
    <row r="21" spans="1:29">
      <c r="A21" s="11">
        <v>42033</v>
      </c>
      <c r="B21" s="12">
        <v>1095</v>
      </c>
      <c r="C21" s="12">
        <v>1315.55</v>
      </c>
      <c r="D21" s="9">
        <f t="shared" si="0"/>
        <v>-7.9693239753707054E-2</v>
      </c>
      <c r="M21" s="12"/>
    </row>
    <row r="22" spans="1:29">
      <c r="A22" s="11">
        <v>42034</v>
      </c>
      <c r="B22" s="12">
        <v>1077.3499999999999</v>
      </c>
      <c r="C22" s="12">
        <v>1262.5</v>
      </c>
      <c r="D22" s="9">
        <f t="shared" si="0"/>
        <v>-6.8874570795148818E-2</v>
      </c>
      <c r="M22" s="12"/>
    </row>
    <row r="23" spans="1:29">
      <c r="A23" s="11">
        <v>42037</v>
      </c>
      <c r="B23" s="12">
        <v>1081.5999999999999</v>
      </c>
      <c r="C23" s="12">
        <v>1269.3</v>
      </c>
      <c r="D23" s="9">
        <f t="shared" si="0"/>
        <v>-6.949760145339641E-2</v>
      </c>
      <c r="M23" s="12"/>
    </row>
    <row r="24" spans="1:29">
      <c r="A24" s="11">
        <v>42038</v>
      </c>
      <c r="B24" s="12">
        <v>1064.0999999999999</v>
      </c>
      <c r="C24" s="12">
        <v>1230.1500000000001</v>
      </c>
      <c r="D24" s="9">
        <f t="shared" si="0"/>
        <v>-6.2975627760315372E-2</v>
      </c>
      <c r="M24" s="12"/>
    </row>
    <row r="25" spans="1:29">
      <c r="A25" s="11">
        <v>42039</v>
      </c>
      <c r="B25" s="12">
        <v>1067.7</v>
      </c>
      <c r="C25" s="12">
        <v>1232.45</v>
      </c>
      <c r="D25" s="9">
        <f t="shared" si="0"/>
        <v>-6.2320066430977941E-2</v>
      </c>
      <c r="M25" s="12"/>
      <c r="AB25" s="9" t="s">
        <v>59</v>
      </c>
      <c r="AC25" s="3">
        <f>SUM(AA:AA)</f>
        <v>0.26526542100904099</v>
      </c>
    </row>
    <row r="26" spans="1:29">
      <c r="A26" s="11">
        <v>42040</v>
      </c>
      <c r="B26" s="12">
        <v>1076.5</v>
      </c>
      <c r="C26" s="12">
        <v>1246.45</v>
      </c>
      <c r="D26" s="9">
        <f t="shared" si="0"/>
        <v>-6.3660827774052228E-2</v>
      </c>
      <c r="M26" s="12"/>
      <c r="AB26" s="9" t="s">
        <v>60</v>
      </c>
      <c r="AC26" s="9">
        <f>COUNTIF(AA:AA,"&gt;0")</f>
        <v>23</v>
      </c>
    </row>
    <row r="27" spans="1:29">
      <c r="A27" s="11">
        <v>42041</v>
      </c>
      <c r="B27" s="12">
        <v>1053.5</v>
      </c>
      <c r="C27" s="12">
        <v>1280.55</v>
      </c>
      <c r="D27" s="9">
        <f t="shared" si="0"/>
        <v>-8.476200053323546E-2</v>
      </c>
      <c r="M27" s="12"/>
      <c r="AB27" s="9" t="s">
        <v>63</v>
      </c>
      <c r="AC27" s="9">
        <f>COUNTIF(AA:AA,"&lt;0")</f>
        <v>3</v>
      </c>
    </row>
    <row r="28" spans="1:29">
      <c r="A28" s="11">
        <v>42044</v>
      </c>
      <c r="B28" s="12">
        <v>1040.0999999999999</v>
      </c>
      <c r="C28" s="12">
        <v>1271.95</v>
      </c>
      <c r="D28" s="9">
        <f t="shared" si="0"/>
        <v>-8.7394943276831713E-2</v>
      </c>
      <c r="M28" s="12"/>
    </row>
    <row r="29" spans="1:29">
      <c r="A29" s="11">
        <v>42045</v>
      </c>
      <c r="B29" s="12">
        <v>1054.45</v>
      </c>
      <c r="C29" s="12">
        <v>1246.1500000000001</v>
      </c>
      <c r="D29" s="9">
        <f t="shared" si="0"/>
        <v>-7.254433066768802E-2</v>
      </c>
      <c r="M29" s="12"/>
    </row>
    <row r="30" spans="1:29">
      <c r="A30" s="11">
        <v>42046</v>
      </c>
      <c r="B30" s="12">
        <v>1058.4000000000001</v>
      </c>
      <c r="C30" s="12">
        <v>1245.8</v>
      </c>
      <c r="D30" s="9">
        <f t="shared" si="0"/>
        <v>-7.0798495358677563E-2</v>
      </c>
      <c r="M30" s="12"/>
    </row>
    <row r="31" spans="1:29">
      <c r="A31" s="11">
        <v>42047</v>
      </c>
      <c r="B31" s="12">
        <v>1076</v>
      </c>
      <c r="C31" s="12">
        <v>1253.25</v>
      </c>
      <c r="D31" s="9">
        <f t="shared" si="0"/>
        <v>-6.622544195472102E-2</v>
      </c>
      <c r="E31" s="9">
        <f>AVERAGE(D2:D31)</f>
        <v>-7.6172824156432659E-2</v>
      </c>
      <c r="F31" s="9">
        <f>STDEV(D2:D31)</f>
        <v>1.2497817782946169E-2</v>
      </c>
      <c r="G31" s="9">
        <f>E31+2.25*F31</f>
        <v>-4.805273414480378E-2</v>
      </c>
      <c r="H31" s="9">
        <f>E31-2.25*F31</f>
        <v>-0.10429291416806154</v>
      </c>
      <c r="I31" s="9">
        <f>(D31-E31)/F31</f>
        <v>0.79592952741600098</v>
      </c>
      <c r="J31" s="3">
        <f>(B31-B30)/B30</f>
        <v>1.6628873771730827E-2</v>
      </c>
      <c r="K31" s="3">
        <f>(C31-C30)/C30</f>
        <v>5.9800931128592433E-3</v>
      </c>
      <c r="L31" s="15" t="str">
        <f>IF(ABS(I31)&gt;1.5,"Enter Trade",IF(ABS(I31)&lt;0.5,"Exit Trade",""))</f>
        <v/>
      </c>
      <c r="M31" s="17"/>
      <c r="N31" s="15" t="str">
        <f t="shared" ref="N31:N78" si="1">IF(M31&lt;&gt;M30,L31,"")</f>
        <v/>
      </c>
      <c r="O31" s="15">
        <f t="shared" ref="O31:O78" si="2">IF(M31&lt;&gt;M30,N31,O30)</f>
        <v>0</v>
      </c>
      <c r="P31" s="15" t="str">
        <f t="shared" ref="P31:P78" si="3">IF(OR(N31="Enter Trade",N31="Exit Trade"),B31,"")</f>
        <v/>
      </c>
      <c r="R31" s="15" t="str">
        <f t="shared" ref="R31:R78" si="4">IF(OR(N31="Enter Trade",N31="Exit Trade"),C31,"")</f>
        <v/>
      </c>
    </row>
    <row r="32" spans="1:29">
      <c r="A32" s="11">
        <v>42048</v>
      </c>
      <c r="B32" s="12">
        <v>1065.8</v>
      </c>
      <c r="C32" s="12">
        <v>1268.6500000000001</v>
      </c>
      <c r="D32" s="9">
        <f t="shared" si="0"/>
        <v>-7.5666107896406529E-2</v>
      </c>
      <c r="E32" s="9">
        <f t="shared" ref="E32:E95" si="5">AVERAGE(D3:D32)</f>
        <v>-7.6291475957532731E-2</v>
      </c>
      <c r="F32" s="9">
        <f t="shared" ref="F32:F95" si="6">STDEV(D3:D32)</f>
        <v>1.2474757810531584E-2</v>
      </c>
      <c r="G32" s="9">
        <f t="shared" ref="G32:G95" si="7">E32+2.25*F32</f>
        <v>-4.8223270883836669E-2</v>
      </c>
      <c r="H32" s="9">
        <f t="shared" ref="H32:H95" si="8">E32-2.25*F32</f>
        <v>-0.10435968103122879</v>
      </c>
      <c r="I32" s="9">
        <f t="shared" ref="I32:I95" si="9">(D32-E32)/F32</f>
        <v>5.0130677534937551E-2</v>
      </c>
      <c r="J32" s="3">
        <f t="shared" ref="J32:K95" si="10">(B32-B31)/B31</f>
        <v>-9.4795539033457679E-3</v>
      </c>
      <c r="K32" s="3">
        <f t="shared" si="10"/>
        <v>1.2288051067225287E-2</v>
      </c>
      <c r="L32" s="15" t="str">
        <f t="shared" ref="L32:L95" si="11">IF(ABS(I32)&gt;1.5,"Enter Trade",IF(ABS(I32)&lt;0.5,"Exit Trade",""))</f>
        <v>Exit Trade</v>
      </c>
      <c r="M32" s="17">
        <v>5.0130677534937551E-2</v>
      </c>
      <c r="N32" s="15" t="str">
        <f t="shared" si="1"/>
        <v>Exit Trade</v>
      </c>
      <c r="O32" s="15" t="str">
        <f t="shared" si="2"/>
        <v>Exit Trade</v>
      </c>
      <c r="P32" s="15">
        <f t="shared" si="3"/>
        <v>1065.8</v>
      </c>
      <c r="Q32" s="15">
        <f t="shared" ref="Q32:Q78" si="12">IF(M32&lt;&gt;M31,P32,Q31)</f>
        <v>1065.8</v>
      </c>
      <c r="R32" s="15">
        <f t="shared" si="4"/>
        <v>1268.6500000000001</v>
      </c>
      <c r="S32" s="15">
        <f t="shared" ref="S32:S78" si="13">IF(M32&lt;&gt;M31,R32,S31)</f>
        <v>1268.6500000000001</v>
      </c>
      <c r="T32" s="18">
        <f t="shared" ref="T32:T78" si="14">IF(OR(N32="Enter Trade",N32="Exit Trade"),J32,"")</f>
        <v>-9.4795539033457679E-3</v>
      </c>
      <c r="U32" s="18">
        <f t="shared" ref="U32:U78" si="15">IF(M32&lt;&gt;M31,T32,U31)</f>
        <v>-9.4795539033457679E-3</v>
      </c>
      <c r="V32" s="18">
        <f t="shared" ref="V32:V78" si="16">IF(OR(N32="Enter Trade",N32="Exit Trade"),K32,"")</f>
        <v>1.2288051067225287E-2</v>
      </c>
      <c r="W32" s="18">
        <f t="shared" ref="W32:W78" si="17">IF(M32&lt;&gt;M31,V32,W31)</f>
        <v>1.2288051067225287E-2</v>
      </c>
      <c r="X32" s="18" t="str">
        <f t="shared" ref="X32:X87" si="18">IF(AND(O31="Enter Trade",O32="Exit Trade",U31&gt;W31),1-Q32/Q31,IF(AND(O31="Enter Trade",O32="Exit Trade",U31&lt;W31),Q32/Q31-1,""))</f>
        <v/>
      </c>
      <c r="Y32" s="18" t="str">
        <f t="shared" ref="Y32:Y87" si="19">IF(AND(O31="Enter Trade",O32="Exit Trade",U31&gt;W31),S32/S31-1,IF(AND(O31="Enter Trade",O32="Exit Trade",U31&lt;W31),1-S32/S31,""))</f>
        <v/>
      </c>
      <c r="Z32" s="18" t="str">
        <f t="shared" ref="Z32:Z87" si="20">IF(AND(X32&lt;&gt;"",Y32&lt;&gt;""),(X32+Y32),"")</f>
        <v/>
      </c>
      <c r="AA32" s="18" t="str">
        <f t="shared" ref="AA32:AA87" si="21">IF(AND(X32&lt;&gt;"",Y32&lt;&gt;""),(X32+Y32)/2,"")</f>
        <v/>
      </c>
    </row>
    <row r="33" spans="1:27">
      <c r="A33" s="11">
        <v>42051</v>
      </c>
      <c r="B33" s="12">
        <v>1067.55</v>
      </c>
      <c r="C33" s="12">
        <v>1288</v>
      </c>
      <c r="D33" s="9">
        <f t="shared" si="0"/>
        <v>-8.1527638141186659E-2</v>
      </c>
      <c r="E33" s="9">
        <f t="shared" si="5"/>
        <v>-7.6201455626644654E-2</v>
      </c>
      <c r="F33" s="9">
        <f t="shared" si="6"/>
        <v>1.2425154996042407E-2</v>
      </c>
      <c r="G33" s="9">
        <f t="shared" si="7"/>
        <v>-4.8244856885549234E-2</v>
      </c>
      <c r="H33" s="9">
        <f t="shared" si="8"/>
        <v>-0.10415805436774007</v>
      </c>
      <c r="I33" s="9">
        <f t="shared" si="9"/>
        <v>-0.42866125342005568</v>
      </c>
      <c r="J33" s="3">
        <f t="shared" si="10"/>
        <v>1.6419590917620568E-3</v>
      </c>
      <c r="K33" s="3">
        <f t="shared" si="10"/>
        <v>1.5252433689354753E-2</v>
      </c>
      <c r="L33" s="15" t="str">
        <f t="shared" si="11"/>
        <v>Exit Trade</v>
      </c>
      <c r="M33" s="17">
        <v>5.0130677534937551E-2</v>
      </c>
      <c r="N33" s="15" t="str">
        <f t="shared" si="1"/>
        <v/>
      </c>
      <c r="O33" s="15" t="str">
        <f t="shared" si="2"/>
        <v>Exit Trade</v>
      </c>
      <c r="P33" s="15" t="str">
        <f t="shared" si="3"/>
        <v/>
      </c>
      <c r="Q33" s="15">
        <f t="shared" si="12"/>
        <v>1065.8</v>
      </c>
      <c r="R33" s="15" t="str">
        <f t="shared" si="4"/>
        <v/>
      </c>
      <c r="S33" s="15">
        <f t="shared" si="13"/>
        <v>1268.6500000000001</v>
      </c>
      <c r="T33" s="18" t="str">
        <f t="shared" si="14"/>
        <v/>
      </c>
      <c r="U33" s="18">
        <f t="shared" si="15"/>
        <v>-9.4795539033457679E-3</v>
      </c>
      <c r="V33" s="18" t="str">
        <f t="shared" si="16"/>
        <v/>
      </c>
      <c r="W33" s="18">
        <f t="shared" si="17"/>
        <v>1.2288051067225287E-2</v>
      </c>
      <c r="X33" s="18" t="str">
        <f t="shared" si="18"/>
        <v/>
      </c>
      <c r="Y33" s="18" t="str">
        <f t="shared" si="19"/>
        <v/>
      </c>
      <c r="Z33" s="18" t="str">
        <f t="shared" si="20"/>
        <v/>
      </c>
      <c r="AA33" s="18" t="str">
        <f t="shared" si="21"/>
        <v/>
      </c>
    </row>
    <row r="34" spans="1:27">
      <c r="A34" s="11">
        <v>42053</v>
      </c>
      <c r="B34" s="12">
        <v>1074.8</v>
      </c>
      <c r="C34" s="12">
        <v>1328.6</v>
      </c>
      <c r="D34" s="9">
        <f t="shared" si="0"/>
        <v>-9.2066590344399818E-2</v>
      </c>
      <c r="E34" s="9">
        <f t="shared" si="5"/>
        <v>-7.6532739327439717E-2</v>
      </c>
      <c r="F34" s="9">
        <f t="shared" si="6"/>
        <v>1.2717670286660137E-2</v>
      </c>
      <c r="G34" s="9">
        <f t="shared" si="7"/>
        <v>-4.7917981182454411E-2</v>
      </c>
      <c r="H34" s="9">
        <f t="shared" si="8"/>
        <v>-0.10514749747242502</v>
      </c>
      <c r="I34" s="9">
        <f t="shared" si="9"/>
        <v>-1.2214384133903773</v>
      </c>
      <c r="J34" s="3">
        <f t="shared" si="10"/>
        <v>6.7912509952695425E-3</v>
      </c>
      <c r="K34" s="3">
        <f t="shared" si="10"/>
        <v>3.1521739130434712E-2</v>
      </c>
      <c r="L34" s="15" t="str">
        <f t="shared" si="11"/>
        <v/>
      </c>
      <c r="M34" s="17">
        <v>5.0130677534937551E-2</v>
      </c>
      <c r="N34" s="15" t="str">
        <f t="shared" si="1"/>
        <v/>
      </c>
      <c r="O34" s="15" t="str">
        <f t="shared" si="2"/>
        <v>Exit Trade</v>
      </c>
      <c r="P34" s="15" t="str">
        <f t="shared" si="3"/>
        <v/>
      </c>
      <c r="Q34" s="15">
        <f t="shared" si="12"/>
        <v>1065.8</v>
      </c>
      <c r="R34" s="15" t="str">
        <f t="shared" si="4"/>
        <v/>
      </c>
      <c r="S34" s="15">
        <f t="shared" si="13"/>
        <v>1268.6500000000001</v>
      </c>
      <c r="T34" s="18" t="str">
        <f t="shared" si="14"/>
        <v/>
      </c>
      <c r="U34" s="18">
        <f t="shared" si="15"/>
        <v>-9.4795539033457679E-3</v>
      </c>
      <c r="V34" s="18" t="str">
        <f t="shared" si="16"/>
        <v/>
      </c>
      <c r="W34" s="18">
        <f t="shared" si="17"/>
        <v>1.2288051067225287E-2</v>
      </c>
      <c r="X34" s="18" t="str">
        <f t="shared" si="18"/>
        <v/>
      </c>
      <c r="Y34" s="18" t="str">
        <f t="shared" si="19"/>
        <v/>
      </c>
      <c r="Z34" s="18" t="str">
        <f t="shared" si="20"/>
        <v/>
      </c>
      <c r="AA34" s="18" t="str">
        <f t="shared" si="21"/>
        <v/>
      </c>
    </row>
    <row r="35" spans="1:27">
      <c r="A35" s="11">
        <v>42054</v>
      </c>
      <c r="B35" s="12">
        <v>1079.8</v>
      </c>
      <c r="C35" s="12">
        <v>1353.45</v>
      </c>
      <c r="D35" s="9">
        <f t="shared" si="0"/>
        <v>-9.8098893288117453E-2</v>
      </c>
      <c r="E35" s="9">
        <f t="shared" si="5"/>
        <v>-7.7536177666517533E-2</v>
      </c>
      <c r="F35" s="9">
        <f t="shared" si="6"/>
        <v>1.3199329953492215E-2</v>
      </c>
      <c r="G35" s="9">
        <f t="shared" si="7"/>
        <v>-4.7837685271160051E-2</v>
      </c>
      <c r="H35" s="9">
        <f t="shared" si="8"/>
        <v>-0.10723467006187501</v>
      </c>
      <c r="I35" s="9">
        <f t="shared" si="9"/>
        <v>-1.5578605651993369</v>
      </c>
      <c r="J35" s="3">
        <f t="shared" si="10"/>
        <v>4.6520282843319693E-3</v>
      </c>
      <c r="K35" s="3">
        <f t="shared" si="10"/>
        <v>1.8703898840885247E-2</v>
      </c>
      <c r="L35" s="15" t="str">
        <f t="shared" si="11"/>
        <v>Enter Trade</v>
      </c>
      <c r="M35" s="17">
        <v>-1.5578605651993369</v>
      </c>
      <c r="N35" s="15" t="str">
        <f t="shared" si="1"/>
        <v>Enter Trade</v>
      </c>
      <c r="O35" s="15" t="str">
        <f t="shared" si="2"/>
        <v>Enter Trade</v>
      </c>
      <c r="P35" s="15">
        <f t="shared" si="3"/>
        <v>1079.8</v>
      </c>
      <c r="Q35" s="15">
        <f t="shared" si="12"/>
        <v>1079.8</v>
      </c>
      <c r="R35" s="15">
        <f t="shared" si="4"/>
        <v>1353.45</v>
      </c>
      <c r="S35" s="15">
        <f t="shared" si="13"/>
        <v>1353.45</v>
      </c>
      <c r="T35" s="18">
        <f t="shared" si="14"/>
        <v>4.6520282843319693E-3</v>
      </c>
      <c r="U35" s="18">
        <f t="shared" si="15"/>
        <v>4.6520282843319693E-3</v>
      </c>
      <c r="V35" s="18">
        <f t="shared" si="16"/>
        <v>1.8703898840885247E-2</v>
      </c>
      <c r="W35" s="18">
        <f t="shared" si="17"/>
        <v>1.8703898840885247E-2</v>
      </c>
      <c r="X35" s="18" t="str">
        <f t="shared" si="18"/>
        <v/>
      </c>
      <c r="Y35" s="18" t="str">
        <f t="shared" si="19"/>
        <v/>
      </c>
      <c r="Z35" s="18" t="str">
        <f t="shared" si="20"/>
        <v/>
      </c>
      <c r="AA35" s="18" t="str">
        <f t="shared" si="21"/>
        <v/>
      </c>
    </row>
    <row r="36" spans="1:27">
      <c r="A36" s="11">
        <v>42055</v>
      </c>
      <c r="B36" s="12">
        <v>1073.05</v>
      </c>
      <c r="C36" s="12">
        <v>1333.15</v>
      </c>
      <c r="D36" s="9">
        <f t="shared" si="0"/>
        <v>-9.4259058122460021E-2</v>
      </c>
      <c r="E36" s="9">
        <f t="shared" si="5"/>
        <v>-7.8489324077850156E-2</v>
      </c>
      <c r="F36" s="9">
        <f t="shared" si="6"/>
        <v>1.3344137702017072E-2</v>
      </c>
      <c r="G36" s="9">
        <f t="shared" si="7"/>
        <v>-4.8465014248311747E-2</v>
      </c>
      <c r="H36" s="9">
        <f t="shared" si="8"/>
        <v>-0.10851363390738857</v>
      </c>
      <c r="I36" s="9">
        <f t="shared" si="9"/>
        <v>-1.181772430467811</v>
      </c>
      <c r="J36" s="3">
        <f t="shared" si="10"/>
        <v>-6.251157621781812E-3</v>
      </c>
      <c r="K36" s="3">
        <f t="shared" si="10"/>
        <v>-1.4998707008016516E-2</v>
      </c>
      <c r="L36" s="15" t="str">
        <f t="shared" si="11"/>
        <v/>
      </c>
      <c r="M36" s="17">
        <v>-1.5578605651993369</v>
      </c>
      <c r="N36" s="15" t="str">
        <f t="shared" si="1"/>
        <v/>
      </c>
      <c r="O36" s="15" t="str">
        <f t="shared" si="2"/>
        <v>Enter Trade</v>
      </c>
      <c r="P36" s="15" t="str">
        <f t="shared" si="3"/>
        <v/>
      </c>
      <c r="Q36" s="15">
        <f t="shared" si="12"/>
        <v>1079.8</v>
      </c>
      <c r="R36" s="15" t="str">
        <f t="shared" si="4"/>
        <v/>
      </c>
      <c r="S36" s="15">
        <f t="shared" si="13"/>
        <v>1353.45</v>
      </c>
      <c r="T36" s="18" t="str">
        <f t="shared" si="14"/>
        <v/>
      </c>
      <c r="U36" s="18">
        <f t="shared" si="15"/>
        <v>4.6520282843319693E-3</v>
      </c>
      <c r="V36" s="18" t="str">
        <f t="shared" si="16"/>
        <v/>
      </c>
      <c r="W36" s="18">
        <f t="shared" si="17"/>
        <v>1.8703898840885247E-2</v>
      </c>
      <c r="X36" s="18" t="str">
        <f t="shared" si="18"/>
        <v/>
      </c>
      <c r="Y36" s="18" t="str">
        <f t="shared" si="19"/>
        <v/>
      </c>
      <c r="Z36" s="18" t="str">
        <f t="shared" si="20"/>
        <v/>
      </c>
      <c r="AA36" s="18" t="str">
        <f t="shared" si="21"/>
        <v/>
      </c>
    </row>
    <row r="37" spans="1:27">
      <c r="A37" s="11">
        <v>42058</v>
      </c>
      <c r="B37" s="12">
        <v>1067.5</v>
      </c>
      <c r="C37" s="12">
        <v>1311.25</v>
      </c>
      <c r="D37" s="9">
        <f t="shared" si="0"/>
        <v>-8.931761750455279E-2</v>
      </c>
      <c r="E37" s="9">
        <f t="shared" si="5"/>
        <v>-7.9264735046006216E-2</v>
      </c>
      <c r="F37" s="9">
        <f t="shared" si="6"/>
        <v>1.3272376227494843E-2</v>
      </c>
      <c r="G37" s="9">
        <f t="shared" si="7"/>
        <v>-4.9401888534142818E-2</v>
      </c>
      <c r="H37" s="9">
        <f t="shared" si="8"/>
        <v>-0.10912758155786961</v>
      </c>
      <c r="I37" s="9">
        <f t="shared" si="9"/>
        <v>-0.75742898530266067</v>
      </c>
      <c r="J37" s="3">
        <f t="shared" si="10"/>
        <v>-5.172172778528451E-3</v>
      </c>
      <c r="K37" s="3">
        <f t="shared" si="10"/>
        <v>-1.6427258748077926E-2</v>
      </c>
      <c r="L37" s="15" t="str">
        <f t="shared" si="11"/>
        <v/>
      </c>
      <c r="M37" s="17">
        <v>-1.5578605651993369</v>
      </c>
      <c r="N37" s="15" t="str">
        <f t="shared" si="1"/>
        <v/>
      </c>
      <c r="O37" s="15" t="str">
        <f t="shared" si="2"/>
        <v>Enter Trade</v>
      </c>
      <c r="P37" s="15" t="str">
        <f t="shared" si="3"/>
        <v/>
      </c>
      <c r="Q37" s="15">
        <f t="shared" si="12"/>
        <v>1079.8</v>
      </c>
      <c r="R37" s="15" t="str">
        <f t="shared" si="4"/>
        <v/>
      </c>
      <c r="S37" s="15">
        <f t="shared" si="13"/>
        <v>1353.45</v>
      </c>
      <c r="T37" s="18" t="str">
        <f t="shared" si="14"/>
        <v/>
      </c>
      <c r="U37" s="18">
        <f t="shared" si="15"/>
        <v>4.6520282843319693E-3</v>
      </c>
      <c r="V37" s="18" t="str">
        <f t="shared" si="16"/>
        <v/>
      </c>
      <c r="W37" s="18">
        <f t="shared" si="17"/>
        <v>1.8703898840885247E-2</v>
      </c>
      <c r="X37" s="18" t="str">
        <f t="shared" si="18"/>
        <v/>
      </c>
      <c r="Y37" s="18" t="str">
        <f t="shared" si="19"/>
        <v/>
      </c>
      <c r="Z37" s="18" t="str">
        <f t="shared" si="20"/>
        <v/>
      </c>
      <c r="AA37" s="18" t="str">
        <f t="shared" si="21"/>
        <v/>
      </c>
    </row>
    <row r="38" spans="1:27">
      <c r="A38" s="11">
        <v>42059</v>
      </c>
      <c r="B38" s="12">
        <v>1067.6500000000001</v>
      </c>
      <c r="C38" s="12">
        <v>1310.4000000000001</v>
      </c>
      <c r="D38" s="9">
        <f t="shared" si="0"/>
        <v>-8.897498002060239E-2</v>
      </c>
      <c r="E38" s="9">
        <f t="shared" si="5"/>
        <v>-8.0319962373948978E-2</v>
      </c>
      <c r="F38" s="9">
        <f t="shared" si="6"/>
        <v>1.2714036119256601E-2</v>
      </c>
      <c r="G38" s="9">
        <f t="shared" si="7"/>
        <v>-5.1713381105621625E-2</v>
      </c>
      <c r="H38" s="9">
        <f t="shared" si="8"/>
        <v>-0.10892654364227633</v>
      </c>
      <c r="I38" s="9">
        <f t="shared" si="9"/>
        <v>-0.68074508877197348</v>
      </c>
      <c r="J38" s="3">
        <f t="shared" si="10"/>
        <v>1.4051522248252079E-4</v>
      </c>
      <c r="K38" s="3">
        <f t="shared" si="10"/>
        <v>-6.4823641563386777E-4</v>
      </c>
      <c r="L38" s="15" t="str">
        <f t="shared" si="11"/>
        <v/>
      </c>
      <c r="M38" s="17">
        <v>-1.5578605651993369</v>
      </c>
      <c r="N38" s="15" t="str">
        <f t="shared" si="1"/>
        <v/>
      </c>
      <c r="O38" s="15" t="str">
        <f t="shared" si="2"/>
        <v>Enter Trade</v>
      </c>
      <c r="P38" s="15" t="str">
        <f t="shared" si="3"/>
        <v/>
      </c>
      <c r="Q38" s="15">
        <f t="shared" si="12"/>
        <v>1079.8</v>
      </c>
      <c r="R38" s="15" t="str">
        <f t="shared" si="4"/>
        <v/>
      </c>
      <c r="S38" s="15">
        <f t="shared" si="13"/>
        <v>1353.45</v>
      </c>
      <c r="T38" s="18" t="str">
        <f t="shared" si="14"/>
        <v/>
      </c>
      <c r="U38" s="18">
        <f t="shared" si="15"/>
        <v>4.6520282843319693E-3</v>
      </c>
      <c r="V38" s="18" t="str">
        <f t="shared" si="16"/>
        <v/>
      </c>
      <c r="W38" s="18">
        <f t="shared" si="17"/>
        <v>1.8703898840885247E-2</v>
      </c>
      <c r="X38" s="18" t="str">
        <f t="shared" si="18"/>
        <v/>
      </c>
      <c r="Y38" s="18" t="str">
        <f t="shared" si="19"/>
        <v/>
      </c>
      <c r="Z38" s="18" t="str">
        <f t="shared" si="20"/>
        <v/>
      </c>
      <c r="AA38" s="18" t="str">
        <f t="shared" si="21"/>
        <v/>
      </c>
    </row>
    <row r="39" spans="1:27">
      <c r="A39" s="11">
        <v>42060</v>
      </c>
      <c r="B39" s="12">
        <v>1052.45</v>
      </c>
      <c r="C39" s="12">
        <v>1340.55</v>
      </c>
      <c r="D39" s="9">
        <f t="shared" si="0"/>
        <v>-0.1050815445395941</v>
      </c>
      <c r="E39" s="9">
        <f t="shared" si="5"/>
        <v>-8.1586951330823651E-2</v>
      </c>
      <c r="F39" s="9">
        <f t="shared" si="6"/>
        <v>1.323165098081475E-2</v>
      </c>
      <c r="G39" s="9">
        <f t="shared" si="7"/>
        <v>-5.1815736623990465E-2</v>
      </c>
      <c r="H39" s="9">
        <f t="shared" si="8"/>
        <v>-0.11135816603765683</v>
      </c>
      <c r="I39" s="9">
        <f t="shared" si="9"/>
        <v>-1.7756358025794718</v>
      </c>
      <c r="J39" s="3">
        <f t="shared" si="10"/>
        <v>-1.4236875380508635E-2</v>
      </c>
      <c r="K39" s="3">
        <f t="shared" si="10"/>
        <v>2.3008241758241652E-2</v>
      </c>
      <c r="L39" s="15" t="str">
        <f t="shared" si="11"/>
        <v>Enter Trade</v>
      </c>
      <c r="M39" s="17">
        <v>-1.5578605651993369</v>
      </c>
      <c r="N39" s="15" t="str">
        <f t="shared" si="1"/>
        <v/>
      </c>
      <c r="O39" s="15" t="str">
        <f t="shared" si="2"/>
        <v>Enter Trade</v>
      </c>
      <c r="P39" s="15" t="str">
        <f t="shared" si="3"/>
        <v/>
      </c>
      <c r="Q39" s="15">
        <f t="shared" si="12"/>
        <v>1079.8</v>
      </c>
      <c r="R39" s="15" t="str">
        <f t="shared" si="4"/>
        <v/>
      </c>
      <c r="S39" s="15">
        <f t="shared" si="13"/>
        <v>1353.45</v>
      </c>
      <c r="T39" s="18" t="str">
        <f t="shared" si="14"/>
        <v/>
      </c>
      <c r="U39" s="18">
        <f t="shared" si="15"/>
        <v>4.6520282843319693E-3</v>
      </c>
      <c r="V39" s="18" t="str">
        <f t="shared" si="16"/>
        <v/>
      </c>
      <c r="W39" s="18">
        <f t="shared" si="17"/>
        <v>1.8703898840885247E-2</v>
      </c>
      <c r="X39" s="18" t="str">
        <f t="shared" si="18"/>
        <v/>
      </c>
      <c r="Y39" s="18" t="str">
        <f t="shared" si="19"/>
        <v/>
      </c>
      <c r="Z39" s="18" t="str">
        <f t="shared" si="20"/>
        <v/>
      </c>
      <c r="AA39" s="18" t="str">
        <f t="shared" si="21"/>
        <v/>
      </c>
    </row>
    <row r="40" spans="1:27">
      <c r="A40" s="11">
        <v>42061</v>
      </c>
      <c r="B40" s="12">
        <v>1038.1500000000001</v>
      </c>
      <c r="C40" s="12">
        <v>1345.7</v>
      </c>
      <c r="D40" s="9">
        <f t="shared" si="0"/>
        <v>-0.11268814411289363</v>
      </c>
      <c r="E40" s="9">
        <f t="shared" si="5"/>
        <v>-8.3133684046247158E-2</v>
      </c>
      <c r="F40" s="9">
        <f t="shared" si="6"/>
        <v>1.4067104741073862E-2</v>
      </c>
      <c r="G40" s="9">
        <f t="shared" si="7"/>
        <v>-5.1482698378830967E-2</v>
      </c>
      <c r="H40" s="9">
        <f t="shared" si="8"/>
        <v>-0.11478466971366336</v>
      </c>
      <c r="I40" s="9">
        <f t="shared" si="9"/>
        <v>-2.1009625371133995</v>
      </c>
      <c r="J40" s="3">
        <f t="shared" si="10"/>
        <v>-1.3587343816808355E-2</v>
      </c>
      <c r="K40" s="3">
        <f t="shared" si="10"/>
        <v>3.841706762149932E-3</v>
      </c>
      <c r="L40" s="15" t="str">
        <f t="shared" si="11"/>
        <v>Enter Trade</v>
      </c>
      <c r="M40" s="17">
        <v>-1.5578605651993369</v>
      </c>
      <c r="N40" s="15" t="str">
        <f t="shared" si="1"/>
        <v/>
      </c>
      <c r="O40" s="15" t="str">
        <f t="shared" si="2"/>
        <v>Enter Trade</v>
      </c>
      <c r="P40" s="15" t="str">
        <f t="shared" si="3"/>
        <v/>
      </c>
      <c r="Q40" s="15">
        <f t="shared" si="12"/>
        <v>1079.8</v>
      </c>
      <c r="R40" s="15" t="str">
        <f t="shared" si="4"/>
        <v/>
      </c>
      <c r="S40" s="15">
        <f t="shared" si="13"/>
        <v>1353.45</v>
      </c>
      <c r="T40" s="18" t="str">
        <f t="shared" si="14"/>
        <v/>
      </c>
      <c r="U40" s="18">
        <f t="shared" si="15"/>
        <v>4.6520282843319693E-3</v>
      </c>
      <c r="V40" s="18" t="str">
        <f t="shared" si="16"/>
        <v/>
      </c>
      <c r="W40" s="18">
        <f t="shared" si="17"/>
        <v>1.8703898840885247E-2</v>
      </c>
      <c r="X40" s="18" t="str">
        <f t="shared" si="18"/>
        <v/>
      </c>
      <c r="Y40" s="18" t="str">
        <f t="shared" si="19"/>
        <v/>
      </c>
      <c r="Z40" s="18" t="str">
        <f t="shared" si="20"/>
        <v/>
      </c>
      <c r="AA40" s="18" t="str">
        <f t="shared" si="21"/>
        <v/>
      </c>
    </row>
    <row r="41" spans="1:27">
      <c r="A41" s="11">
        <v>42062</v>
      </c>
      <c r="B41" s="12">
        <v>1054</v>
      </c>
      <c r="C41" s="12">
        <v>1347.4</v>
      </c>
      <c r="D41" s="9">
        <f t="shared" si="0"/>
        <v>-0.10665593214013175</v>
      </c>
      <c r="E41" s="9">
        <f t="shared" si="5"/>
        <v>-8.451213659421479E-2</v>
      </c>
      <c r="F41" s="9">
        <f t="shared" si="6"/>
        <v>1.4284010327589525E-2</v>
      </c>
      <c r="G41" s="9">
        <f t="shared" si="7"/>
        <v>-5.2373113357138359E-2</v>
      </c>
      <c r="H41" s="9">
        <f t="shared" si="8"/>
        <v>-0.11665115983129122</v>
      </c>
      <c r="I41" s="9">
        <f t="shared" si="9"/>
        <v>-1.5502505975612662</v>
      </c>
      <c r="J41" s="3">
        <f t="shared" si="10"/>
        <v>1.5267543225930652E-2</v>
      </c>
      <c r="K41" s="3">
        <f t="shared" si="10"/>
        <v>1.2632830497139372E-3</v>
      </c>
      <c r="L41" s="15" t="str">
        <f t="shared" si="11"/>
        <v>Enter Trade</v>
      </c>
      <c r="M41" s="17">
        <v>-1.5578605651993369</v>
      </c>
      <c r="N41" s="15" t="str">
        <f t="shared" si="1"/>
        <v/>
      </c>
      <c r="O41" s="15" t="str">
        <f t="shared" si="2"/>
        <v>Enter Trade</v>
      </c>
      <c r="P41" s="15" t="str">
        <f t="shared" si="3"/>
        <v/>
      </c>
      <c r="Q41" s="15">
        <f t="shared" si="12"/>
        <v>1079.8</v>
      </c>
      <c r="R41" s="15" t="str">
        <f t="shared" si="4"/>
        <v/>
      </c>
      <c r="S41" s="15">
        <f t="shared" si="13"/>
        <v>1353.45</v>
      </c>
      <c r="T41" s="18" t="str">
        <f t="shared" si="14"/>
        <v/>
      </c>
      <c r="U41" s="18">
        <f t="shared" si="15"/>
        <v>4.6520282843319693E-3</v>
      </c>
      <c r="V41" s="18" t="str">
        <f t="shared" si="16"/>
        <v/>
      </c>
      <c r="W41" s="18">
        <f t="shared" si="17"/>
        <v>1.8703898840885247E-2</v>
      </c>
      <c r="X41" s="18" t="str">
        <f t="shared" si="18"/>
        <v/>
      </c>
      <c r="Y41" s="18" t="str">
        <f t="shared" si="19"/>
        <v/>
      </c>
      <c r="Z41" s="18" t="str">
        <f t="shared" si="20"/>
        <v/>
      </c>
      <c r="AA41" s="18" t="str">
        <f t="shared" si="21"/>
        <v/>
      </c>
    </row>
    <row r="42" spans="1:27">
      <c r="A42" s="11">
        <v>42063</v>
      </c>
      <c r="B42" s="12">
        <v>1071.2</v>
      </c>
      <c r="C42" s="12">
        <v>1335.15</v>
      </c>
      <c r="D42" s="9">
        <f t="shared" si="0"/>
        <v>-9.5659496088233001E-2</v>
      </c>
      <c r="E42" s="9">
        <f t="shared" si="5"/>
        <v>-8.493117660662021E-2</v>
      </c>
      <c r="F42" s="9">
        <f t="shared" si="6"/>
        <v>1.4424505065320833E-2</v>
      </c>
      <c r="G42" s="9">
        <f t="shared" si="7"/>
        <v>-5.2476040209648335E-2</v>
      </c>
      <c r="H42" s="9">
        <f t="shared" si="8"/>
        <v>-0.11738631300359209</v>
      </c>
      <c r="I42" s="9">
        <f t="shared" si="9"/>
        <v>-0.74375650554594397</v>
      </c>
      <c r="J42" s="3">
        <f t="shared" si="10"/>
        <v>1.631878557874767E-2</v>
      </c>
      <c r="K42" s="3">
        <f t="shared" si="10"/>
        <v>-9.0915837910048973E-3</v>
      </c>
      <c r="L42" s="15" t="str">
        <f t="shared" si="11"/>
        <v/>
      </c>
      <c r="M42" s="17">
        <v>-1.5578605651993369</v>
      </c>
      <c r="N42" s="15" t="str">
        <f t="shared" si="1"/>
        <v/>
      </c>
      <c r="O42" s="15" t="str">
        <f t="shared" si="2"/>
        <v>Enter Trade</v>
      </c>
      <c r="P42" s="15" t="str">
        <f t="shared" si="3"/>
        <v/>
      </c>
      <c r="Q42" s="15">
        <f t="shared" si="12"/>
        <v>1079.8</v>
      </c>
      <c r="R42" s="15" t="str">
        <f t="shared" si="4"/>
        <v/>
      </c>
      <c r="S42" s="15">
        <f t="shared" si="13"/>
        <v>1353.45</v>
      </c>
      <c r="T42" s="18" t="str">
        <f t="shared" si="14"/>
        <v/>
      </c>
      <c r="U42" s="18">
        <f t="shared" si="15"/>
        <v>4.6520282843319693E-3</v>
      </c>
      <c r="V42" s="18" t="str">
        <f t="shared" si="16"/>
        <v/>
      </c>
      <c r="W42" s="18">
        <f t="shared" si="17"/>
        <v>1.8703898840885247E-2</v>
      </c>
      <c r="X42" s="18" t="str">
        <f t="shared" si="18"/>
        <v/>
      </c>
      <c r="Y42" s="18" t="str">
        <f t="shared" si="19"/>
        <v/>
      </c>
      <c r="Z42" s="18" t="str">
        <f t="shared" si="20"/>
        <v/>
      </c>
      <c r="AA42" s="18" t="str">
        <f t="shared" si="21"/>
        <v/>
      </c>
    </row>
    <row r="43" spans="1:27">
      <c r="A43" s="11">
        <v>42065</v>
      </c>
      <c r="B43" s="12">
        <v>1082.55</v>
      </c>
      <c r="C43" s="12">
        <v>1339.95</v>
      </c>
      <c r="D43" s="9">
        <f t="shared" si="0"/>
        <v>-9.2640628691031623E-2</v>
      </c>
      <c r="E43" s="9">
        <f t="shared" si="5"/>
        <v>-8.5465249880542063E-2</v>
      </c>
      <c r="F43" s="9">
        <f t="shared" si="6"/>
        <v>1.4402706786205706E-2</v>
      </c>
      <c r="G43" s="9">
        <f t="shared" si="7"/>
        <v>-5.3059159611579226E-2</v>
      </c>
      <c r="H43" s="9">
        <f t="shared" si="8"/>
        <v>-0.1178713401495049</v>
      </c>
      <c r="I43" s="9">
        <f t="shared" si="9"/>
        <v>-0.49819654853779499</v>
      </c>
      <c r="J43" s="3">
        <f t="shared" si="10"/>
        <v>1.0595593726661603E-2</v>
      </c>
      <c r="K43" s="3">
        <f t="shared" si="10"/>
        <v>3.5951016739691828E-3</v>
      </c>
      <c r="L43" s="15" t="str">
        <f t="shared" si="11"/>
        <v>Exit Trade</v>
      </c>
      <c r="M43" s="17">
        <v>-0.49819654853779499</v>
      </c>
      <c r="N43" s="15" t="str">
        <f t="shared" si="1"/>
        <v>Exit Trade</v>
      </c>
      <c r="O43" s="15" t="str">
        <f t="shared" si="2"/>
        <v>Exit Trade</v>
      </c>
      <c r="P43" s="15">
        <f t="shared" si="3"/>
        <v>1082.55</v>
      </c>
      <c r="Q43" s="15">
        <f t="shared" si="12"/>
        <v>1082.55</v>
      </c>
      <c r="R43" s="15">
        <f t="shared" si="4"/>
        <v>1339.95</v>
      </c>
      <c r="S43" s="15">
        <f t="shared" si="13"/>
        <v>1339.95</v>
      </c>
      <c r="T43" s="18">
        <f t="shared" si="14"/>
        <v>1.0595593726661603E-2</v>
      </c>
      <c r="U43" s="18">
        <f t="shared" si="15"/>
        <v>1.0595593726661603E-2</v>
      </c>
      <c r="V43" s="18">
        <f t="shared" si="16"/>
        <v>3.5951016739691828E-3</v>
      </c>
      <c r="W43" s="18">
        <f t="shared" si="17"/>
        <v>3.5951016739691828E-3</v>
      </c>
      <c r="X43" s="18">
        <f t="shared" si="18"/>
        <v>2.5467679199850934E-3</v>
      </c>
      <c r="Y43" s="18">
        <f t="shared" si="19"/>
        <v>9.974509586611946E-3</v>
      </c>
      <c r="Z43" s="18">
        <f t="shared" si="20"/>
        <v>1.2521277506597039E-2</v>
      </c>
      <c r="AA43" s="18">
        <f t="shared" si="21"/>
        <v>6.2606387532985197E-3</v>
      </c>
    </row>
    <row r="44" spans="1:27">
      <c r="A44" s="11">
        <v>42066</v>
      </c>
      <c r="B44" s="12">
        <v>1083.3499999999999</v>
      </c>
      <c r="C44" s="12">
        <v>1368.05</v>
      </c>
      <c r="D44" s="9">
        <f t="shared" si="0"/>
        <v>-0.10133318276896409</v>
      </c>
      <c r="E44" s="9">
        <f t="shared" si="5"/>
        <v>-8.6491833388276082E-2</v>
      </c>
      <c r="F44" s="9">
        <f t="shared" si="6"/>
        <v>1.4399453860753577E-2</v>
      </c>
      <c r="G44" s="9">
        <f t="shared" si="7"/>
        <v>-5.4093062201580534E-2</v>
      </c>
      <c r="H44" s="9">
        <f t="shared" si="8"/>
        <v>-0.11889060457497164</v>
      </c>
      <c r="I44" s="9">
        <f t="shared" si="9"/>
        <v>-1.0306883527811317</v>
      </c>
      <c r="J44" s="3">
        <f t="shared" si="10"/>
        <v>7.3899588933532359E-4</v>
      </c>
      <c r="K44" s="3">
        <f t="shared" si="10"/>
        <v>2.0970931751184679E-2</v>
      </c>
      <c r="L44" s="15" t="str">
        <f t="shared" si="11"/>
        <v/>
      </c>
      <c r="M44" s="17">
        <v>-0.49819654853779499</v>
      </c>
      <c r="N44" s="15" t="str">
        <f t="shared" si="1"/>
        <v/>
      </c>
      <c r="O44" s="15" t="str">
        <f t="shared" si="2"/>
        <v>Exit Trade</v>
      </c>
      <c r="P44" s="15" t="str">
        <f t="shared" si="3"/>
        <v/>
      </c>
      <c r="Q44" s="15">
        <f t="shared" si="12"/>
        <v>1082.55</v>
      </c>
      <c r="R44" s="15" t="str">
        <f t="shared" si="4"/>
        <v/>
      </c>
      <c r="S44" s="15">
        <f t="shared" si="13"/>
        <v>1339.95</v>
      </c>
      <c r="T44" s="18" t="str">
        <f t="shared" si="14"/>
        <v/>
      </c>
      <c r="U44" s="18">
        <f t="shared" si="15"/>
        <v>1.0595593726661603E-2</v>
      </c>
      <c r="V44" s="18" t="str">
        <f t="shared" si="16"/>
        <v/>
      </c>
      <c r="W44" s="18">
        <f t="shared" si="17"/>
        <v>3.5951016739691828E-3</v>
      </c>
      <c r="X44" s="18" t="str">
        <f t="shared" si="18"/>
        <v/>
      </c>
      <c r="Y44" s="18" t="str">
        <f t="shared" si="19"/>
        <v/>
      </c>
      <c r="Z44" s="18" t="str">
        <f t="shared" si="20"/>
        <v/>
      </c>
      <c r="AA44" s="18" t="str">
        <f t="shared" si="21"/>
        <v/>
      </c>
    </row>
    <row r="45" spans="1:27">
      <c r="A45" s="11">
        <v>42067</v>
      </c>
      <c r="B45" s="12">
        <v>1065.3</v>
      </c>
      <c r="C45" s="12">
        <v>1367.7</v>
      </c>
      <c r="D45" s="9">
        <f t="shared" si="0"/>
        <v>-0.10851891990034687</v>
      </c>
      <c r="E45" s="9">
        <f t="shared" si="5"/>
        <v>-8.7161006348828771E-2</v>
      </c>
      <c r="F45" s="9">
        <f t="shared" si="6"/>
        <v>1.4949262160565035E-2</v>
      </c>
      <c r="G45" s="9">
        <f t="shared" si="7"/>
        <v>-5.3525166487557445E-2</v>
      </c>
      <c r="H45" s="9">
        <f t="shared" si="8"/>
        <v>-0.12079684621010009</v>
      </c>
      <c r="I45" s="9">
        <f t="shared" si="9"/>
        <v>-1.4286934914994387</v>
      </c>
      <c r="J45" s="3">
        <f t="shared" si="10"/>
        <v>-1.6661282134120974E-2</v>
      </c>
      <c r="K45" s="3">
        <f t="shared" si="10"/>
        <v>-2.5583860239019706E-4</v>
      </c>
      <c r="L45" s="15" t="str">
        <f t="shared" si="11"/>
        <v/>
      </c>
      <c r="M45" s="17">
        <v>-0.49819654853779499</v>
      </c>
      <c r="N45" s="15" t="str">
        <f t="shared" si="1"/>
        <v/>
      </c>
      <c r="O45" s="15" t="str">
        <f t="shared" si="2"/>
        <v>Exit Trade</v>
      </c>
      <c r="P45" s="15" t="str">
        <f t="shared" si="3"/>
        <v/>
      </c>
      <c r="Q45" s="15">
        <f t="shared" si="12"/>
        <v>1082.55</v>
      </c>
      <c r="R45" s="15" t="str">
        <f t="shared" si="4"/>
        <v/>
      </c>
      <c r="S45" s="15">
        <f t="shared" si="13"/>
        <v>1339.95</v>
      </c>
      <c r="T45" s="18" t="str">
        <f t="shared" si="14"/>
        <v/>
      </c>
      <c r="U45" s="18">
        <f t="shared" si="15"/>
        <v>1.0595593726661603E-2</v>
      </c>
      <c r="V45" s="18" t="str">
        <f t="shared" si="16"/>
        <v/>
      </c>
      <c r="W45" s="18">
        <f t="shared" si="17"/>
        <v>3.5951016739691828E-3</v>
      </c>
      <c r="X45" s="18" t="str">
        <f t="shared" si="18"/>
        <v/>
      </c>
      <c r="Y45" s="18" t="str">
        <f t="shared" si="19"/>
        <v/>
      </c>
      <c r="Z45" s="18" t="str">
        <f t="shared" si="20"/>
        <v/>
      </c>
      <c r="AA45" s="18" t="str">
        <f t="shared" si="21"/>
        <v/>
      </c>
    </row>
    <row r="46" spans="1:27">
      <c r="A46" s="11">
        <v>42068</v>
      </c>
      <c r="B46" s="12">
        <v>1085.0999999999999</v>
      </c>
      <c r="C46" s="12">
        <v>1394.8</v>
      </c>
      <c r="D46" s="9">
        <f t="shared" si="0"/>
        <v>-0.10904217522265677</v>
      </c>
      <c r="E46" s="9">
        <f t="shared" si="5"/>
        <v>-8.7426840563048946E-2</v>
      </c>
      <c r="F46" s="9">
        <f t="shared" si="6"/>
        <v>1.5272487607428574E-2</v>
      </c>
      <c r="G46" s="9">
        <f t="shared" si="7"/>
        <v>-5.3063743446334653E-2</v>
      </c>
      <c r="H46" s="9">
        <f t="shared" si="8"/>
        <v>-0.12178993767976323</v>
      </c>
      <c r="I46" s="9">
        <f t="shared" si="9"/>
        <v>-1.4153119789793822</v>
      </c>
      <c r="J46" s="3">
        <f t="shared" si="10"/>
        <v>1.8586313714446592E-2</v>
      </c>
      <c r="K46" s="3">
        <f t="shared" si="10"/>
        <v>1.9814286758792064E-2</v>
      </c>
      <c r="L46" s="15" t="str">
        <f t="shared" si="11"/>
        <v/>
      </c>
      <c r="M46" s="17">
        <v>-0.49819654853779499</v>
      </c>
      <c r="N46" s="15" t="str">
        <f t="shared" si="1"/>
        <v/>
      </c>
      <c r="O46" s="15" t="str">
        <f t="shared" si="2"/>
        <v>Exit Trade</v>
      </c>
      <c r="P46" s="15" t="str">
        <f t="shared" si="3"/>
        <v/>
      </c>
      <c r="Q46" s="15">
        <f t="shared" si="12"/>
        <v>1082.55</v>
      </c>
      <c r="R46" s="15" t="str">
        <f t="shared" si="4"/>
        <v/>
      </c>
      <c r="S46" s="15">
        <f t="shared" si="13"/>
        <v>1339.95</v>
      </c>
      <c r="T46" s="18" t="str">
        <f t="shared" si="14"/>
        <v/>
      </c>
      <c r="U46" s="18">
        <f t="shared" si="15"/>
        <v>1.0595593726661603E-2</v>
      </c>
      <c r="V46" s="18" t="str">
        <f t="shared" si="16"/>
        <v/>
      </c>
      <c r="W46" s="18">
        <f t="shared" si="17"/>
        <v>3.5951016739691828E-3</v>
      </c>
      <c r="X46" s="18" t="str">
        <f t="shared" si="18"/>
        <v/>
      </c>
      <c r="Y46" s="18" t="str">
        <f t="shared" si="19"/>
        <v/>
      </c>
      <c r="Z46" s="18" t="str">
        <f t="shared" si="20"/>
        <v/>
      </c>
      <c r="AA46" s="18" t="str">
        <f t="shared" si="21"/>
        <v/>
      </c>
    </row>
    <row r="47" spans="1:27">
      <c r="A47" s="11">
        <v>42072</v>
      </c>
      <c r="B47" s="12">
        <v>1059</v>
      </c>
      <c r="C47" s="12">
        <v>1368.35</v>
      </c>
      <c r="D47" s="9">
        <f t="shared" si="0"/>
        <v>-0.1113012364192623</v>
      </c>
      <c r="E47" s="9">
        <f t="shared" si="5"/>
        <v>-8.7871577394645642E-2</v>
      </c>
      <c r="F47" s="9">
        <f t="shared" si="6"/>
        <v>1.5775735792549195E-2</v>
      </c>
      <c r="G47" s="9">
        <f t="shared" si="7"/>
        <v>-5.2376171861409949E-2</v>
      </c>
      <c r="H47" s="9">
        <f t="shared" si="8"/>
        <v>-0.12336698292788134</v>
      </c>
      <c r="I47" s="9">
        <f t="shared" si="9"/>
        <v>-1.4851706020382502</v>
      </c>
      <c r="J47" s="3">
        <f t="shared" si="10"/>
        <v>-2.4053082665192068E-2</v>
      </c>
      <c r="K47" s="3">
        <f t="shared" si="10"/>
        <v>-1.8963292228276488E-2</v>
      </c>
      <c r="L47" s="15" t="str">
        <f t="shared" si="11"/>
        <v/>
      </c>
      <c r="M47" s="17">
        <v>-0.49819654853779499</v>
      </c>
      <c r="N47" s="15" t="str">
        <f t="shared" si="1"/>
        <v/>
      </c>
      <c r="O47" s="15" t="str">
        <f t="shared" si="2"/>
        <v>Exit Trade</v>
      </c>
      <c r="P47" s="15" t="str">
        <f t="shared" si="3"/>
        <v/>
      </c>
      <c r="Q47" s="15">
        <f t="shared" si="12"/>
        <v>1082.55</v>
      </c>
      <c r="R47" s="15" t="str">
        <f t="shared" si="4"/>
        <v/>
      </c>
      <c r="S47" s="15">
        <f t="shared" si="13"/>
        <v>1339.95</v>
      </c>
      <c r="T47" s="18" t="str">
        <f t="shared" si="14"/>
        <v/>
      </c>
      <c r="U47" s="18">
        <f t="shared" si="15"/>
        <v>1.0595593726661603E-2</v>
      </c>
      <c r="V47" s="18" t="str">
        <f t="shared" si="16"/>
        <v/>
      </c>
      <c r="W47" s="18">
        <f t="shared" si="17"/>
        <v>3.5951016739691828E-3</v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</row>
    <row r="48" spans="1:27">
      <c r="A48" s="11">
        <v>42073</v>
      </c>
      <c r="B48" s="12">
        <v>1052.55</v>
      </c>
      <c r="C48" s="12">
        <v>1312.4</v>
      </c>
      <c r="D48" s="9">
        <f t="shared" si="0"/>
        <v>-9.5823486129513372E-2</v>
      </c>
      <c r="E48" s="9">
        <f t="shared" si="5"/>
        <v>-8.7984948507728117E-2</v>
      </c>
      <c r="F48" s="9">
        <f t="shared" si="6"/>
        <v>1.5821721276215735E-2</v>
      </c>
      <c r="G48" s="9">
        <f t="shared" si="7"/>
        <v>-5.2386075636242715E-2</v>
      </c>
      <c r="H48" s="9">
        <f t="shared" si="8"/>
        <v>-0.12358382137921352</v>
      </c>
      <c r="I48" s="9">
        <f t="shared" si="9"/>
        <v>-0.49542887811888497</v>
      </c>
      <c r="J48" s="3">
        <f t="shared" si="10"/>
        <v>-6.0906515580736974E-3</v>
      </c>
      <c r="K48" s="3">
        <f t="shared" si="10"/>
        <v>-4.0888661526656059E-2</v>
      </c>
      <c r="L48" s="15" t="str">
        <f t="shared" si="11"/>
        <v>Exit Trade</v>
      </c>
      <c r="M48" s="17">
        <v>-0.49819654853779499</v>
      </c>
      <c r="N48" s="15" t="str">
        <f t="shared" si="1"/>
        <v/>
      </c>
      <c r="O48" s="15" t="str">
        <f t="shared" si="2"/>
        <v>Exit Trade</v>
      </c>
      <c r="P48" s="15" t="str">
        <f t="shared" si="3"/>
        <v/>
      </c>
      <c r="Q48" s="15">
        <f t="shared" si="12"/>
        <v>1082.55</v>
      </c>
      <c r="R48" s="15" t="str">
        <f t="shared" si="4"/>
        <v/>
      </c>
      <c r="S48" s="15">
        <f t="shared" si="13"/>
        <v>1339.95</v>
      </c>
      <c r="T48" s="18" t="str">
        <f t="shared" si="14"/>
        <v/>
      </c>
      <c r="U48" s="18">
        <f t="shared" si="15"/>
        <v>1.0595593726661603E-2</v>
      </c>
      <c r="V48" s="18" t="str">
        <f t="shared" si="16"/>
        <v/>
      </c>
      <c r="W48" s="18">
        <f t="shared" si="17"/>
        <v>3.5951016739691828E-3</v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</row>
    <row r="49" spans="1:27">
      <c r="A49" s="11">
        <v>42074</v>
      </c>
      <c r="B49" s="12">
        <v>1056.45</v>
      </c>
      <c r="C49" s="12">
        <v>1322.75</v>
      </c>
      <c r="D49" s="9">
        <f t="shared" si="0"/>
        <v>-9.7628822756081896E-2</v>
      </c>
      <c r="E49" s="9">
        <f t="shared" si="5"/>
        <v>-8.8299846420874392E-2</v>
      </c>
      <c r="F49" s="9">
        <f t="shared" si="6"/>
        <v>1.5919484662478809E-2</v>
      </c>
      <c r="G49" s="9">
        <f t="shared" si="7"/>
        <v>-5.2481005930297073E-2</v>
      </c>
      <c r="H49" s="9">
        <f t="shared" si="8"/>
        <v>-0.12411868691145171</v>
      </c>
      <c r="I49" s="9">
        <f t="shared" si="9"/>
        <v>-0.586009945233673</v>
      </c>
      <c r="J49" s="3">
        <f t="shared" si="10"/>
        <v>3.7052871597549678E-3</v>
      </c>
      <c r="K49" s="3">
        <f t="shared" si="10"/>
        <v>7.8863151478207171E-3</v>
      </c>
      <c r="L49" s="15" t="str">
        <f t="shared" si="11"/>
        <v/>
      </c>
      <c r="M49" s="17">
        <v>-0.49819654853779499</v>
      </c>
      <c r="N49" s="15" t="str">
        <f t="shared" si="1"/>
        <v/>
      </c>
      <c r="O49" s="15" t="str">
        <f t="shared" si="2"/>
        <v>Exit Trade</v>
      </c>
      <c r="P49" s="15" t="str">
        <f t="shared" si="3"/>
        <v/>
      </c>
      <c r="Q49" s="15">
        <f t="shared" si="12"/>
        <v>1082.55</v>
      </c>
      <c r="R49" s="15" t="str">
        <f t="shared" si="4"/>
        <v/>
      </c>
      <c r="S49" s="15">
        <f t="shared" si="13"/>
        <v>1339.95</v>
      </c>
      <c r="T49" s="18" t="str">
        <f t="shared" si="14"/>
        <v/>
      </c>
      <c r="U49" s="18">
        <f t="shared" si="15"/>
        <v>1.0595593726661603E-2</v>
      </c>
      <c r="V49" s="18" t="str">
        <f t="shared" si="16"/>
        <v/>
      </c>
      <c r="W49" s="18">
        <f t="shared" si="17"/>
        <v>3.5951016739691828E-3</v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</row>
    <row r="50" spans="1:27">
      <c r="A50" s="11">
        <v>42075</v>
      </c>
      <c r="B50" s="12">
        <v>1054.5999999999999</v>
      </c>
      <c r="C50" s="12">
        <v>1332.85</v>
      </c>
      <c r="D50" s="9">
        <f t="shared" si="0"/>
        <v>-0.10169350932176235</v>
      </c>
      <c r="E50" s="9">
        <f t="shared" si="5"/>
        <v>-8.8224170305564981E-2</v>
      </c>
      <c r="F50" s="9">
        <f t="shared" si="6"/>
        <v>1.5847689867267208E-2</v>
      </c>
      <c r="G50" s="9">
        <f t="shared" si="7"/>
        <v>-5.2566868104213765E-2</v>
      </c>
      <c r="H50" s="9">
        <f t="shared" si="8"/>
        <v>-0.1238814725069162</v>
      </c>
      <c r="I50" s="9">
        <f t="shared" si="9"/>
        <v>-0.84992444507749831</v>
      </c>
      <c r="J50" s="3">
        <f t="shared" si="10"/>
        <v>-1.7511477116760247E-3</v>
      </c>
      <c r="K50" s="3">
        <f t="shared" si="10"/>
        <v>7.6356076356075666E-3</v>
      </c>
      <c r="L50" s="15" t="str">
        <f t="shared" si="11"/>
        <v/>
      </c>
      <c r="M50" s="17">
        <v>-0.49819654853779499</v>
      </c>
      <c r="N50" s="15" t="str">
        <f t="shared" si="1"/>
        <v/>
      </c>
      <c r="O50" s="15" t="str">
        <f t="shared" si="2"/>
        <v>Exit Trade</v>
      </c>
      <c r="P50" s="15" t="str">
        <f t="shared" si="3"/>
        <v/>
      </c>
      <c r="Q50" s="15">
        <f t="shared" si="12"/>
        <v>1082.55</v>
      </c>
      <c r="R50" s="15" t="str">
        <f t="shared" si="4"/>
        <v/>
      </c>
      <c r="S50" s="15">
        <f t="shared" si="13"/>
        <v>1339.95</v>
      </c>
      <c r="T50" s="18" t="str">
        <f t="shared" si="14"/>
        <v/>
      </c>
      <c r="U50" s="18">
        <f t="shared" si="15"/>
        <v>1.0595593726661603E-2</v>
      </c>
      <c r="V50" s="18" t="str">
        <f t="shared" si="16"/>
        <v/>
      </c>
      <c r="W50" s="18">
        <f t="shared" si="17"/>
        <v>3.5951016739691828E-3</v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</row>
    <row r="51" spans="1:27">
      <c r="A51" s="11">
        <v>42076</v>
      </c>
      <c r="B51" s="12">
        <v>1042.6500000000001</v>
      </c>
      <c r="C51" s="12">
        <v>1328.05</v>
      </c>
      <c r="D51" s="9">
        <f t="shared" si="0"/>
        <v>-0.10507587860773303</v>
      </c>
      <c r="E51" s="9">
        <f t="shared" si="5"/>
        <v>-8.9070258267365837E-2</v>
      </c>
      <c r="F51" s="9">
        <f t="shared" si="6"/>
        <v>1.6052775354834931E-2</v>
      </c>
      <c r="G51" s="9">
        <f t="shared" si="7"/>
        <v>-5.2951513718987243E-2</v>
      </c>
      <c r="H51" s="9">
        <f t="shared" si="8"/>
        <v>-0.12518900281574444</v>
      </c>
      <c r="I51" s="9">
        <f t="shared" si="9"/>
        <v>-0.99706250081836867</v>
      </c>
      <c r="J51" s="3">
        <f t="shared" si="10"/>
        <v>-1.1331310449459338E-2</v>
      </c>
      <c r="K51" s="3">
        <f t="shared" si="10"/>
        <v>-3.6013054732340136E-3</v>
      </c>
      <c r="L51" s="15" t="str">
        <f t="shared" si="11"/>
        <v/>
      </c>
      <c r="M51" s="17">
        <v>-0.49819654853779499</v>
      </c>
      <c r="N51" s="15" t="str">
        <f t="shared" si="1"/>
        <v/>
      </c>
      <c r="O51" s="15" t="str">
        <f t="shared" si="2"/>
        <v>Exit Trade</v>
      </c>
      <c r="P51" s="15" t="str">
        <f t="shared" si="3"/>
        <v/>
      </c>
      <c r="Q51" s="15">
        <f t="shared" si="12"/>
        <v>1082.55</v>
      </c>
      <c r="R51" s="15" t="str">
        <f t="shared" si="4"/>
        <v/>
      </c>
      <c r="S51" s="15">
        <f t="shared" si="13"/>
        <v>1339.95</v>
      </c>
      <c r="T51" s="18" t="str">
        <f t="shared" si="14"/>
        <v/>
      </c>
      <c r="U51" s="18">
        <f t="shared" si="15"/>
        <v>1.0595593726661603E-2</v>
      </c>
      <c r="V51" s="18" t="str">
        <f t="shared" si="16"/>
        <v/>
      </c>
      <c r="W51" s="18">
        <f t="shared" si="17"/>
        <v>3.5951016739691828E-3</v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</row>
    <row r="52" spans="1:27">
      <c r="A52" s="11">
        <v>42079</v>
      </c>
      <c r="B52" s="12">
        <v>1051.55</v>
      </c>
      <c r="C52" s="12">
        <v>1305.7</v>
      </c>
      <c r="D52" s="9">
        <f t="shared" si="0"/>
        <v>-9.4013476393536924E-2</v>
      </c>
      <c r="E52" s="9">
        <f t="shared" si="5"/>
        <v>-8.9908221787312101E-2</v>
      </c>
      <c r="F52" s="9">
        <f t="shared" si="6"/>
        <v>1.5612285644519179E-2</v>
      </c>
      <c r="G52" s="9">
        <f t="shared" si="7"/>
        <v>-5.4780579087143948E-2</v>
      </c>
      <c r="H52" s="9">
        <f t="shared" si="8"/>
        <v>-0.12503586448748025</v>
      </c>
      <c r="I52" s="9">
        <f t="shared" si="9"/>
        <v>-0.26295026235738944</v>
      </c>
      <c r="J52" s="3">
        <f t="shared" si="10"/>
        <v>8.5359420706851413E-3</v>
      </c>
      <c r="K52" s="3">
        <f t="shared" si="10"/>
        <v>-1.682918564813065E-2</v>
      </c>
      <c r="L52" s="15" t="str">
        <f t="shared" si="11"/>
        <v>Exit Trade</v>
      </c>
      <c r="M52" s="17">
        <v>-0.49819654853779499</v>
      </c>
      <c r="N52" s="15" t="str">
        <f t="shared" si="1"/>
        <v/>
      </c>
      <c r="O52" s="15" t="str">
        <f t="shared" si="2"/>
        <v>Exit Trade</v>
      </c>
      <c r="P52" s="15" t="str">
        <f t="shared" si="3"/>
        <v/>
      </c>
      <c r="Q52" s="15">
        <f t="shared" si="12"/>
        <v>1082.55</v>
      </c>
      <c r="R52" s="15" t="str">
        <f t="shared" si="4"/>
        <v/>
      </c>
      <c r="S52" s="15">
        <f t="shared" si="13"/>
        <v>1339.95</v>
      </c>
      <c r="T52" s="18" t="str">
        <f t="shared" si="14"/>
        <v/>
      </c>
      <c r="U52" s="18">
        <f t="shared" si="15"/>
        <v>1.0595593726661603E-2</v>
      </c>
      <c r="V52" s="18" t="str">
        <f t="shared" si="16"/>
        <v/>
      </c>
      <c r="W52" s="18">
        <f t="shared" si="17"/>
        <v>3.5951016739691828E-3</v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</row>
    <row r="53" spans="1:27">
      <c r="A53" s="11">
        <v>42080</v>
      </c>
      <c r="B53" s="12">
        <v>1058.05</v>
      </c>
      <c r="C53" s="12">
        <v>1339.45</v>
      </c>
      <c r="D53" s="9">
        <f t="shared" si="0"/>
        <v>-0.10242031504668223</v>
      </c>
      <c r="E53" s="9">
        <f t="shared" si="5"/>
        <v>-9.1005645573754942E-2</v>
      </c>
      <c r="F53" s="9">
        <f t="shared" si="6"/>
        <v>1.5281710179887508E-2</v>
      </c>
      <c r="G53" s="9">
        <f t="shared" si="7"/>
        <v>-5.6621797669008052E-2</v>
      </c>
      <c r="H53" s="9">
        <f t="shared" si="8"/>
        <v>-0.12538949347850184</v>
      </c>
      <c r="I53" s="9">
        <f t="shared" si="9"/>
        <v>-0.74694974178677354</v>
      </c>
      <c r="J53" s="3">
        <f t="shared" si="10"/>
        <v>6.1813513385003092E-3</v>
      </c>
      <c r="K53" s="3">
        <f t="shared" si="10"/>
        <v>2.5848204028490463E-2</v>
      </c>
      <c r="L53" s="15" t="str">
        <f t="shared" si="11"/>
        <v/>
      </c>
      <c r="M53" s="17">
        <v>-0.49819654853779499</v>
      </c>
      <c r="N53" s="15" t="str">
        <f t="shared" si="1"/>
        <v/>
      </c>
      <c r="O53" s="15" t="str">
        <f t="shared" si="2"/>
        <v>Exit Trade</v>
      </c>
      <c r="P53" s="15" t="str">
        <f t="shared" si="3"/>
        <v/>
      </c>
      <c r="Q53" s="15">
        <f t="shared" si="12"/>
        <v>1082.55</v>
      </c>
      <c r="R53" s="15" t="str">
        <f t="shared" si="4"/>
        <v/>
      </c>
      <c r="S53" s="15">
        <f t="shared" si="13"/>
        <v>1339.95</v>
      </c>
      <c r="T53" s="18" t="str">
        <f t="shared" si="14"/>
        <v/>
      </c>
      <c r="U53" s="18">
        <f t="shared" si="15"/>
        <v>1.0595593726661603E-2</v>
      </c>
      <c r="V53" s="18" t="str">
        <f t="shared" si="16"/>
        <v/>
      </c>
      <c r="W53" s="18">
        <f t="shared" si="17"/>
        <v>3.5951016739691828E-3</v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</row>
    <row r="54" spans="1:27">
      <c r="A54" s="11">
        <v>42081</v>
      </c>
      <c r="B54" s="12">
        <v>1063.55</v>
      </c>
      <c r="C54" s="12">
        <v>1322.05</v>
      </c>
      <c r="D54" s="9">
        <f t="shared" si="0"/>
        <v>-9.448996857113004E-2</v>
      </c>
      <c r="E54" s="9">
        <f t="shared" si="5"/>
        <v>-9.2056123600782108E-2</v>
      </c>
      <c r="F54" s="9">
        <f t="shared" si="6"/>
        <v>1.4342777589183207E-2</v>
      </c>
      <c r="G54" s="9">
        <f t="shared" si="7"/>
        <v>-5.9784874025119894E-2</v>
      </c>
      <c r="H54" s="9">
        <f t="shared" si="8"/>
        <v>-0.12432737317644432</v>
      </c>
      <c r="I54" s="9">
        <f t="shared" si="9"/>
        <v>-0.16969132758381802</v>
      </c>
      <c r="J54" s="3">
        <f t="shared" si="10"/>
        <v>5.1982420490525021E-3</v>
      </c>
      <c r="K54" s="3">
        <f t="shared" si="10"/>
        <v>-1.2990406510134824E-2</v>
      </c>
      <c r="L54" s="15" t="str">
        <f t="shared" si="11"/>
        <v>Exit Trade</v>
      </c>
      <c r="M54" s="17">
        <v>-0.49819654853779499</v>
      </c>
      <c r="N54" s="15" t="str">
        <f t="shared" si="1"/>
        <v/>
      </c>
      <c r="O54" s="15" t="str">
        <f t="shared" si="2"/>
        <v>Exit Trade</v>
      </c>
      <c r="P54" s="15" t="str">
        <f t="shared" si="3"/>
        <v/>
      </c>
      <c r="Q54" s="15">
        <f t="shared" si="12"/>
        <v>1082.55</v>
      </c>
      <c r="R54" s="15" t="str">
        <f t="shared" si="4"/>
        <v/>
      </c>
      <c r="S54" s="15">
        <f t="shared" si="13"/>
        <v>1339.95</v>
      </c>
      <c r="T54" s="18" t="str">
        <f t="shared" si="14"/>
        <v/>
      </c>
      <c r="U54" s="18">
        <f t="shared" si="15"/>
        <v>1.0595593726661603E-2</v>
      </c>
      <c r="V54" s="18" t="str">
        <f t="shared" si="16"/>
        <v/>
      </c>
      <c r="W54" s="18">
        <f t="shared" si="17"/>
        <v>3.5951016739691828E-3</v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</row>
    <row r="55" spans="1:27">
      <c r="A55" s="11">
        <v>42082</v>
      </c>
      <c r="B55" s="12">
        <v>1052.2</v>
      </c>
      <c r="C55" s="12">
        <v>1327.7</v>
      </c>
      <c r="D55" s="9">
        <f t="shared" si="0"/>
        <v>-0.10100165779443399</v>
      </c>
      <c r="E55" s="9">
        <f t="shared" si="5"/>
        <v>-9.3345509979563979E-2</v>
      </c>
      <c r="F55" s="9">
        <f t="shared" si="6"/>
        <v>1.3276446306303686E-2</v>
      </c>
      <c r="G55" s="9">
        <f t="shared" si="7"/>
        <v>-6.3473505790380691E-2</v>
      </c>
      <c r="H55" s="9">
        <f t="shared" si="8"/>
        <v>-0.12321751416874727</v>
      </c>
      <c r="I55" s="9">
        <f t="shared" si="9"/>
        <v>-0.57667147053009593</v>
      </c>
      <c r="J55" s="3">
        <f t="shared" si="10"/>
        <v>-1.0671806685158111E-2</v>
      </c>
      <c r="K55" s="3">
        <f t="shared" si="10"/>
        <v>4.2736658976590073E-3</v>
      </c>
      <c r="L55" s="15" t="str">
        <f t="shared" si="11"/>
        <v/>
      </c>
      <c r="M55" s="17">
        <v>-0.49819654853779499</v>
      </c>
      <c r="N55" s="15" t="str">
        <f t="shared" si="1"/>
        <v/>
      </c>
      <c r="O55" s="15" t="str">
        <f t="shared" si="2"/>
        <v>Exit Trade</v>
      </c>
      <c r="P55" s="15" t="str">
        <f t="shared" si="3"/>
        <v/>
      </c>
      <c r="Q55" s="15">
        <f t="shared" si="12"/>
        <v>1082.55</v>
      </c>
      <c r="R55" s="15" t="str">
        <f t="shared" si="4"/>
        <v/>
      </c>
      <c r="S55" s="15">
        <f t="shared" si="13"/>
        <v>1339.95</v>
      </c>
      <c r="T55" s="18" t="str">
        <f t="shared" si="14"/>
        <v/>
      </c>
      <c r="U55" s="18">
        <f t="shared" si="15"/>
        <v>1.0595593726661603E-2</v>
      </c>
      <c r="V55" s="18" t="str">
        <f t="shared" si="16"/>
        <v/>
      </c>
      <c r="W55" s="18">
        <f t="shared" si="17"/>
        <v>3.5951016739691828E-3</v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</row>
    <row r="56" spans="1:27">
      <c r="A56" s="11">
        <v>42083</v>
      </c>
      <c r="B56" s="12">
        <v>1055.9000000000001</v>
      </c>
      <c r="C56" s="12">
        <v>1338.45</v>
      </c>
      <c r="D56" s="9">
        <f t="shared" si="0"/>
        <v>-0.10297936216267105</v>
      </c>
      <c r="E56" s="9">
        <f t="shared" si="5"/>
        <v>-9.4656127792517933E-2</v>
      </c>
      <c r="F56" s="9">
        <f t="shared" si="6"/>
        <v>1.2136800617863864E-2</v>
      </c>
      <c r="G56" s="9">
        <f t="shared" si="7"/>
        <v>-6.7348326402324243E-2</v>
      </c>
      <c r="H56" s="9">
        <f t="shared" si="8"/>
        <v>-0.12196392918271162</v>
      </c>
      <c r="I56" s="9">
        <f t="shared" si="9"/>
        <v>-0.6857848812233388</v>
      </c>
      <c r="J56" s="3">
        <f t="shared" si="10"/>
        <v>3.5164417411138998E-3</v>
      </c>
      <c r="K56" s="3">
        <f t="shared" si="10"/>
        <v>8.0967085938088417E-3</v>
      </c>
      <c r="L56" s="15" t="str">
        <f t="shared" si="11"/>
        <v/>
      </c>
      <c r="M56" s="17">
        <v>-0.49819654853779499</v>
      </c>
      <c r="N56" s="15" t="str">
        <f t="shared" si="1"/>
        <v/>
      </c>
      <c r="O56" s="15" t="str">
        <f t="shared" si="2"/>
        <v>Exit Trade</v>
      </c>
      <c r="P56" s="15" t="str">
        <f t="shared" si="3"/>
        <v/>
      </c>
      <c r="Q56" s="15">
        <f t="shared" si="12"/>
        <v>1082.55</v>
      </c>
      <c r="R56" s="15" t="str">
        <f t="shared" si="4"/>
        <v/>
      </c>
      <c r="S56" s="15">
        <f t="shared" si="13"/>
        <v>1339.95</v>
      </c>
      <c r="T56" s="18" t="str">
        <f t="shared" si="14"/>
        <v/>
      </c>
      <c r="U56" s="18">
        <f t="shared" si="15"/>
        <v>1.0595593726661603E-2</v>
      </c>
      <c r="V56" s="18" t="str">
        <f t="shared" si="16"/>
        <v/>
      </c>
      <c r="W56" s="18">
        <f t="shared" si="17"/>
        <v>3.5951016739691828E-3</v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</row>
    <row r="57" spans="1:27">
      <c r="A57" s="11">
        <v>42086</v>
      </c>
      <c r="B57" s="12">
        <v>1047.75</v>
      </c>
      <c r="C57" s="12">
        <v>1345.7</v>
      </c>
      <c r="D57" s="9">
        <f t="shared" si="0"/>
        <v>-0.10869058290344887</v>
      </c>
      <c r="E57" s="9">
        <f t="shared" si="5"/>
        <v>-9.5453747204858386E-2</v>
      </c>
      <c r="F57" s="9">
        <f t="shared" si="6"/>
        <v>1.2249901086335552E-2</v>
      </c>
      <c r="G57" s="9">
        <f t="shared" si="7"/>
        <v>-6.7891469760603396E-2</v>
      </c>
      <c r="H57" s="9">
        <f t="shared" si="8"/>
        <v>-0.12301602464911338</v>
      </c>
      <c r="I57" s="9">
        <f t="shared" si="9"/>
        <v>-1.0805667413393099</v>
      </c>
      <c r="J57" s="3">
        <f t="shared" si="10"/>
        <v>-7.7185339520788807E-3</v>
      </c>
      <c r="K57" s="3">
        <f t="shared" si="10"/>
        <v>5.4167133624715156E-3</v>
      </c>
      <c r="L57" s="15" t="str">
        <f t="shared" si="11"/>
        <v/>
      </c>
      <c r="M57" s="17">
        <v>-0.49819654853779499</v>
      </c>
      <c r="N57" s="15" t="str">
        <f t="shared" si="1"/>
        <v/>
      </c>
      <c r="O57" s="15" t="str">
        <f t="shared" si="2"/>
        <v>Exit Trade</v>
      </c>
      <c r="P57" s="15" t="str">
        <f t="shared" si="3"/>
        <v/>
      </c>
      <c r="Q57" s="15">
        <f t="shared" si="12"/>
        <v>1082.55</v>
      </c>
      <c r="R57" s="15" t="str">
        <f t="shared" si="4"/>
        <v/>
      </c>
      <c r="S57" s="15">
        <f t="shared" si="13"/>
        <v>1339.95</v>
      </c>
      <c r="T57" s="18" t="str">
        <f t="shared" si="14"/>
        <v/>
      </c>
      <c r="U57" s="18">
        <f t="shared" si="15"/>
        <v>1.0595593726661603E-2</v>
      </c>
      <c r="V57" s="18" t="str">
        <f t="shared" si="16"/>
        <v/>
      </c>
      <c r="W57" s="18">
        <f t="shared" si="17"/>
        <v>3.5951016739691828E-3</v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</row>
    <row r="58" spans="1:27">
      <c r="A58" s="11">
        <v>42087</v>
      </c>
      <c r="B58" s="12">
        <v>1037.95</v>
      </c>
      <c r="C58" s="12">
        <v>1358.85</v>
      </c>
      <c r="D58" s="9">
        <f t="shared" si="0"/>
        <v>-0.11699508547773763</v>
      </c>
      <c r="E58" s="9">
        <f t="shared" si="5"/>
        <v>-9.6440418611555251E-2</v>
      </c>
      <c r="F58" s="9">
        <f t="shared" si="6"/>
        <v>1.2759879934060421E-2</v>
      </c>
      <c r="G58" s="9">
        <f t="shared" si="7"/>
        <v>-6.7730688759919305E-2</v>
      </c>
      <c r="H58" s="9">
        <f t="shared" si="8"/>
        <v>-0.1251501484631912</v>
      </c>
      <c r="I58" s="9">
        <f t="shared" si="9"/>
        <v>-1.6108824669513575</v>
      </c>
      <c r="J58" s="3">
        <f t="shared" si="10"/>
        <v>-9.353376282510097E-3</v>
      </c>
      <c r="K58" s="3">
        <f t="shared" si="10"/>
        <v>9.7718659433750927E-3</v>
      </c>
      <c r="L58" s="15" t="str">
        <f t="shared" si="11"/>
        <v>Enter Trade</v>
      </c>
      <c r="M58" s="17">
        <v>-1.6108824669513575</v>
      </c>
      <c r="N58" s="15" t="str">
        <f t="shared" si="1"/>
        <v>Enter Trade</v>
      </c>
      <c r="O58" s="15" t="str">
        <f t="shared" si="2"/>
        <v>Enter Trade</v>
      </c>
      <c r="P58" s="15">
        <f t="shared" si="3"/>
        <v>1037.95</v>
      </c>
      <c r="Q58" s="15">
        <f t="shared" si="12"/>
        <v>1037.95</v>
      </c>
      <c r="R58" s="15">
        <f t="shared" si="4"/>
        <v>1358.85</v>
      </c>
      <c r="S58" s="15">
        <f t="shared" si="13"/>
        <v>1358.85</v>
      </c>
      <c r="T58" s="18">
        <f t="shared" si="14"/>
        <v>-9.353376282510097E-3</v>
      </c>
      <c r="U58" s="18">
        <f t="shared" si="15"/>
        <v>-9.353376282510097E-3</v>
      </c>
      <c r="V58" s="18">
        <f t="shared" si="16"/>
        <v>9.7718659433750927E-3</v>
      </c>
      <c r="W58" s="18">
        <f t="shared" si="17"/>
        <v>9.7718659433750927E-3</v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</row>
    <row r="59" spans="1:27">
      <c r="A59" s="11">
        <v>42088</v>
      </c>
      <c r="B59" s="12">
        <v>1034.25</v>
      </c>
      <c r="C59" s="12">
        <v>1354.55</v>
      </c>
      <c r="D59" s="9">
        <f t="shared" si="0"/>
        <v>-0.11716951104808715</v>
      </c>
      <c r="E59" s="9">
        <f t="shared" si="5"/>
        <v>-9.7927924624235219E-2</v>
      </c>
      <c r="F59" s="9">
        <f t="shared" si="6"/>
        <v>1.2476064769853929E-2</v>
      </c>
      <c r="G59" s="9">
        <f t="shared" si="7"/>
        <v>-6.9856778892063875E-2</v>
      </c>
      <c r="H59" s="9">
        <f t="shared" si="8"/>
        <v>-0.12599907035640656</v>
      </c>
      <c r="I59" s="9">
        <f t="shared" si="9"/>
        <v>-1.5422801002400706</v>
      </c>
      <c r="J59" s="3">
        <f t="shared" si="10"/>
        <v>-3.5647189170962428E-3</v>
      </c>
      <c r="K59" s="3">
        <f t="shared" si="10"/>
        <v>-3.1644405195569449E-3</v>
      </c>
      <c r="L59" s="15" t="str">
        <f t="shared" si="11"/>
        <v>Enter Trade</v>
      </c>
      <c r="M59" s="17">
        <v>-1.6108824669513575</v>
      </c>
      <c r="N59" s="15" t="str">
        <f t="shared" si="1"/>
        <v/>
      </c>
      <c r="O59" s="15" t="str">
        <f t="shared" si="2"/>
        <v>Enter Trade</v>
      </c>
      <c r="P59" s="15" t="str">
        <f t="shared" si="3"/>
        <v/>
      </c>
      <c r="Q59" s="15">
        <f t="shared" si="12"/>
        <v>1037.95</v>
      </c>
      <c r="R59" s="15" t="str">
        <f t="shared" si="4"/>
        <v/>
      </c>
      <c r="S59" s="15">
        <f t="shared" si="13"/>
        <v>1358.85</v>
      </c>
      <c r="T59" s="18" t="str">
        <f t="shared" si="14"/>
        <v/>
      </c>
      <c r="U59" s="18">
        <f t="shared" si="15"/>
        <v>-9.353376282510097E-3</v>
      </c>
      <c r="V59" s="18" t="str">
        <f t="shared" si="16"/>
        <v/>
      </c>
      <c r="W59" s="18">
        <f t="shared" si="17"/>
        <v>9.7718659433750927E-3</v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</row>
    <row r="60" spans="1:27">
      <c r="A60" s="11">
        <v>42089</v>
      </c>
      <c r="B60" s="12">
        <v>1006.95</v>
      </c>
      <c r="C60" s="12">
        <v>1283.7</v>
      </c>
      <c r="D60" s="9">
        <f t="shared" si="0"/>
        <v>-0.10545563496299354</v>
      </c>
      <c r="E60" s="9">
        <f t="shared" si="5"/>
        <v>-9.9083162611045758E-2</v>
      </c>
      <c r="F60" s="9">
        <f t="shared" si="6"/>
        <v>1.1438797891070888E-2</v>
      </c>
      <c r="G60" s="9">
        <f t="shared" si="7"/>
        <v>-7.3345867356136268E-2</v>
      </c>
      <c r="H60" s="9">
        <f t="shared" si="8"/>
        <v>-0.12482045786595525</v>
      </c>
      <c r="I60" s="9">
        <f t="shared" si="9"/>
        <v>-0.55709283550871413</v>
      </c>
      <c r="J60" s="3">
        <f t="shared" si="10"/>
        <v>-2.6395939086294371E-2</v>
      </c>
      <c r="K60" s="3">
        <f t="shared" si="10"/>
        <v>-5.2305193606732796E-2</v>
      </c>
      <c r="L60" s="15" t="str">
        <f t="shared" si="11"/>
        <v/>
      </c>
      <c r="M60" s="17">
        <v>-1.6108824669513575</v>
      </c>
      <c r="N60" s="15" t="str">
        <f t="shared" si="1"/>
        <v/>
      </c>
      <c r="O60" s="15" t="str">
        <f t="shared" si="2"/>
        <v>Enter Trade</v>
      </c>
      <c r="P60" s="15" t="str">
        <f t="shared" si="3"/>
        <v/>
      </c>
      <c r="Q60" s="15">
        <f t="shared" si="12"/>
        <v>1037.95</v>
      </c>
      <c r="R60" s="15" t="str">
        <f t="shared" si="4"/>
        <v/>
      </c>
      <c r="S60" s="15">
        <f t="shared" si="13"/>
        <v>1358.85</v>
      </c>
      <c r="T60" s="18" t="str">
        <f t="shared" si="14"/>
        <v/>
      </c>
      <c r="U60" s="18">
        <f t="shared" si="15"/>
        <v>-9.353376282510097E-3</v>
      </c>
      <c r="V60" s="18" t="str">
        <f t="shared" si="16"/>
        <v/>
      </c>
      <c r="W60" s="18">
        <f t="shared" si="17"/>
        <v>9.7718659433750927E-3</v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</row>
    <row r="61" spans="1:27">
      <c r="A61" s="11">
        <v>42090</v>
      </c>
      <c r="B61" s="12">
        <v>1014.65</v>
      </c>
      <c r="C61" s="12">
        <v>1262.7</v>
      </c>
      <c r="D61" s="9">
        <f t="shared" si="0"/>
        <v>-9.4983920762411717E-2</v>
      </c>
      <c r="E61" s="9">
        <f t="shared" si="5"/>
        <v>-0.10004177857130211</v>
      </c>
      <c r="F61" s="9">
        <f t="shared" si="6"/>
        <v>9.6564119466469017E-3</v>
      </c>
      <c r="G61" s="9">
        <f t="shared" si="7"/>
        <v>-7.8314851691346582E-2</v>
      </c>
      <c r="H61" s="9">
        <f t="shared" si="8"/>
        <v>-0.12176870545125765</v>
      </c>
      <c r="I61" s="9">
        <f t="shared" si="9"/>
        <v>0.52378231550557364</v>
      </c>
      <c r="J61" s="3">
        <f t="shared" si="10"/>
        <v>7.646854362182761E-3</v>
      </c>
      <c r="K61" s="3">
        <f t="shared" si="10"/>
        <v>-1.6358962374386537E-2</v>
      </c>
      <c r="L61" s="15" t="str">
        <f t="shared" si="11"/>
        <v/>
      </c>
      <c r="M61" s="17">
        <v>-1.6108824669513575</v>
      </c>
      <c r="N61" s="15" t="str">
        <f t="shared" si="1"/>
        <v/>
      </c>
      <c r="O61" s="15" t="str">
        <f t="shared" si="2"/>
        <v>Enter Trade</v>
      </c>
      <c r="P61" s="15" t="str">
        <f t="shared" si="3"/>
        <v/>
      </c>
      <c r="Q61" s="15">
        <f t="shared" si="12"/>
        <v>1037.95</v>
      </c>
      <c r="R61" s="15" t="str">
        <f t="shared" si="4"/>
        <v/>
      </c>
      <c r="S61" s="15">
        <f t="shared" si="13"/>
        <v>1358.85</v>
      </c>
      <c r="T61" s="18" t="str">
        <f t="shared" si="14"/>
        <v/>
      </c>
      <c r="U61" s="18">
        <f t="shared" si="15"/>
        <v>-9.353376282510097E-3</v>
      </c>
      <c r="V61" s="18" t="str">
        <f t="shared" si="16"/>
        <v/>
      </c>
      <c r="W61" s="18">
        <f t="shared" si="17"/>
        <v>9.7718659433750927E-3</v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</row>
    <row r="62" spans="1:27">
      <c r="A62" s="11">
        <v>42093</v>
      </c>
      <c r="B62" s="12">
        <v>1036.9000000000001</v>
      </c>
      <c r="C62" s="12">
        <v>1306.2</v>
      </c>
      <c r="D62" s="9">
        <f t="shared" si="0"/>
        <v>-0.10027280494728771</v>
      </c>
      <c r="E62" s="9">
        <f t="shared" si="5"/>
        <v>-0.10086200180633148</v>
      </c>
      <c r="F62" s="9">
        <f t="shared" si="6"/>
        <v>8.4890183147445439E-3</v>
      </c>
      <c r="G62" s="9">
        <f t="shared" si="7"/>
        <v>-8.1761710598156262E-2</v>
      </c>
      <c r="H62" s="9">
        <f t="shared" si="8"/>
        <v>-0.1199622930145067</v>
      </c>
      <c r="I62" s="9">
        <f t="shared" si="9"/>
        <v>6.9406948742281899E-2</v>
      </c>
      <c r="J62" s="3">
        <f t="shared" si="10"/>
        <v>2.1928743901838185E-2</v>
      </c>
      <c r="K62" s="3">
        <f t="shared" si="10"/>
        <v>3.4449988120693747E-2</v>
      </c>
      <c r="L62" s="15" t="str">
        <f t="shared" si="11"/>
        <v>Exit Trade</v>
      </c>
      <c r="M62" s="17">
        <v>6.9406948742281899E-2</v>
      </c>
      <c r="N62" s="15" t="str">
        <f t="shared" si="1"/>
        <v>Exit Trade</v>
      </c>
      <c r="O62" s="15" t="str">
        <f t="shared" si="2"/>
        <v>Exit Trade</v>
      </c>
      <c r="P62" s="15">
        <f t="shared" si="3"/>
        <v>1036.9000000000001</v>
      </c>
      <c r="Q62" s="15">
        <f t="shared" si="12"/>
        <v>1036.9000000000001</v>
      </c>
      <c r="R62" s="15">
        <f t="shared" si="4"/>
        <v>1306.2</v>
      </c>
      <c r="S62" s="15">
        <f t="shared" si="13"/>
        <v>1306.2</v>
      </c>
      <c r="T62" s="18">
        <f t="shared" si="14"/>
        <v>2.1928743901838185E-2</v>
      </c>
      <c r="U62" s="18">
        <f t="shared" si="15"/>
        <v>2.1928743901838185E-2</v>
      </c>
      <c r="V62" s="18">
        <f t="shared" si="16"/>
        <v>3.4449988120693747E-2</v>
      </c>
      <c r="W62" s="18">
        <f t="shared" si="17"/>
        <v>3.4449988120693747E-2</v>
      </c>
      <c r="X62" s="18">
        <f t="shared" si="18"/>
        <v>-1.0116094224191796E-3</v>
      </c>
      <c r="Y62" s="18">
        <f t="shared" si="19"/>
        <v>3.8745998454575492E-2</v>
      </c>
      <c r="Z62" s="18">
        <f t="shared" si="20"/>
        <v>3.7734389032156312E-2</v>
      </c>
      <c r="AA62" s="18">
        <f t="shared" si="21"/>
        <v>1.8867194516078156E-2</v>
      </c>
    </row>
    <row r="63" spans="1:27">
      <c r="A63" s="11">
        <v>42094</v>
      </c>
      <c r="B63" s="12">
        <v>1022.7</v>
      </c>
      <c r="C63" s="12">
        <v>1315.7</v>
      </c>
      <c r="D63" s="9">
        <f t="shared" si="0"/>
        <v>-0.10940861874175128</v>
      </c>
      <c r="E63" s="9">
        <f t="shared" si="5"/>
        <v>-0.1017913678263503</v>
      </c>
      <c r="F63" s="9">
        <f t="shared" si="6"/>
        <v>7.797335825346534E-3</v>
      </c>
      <c r="G63" s="9">
        <f t="shared" si="7"/>
        <v>-8.4247362219320596E-2</v>
      </c>
      <c r="H63" s="9">
        <f t="shared" si="8"/>
        <v>-0.11933537343338001</v>
      </c>
      <c r="I63" s="9">
        <f t="shared" si="9"/>
        <v>-0.97690430244646442</v>
      </c>
      <c r="J63" s="3">
        <f t="shared" si="10"/>
        <v>-1.369466679525513E-2</v>
      </c>
      <c r="K63" s="3">
        <f t="shared" si="10"/>
        <v>7.2730056652886236E-3</v>
      </c>
      <c r="L63" s="15" t="str">
        <f t="shared" si="11"/>
        <v/>
      </c>
      <c r="M63" s="17">
        <v>6.9406948742281899E-2</v>
      </c>
      <c r="N63" s="15" t="str">
        <f t="shared" si="1"/>
        <v/>
      </c>
      <c r="O63" s="15" t="str">
        <f t="shared" si="2"/>
        <v>Exit Trade</v>
      </c>
      <c r="P63" s="15" t="str">
        <f t="shared" si="3"/>
        <v/>
      </c>
      <c r="Q63" s="15">
        <f t="shared" si="12"/>
        <v>1036.9000000000001</v>
      </c>
      <c r="R63" s="15" t="str">
        <f t="shared" si="4"/>
        <v/>
      </c>
      <c r="S63" s="15">
        <f t="shared" si="13"/>
        <v>1306.2</v>
      </c>
      <c r="T63" s="18" t="str">
        <f t="shared" si="14"/>
        <v/>
      </c>
      <c r="U63" s="18">
        <f t="shared" si="15"/>
        <v>2.1928743901838185E-2</v>
      </c>
      <c r="V63" s="18" t="str">
        <f t="shared" si="16"/>
        <v/>
      </c>
      <c r="W63" s="18">
        <f t="shared" si="17"/>
        <v>3.4449988120693747E-2</v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</row>
    <row r="64" spans="1:27">
      <c r="A64" s="11">
        <v>42095</v>
      </c>
      <c r="B64" s="12">
        <v>1033.25</v>
      </c>
      <c r="C64" s="12">
        <v>1337.05</v>
      </c>
      <c r="D64" s="9">
        <f t="shared" si="0"/>
        <v>-0.11194223438383376</v>
      </c>
      <c r="E64" s="9">
        <f t="shared" si="5"/>
        <v>-0.10245388929433143</v>
      </c>
      <c r="F64" s="9">
        <f t="shared" si="6"/>
        <v>7.7869379736352816E-3</v>
      </c>
      <c r="G64" s="9">
        <f t="shared" si="7"/>
        <v>-8.4933278853652039E-2</v>
      </c>
      <c r="H64" s="9">
        <f t="shared" si="8"/>
        <v>-0.11997449973501081</v>
      </c>
      <c r="I64" s="9">
        <f t="shared" si="9"/>
        <v>-1.2184950132680663</v>
      </c>
      <c r="J64" s="3">
        <f t="shared" si="10"/>
        <v>1.0315830644372694E-2</v>
      </c>
      <c r="K64" s="3">
        <f t="shared" si="10"/>
        <v>1.6227103443034057E-2</v>
      </c>
      <c r="L64" s="15" t="str">
        <f t="shared" si="11"/>
        <v/>
      </c>
      <c r="M64" s="17">
        <v>6.9406948742281899E-2</v>
      </c>
      <c r="N64" s="15" t="str">
        <f t="shared" si="1"/>
        <v/>
      </c>
      <c r="O64" s="15" t="str">
        <f t="shared" si="2"/>
        <v>Exit Trade</v>
      </c>
      <c r="P64" s="15" t="str">
        <f t="shared" si="3"/>
        <v/>
      </c>
      <c r="Q64" s="15">
        <f t="shared" si="12"/>
        <v>1036.9000000000001</v>
      </c>
      <c r="R64" s="15" t="str">
        <f t="shared" si="4"/>
        <v/>
      </c>
      <c r="S64" s="15">
        <f t="shared" si="13"/>
        <v>1306.2</v>
      </c>
      <c r="T64" s="18" t="str">
        <f t="shared" si="14"/>
        <v/>
      </c>
      <c r="U64" s="18">
        <f t="shared" si="15"/>
        <v>2.1928743901838185E-2</v>
      </c>
      <c r="V64" s="18" t="str">
        <f t="shared" si="16"/>
        <v/>
      </c>
      <c r="W64" s="18">
        <f t="shared" si="17"/>
        <v>3.4449988120693747E-2</v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</row>
    <row r="65" spans="1:27">
      <c r="A65" s="11">
        <v>42100</v>
      </c>
      <c r="B65" s="12">
        <v>1031.95</v>
      </c>
      <c r="C65" s="12">
        <v>1330.6</v>
      </c>
      <c r="D65" s="9">
        <f t="shared" si="0"/>
        <v>-0.11038886372789516</v>
      </c>
      <c r="E65" s="9">
        <f t="shared" si="5"/>
        <v>-0.10286355497565736</v>
      </c>
      <c r="F65" s="9">
        <f t="shared" si="6"/>
        <v>7.8727350045092546E-3</v>
      </c>
      <c r="G65" s="9">
        <f t="shared" si="7"/>
        <v>-8.5149901215511525E-2</v>
      </c>
      <c r="H65" s="9">
        <f t="shared" si="8"/>
        <v>-0.12057720873580319</v>
      </c>
      <c r="I65" s="9">
        <f t="shared" si="9"/>
        <v>-0.95586968797089555</v>
      </c>
      <c r="J65" s="3">
        <f t="shared" si="10"/>
        <v>-1.2581659811274663E-3</v>
      </c>
      <c r="K65" s="3">
        <f t="shared" si="10"/>
        <v>-4.8240529523952327E-3</v>
      </c>
      <c r="L65" s="15" t="str">
        <f t="shared" si="11"/>
        <v/>
      </c>
      <c r="M65" s="17">
        <v>6.9406948742281899E-2</v>
      </c>
      <c r="N65" s="15" t="str">
        <f t="shared" si="1"/>
        <v/>
      </c>
      <c r="O65" s="15" t="str">
        <f t="shared" si="2"/>
        <v>Exit Trade</v>
      </c>
      <c r="P65" s="15" t="str">
        <f t="shared" si="3"/>
        <v/>
      </c>
      <c r="Q65" s="15">
        <f t="shared" si="12"/>
        <v>1036.9000000000001</v>
      </c>
      <c r="R65" s="15" t="str">
        <f t="shared" si="4"/>
        <v/>
      </c>
      <c r="S65" s="15">
        <f t="shared" si="13"/>
        <v>1306.2</v>
      </c>
      <c r="T65" s="18" t="str">
        <f t="shared" si="14"/>
        <v/>
      </c>
      <c r="U65" s="18">
        <f t="shared" si="15"/>
        <v>2.1928743901838185E-2</v>
      </c>
      <c r="V65" s="18" t="str">
        <f t="shared" si="16"/>
        <v/>
      </c>
      <c r="W65" s="18">
        <f t="shared" si="17"/>
        <v>3.4449988120693747E-2</v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</row>
    <row r="66" spans="1:27">
      <c r="A66" s="11">
        <v>42101</v>
      </c>
      <c r="B66" s="12">
        <v>1032.75</v>
      </c>
      <c r="C66" s="12">
        <v>1328.7</v>
      </c>
      <c r="D66" s="9">
        <f t="shared" si="0"/>
        <v>-0.10943173135579744</v>
      </c>
      <c r="E66" s="9">
        <f t="shared" si="5"/>
        <v>-0.10336931075010194</v>
      </c>
      <c r="F66" s="9">
        <f t="shared" si="6"/>
        <v>7.7878079888129819E-3</v>
      </c>
      <c r="G66" s="9">
        <f t="shared" si="7"/>
        <v>-8.5846742775272739E-2</v>
      </c>
      <c r="H66" s="9">
        <f t="shared" si="8"/>
        <v>-0.12089187872493115</v>
      </c>
      <c r="I66" s="9">
        <f t="shared" si="9"/>
        <v>-0.77845018963025658</v>
      </c>
      <c r="J66" s="3">
        <f t="shared" si="10"/>
        <v>7.7523135810839139E-4</v>
      </c>
      <c r="K66" s="3">
        <f t="shared" si="10"/>
        <v>-1.4279272508641693E-3</v>
      </c>
      <c r="L66" s="15" t="str">
        <f t="shared" si="11"/>
        <v/>
      </c>
      <c r="M66" s="17">
        <v>6.9406948742281899E-2</v>
      </c>
      <c r="N66" s="15" t="str">
        <f t="shared" si="1"/>
        <v/>
      </c>
      <c r="O66" s="15" t="str">
        <f t="shared" si="2"/>
        <v>Exit Trade</v>
      </c>
      <c r="P66" s="15" t="str">
        <f t="shared" si="3"/>
        <v/>
      </c>
      <c r="Q66" s="15">
        <f t="shared" si="12"/>
        <v>1036.9000000000001</v>
      </c>
      <c r="R66" s="15" t="str">
        <f t="shared" si="4"/>
        <v/>
      </c>
      <c r="S66" s="15">
        <f t="shared" si="13"/>
        <v>1306.2</v>
      </c>
      <c r="T66" s="18" t="str">
        <f t="shared" si="14"/>
        <v/>
      </c>
      <c r="U66" s="18">
        <f t="shared" si="15"/>
        <v>2.1928743901838185E-2</v>
      </c>
      <c r="V66" s="18" t="str">
        <f t="shared" si="16"/>
        <v/>
      </c>
      <c r="W66" s="18">
        <f t="shared" si="17"/>
        <v>3.4449988120693747E-2</v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</row>
    <row r="67" spans="1:27">
      <c r="A67" s="11">
        <v>42102</v>
      </c>
      <c r="B67" s="12">
        <v>1035.55</v>
      </c>
      <c r="C67" s="12">
        <v>1299.7</v>
      </c>
      <c r="D67" s="9">
        <f t="shared" ref="D67:D130" si="22">LOG(B67/C67)</f>
        <v>-9.8672045935099123E-2</v>
      </c>
      <c r="E67" s="9">
        <f t="shared" si="5"/>
        <v>-0.10368112503112016</v>
      </c>
      <c r="F67" s="9">
        <f t="shared" si="6"/>
        <v>7.3825189938632645E-3</v>
      </c>
      <c r="G67" s="9">
        <f t="shared" si="7"/>
        <v>-8.7070457294927822E-2</v>
      </c>
      <c r="H67" s="9">
        <f t="shared" si="8"/>
        <v>-0.1202917927673125</v>
      </c>
      <c r="I67" s="9">
        <f t="shared" si="9"/>
        <v>0.67850541260846686</v>
      </c>
      <c r="J67" s="3">
        <f t="shared" si="10"/>
        <v>2.7112079399660657E-3</v>
      </c>
      <c r="K67" s="3">
        <f t="shared" si="10"/>
        <v>-2.182584481071724E-2</v>
      </c>
      <c r="L67" s="15" t="str">
        <f t="shared" si="11"/>
        <v/>
      </c>
      <c r="M67" s="17">
        <v>6.9406948742281899E-2</v>
      </c>
      <c r="N67" s="15" t="str">
        <f t="shared" si="1"/>
        <v/>
      </c>
      <c r="O67" s="15" t="str">
        <f t="shared" si="2"/>
        <v>Exit Trade</v>
      </c>
      <c r="P67" s="15" t="str">
        <f t="shared" si="3"/>
        <v/>
      </c>
      <c r="Q67" s="15">
        <f t="shared" si="12"/>
        <v>1036.9000000000001</v>
      </c>
      <c r="R67" s="15" t="str">
        <f t="shared" si="4"/>
        <v/>
      </c>
      <c r="S67" s="15">
        <f t="shared" si="13"/>
        <v>1306.2</v>
      </c>
      <c r="T67" s="18" t="str">
        <f t="shared" si="14"/>
        <v/>
      </c>
      <c r="U67" s="18">
        <f t="shared" si="15"/>
        <v>2.1928743901838185E-2</v>
      </c>
      <c r="V67" s="18" t="str">
        <f t="shared" si="16"/>
        <v/>
      </c>
      <c r="W67" s="18">
        <f t="shared" si="17"/>
        <v>3.4449988120693747E-2</v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</row>
    <row r="68" spans="1:27">
      <c r="A68" s="11">
        <v>42103</v>
      </c>
      <c r="B68" s="12">
        <v>1056.0999999999999</v>
      </c>
      <c r="C68" s="12">
        <v>1303.05</v>
      </c>
      <c r="D68" s="9">
        <f t="shared" si="22"/>
        <v>-9.1256037946630564E-2</v>
      </c>
      <c r="E68" s="9">
        <f t="shared" si="5"/>
        <v>-0.1037571602953211</v>
      </c>
      <c r="F68" s="9">
        <f t="shared" si="6"/>
        <v>7.2361274204210567E-3</v>
      </c>
      <c r="G68" s="9">
        <f t="shared" si="7"/>
        <v>-8.7475873599373727E-2</v>
      </c>
      <c r="H68" s="9">
        <f t="shared" si="8"/>
        <v>-0.12003844699126848</v>
      </c>
      <c r="I68" s="9">
        <f t="shared" si="9"/>
        <v>1.72759842694466</v>
      </c>
      <c r="J68" s="3">
        <f t="shared" si="10"/>
        <v>1.9844527062913384E-2</v>
      </c>
      <c r="K68" s="3">
        <f t="shared" si="10"/>
        <v>2.577517888743486E-3</v>
      </c>
      <c r="L68" s="15" t="str">
        <f t="shared" si="11"/>
        <v>Enter Trade</v>
      </c>
      <c r="M68" s="17">
        <v>1.72759842694466</v>
      </c>
      <c r="N68" s="15" t="str">
        <f t="shared" si="1"/>
        <v>Enter Trade</v>
      </c>
      <c r="O68" s="15" t="str">
        <f t="shared" si="2"/>
        <v>Enter Trade</v>
      </c>
      <c r="P68" s="15">
        <f t="shared" si="3"/>
        <v>1056.0999999999999</v>
      </c>
      <c r="Q68" s="15">
        <f t="shared" si="12"/>
        <v>1056.0999999999999</v>
      </c>
      <c r="R68" s="15">
        <f t="shared" si="4"/>
        <v>1303.05</v>
      </c>
      <c r="S68" s="15">
        <f t="shared" si="13"/>
        <v>1303.05</v>
      </c>
      <c r="T68" s="18">
        <f t="shared" si="14"/>
        <v>1.9844527062913384E-2</v>
      </c>
      <c r="U68" s="18">
        <f t="shared" si="15"/>
        <v>1.9844527062913384E-2</v>
      </c>
      <c r="V68" s="18">
        <f t="shared" si="16"/>
        <v>2.577517888743486E-3</v>
      </c>
      <c r="W68" s="18">
        <f t="shared" si="17"/>
        <v>2.577517888743486E-3</v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</row>
    <row r="69" spans="1:27">
      <c r="A69" s="11">
        <v>42104</v>
      </c>
      <c r="B69" s="12">
        <v>1042.6500000000001</v>
      </c>
      <c r="C69" s="12">
        <v>1290.3499999999999</v>
      </c>
      <c r="D69" s="9">
        <f t="shared" si="22"/>
        <v>-9.2568978588056655E-2</v>
      </c>
      <c r="E69" s="9">
        <f t="shared" si="5"/>
        <v>-0.1033400747636032</v>
      </c>
      <c r="F69" s="9">
        <f t="shared" si="6"/>
        <v>7.5124890667376994E-3</v>
      </c>
      <c r="G69" s="9">
        <f t="shared" si="7"/>
        <v>-8.6436974363443372E-2</v>
      </c>
      <c r="H69" s="9">
        <f t="shared" si="8"/>
        <v>-0.12024317516376302</v>
      </c>
      <c r="I69" s="9">
        <f t="shared" si="9"/>
        <v>1.4337586490789922</v>
      </c>
      <c r="J69" s="3">
        <f t="shared" si="10"/>
        <v>-1.2735536407536994E-2</v>
      </c>
      <c r="K69" s="3">
        <f t="shared" si="10"/>
        <v>-9.7463642991443503E-3</v>
      </c>
      <c r="L69" s="15" t="str">
        <f t="shared" si="11"/>
        <v/>
      </c>
      <c r="M69" s="17">
        <v>1.72759842694466</v>
      </c>
      <c r="N69" s="15" t="str">
        <f t="shared" si="1"/>
        <v/>
      </c>
      <c r="O69" s="15" t="str">
        <f t="shared" si="2"/>
        <v>Enter Trade</v>
      </c>
      <c r="P69" s="15" t="str">
        <f t="shared" si="3"/>
        <v/>
      </c>
      <c r="Q69" s="15">
        <f t="shared" si="12"/>
        <v>1056.0999999999999</v>
      </c>
      <c r="R69" s="15" t="str">
        <f t="shared" si="4"/>
        <v/>
      </c>
      <c r="S69" s="15">
        <f t="shared" si="13"/>
        <v>1303.05</v>
      </c>
      <c r="T69" s="18" t="str">
        <f t="shared" si="14"/>
        <v/>
      </c>
      <c r="U69" s="18">
        <f t="shared" si="15"/>
        <v>1.9844527062913384E-2</v>
      </c>
      <c r="V69" s="18" t="str">
        <f t="shared" si="16"/>
        <v/>
      </c>
      <c r="W69" s="18">
        <f t="shared" si="17"/>
        <v>2.577517888743486E-3</v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</row>
    <row r="70" spans="1:27">
      <c r="A70" s="11">
        <v>42107</v>
      </c>
      <c r="B70" s="12">
        <v>1038.8</v>
      </c>
      <c r="C70" s="12">
        <v>1305.25</v>
      </c>
      <c r="D70" s="9">
        <f t="shared" si="22"/>
        <v>-9.9161760925488118E-2</v>
      </c>
      <c r="E70" s="9">
        <f t="shared" si="5"/>
        <v>-0.10288919532402299</v>
      </c>
      <c r="F70" s="9">
        <f t="shared" si="6"/>
        <v>7.3359304824511121E-3</v>
      </c>
      <c r="G70" s="9">
        <f t="shared" si="7"/>
        <v>-8.6383351738507988E-2</v>
      </c>
      <c r="H70" s="9">
        <f t="shared" si="8"/>
        <v>-0.119395038909538</v>
      </c>
      <c r="I70" s="9">
        <f t="shared" si="9"/>
        <v>0.50810655954981832</v>
      </c>
      <c r="J70" s="3">
        <f t="shared" si="10"/>
        <v>-3.692514266532524E-3</v>
      </c>
      <c r="K70" s="3">
        <f t="shared" si="10"/>
        <v>1.1547254620839378E-2</v>
      </c>
      <c r="L70" s="15" t="str">
        <f t="shared" si="11"/>
        <v/>
      </c>
      <c r="M70" s="17">
        <v>1.72759842694466</v>
      </c>
      <c r="N70" s="15" t="str">
        <f t="shared" si="1"/>
        <v/>
      </c>
      <c r="O70" s="15" t="str">
        <f t="shared" si="2"/>
        <v>Enter Trade</v>
      </c>
      <c r="P70" s="15" t="str">
        <f t="shared" si="3"/>
        <v/>
      </c>
      <c r="Q70" s="15">
        <f t="shared" si="12"/>
        <v>1056.0999999999999</v>
      </c>
      <c r="R70" s="15" t="str">
        <f t="shared" si="4"/>
        <v/>
      </c>
      <c r="S70" s="15">
        <f t="shared" si="13"/>
        <v>1303.05</v>
      </c>
      <c r="T70" s="18" t="str">
        <f t="shared" si="14"/>
        <v/>
      </c>
      <c r="U70" s="18">
        <f t="shared" si="15"/>
        <v>1.9844527062913384E-2</v>
      </c>
      <c r="V70" s="18" t="str">
        <f t="shared" si="16"/>
        <v/>
      </c>
      <c r="W70" s="18">
        <f t="shared" si="17"/>
        <v>2.577517888743486E-3</v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</row>
    <row r="71" spans="1:27">
      <c r="A71" s="11">
        <v>42109</v>
      </c>
      <c r="B71" s="12">
        <v>1031.6500000000001</v>
      </c>
      <c r="C71" s="12">
        <v>1290.45</v>
      </c>
      <c r="D71" s="9">
        <f t="shared" si="22"/>
        <v>-9.7208799442534521E-2</v>
      </c>
      <c r="E71" s="9">
        <f t="shared" si="5"/>
        <v>-0.10257429090076978</v>
      </c>
      <c r="F71" s="9">
        <f t="shared" si="6"/>
        <v>7.3713425823213486E-3</v>
      </c>
      <c r="G71" s="9">
        <f t="shared" si="7"/>
        <v>-8.5988770090546743E-2</v>
      </c>
      <c r="H71" s="9">
        <f t="shared" si="8"/>
        <v>-0.11915981171099281</v>
      </c>
      <c r="I71" s="9">
        <f t="shared" si="9"/>
        <v>0.72788523912906788</v>
      </c>
      <c r="J71" s="3">
        <f t="shared" si="10"/>
        <v>-6.8829418559875474E-3</v>
      </c>
      <c r="K71" s="3">
        <f t="shared" si="10"/>
        <v>-1.1338823980080409E-2</v>
      </c>
      <c r="L71" s="15" t="str">
        <f t="shared" si="11"/>
        <v/>
      </c>
      <c r="M71" s="17">
        <v>1.72759842694466</v>
      </c>
      <c r="N71" s="15" t="str">
        <f t="shared" si="1"/>
        <v/>
      </c>
      <c r="O71" s="15" t="str">
        <f t="shared" si="2"/>
        <v>Enter Trade</v>
      </c>
      <c r="P71" s="15" t="str">
        <f t="shared" si="3"/>
        <v/>
      </c>
      <c r="Q71" s="15">
        <f t="shared" si="12"/>
        <v>1056.0999999999999</v>
      </c>
      <c r="R71" s="15" t="str">
        <f t="shared" si="4"/>
        <v/>
      </c>
      <c r="S71" s="15">
        <f t="shared" si="13"/>
        <v>1303.05</v>
      </c>
      <c r="T71" s="18" t="str">
        <f t="shared" si="14"/>
        <v/>
      </c>
      <c r="U71" s="18">
        <f t="shared" si="15"/>
        <v>1.9844527062913384E-2</v>
      </c>
      <c r="V71" s="18" t="str">
        <f t="shared" si="16"/>
        <v/>
      </c>
      <c r="W71" s="18">
        <f t="shared" si="17"/>
        <v>2.577517888743486E-3</v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</row>
    <row r="72" spans="1:27">
      <c r="A72" s="11">
        <v>42110</v>
      </c>
      <c r="B72" s="12">
        <v>1029.6500000000001</v>
      </c>
      <c r="C72" s="12">
        <v>1306.8</v>
      </c>
      <c r="D72" s="9">
        <f t="shared" si="22"/>
        <v>-0.10351950197228794</v>
      </c>
      <c r="E72" s="9">
        <f t="shared" si="5"/>
        <v>-0.10283629109690494</v>
      </c>
      <c r="F72" s="9">
        <f t="shared" si="6"/>
        <v>7.2558745904537153E-3</v>
      </c>
      <c r="G72" s="9">
        <f t="shared" si="7"/>
        <v>-8.6510573268384072E-2</v>
      </c>
      <c r="H72" s="9">
        <f t="shared" si="8"/>
        <v>-0.11916200892542581</v>
      </c>
      <c r="I72" s="9">
        <f t="shared" si="9"/>
        <v>-9.4159686315675978E-2</v>
      </c>
      <c r="J72" s="3">
        <f t="shared" si="10"/>
        <v>-1.9386419812921047E-3</v>
      </c>
      <c r="K72" s="3">
        <f t="shared" si="10"/>
        <v>1.2669998837614715E-2</v>
      </c>
      <c r="L72" s="15" t="str">
        <f t="shared" si="11"/>
        <v>Exit Trade</v>
      </c>
      <c r="M72" s="17">
        <v>-9.4159686315675978E-2</v>
      </c>
      <c r="N72" s="15" t="str">
        <f t="shared" si="1"/>
        <v>Exit Trade</v>
      </c>
      <c r="O72" s="15" t="str">
        <f t="shared" si="2"/>
        <v>Exit Trade</v>
      </c>
      <c r="P72" s="15">
        <f t="shared" si="3"/>
        <v>1029.6500000000001</v>
      </c>
      <c r="Q72" s="15">
        <f t="shared" si="12"/>
        <v>1029.6500000000001</v>
      </c>
      <c r="R72" s="15">
        <f t="shared" si="4"/>
        <v>1306.8</v>
      </c>
      <c r="S72" s="15">
        <f t="shared" si="13"/>
        <v>1306.8</v>
      </c>
      <c r="T72" s="18">
        <f t="shared" si="14"/>
        <v>-1.9386419812921047E-3</v>
      </c>
      <c r="U72" s="18">
        <f t="shared" si="15"/>
        <v>-1.9386419812921047E-3</v>
      </c>
      <c r="V72" s="18">
        <f t="shared" si="16"/>
        <v>1.2669998837614715E-2</v>
      </c>
      <c r="W72" s="18">
        <f t="shared" si="17"/>
        <v>1.2669998837614715E-2</v>
      </c>
      <c r="X72" s="18">
        <f t="shared" si="18"/>
        <v>2.5044976801439134E-2</v>
      </c>
      <c r="Y72" s="18">
        <f t="shared" si="19"/>
        <v>2.8778634741568609E-3</v>
      </c>
      <c r="Z72" s="18">
        <f t="shared" si="20"/>
        <v>2.7922840275595995E-2</v>
      </c>
      <c r="AA72" s="18">
        <f t="shared" si="21"/>
        <v>1.3961420137797997E-2</v>
      </c>
    </row>
    <row r="73" spans="1:27">
      <c r="A73" s="11">
        <v>42111</v>
      </c>
      <c r="B73" s="12">
        <v>1018.25</v>
      </c>
      <c r="C73" s="12">
        <v>1306.7</v>
      </c>
      <c r="D73" s="9">
        <f t="shared" si="22"/>
        <v>-0.10832147234231376</v>
      </c>
      <c r="E73" s="9">
        <f t="shared" si="5"/>
        <v>-0.103358985885281</v>
      </c>
      <c r="F73" s="9">
        <f t="shared" si="6"/>
        <v>7.0581895506297383E-3</v>
      </c>
      <c r="G73" s="9">
        <f t="shared" si="7"/>
        <v>-8.7478059396364091E-2</v>
      </c>
      <c r="H73" s="9">
        <f t="shared" si="8"/>
        <v>-0.11923991237419791</v>
      </c>
      <c r="I73" s="9">
        <f t="shared" si="9"/>
        <v>-0.70308206112005067</v>
      </c>
      <c r="J73" s="3">
        <f t="shared" si="10"/>
        <v>-1.1071723401155821E-2</v>
      </c>
      <c r="K73" s="3">
        <f t="shared" si="10"/>
        <v>-7.6522803795461475E-5</v>
      </c>
      <c r="L73" s="15" t="str">
        <f t="shared" si="11"/>
        <v/>
      </c>
      <c r="M73" s="17">
        <v>-9.4159686315675978E-2</v>
      </c>
      <c r="N73" s="15" t="str">
        <f t="shared" si="1"/>
        <v/>
      </c>
      <c r="O73" s="15" t="str">
        <f t="shared" si="2"/>
        <v>Exit Trade</v>
      </c>
      <c r="P73" s="15" t="str">
        <f t="shared" si="3"/>
        <v/>
      </c>
      <c r="Q73" s="15">
        <f t="shared" si="12"/>
        <v>1029.6500000000001</v>
      </c>
      <c r="R73" s="15" t="str">
        <f t="shared" si="4"/>
        <v/>
      </c>
      <c r="S73" s="15">
        <f t="shared" si="13"/>
        <v>1306.8</v>
      </c>
      <c r="T73" s="18" t="str">
        <f t="shared" si="14"/>
        <v/>
      </c>
      <c r="U73" s="18">
        <f t="shared" si="15"/>
        <v>-1.9386419812921047E-3</v>
      </c>
      <c r="V73" s="18" t="str">
        <f t="shared" si="16"/>
        <v/>
      </c>
      <c r="W73" s="18">
        <f t="shared" si="17"/>
        <v>1.2669998837614715E-2</v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</row>
    <row r="74" spans="1:27">
      <c r="A74" s="11">
        <v>42114</v>
      </c>
      <c r="B74" s="12">
        <v>1005.1</v>
      </c>
      <c r="C74" s="12">
        <v>1268.6500000000001</v>
      </c>
      <c r="D74" s="9">
        <f t="shared" si="22"/>
        <v>-0.10113255081328479</v>
      </c>
      <c r="E74" s="9">
        <f t="shared" si="5"/>
        <v>-0.10335229815342503</v>
      </c>
      <c r="F74" s="9">
        <f t="shared" si="6"/>
        <v>7.0602699600065605E-3</v>
      </c>
      <c r="G74" s="9">
        <f t="shared" si="7"/>
        <v>-8.7466690743410264E-2</v>
      </c>
      <c r="H74" s="9">
        <f t="shared" si="8"/>
        <v>-0.1192379055634398</v>
      </c>
      <c r="I74" s="9">
        <f t="shared" si="9"/>
        <v>0.31439978254573436</v>
      </c>
      <c r="J74" s="3">
        <f t="shared" si="10"/>
        <v>-1.2914313773631208E-2</v>
      </c>
      <c r="K74" s="3">
        <f t="shared" si="10"/>
        <v>-2.9119155123593751E-2</v>
      </c>
      <c r="L74" s="15" t="str">
        <f t="shared" si="11"/>
        <v>Exit Trade</v>
      </c>
      <c r="M74" s="17">
        <v>-9.4159686315675978E-2</v>
      </c>
      <c r="N74" s="15" t="str">
        <f t="shared" si="1"/>
        <v/>
      </c>
      <c r="O74" s="15" t="str">
        <f t="shared" si="2"/>
        <v>Exit Trade</v>
      </c>
      <c r="P74" s="15" t="str">
        <f t="shared" si="3"/>
        <v/>
      </c>
      <c r="Q74" s="15">
        <f t="shared" si="12"/>
        <v>1029.6500000000001</v>
      </c>
      <c r="R74" s="15" t="str">
        <f t="shared" si="4"/>
        <v/>
      </c>
      <c r="S74" s="15">
        <f t="shared" si="13"/>
        <v>1306.8</v>
      </c>
      <c r="T74" s="18" t="str">
        <f t="shared" si="14"/>
        <v/>
      </c>
      <c r="U74" s="18">
        <f t="shared" si="15"/>
        <v>-1.9386419812921047E-3</v>
      </c>
      <c r="V74" s="18" t="str">
        <f t="shared" si="16"/>
        <v/>
      </c>
      <c r="W74" s="18">
        <f t="shared" si="17"/>
        <v>1.2669998837614715E-2</v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</row>
    <row r="75" spans="1:27">
      <c r="A75" s="11">
        <v>42115</v>
      </c>
      <c r="B75" s="12">
        <v>1003</v>
      </c>
      <c r="C75" s="12">
        <v>1258.1500000000001</v>
      </c>
      <c r="D75" s="9">
        <f t="shared" si="22"/>
        <v>-9.8431488922536448E-2</v>
      </c>
      <c r="E75" s="9">
        <f t="shared" si="5"/>
        <v>-0.10301605045416469</v>
      </c>
      <c r="F75" s="9">
        <f t="shared" si="6"/>
        <v>7.0459170203944843E-3</v>
      </c>
      <c r="G75" s="9">
        <f t="shared" si="7"/>
        <v>-8.7162737158277104E-2</v>
      </c>
      <c r="H75" s="9">
        <f t="shared" si="8"/>
        <v>-0.11886936375005228</v>
      </c>
      <c r="I75" s="9">
        <f t="shared" si="9"/>
        <v>0.65066924835449791</v>
      </c>
      <c r="J75" s="3">
        <f t="shared" si="10"/>
        <v>-2.0893443438464061E-3</v>
      </c>
      <c r="K75" s="3">
        <f t="shared" si="10"/>
        <v>-8.2765144050762612E-3</v>
      </c>
      <c r="L75" s="15" t="str">
        <f t="shared" si="11"/>
        <v/>
      </c>
      <c r="M75" s="17">
        <v>-9.4159686315675978E-2</v>
      </c>
      <c r="N75" s="15" t="str">
        <f t="shared" si="1"/>
        <v/>
      </c>
      <c r="O75" s="15" t="str">
        <f t="shared" si="2"/>
        <v>Exit Trade</v>
      </c>
      <c r="P75" s="15" t="str">
        <f t="shared" si="3"/>
        <v/>
      </c>
      <c r="Q75" s="15">
        <f t="shared" si="12"/>
        <v>1029.6500000000001</v>
      </c>
      <c r="R75" s="15" t="str">
        <f t="shared" si="4"/>
        <v/>
      </c>
      <c r="S75" s="15">
        <f t="shared" si="13"/>
        <v>1306.8</v>
      </c>
      <c r="T75" s="18" t="str">
        <f t="shared" si="14"/>
        <v/>
      </c>
      <c r="U75" s="18">
        <f t="shared" si="15"/>
        <v>-1.9386419812921047E-3</v>
      </c>
      <c r="V75" s="18" t="str">
        <f t="shared" si="16"/>
        <v/>
      </c>
      <c r="W75" s="18">
        <f t="shared" si="17"/>
        <v>1.2669998837614715E-2</v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</row>
    <row r="76" spans="1:27">
      <c r="A76" s="11">
        <v>42116</v>
      </c>
      <c r="B76" s="12">
        <v>1013.1</v>
      </c>
      <c r="C76" s="12">
        <v>1277.2</v>
      </c>
      <c r="D76" s="9">
        <f t="shared" si="22"/>
        <v>-0.10060659451233329</v>
      </c>
      <c r="E76" s="9">
        <f t="shared" si="5"/>
        <v>-0.10273486443048722</v>
      </c>
      <c r="F76" s="9">
        <f t="shared" si="6"/>
        <v>6.9649932145995188E-3</v>
      </c>
      <c r="G76" s="9">
        <f t="shared" si="7"/>
        <v>-8.7063629697638312E-2</v>
      </c>
      <c r="H76" s="9">
        <f t="shared" si="8"/>
        <v>-0.11840609916333614</v>
      </c>
      <c r="I76" s="9">
        <f t="shared" si="9"/>
        <v>0.30556668938209491</v>
      </c>
      <c r="J76" s="3">
        <f t="shared" si="10"/>
        <v>1.0069790628115676E-2</v>
      </c>
      <c r="K76" s="3">
        <f t="shared" si="10"/>
        <v>1.514127886182089E-2</v>
      </c>
      <c r="L76" s="15" t="str">
        <f t="shared" si="11"/>
        <v>Exit Trade</v>
      </c>
      <c r="M76" s="17">
        <v>-9.4159686315675978E-2</v>
      </c>
      <c r="N76" s="15" t="str">
        <f t="shared" si="1"/>
        <v/>
      </c>
      <c r="O76" s="15" t="str">
        <f t="shared" si="2"/>
        <v>Exit Trade</v>
      </c>
      <c r="P76" s="15" t="str">
        <f t="shared" si="3"/>
        <v/>
      </c>
      <c r="Q76" s="15">
        <f t="shared" si="12"/>
        <v>1029.6500000000001</v>
      </c>
      <c r="R76" s="15" t="str">
        <f t="shared" si="4"/>
        <v/>
      </c>
      <c r="S76" s="15">
        <f t="shared" si="13"/>
        <v>1306.8</v>
      </c>
      <c r="T76" s="18" t="str">
        <f t="shared" si="14"/>
        <v/>
      </c>
      <c r="U76" s="18">
        <f t="shared" si="15"/>
        <v>-1.9386419812921047E-3</v>
      </c>
      <c r="V76" s="18" t="str">
        <f t="shared" si="16"/>
        <v/>
      </c>
      <c r="W76" s="18">
        <f t="shared" si="17"/>
        <v>1.2669998837614715E-2</v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</row>
    <row r="77" spans="1:27">
      <c r="A77" s="11">
        <v>42117</v>
      </c>
      <c r="B77" s="12">
        <v>1013.5</v>
      </c>
      <c r="C77" s="12">
        <v>1276.05</v>
      </c>
      <c r="D77" s="9">
        <f t="shared" si="22"/>
        <v>-0.1000439388315557</v>
      </c>
      <c r="E77" s="9">
        <f t="shared" si="5"/>
        <v>-0.10235962117756367</v>
      </c>
      <c r="F77" s="9">
        <f t="shared" si="6"/>
        <v>6.7885728286992989E-3</v>
      </c>
      <c r="G77" s="9">
        <f t="shared" si="7"/>
        <v>-8.7085332312990246E-2</v>
      </c>
      <c r="H77" s="9">
        <f t="shared" si="8"/>
        <v>-0.11763391004213709</v>
      </c>
      <c r="I77" s="9">
        <f t="shared" si="9"/>
        <v>0.34111475334229568</v>
      </c>
      <c r="J77" s="3">
        <f t="shared" si="10"/>
        <v>3.9482775639125187E-4</v>
      </c>
      <c r="K77" s="3">
        <f t="shared" si="10"/>
        <v>-9.0040714062017771E-4</v>
      </c>
      <c r="L77" s="15" t="str">
        <f t="shared" si="11"/>
        <v>Exit Trade</v>
      </c>
      <c r="M77" s="17">
        <v>-9.4159686315675978E-2</v>
      </c>
      <c r="N77" s="15" t="str">
        <f t="shared" si="1"/>
        <v/>
      </c>
      <c r="O77" s="15" t="str">
        <f t="shared" si="2"/>
        <v>Exit Trade</v>
      </c>
      <c r="P77" s="15" t="str">
        <f t="shared" si="3"/>
        <v/>
      </c>
      <c r="Q77" s="15">
        <f t="shared" si="12"/>
        <v>1029.6500000000001</v>
      </c>
      <c r="R77" s="15" t="str">
        <f t="shared" si="4"/>
        <v/>
      </c>
      <c r="S77" s="15">
        <f t="shared" si="13"/>
        <v>1306.8</v>
      </c>
      <c r="T77" s="18" t="str">
        <f t="shared" si="14"/>
        <v/>
      </c>
      <c r="U77" s="18">
        <f t="shared" si="15"/>
        <v>-1.9386419812921047E-3</v>
      </c>
      <c r="V77" s="18" t="str">
        <f t="shared" si="16"/>
        <v/>
      </c>
      <c r="W77" s="18">
        <f t="shared" si="17"/>
        <v>1.2669998837614715E-2</v>
      </c>
      <c r="X77" s="18" t="str">
        <f t="shared" si="18"/>
        <v/>
      </c>
      <c r="Y77" s="18" t="str">
        <f t="shared" si="19"/>
        <v/>
      </c>
      <c r="Z77" s="18" t="str">
        <f t="shared" si="20"/>
        <v/>
      </c>
      <c r="AA77" s="18" t="str">
        <f t="shared" si="21"/>
        <v/>
      </c>
    </row>
    <row r="78" spans="1:27">
      <c r="A78" s="11">
        <v>42118</v>
      </c>
      <c r="B78" s="12">
        <v>1006.45</v>
      </c>
      <c r="C78" s="12">
        <v>1245.1500000000001</v>
      </c>
      <c r="D78" s="9">
        <f t="shared" si="22"/>
        <v>-9.2429468717429866E-2</v>
      </c>
      <c r="E78" s="9">
        <f t="shared" si="5"/>
        <v>-0.10224648726382755</v>
      </c>
      <c r="F78" s="9">
        <f t="shared" si="6"/>
        <v>6.9281031849748728E-3</v>
      </c>
      <c r="G78" s="9">
        <f t="shared" si="7"/>
        <v>-8.6658255097634085E-2</v>
      </c>
      <c r="H78" s="9">
        <f t="shared" si="8"/>
        <v>-0.11783471943002102</v>
      </c>
      <c r="I78" s="9">
        <f t="shared" si="9"/>
        <v>1.4169850367829493</v>
      </c>
      <c r="J78" s="3">
        <f t="shared" si="10"/>
        <v>-6.9560927479032607E-3</v>
      </c>
      <c r="K78" s="3">
        <f t="shared" si="10"/>
        <v>-2.4215352063006828E-2</v>
      </c>
      <c r="L78" s="15" t="str">
        <f t="shared" si="11"/>
        <v/>
      </c>
      <c r="M78" s="17">
        <v>-9.4159686315675978E-2</v>
      </c>
      <c r="N78" s="15" t="str">
        <f t="shared" si="1"/>
        <v/>
      </c>
      <c r="O78" s="15" t="str">
        <f t="shared" si="2"/>
        <v>Exit Trade</v>
      </c>
      <c r="P78" s="15" t="str">
        <f t="shared" si="3"/>
        <v/>
      </c>
      <c r="Q78" s="15">
        <f t="shared" si="12"/>
        <v>1029.6500000000001</v>
      </c>
      <c r="R78" s="15" t="str">
        <f t="shared" si="4"/>
        <v/>
      </c>
      <c r="S78" s="15">
        <f t="shared" si="13"/>
        <v>1306.8</v>
      </c>
      <c r="T78" s="18" t="str">
        <f t="shared" si="14"/>
        <v/>
      </c>
      <c r="U78" s="18">
        <f t="shared" si="15"/>
        <v>-1.9386419812921047E-3</v>
      </c>
      <c r="V78" s="18" t="str">
        <f t="shared" si="16"/>
        <v/>
      </c>
      <c r="W78" s="18">
        <f t="shared" si="17"/>
        <v>1.2669998837614715E-2</v>
      </c>
      <c r="X78" s="18" t="str">
        <f t="shared" si="18"/>
        <v/>
      </c>
      <c r="Y78" s="18" t="str">
        <f t="shared" si="19"/>
        <v/>
      </c>
      <c r="Z78" s="18" t="str">
        <f t="shared" si="20"/>
        <v/>
      </c>
      <c r="AA78" s="18" t="str">
        <f t="shared" si="21"/>
        <v/>
      </c>
    </row>
    <row r="79" spans="1:27" s="15" customFormat="1">
      <c r="A79" s="16">
        <v>42121</v>
      </c>
      <c r="B79" s="17">
        <v>1005.45</v>
      </c>
      <c r="C79" s="17">
        <v>1211.75</v>
      </c>
      <c r="D79" s="15">
        <f t="shared" si="22"/>
        <v>-8.1052549945389393E-2</v>
      </c>
      <c r="E79" s="15">
        <f t="shared" si="5"/>
        <v>-0.10169394483680445</v>
      </c>
      <c r="F79" s="15">
        <f t="shared" si="6"/>
        <v>7.9016821824262149E-3</v>
      </c>
      <c r="G79" s="15">
        <f t="shared" si="7"/>
        <v>-8.3915159926345462E-2</v>
      </c>
      <c r="H79" s="15">
        <f t="shared" si="8"/>
        <v>-0.11947272974726345</v>
      </c>
      <c r="I79" s="15">
        <f t="shared" si="9"/>
        <v>2.6122785521952125</v>
      </c>
      <c r="J79" s="18">
        <f t="shared" si="10"/>
        <v>-9.9359133588355106E-4</v>
      </c>
      <c r="K79" s="18">
        <f t="shared" si="10"/>
        <v>-2.6824077420391189E-2</v>
      </c>
      <c r="L79" s="15" t="str">
        <f t="shared" si="11"/>
        <v>Enter Trade</v>
      </c>
      <c r="M79" s="17">
        <v>2.6122785521952125</v>
      </c>
      <c r="N79" s="15" t="str">
        <f>IF(M79&lt;&gt;M78,L79,"")</f>
        <v>Enter Trade</v>
      </c>
      <c r="O79" s="15" t="str">
        <f>IF(M79&lt;&gt;M78,N79,O78)</f>
        <v>Enter Trade</v>
      </c>
      <c r="P79" s="15">
        <f>IF(OR(N79="Enter Trade",N79="Exit Trade"),B79,"")</f>
        <v>1005.45</v>
      </c>
      <c r="Q79" s="15">
        <f>IF(M79&lt;&gt;M78,P79,Q78)</f>
        <v>1005.45</v>
      </c>
      <c r="R79" s="15">
        <f>IF(OR(N79="Enter Trade",N79="Exit Trade"),C79,"")</f>
        <v>1211.75</v>
      </c>
      <c r="S79" s="15">
        <f>IF(M79&lt;&gt;M78,R79,S78)</f>
        <v>1211.75</v>
      </c>
      <c r="T79" s="18">
        <f>IF(OR(N79="Enter Trade",N79="Exit Trade"),J79,"")</f>
        <v>-9.9359133588355106E-4</v>
      </c>
      <c r="U79" s="18">
        <f>IF(M79&lt;&gt;M78,T79,U78)</f>
        <v>-9.9359133588355106E-4</v>
      </c>
      <c r="V79" s="18">
        <f>IF(OR(N79="Enter Trade",N79="Exit Trade"),K79,"")</f>
        <v>-2.6824077420391189E-2</v>
      </c>
      <c r="W79" s="18">
        <f>IF(M79&lt;&gt;M78,V79,W78)</f>
        <v>-2.6824077420391189E-2</v>
      </c>
      <c r="X79" s="18" t="str">
        <f t="shared" si="18"/>
        <v/>
      </c>
      <c r="Y79" s="18" t="str">
        <f t="shared" si="19"/>
        <v/>
      </c>
      <c r="Z79" s="18" t="str">
        <f t="shared" si="20"/>
        <v/>
      </c>
      <c r="AA79" s="18" t="str">
        <f t="shared" si="21"/>
        <v/>
      </c>
    </row>
    <row r="80" spans="1:27">
      <c r="A80" s="11">
        <v>42122</v>
      </c>
      <c r="B80" s="12">
        <v>1004.55</v>
      </c>
      <c r="C80" s="12">
        <v>1228.25</v>
      </c>
      <c r="D80" s="9">
        <f t="shared" si="22"/>
        <v>-8.7315214814998668E-2</v>
      </c>
      <c r="E80" s="9">
        <f t="shared" si="5"/>
        <v>-0.10121466835324568</v>
      </c>
      <c r="F80" s="9">
        <f t="shared" si="6"/>
        <v>8.3263552411844983E-3</v>
      </c>
      <c r="G80" s="9">
        <f t="shared" si="7"/>
        <v>-8.2480369060580552E-2</v>
      </c>
      <c r="H80" s="9">
        <f t="shared" si="8"/>
        <v>-0.1199489676459108</v>
      </c>
      <c r="I80" s="9">
        <f t="shared" si="9"/>
        <v>1.6693322751227808</v>
      </c>
      <c r="J80" s="3">
        <f t="shared" si="10"/>
        <v>-8.9512158734903868E-4</v>
      </c>
      <c r="K80" s="3">
        <f t="shared" si="10"/>
        <v>1.3616670105219723E-2</v>
      </c>
      <c r="L80" s="15" t="str">
        <f t="shared" si="11"/>
        <v>Enter Trade</v>
      </c>
      <c r="M80" s="12">
        <v>2.6122785521952125</v>
      </c>
      <c r="N80" s="15" t="str">
        <f t="shared" ref="N80:N143" si="23">IF(M80&lt;&gt;M79,L80,"")</f>
        <v/>
      </c>
      <c r="O80" s="15" t="str">
        <f t="shared" ref="O80:O143" si="24">IF(M80&lt;&gt;M79,N80,O79)</f>
        <v>Enter Trade</v>
      </c>
      <c r="P80" s="15" t="str">
        <f t="shared" ref="P80:P143" si="25">IF(OR(N80="Enter Trade",N80="Exit Trade"),B80,"")</f>
        <v/>
      </c>
      <c r="Q80" s="15">
        <f t="shared" ref="Q80:Q143" si="26">IF(M80&lt;&gt;M79,P80,Q79)</f>
        <v>1005.45</v>
      </c>
      <c r="R80" s="15" t="str">
        <f t="shared" ref="R80:R143" si="27">IF(OR(N80="Enter Trade",N80="Exit Trade"),C80,"")</f>
        <v/>
      </c>
      <c r="S80" s="15">
        <f t="shared" ref="S80:S143" si="28">IF(M80&lt;&gt;M79,R80,S79)</f>
        <v>1211.75</v>
      </c>
      <c r="T80" s="18" t="str">
        <f t="shared" ref="T80:T143" si="29">IF(OR(N80="Enter Trade",N80="Exit Trade"),J80,"")</f>
        <v/>
      </c>
      <c r="U80" s="18">
        <f t="shared" ref="U80:U143" si="30">IF(M80&lt;&gt;M79,T80,U79)</f>
        <v>-9.9359133588355106E-4</v>
      </c>
      <c r="V80" s="18" t="str">
        <f t="shared" ref="V80:V143" si="31">IF(OR(N80="Enter Trade",N80="Exit Trade"),K80,"")</f>
        <v/>
      </c>
      <c r="W80" s="18">
        <f t="shared" ref="W80:W143" si="32">IF(M80&lt;&gt;M79,V80,W79)</f>
        <v>-2.6824077420391189E-2</v>
      </c>
      <c r="X80" s="18" t="str">
        <f t="shared" si="18"/>
        <v/>
      </c>
      <c r="Y80" s="18" t="str">
        <f t="shared" si="19"/>
        <v/>
      </c>
      <c r="Z80" s="18" t="str">
        <f t="shared" si="20"/>
        <v/>
      </c>
      <c r="AA80" s="18" t="str">
        <f t="shared" si="21"/>
        <v/>
      </c>
    </row>
    <row r="81" spans="1:27">
      <c r="A81" s="11">
        <v>42123</v>
      </c>
      <c r="B81" s="12">
        <v>993.15</v>
      </c>
      <c r="C81" s="12">
        <v>1201.1500000000001</v>
      </c>
      <c r="D81" s="9">
        <f t="shared" si="22"/>
        <v>-8.2582398687808714E-2</v>
      </c>
      <c r="E81" s="9">
        <f t="shared" si="5"/>
        <v>-0.1004648856892482</v>
      </c>
      <c r="F81" s="9">
        <f t="shared" si="6"/>
        <v>8.9556471558624069E-3</v>
      </c>
      <c r="G81" s="9">
        <f t="shared" si="7"/>
        <v>-8.0314679588557786E-2</v>
      </c>
      <c r="H81" s="9">
        <f t="shared" si="8"/>
        <v>-0.12061509178993862</v>
      </c>
      <c r="I81" s="9">
        <f t="shared" si="9"/>
        <v>1.9967833357228164</v>
      </c>
      <c r="J81" s="3">
        <f t="shared" si="10"/>
        <v>-1.1348364939525138E-2</v>
      </c>
      <c r="K81" s="3">
        <f t="shared" si="10"/>
        <v>-2.2063912070018246E-2</v>
      </c>
      <c r="L81" s="15" t="str">
        <f t="shared" si="11"/>
        <v>Enter Trade</v>
      </c>
      <c r="M81" s="12">
        <v>2.6122785521952125</v>
      </c>
      <c r="N81" s="15" t="str">
        <f t="shared" si="23"/>
        <v/>
      </c>
      <c r="O81" s="15" t="str">
        <f t="shared" si="24"/>
        <v>Enter Trade</v>
      </c>
      <c r="P81" s="15" t="str">
        <f t="shared" si="25"/>
        <v/>
      </c>
      <c r="Q81" s="15">
        <f t="shared" si="26"/>
        <v>1005.45</v>
      </c>
      <c r="R81" s="15" t="str">
        <f t="shared" si="27"/>
        <v/>
      </c>
      <c r="S81" s="15">
        <f t="shared" si="28"/>
        <v>1211.75</v>
      </c>
      <c r="T81" s="18" t="str">
        <f t="shared" si="29"/>
        <v/>
      </c>
      <c r="U81" s="18">
        <f t="shared" si="30"/>
        <v>-9.9359133588355106E-4</v>
      </c>
      <c r="V81" s="18" t="str">
        <f t="shared" si="31"/>
        <v/>
      </c>
      <c r="W81" s="18">
        <f t="shared" si="32"/>
        <v>-2.6824077420391189E-2</v>
      </c>
      <c r="X81" s="18" t="str">
        <f t="shared" si="18"/>
        <v/>
      </c>
      <c r="Y81" s="18" t="str">
        <f t="shared" si="19"/>
        <v/>
      </c>
      <c r="Z81" s="18" t="str">
        <f t="shared" si="20"/>
        <v/>
      </c>
      <c r="AA81" s="18" t="str">
        <f t="shared" si="21"/>
        <v/>
      </c>
    </row>
    <row r="82" spans="1:27">
      <c r="A82" s="11">
        <v>42124</v>
      </c>
      <c r="B82" s="12">
        <v>988.8</v>
      </c>
      <c r="C82" s="12">
        <v>1170</v>
      </c>
      <c r="D82" s="9">
        <f t="shared" si="22"/>
        <v>-7.3077404001421056E-2</v>
      </c>
      <c r="E82" s="9">
        <f t="shared" si="5"/>
        <v>-9.9767016609511011E-2</v>
      </c>
      <c r="F82" s="9">
        <f t="shared" si="6"/>
        <v>1.0204373128046482E-2</v>
      </c>
      <c r="G82" s="9">
        <f t="shared" si="7"/>
        <v>-7.6807177071406427E-2</v>
      </c>
      <c r="H82" s="9">
        <f t="shared" si="8"/>
        <v>-0.1227268561476156</v>
      </c>
      <c r="I82" s="9">
        <f t="shared" si="9"/>
        <v>2.6155073195759742</v>
      </c>
      <c r="J82" s="3">
        <f t="shared" si="10"/>
        <v>-4.3800030206917612E-3</v>
      </c>
      <c r="K82" s="3">
        <f t="shared" si="10"/>
        <v>-2.5933480414602746E-2</v>
      </c>
      <c r="L82" s="15" t="str">
        <f t="shared" si="11"/>
        <v>Enter Trade</v>
      </c>
      <c r="M82" s="12">
        <v>2.6122785521952125</v>
      </c>
      <c r="N82" s="15" t="str">
        <f t="shared" si="23"/>
        <v/>
      </c>
      <c r="O82" s="15" t="str">
        <f t="shared" si="24"/>
        <v>Enter Trade</v>
      </c>
      <c r="P82" s="15" t="str">
        <f t="shared" si="25"/>
        <v/>
      </c>
      <c r="Q82" s="15">
        <f t="shared" si="26"/>
        <v>1005.45</v>
      </c>
      <c r="R82" s="15" t="str">
        <f t="shared" si="27"/>
        <v/>
      </c>
      <c r="S82" s="15">
        <f t="shared" si="28"/>
        <v>1211.75</v>
      </c>
      <c r="T82" s="18" t="str">
        <f t="shared" si="29"/>
        <v/>
      </c>
      <c r="U82" s="18">
        <f t="shared" si="30"/>
        <v>-9.9359133588355106E-4</v>
      </c>
      <c r="V82" s="18" t="str">
        <f t="shared" si="31"/>
        <v/>
      </c>
      <c r="W82" s="18">
        <f t="shared" si="32"/>
        <v>-2.6824077420391189E-2</v>
      </c>
      <c r="X82" s="18" t="str">
        <f t="shared" si="18"/>
        <v/>
      </c>
      <c r="Y82" s="18" t="str">
        <f t="shared" si="19"/>
        <v/>
      </c>
      <c r="Z82" s="18" t="str">
        <f t="shared" si="20"/>
        <v/>
      </c>
      <c r="AA82" s="18" t="str">
        <f t="shared" si="21"/>
        <v/>
      </c>
    </row>
    <row r="83" spans="1:27">
      <c r="A83" s="11">
        <v>42128</v>
      </c>
      <c r="B83" s="12">
        <v>1000.95</v>
      </c>
      <c r="C83" s="12">
        <v>1202.2</v>
      </c>
      <c r="D83" s="9">
        <f t="shared" si="22"/>
        <v>-7.9564339726145406E-2</v>
      </c>
      <c r="E83" s="9">
        <f t="shared" si="5"/>
        <v>-9.9005150765493086E-2</v>
      </c>
      <c r="F83" s="9">
        <f t="shared" si="6"/>
        <v>1.0833286301924072E-2</v>
      </c>
      <c r="G83" s="9">
        <f t="shared" si="7"/>
        <v>-7.4630256586163929E-2</v>
      </c>
      <c r="H83" s="9">
        <f t="shared" si="8"/>
        <v>-0.12338004494482224</v>
      </c>
      <c r="I83" s="9">
        <f t="shared" si="9"/>
        <v>1.7945441943960114</v>
      </c>
      <c r="J83" s="3">
        <f t="shared" si="10"/>
        <v>1.2287621359223393E-2</v>
      </c>
      <c r="K83" s="3">
        <f t="shared" si="10"/>
        <v>2.7521367521367562E-2</v>
      </c>
      <c r="L83" s="15" t="str">
        <f t="shared" si="11"/>
        <v>Enter Trade</v>
      </c>
      <c r="M83" s="12">
        <v>2.6122785521952125</v>
      </c>
      <c r="N83" s="15" t="str">
        <f t="shared" si="23"/>
        <v/>
      </c>
      <c r="O83" s="15" t="str">
        <f t="shared" si="24"/>
        <v>Enter Trade</v>
      </c>
      <c r="P83" s="15" t="str">
        <f t="shared" si="25"/>
        <v/>
      </c>
      <c r="Q83" s="15">
        <f t="shared" si="26"/>
        <v>1005.45</v>
      </c>
      <c r="R83" s="15" t="str">
        <f t="shared" si="27"/>
        <v/>
      </c>
      <c r="S83" s="15">
        <f t="shared" si="28"/>
        <v>1211.75</v>
      </c>
      <c r="T83" s="18" t="str">
        <f t="shared" si="29"/>
        <v/>
      </c>
      <c r="U83" s="18">
        <f t="shared" si="30"/>
        <v>-9.9359133588355106E-4</v>
      </c>
      <c r="V83" s="18" t="str">
        <f t="shared" si="31"/>
        <v/>
      </c>
      <c r="W83" s="18">
        <f t="shared" si="32"/>
        <v>-2.6824077420391189E-2</v>
      </c>
      <c r="X83" s="18" t="str">
        <f t="shared" si="18"/>
        <v/>
      </c>
      <c r="Y83" s="18" t="str">
        <f t="shared" si="19"/>
        <v/>
      </c>
      <c r="Z83" s="18" t="str">
        <f t="shared" si="20"/>
        <v/>
      </c>
      <c r="AA83" s="18" t="str">
        <f t="shared" si="21"/>
        <v/>
      </c>
    </row>
    <row r="84" spans="1:27">
      <c r="A84" s="11">
        <v>42129</v>
      </c>
      <c r="B84" s="12">
        <v>987.65</v>
      </c>
      <c r="C84" s="12">
        <v>1180.3499999999999</v>
      </c>
      <c r="D84" s="9">
        <f t="shared" si="22"/>
        <v>-7.7407736294918039E-2</v>
      </c>
      <c r="E84" s="9">
        <f t="shared" si="5"/>
        <v>-9.8435743022952701E-2</v>
      </c>
      <c r="F84" s="9">
        <f t="shared" si="6"/>
        <v>1.1506785639923958E-2</v>
      </c>
      <c r="G84" s="9">
        <f t="shared" si="7"/>
        <v>-7.2545475333123804E-2</v>
      </c>
      <c r="H84" s="9">
        <f t="shared" si="8"/>
        <v>-0.1243260107127816</v>
      </c>
      <c r="I84" s="9">
        <f t="shared" si="9"/>
        <v>1.827444030509777</v>
      </c>
      <c r="J84" s="3">
        <f t="shared" si="10"/>
        <v>-1.3287376991857803E-2</v>
      </c>
      <c r="K84" s="3">
        <f t="shared" si="10"/>
        <v>-1.8175012477125382E-2</v>
      </c>
      <c r="L84" s="15" t="str">
        <f t="shared" si="11"/>
        <v>Enter Trade</v>
      </c>
      <c r="M84" s="12">
        <v>2.6122785521952125</v>
      </c>
      <c r="N84" s="15" t="str">
        <f t="shared" si="23"/>
        <v/>
      </c>
      <c r="O84" s="15" t="str">
        <f t="shared" si="24"/>
        <v>Enter Trade</v>
      </c>
      <c r="P84" s="15" t="str">
        <f t="shared" si="25"/>
        <v/>
      </c>
      <c r="Q84" s="15">
        <f t="shared" si="26"/>
        <v>1005.45</v>
      </c>
      <c r="R84" s="15" t="str">
        <f t="shared" si="27"/>
        <v/>
      </c>
      <c r="S84" s="15">
        <f t="shared" si="28"/>
        <v>1211.75</v>
      </c>
      <c r="T84" s="18" t="str">
        <f t="shared" si="29"/>
        <v/>
      </c>
      <c r="U84" s="18">
        <f t="shared" si="30"/>
        <v>-9.9359133588355106E-4</v>
      </c>
      <c r="V84" s="18" t="str">
        <f t="shared" si="31"/>
        <v/>
      </c>
      <c r="W84" s="18">
        <f t="shared" si="32"/>
        <v>-2.6824077420391189E-2</v>
      </c>
      <c r="X84" s="18" t="str">
        <f t="shared" si="18"/>
        <v/>
      </c>
      <c r="Y84" s="18" t="str">
        <f t="shared" si="19"/>
        <v/>
      </c>
      <c r="Z84" s="18" t="str">
        <f t="shared" si="20"/>
        <v/>
      </c>
      <c r="AA84" s="18" t="str">
        <f t="shared" si="21"/>
        <v/>
      </c>
    </row>
    <row r="85" spans="1:27">
      <c r="A85" s="11">
        <v>42130</v>
      </c>
      <c r="B85" s="12">
        <v>970.6</v>
      </c>
      <c r="C85" s="12">
        <v>1163.5999999999999</v>
      </c>
      <c r="D85" s="9">
        <f t="shared" si="22"/>
        <v>-7.8763425595754777E-2</v>
      </c>
      <c r="E85" s="9">
        <f t="shared" si="5"/>
        <v>-9.7694468616330063E-2</v>
      </c>
      <c r="F85" s="9">
        <f t="shared" si="6"/>
        <v>1.2039745785917766E-2</v>
      </c>
      <c r="G85" s="9">
        <f t="shared" si="7"/>
        <v>-7.060504059801509E-2</v>
      </c>
      <c r="H85" s="9">
        <f t="shared" si="8"/>
        <v>-0.12478389663464504</v>
      </c>
      <c r="I85" s="9">
        <f t="shared" si="9"/>
        <v>1.5723789652367823</v>
      </c>
      <c r="J85" s="3">
        <f t="shared" si="10"/>
        <v>-1.7263200526502258E-2</v>
      </c>
      <c r="K85" s="3">
        <f t="shared" si="10"/>
        <v>-1.4190706146481977E-2</v>
      </c>
      <c r="L85" s="15" t="str">
        <f t="shared" si="11"/>
        <v>Enter Trade</v>
      </c>
      <c r="M85" s="12">
        <v>2.6122785521952125</v>
      </c>
      <c r="N85" s="15" t="str">
        <f t="shared" si="23"/>
        <v/>
      </c>
      <c r="O85" s="15" t="str">
        <f t="shared" si="24"/>
        <v>Enter Trade</v>
      </c>
      <c r="P85" s="15" t="str">
        <f t="shared" si="25"/>
        <v/>
      </c>
      <c r="Q85" s="15">
        <f t="shared" si="26"/>
        <v>1005.45</v>
      </c>
      <c r="R85" s="15" t="str">
        <f t="shared" si="27"/>
        <v/>
      </c>
      <c r="S85" s="15">
        <f t="shared" si="28"/>
        <v>1211.75</v>
      </c>
      <c r="T85" s="18" t="str">
        <f t="shared" si="29"/>
        <v/>
      </c>
      <c r="U85" s="18">
        <f t="shared" si="30"/>
        <v>-9.9359133588355106E-4</v>
      </c>
      <c r="V85" s="18" t="str">
        <f t="shared" si="31"/>
        <v/>
      </c>
      <c r="W85" s="18">
        <f t="shared" si="32"/>
        <v>-2.6824077420391189E-2</v>
      </c>
      <c r="X85" s="18" t="str">
        <f t="shared" si="18"/>
        <v/>
      </c>
      <c r="Y85" s="18" t="str">
        <f t="shared" si="19"/>
        <v/>
      </c>
      <c r="Z85" s="18" t="str">
        <f t="shared" si="20"/>
        <v/>
      </c>
      <c r="AA85" s="18" t="str">
        <f t="shared" si="21"/>
        <v/>
      </c>
    </row>
    <row r="86" spans="1:27">
      <c r="A86" s="11">
        <v>42131</v>
      </c>
      <c r="B86" s="12">
        <v>951.3</v>
      </c>
      <c r="C86" s="12">
        <v>1154.25</v>
      </c>
      <c r="D86" s="9">
        <f t="shared" si="22"/>
        <v>-8.3982386476427667E-2</v>
      </c>
      <c r="E86" s="9">
        <f t="shared" si="5"/>
        <v>-9.706123609345528E-2</v>
      </c>
      <c r="F86" s="9">
        <f t="shared" si="6"/>
        <v>1.2249940848654755E-2</v>
      </c>
      <c r="G86" s="9">
        <f t="shared" si="7"/>
        <v>-6.9498869183982084E-2</v>
      </c>
      <c r="H86" s="9">
        <f t="shared" si="8"/>
        <v>-0.12462360300292848</v>
      </c>
      <c r="I86" s="9">
        <f t="shared" si="9"/>
        <v>1.0676663486472171</v>
      </c>
      <c r="J86" s="3">
        <f t="shared" si="10"/>
        <v>-1.9884607459303594E-2</v>
      </c>
      <c r="K86" s="3">
        <f t="shared" si="10"/>
        <v>-8.0354073564798123E-3</v>
      </c>
      <c r="L86" s="15" t="str">
        <f t="shared" si="11"/>
        <v/>
      </c>
      <c r="M86" s="12">
        <v>2.6122785521952125</v>
      </c>
      <c r="N86" s="15" t="str">
        <f t="shared" si="23"/>
        <v/>
      </c>
      <c r="O86" s="15" t="str">
        <f t="shared" si="24"/>
        <v>Enter Trade</v>
      </c>
      <c r="P86" s="15" t="str">
        <f t="shared" si="25"/>
        <v/>
      </c>
      <c r="Q86" s="15">
        <f t="shared" si="26"/>
        <v>1005.45</v>
      </c>
      <c r="R86" s="15" t="str">
        <f t="shared" si="27"/>
        <v/>
      </c>
      <c r="S86" s="15">
        <f t="shared" si="28"/>
        <v>1211.75</v>
      </c>
      <c r="T86" s="18" t="str">
        <f t="shared" si="29"/>
        <v/>
      </c>
      <c r="U86" s="18">
        <f t="shared" si="30"/>
        <v>-9.9359133588355106E-4</v>
      </c>
      <c r="V86" s="18" t="str">
        <f t="shared" si="31"/>
        <v/>
      </c>
      <c r="W86" s="18">
        <f t="shared" si="32"/>
        <v>-2.6824077420391189E-2</v>
      </c>
      <c r="X86" s="18" t="str">
        <f t="shared" si="18"/>
        <v/>
      </c>
      <c r="Y86" s="18" t="str">
        <f t="shared" si="19"/>
        <v/>
      </c>
      <c r="Z86" s="18" t="str">
        <f t="shared" si="20"/>
        <v/>
      </c>
      <c r="AA86" s="18" t="str">
        <f t="shared" si="21"/>
        <v/>
      </c>
    </row>
    <row r="87" spans="1:27">
      <c r="A87" s="11">
        <v>42132</v>
      </c>
      <c r="B87" s="12">
        <v>982</v>
      </c>
      <c r="C87" s="12">
        <v>1185.3499999999999</v>
      </c>
      <c r="D87" s="9">
        <f t="shared" si="22"/>
        <v>-8.1735116251472256E-2</v>
      </c>
      <c r="E87" s="9">
        <f t="shared" si="5"/>
        <v>-9.616272053838941E-2</v>
      </c>
      <c r="F87" s="9">
        <f t="shared" si="6"/>
        <v>1.2355647611620179E-2</v>
      </c>
      <c r="G87" s="9">
        <f t="shared" si="7"/>
        <v>-6.8362513412244003E-2</v>
      </c>
      <c r="H87" s="9">
        <f t="shared" si="8"/>
        <v>-0.12396292766453482</v>
      </c>
      <c r="I87" s="9">
        <f t="shared" si="9"/>
        <v>1.1676930858199899</v>
      </c>
      <c r="J87" s="3">
        <f t="shared" si="10"/>
        <v>3.2271628298118415E-2</v>
      </c>
      <c r="K87" s="3">
        <f t="shared" si="10"/>
        <v>2.6943902967294701E-2</v>
      </c>
      <c r="L87" s="15" t="str">
        <f t="shared" si="11"/>
        <v/>
      </c>
      <c r="M87" s="12">
        <v>2.6122785521952125</v>
      </c>
      <c r="N87" s="15" t="str">
        <f t="shared" si="23"/>
        <v/>
      </c>
      <c r="O87" s="15" t="str">
        <f t="shared" si="24"/>
        <v>Enter Trade</v>
      </c>
      <c r="P87" s="15" t="str">
        <f t="shared" si="25"/>
        <v/>
      </c>
      <c r="Q87" s="15">
        <f t="shared" si="26"/>
        <v>1005.45</v>
      </c>
      <c r="R87" s="15" t="str">
        <f t="shared" si="27"/>
        <v/>
      </c>
      <c r="S87" s="15">
        <f t="shared" si="28"/>
        <v>1211.75</v>
      </c>
      <c r="T87" s="18" t="str">
        <f t="shared" si="29"/>
        <v/>
      </c>
      <c r="U87" s="18">
        <f t="shared" si="30"/>
        <v>-9.9359133588355106E-4</v>
      </c>
      <c r="V87" s="18" t="str">
        <f t="shared" si="31"/>
        <v/>
      </c>
      <c r="W87" s="18">
        <f t="shared" si="32"/>
        <v>-2.6824077420391189E-2</v>
      </c>
      <c r="X87" s="18" t="str">
        <f t="shared" si="18"/>
        <v/>
      </c>
      <c r="Y87" s="18" t="str">
        <f t="shared" si="19"/>
        <v/>
      </c>
      <c r="Z87" s="18" t="str">
        <f t="shared" si="20"/>
        <v/>
      </c>
      <c r="AA87" s="18" t="str">
        <f t="shared" si="21"/>
        <v/>
      </c>
    </row>
    <row r="88" spans="1:27" s="15" customFormat="1">
      <c r="A88" s="16">
        <v>42135</v>
      </c>
      <c r="B88" s="17">
        <v>990.3</v>
      </c>
      <c r="C88" s="17">
        <v>1226.0999999999999</v>
      </c>
      <c r="D88" s="15">
        <f t="shared" si="22"/>
        <v>-9.2759113381281913E-2</v>
      </c>
      <c r="E88" s="15">
        <f t="shared" si="5"/>
        <v>-9.535485480184086E-2</v>
      </c>
      <c r="F88" s="15">
        <f t="shared" si="6"/>
        <v>1.1722681390392089E-2</v>
      </c>
      <c r="G88" s="15">
        <f t="shared" si="7"/>
        <v>-6.897882167345866E-2</v>
      </c>
      <c r="H88" s="15">
        <f t="shared" si="8"/>
        <v>-0.12173088793022306</v>
      </c>
      <c r="I88" s="15">
        <f t="shared" si="9"/>
        <v>0.22142898319205515</v>
      </c>
      <c r="J88" s="18">
        <f t="shared" si="10"/>
        <v>8.4521384928716442E-3</v>
      </c>
      <c r="K88" s="18">
        <f t="shared" si="10"/>
        <v>3.4378031804952129E-2</v>
      </c>
      <c r="L88" s="15" t="str">
        <f t="shared" si="11"/>
        <v>Exit Trade</v>
      </c>
      <c r="M88" s="12">
        <v>0.22142898319205515</v>
      </c>
      <c r="N88" s="15" t="str">
        <f t="shared" si="23"/>
        <v>Exit Trade</v>
      </c>
      <c r="O88" s="15" t="str">
        <f t="shared" si="24"/>
        <v>Exit Trade</v>
      </c>
      <c r="P88" s="15">
        <f t="shared" si="25"/>
        <v>990.3</v>
      </c>
      <c r="Q88" s="15">
        <f t="shared" si="26"/>
        <v>990.3</v>
      </c>
      <c r="R88" s="15">
        <f t="shared" si="27"/>
        <v>1226.0999999999999</v>
      </c>
      <c r="S88" s="15">
        <f t="shared" si="28"/>
        <v>1226.0999999999999</v>
      </c>
      <c r="T88" s="18">
        <f t="shared" si="29"/>
        <v>8.4521384928716442E-3</v>
      </c>
      <c r="U88" s="18">
        <f t="shared" si="30"/>
        <v>8.4521384928716442E-3</v>
      </c>
      <c r="V88" s="18">
        <f t="shared" si="31"/>
        <v>3.4378031804952129E-2</v>
      </c>
      <c r="W88" s="18">
        <f t="shared" si="32"/>
        <v>3.4378031804952129E-2</v>
      </c>
      <c r="X88" s="18">
        <f>IF(AND(O87="Enter Trade",O88="Exit Trade",U87&gt;W87),1-Q88/Q87,IF(AND(O87="Enter Trade",O88="Exit Trade",U87&lt;W87),Q88/Q87-1,""))</f>
        <v>1.5067880053707405E-2</v>
      </c>
      <c r="Y88" s="18">
        <f>IF(AND(O87="Enter Trade",O88="Exit Trade",U87&gt;W87),S88/S87-1,IF(AND(O87="Enter Trade",O88="Exit Trade",U87&lt;W87),1-S88/S87,""))</f>
        <v>1.1842376727872805E-2</v>
      </c>
      <c r="Z88" s="18">
        <f>IF(AND(X88&lt;&gt;"",Y88&lt;&gt;""),(X88+Y88),"")</f>
        <v>2.6910256781580211E-2</v>
      </c>
      <c r="AA88" s="18">
        <f>IF(AND(X88&lt;&gt;"",Y88&lt;&gt;""),(X88+Y88)/2,"")</f>
        <v>1.3455128390790105E-2</v>
      </c>
    </row>
    <row r="89" spans="1:27">
      <c r="A89" s="11">
        <v>42136</v>
      </c>
      <c r="B89" s="12">
        <v>971.95</v>
      </c>
      <c r="C89" s="12">
        <v>1191.3499999999999</v>
      </c>
      <c r="D89" s="9">
        <f t="shared" si="22"/>
        <v>-8.8395445055138397E-2</v>
      </c>
      <c r="E89" s="9">
        <f t="shared" si="5"/>
        <v>-9.4395719268742573E-2</v>
      </c>
      <c r="F89" s="9">
        <f t="shared" si="6"/>
        <v>1.1033135731769318E-2</v>
      </c>
      <c r="G89" s="9">
        <f t="shared" si="7"/>
        <v>-6.9571163872261615E-2</v>
      </c>
      <c r="H89" s="9">
        <f t="shared" si="8"/>
        <v>-0.11922027466522353</v>
      </c>
      <c r="I89" s="9">
        <f t="shared" si="9"/>
        <v>0.54384123965109121</v>
      </c>
      <c r="J89" s="3">
        <f t="shared" si="10"/>
        <v>-1.8529738463091902E-2</v>
      </c>
      <c r="K89" s="3">
        <f t="shared" si="10"/>
        <v>-2.8341897072016967E-2</v>
      </c>
      <c r="L89" s="15" t="str">
        <f t="shared" si="11"/>
        <v/>
      </c>
      <c r="M89" s="12">
        <v>0.22142898319205515</v>
      </c>
      <c r="N89" s="15" t="str">
        <f t="shared" si="23"/>
        <v/>
      </c>
      <c r="O89" s="15" t="str">
        <f t="shared" si="24"/>
        <v>Exit Trade</v>
      </c>
      <c r="P89" s="15" t="str">
        <f t="shared" si="25"/>
        <v/>
      </c>
      <c r="Q89" s="15">
        <f t="shared" si="26"/>
        <v>990.3</v>
      </c>
      <c r="R89" s="15" t="str">
        <f t="shared" si="27"/>
        <v/>
      </c>
      <c r="S89" s="15">
        <f t="shared" si="28"/>
        <v>1226.0999999999999</v>
      </c>
      <c r="T89" s="18" t="str">
        <f t="shared" si="29"/>
        <v/>
      </c>
      <c r="U89" s="18">
        <f t="shared" si="30"/>
        <v>8.4521384928716442E-3</v>
      </c>
      <c r="V89" s="18" t="str">
        <f t="shared" si="31"/>
        <v/>
      </c>
      <c r="W89" s="18">
        <f t="shared" si="32"/>
        <v>3.4378031804952129E-2</v>
      </c>
      <c r="X89" s="18" t="str">
        <f t="shared" ref="X89:X152" si="33">IF(AND(O88="Enter Trade",O89="Exit Trade",U88&gt;W88),1-Q89/Q88,IF(AND(O88="Enter Trade",O89="Exit Trade",U88&lt;W88),Q89/Q88-1,""))</f>
        <v/>
      </c>
      <c r="Y89" s="18" t="str">
        <f t="shared" ref="Y89:Y152" si="34">IF(AND(O88="Enter Trade",O89="Exit Trade",U88&gt;W88),S89/S88-1,IF(AND(O88="Enter Trade",O89="Exit Trade",U88&lt;W88),1-S89/S88,""))</f>
        <v/>
      </c>
      <c r="Z89" s="18" t="str">
        <f t="shared" ref="Z89:Z152" si="35">IF(AND(X89&lt;&gt;"",Y89&lt;&gt;""),(X89+Y89),"")</f>
        <v/>
      </c>
      <c r="AA89" s="18" t="str">
        <f t="shared" ref="AA89:AA152" si="36">IF(AND(X89&lt;&gt;"",Y89&lt;&gt;""),(X89+Y89)/2,"")</f>
        <v/>
      </c>
    </row>
    <row r="90" spans="1:27">
      <c r="A90" s="11">
        <v>42137</v>
      </c>
      <c r="B90" s="12">
        <v>990.25</v>
      </c>
      <c r="C90" s="12">
        <v>1219.4000000000001</v>
      </c>
      <c r="D90" s="9">
        <f t="shared" si="22"/>
        <v>-9.0401339609570766E-2</v>
      </c>
      <c r="E90" s="9">
        <f t="shared" si="5"/>
        <v>-9.3893909423628477E-2</v>
      </c>
      <c r="F90" s="9">
        <f t="shared" si="6"/>
        <v>1.0853652457331608E-2</v>
      </c>
      <c r="G90" s="9">
        <f t="shared" si="7"/>
        <v>-6.9473191394632358E-2</v>
      </c>
      <c r="H90" s="9">
        <f t="shared" si="8"/>
        <v>-0.1183146274526246</v>
      </c>
      <c r="I90" s="9">
        <f t="shared" si="9"/>
        <v>0.32178751141957662</v>
      </c>
      <c r="J90" s="3">
        <f t="shared" si="10"/>
        <v>1.8828129018982412E-2</v>
      </c>
      <c r="K90" s="3">
        <f t="shared" si="10"/>
        <v>2.354471817685834E-2</v>
      </c>
      <c r="L90" s="15" t="str">
        <f t="shared" si="11"/>
        <v>Exit Trade</v>
      </c>
      <c r="M90" s="12">
        <v>0.22142898319205515</v>
      </c>
      <c r="N90" s="15" t="str">
        <f t="shared" si="23"/>
        <v/>
      </c>
      <c r="O90" s="15" t="str">
        <f t="shared" si="24"/>
        <v>Exit Trade</v>
      </c>
      <c r="P90" s="15" t="str">
        <f t="shared" si="25"/>
        <v/>
      </c>
      <c r="Q90" s="15">
        <f t="shared" si="26"/>
        <v>990.3</v>
      </c>
      <c r="R90" s="15" t="str">
        <f t="shared" si="27"/>
        <v/>
      </c>
      <c r="S90" s="15">
        <f t="shared" si="28"/>
        <v>1226.0999999999999</v>
      </c>
      <c r="T90" s="18" t="str">
        <f t="shared" si="29"/>
        <v/>
      </c>
      <c r="U90" s="18">
        <f t="shared" si="30"/>
        <v>8.4521384928716442E-3</v>
      </c>
      <c r="V90" s="18" t="str">
        <f t="shared" si="31"/>
        <v/>
      </c>
      <c r="W90" s="18">
        <f t="shared" si="32"/>
        <v>3.4378031804952129E-2</v>
      </c>
      <c r="X90" s="18" t="str">
        <f t="shared" si="33"/>
        <v/>
      </c>
      <c r="Y90" s="18" t="str">
        <f t="shared" si="34"/>
        <v/>
      </c>
      <c r="Z90" s="18" t="str">
        <f t="shared" si="35"/>
        <v/>
      </c>
      <c r="AA90" s="18" t="str">
        <f t="shared" si="36"/>
        <v/>
      </c>
    </row>
    <row r="91" spans="1:27">
      <c r="A91" s="11">
        <v>42138</v>
      </c>
      <c r="B91" s="12">
        <v>991.05</v>
      </c>
      <c r="C91" s="12">
        <v>1209.7</v>
      </c>
      <c r="D91" s="9">
        <f t="shared" si="22"/>
        <v>-8.6582114784113123E-2</v>
      </c>
      <c r="E91" s="9">
        <f t="shared" si="5"/>
        <v>-9.3613849224351856E-2</v>
      </c>
      <c r="F91" s="9">
        <f t="shared" si="6"/>
        <v>1.0932666304036462E-2</v>
      </c>
      <c r="G91" s="9">
        <f t="shared" si="7"/>
        <v>-6.9015350040269818E-2</v>
      </c>
      <c r="H91" s="9">
        <f t="shared" si="8"/>
        <v>-0.11821234840843389</v>
      </c>
      <c r="I91" s="9">
        <f t="shared" si="9"/>
        <v>0.64318568267674447</v>
      </c>
      <c r="J91" s="3">
        <f t="shared" si="10"/>
        <v>8.0787679878813884E-4</v>
      </c>
      <c r="K91" s="3">
        <f t="shared" si="10"/>
        <v>-7.9547318353288873E-3</v>
      </c>
      <c r="L91" s="15" t="str">
        <f t="shared" si="11"/>
        <v/>
      </c>
      <c r="M91" s="12">
        <v>0.22142898319205515</v>
      </c>
      <c r="N91" s="15" t="str">
        <f t="shared" si="23"/>
        <v/>
      </c>
      <c r="O91" s="15" t="str">
        <f t="shared" si="24"/>
        <v>Exit Trade</v>
      </c>
      <c r="P91" s="15" t="str">
        <f t="shared" si="25"/>
        <v/>
      </c>
      <c r="Q91" s="15">
        <f t="shared" si="26"/>
        <v>990.3</v>
      </c>
      <c r="R91" s="15" t="str">
        <f t="shared" si="27"/>
        <v/>
      </c>
      <c r="S91" s="15">
        <f t="shared" si="28"/>
        <v>1226.0999999999999</v>
      </c>
      <c r="T91" s="18" t="str">
        <f t="shared" si="29"/>
        <v/>
      </c>
      <c r="U91" s="18">
        <f t="shared" si="30"/>
        <v>8.4521384928716442E-3</v>
      </c>
      <c r="V91" s="18" t="str">
        <f t="shared" si="31"/>
        <v/>
      </c>
      <c r="W91" s="18">
        <f t="shared" si="32"/>
        <v>3.4378031804952129E-2</v>
      </c>
      <c r="X91" s="18" t="str">
        <f t="shared" si="33"/>
        <v/>
      </c>
      <c r="Y91" s="18" t="str">
        <f t="shared" si="34"/>
        <v/>
      </c>
      <c r="Z91" s="18" t="str">
        <f t="shared" si="35"/>
        <v/>
      </c>
      <c r="AA91" s="18" t="str">
        <f t="shared" si="36"/>
        <v/>
      </c>
    </row>
    <row r="92" spans="1:27">
      <c r="A92" s="11">
        <v>42139</v>
      </c>
      <c r="B92" s="12">
        <v>990.1</v>
      </c>
      <c r="C92" s="12">
        <v>1234.3</v>
      </c>
      <c r="D92" s="9">
        <f t="shared" si="22"/>
        <v>-9.5741668480429115E-2</v>
      </c>
      <c r="E92" s="9">
        <f t="shared" si="5"/>
        <v>-9.3462811342123225E-2</v>
      </c>
      <c r="F92" s="9">
        <f t="shared" si="6"/>
        <v>1.086861050212075E-2</v>
      </c>
      <c r="G92" s="9">
        <f t="shared" si="7"/>
        <v>-6.9008437712351545E-2</v>
      </c>
      <c r="H92" s="9">
        <f t="shared" si="8"/>
        <v>-0.11791718497189491</v>
      </c>
      <c r="I92" s="9">
        <f t="shared" si="9"/>
        <v>-0.20967327312550441</v>
      </c>
      <c r="J92" s="3">
        <f t="shared" si="10"/>
        <v>-9.5857928459707571E-4</v>
      </c>
      <c r="K92" s="3">
        <f t="shared" si="10"/>
        <v>2.0335620401752425E-2</v>
      </c>
      <c r="L92" s="15" t="str">
        <f t="shared" si="11"/>
        <v>Exit Trade</v>
      </c>
      <c r="M92" s="12">
        <v>0.22142898319205515</v>
      </c>
      <c r="N92" s="15" t="str">
        <f t="shared" si="23"/>
        <v/>
      </c>
      <c r="O92" s="15" t="str">
        <f t="shared" si="24"/>
        <v>Exit Trade</v>
      </c>
      <c r="P92" s="15" t="str">
        <f t="shared" si="25"/>
        <v/>
      </c>
      <c r="Q92" s="15">
        <f t="shared" si="26"/>
        <v>990.3</v>
      </c>
      <c r="R92" s="15" t="str">
        <f t="shared" si="27"/>
        <v/>
      </c>
      <c r="S92" s="15">
        <f t="shared" si="28"/>
        <v>1226.0999999999999</v>
      </c>
      <c r="T92" s="18" t="str">
        <f t="shared" si="29"/>
        <v/>
      </c>
      <c r="U92" s="18">
        <f t="shared" si="30"/>
        <v>8.4521384928716442E-3</v>
      </c>
      <c r="V92" s="18" t="str">
        <f t="shared" si="31"/>
        <v/>
      </c>
      <c r="W92" s="18">
        <f t="shared" si="32"/>
        <v>3.4378031804952129E-2</v>
      </c>
      <c r="X92" s="18" t="str">
        <f t="shared" si="33"/>
        <v/>
      </c>
      <c r="Y92" s="18" t="str">
        <f t="shared" si="34"/>
        <v/>
      </c>
      <c r="Z92" s="18" t="str">
        <f t="shared" si="35"/>
        <v/>
      </c>
      <c r="AA92" s="18" t="str">
        <f t="shared" si="36"/>
        <v/>
      </c>
    </row>
    <row r="93" spans="1:27">
      <c r="A93" s="11">
        <v>42142</v>
      </c>
      <c r="B93" s="12">
        <v>1009.85</v>
      </c>
      <c r="C93" s="12">
        <v>1264.3</v>
      </c>
      <c r="D93" s="9">
        <f t="shared" si="22"/>
        <v>-9.7593268125980889E-2</v>
      </c>
      <c r="E93" s="9">
        <f t="shared" si="5"/>
        <v>-9.3068966321597543E-2</v>
      </c>
      <c r="F93" s="9">
        <f t="shared" si="6"/>
        <v>1.0477912097506304E-2</v>
      </c>
      <c r="G93" s="9">
        <f t="shared" si="7"/>
        <v>-6.9493664102208363E-2</v>
      </c>
      <c r="H93" s="9">
        <f t="shared" si="8"/>
        <v>-0.11664426854098672</v>
      </c>
      <c r="I93" s="9">
        <f t="shared" si="9"/>
        <v>-0.43179421265235746</v>
      </c>
      <c r="J93" s="3">
        <f t="shared" si="10"/>
        <v>1.9947480052519947E-2</v>
      </c>
      <c r="K93" s="3">
        <f t="shared" si="10"/>
        <v>2.4305274244511059E-2</v>
      </c>
      <c r="L93" s="15" t="str">
        <f t="shared" si="11"/>
        <v>Exit Trade</v>
      </c>
      <c r="M93" s="12">
        <v>0.22142898319205515</v>
      </c>
      <c r="N93" s="15" t="str">
        <f t="shared" si="23"/>
        <v/>
      </c>
      <c r="O93" s="15" t="str">
        <f t="shared" si="24"/>
        <v>Exit Trade</v>
      </c>
      <c r="P93" s="15" t="str">
        <f t="shared" si="25"/>
        <v/>
      </c>
      <c r="Q93" s="15">
        <f t="shared" si="26"/>
        <v>990.3</v>
      </c>
      <c r="R93" s="15" t="str">
        <f t="shared" si="27"/>
        <v/>
      </c>
      <c r="S93" s="15">
        <f t="shared" si="28"/>
        <v>1226.0999999999999</v>
      </c>
      <c r="T93" s="18" t="str">
        <f t="shared" si="29"/>
        <v/>
      </c>
      <c r="U93" s="18">
        <f t="shared" si="30"/>
        <v>8.4521384928716442E-3</v>
      </c>
      <c r="V93" s="18" t="str">
        <f t="shared" si="31"/>
        <v/>
      </c>
      <c r="W93" s="18">
        <f t="shared" si="32"/>
        <v>3.4378031804952129E-2</v>
      </c>
      <c r="X93" s="18" t="str">
        <f t="shared" si="33"/>
        <v/>
      </c>
      <c r="Y93" s="18" t="str">
        <f t="shared" si="34"/>
        <v/>
      </c>
      <c r="Z93" s="18" t="str">
        <f t="shared" si="35"/>
        <v/>
      </c>
      <c r="AA93" s="18" t="str">
        <f t="shared" si="36"/>
        <v/>
      </c>
    </row>
    <row r="94" spans="1:27">
      <c r="A94" s="11">
        <v>42143</v>
      </c>
      <c r="B94" s="12">
        <v>1007.55</v>
      </c>
      <c r="C94" s="12">
        <v>1240.55</v>
      </c>
      <c r="D94" s="9">
        <f t="shared" si="22"/>
        <v>-9.0347665716962844E-2</v>
      </c>
      <c r="E94" s="9">
        <f t="shared" si="5"/>
        <v>-9.2349147366035195E-2</v>
      </c>
      <c r="F94" s="9">
        <f t="shared" si="6"/>
        <v>9.8601840675569801E-3</v>
      </c>
      <c r="G94" s="9">
        <f t="shared" si="7"/>
        <v>-7.0163733214031992E-2</v>
      </c>
      <c r="H94" s="9">
        <f t="shared" si="8"/>
        <v>-0.1145345615180384</v>
      </c>
      <c r="I94" s="9">
        <f t="shared" si="9"/>
        <v>0.20298623589166426</v>
      </c>
      <c r="J94" s="3">
        <f t="shared" si="10"/>
        <v>-2.2775659751448911E-3</v>
      </c>
      <c r="K94" s="3">
        <f t="shared" si="10"/>
        <v>-1.8785098473463577E-2</v>
      </c>
      <c r="L94" s="15" t="str">
        <f t="shared" si="11"/>
        <v>Exit Trade</v>
      </c>
      <c r="M94" s="12">
        <v>0.22142898319205515</v>
      </c>
      <c r="N94" s="15" t="str">
        <f t="shared" si="23"/>
        <v/>
      </c>
      <c r="O94" s="15" t="str">
        <f t="shared" si="24"/>
        <v>Exit Trade</v>
      </c>
      <c r="P94" s="15" t="str">
        <f t="shared" si="25"/>
        <v/>
      </c>
      <c r="Q94" s="15">
        <f t="shared" si="26"/>
        <v>990.3</v>
      </c>
      <c r="R94" s="15" t="str">
        <f t="shared" si="27"/>
        <v/>
      </c>
      <c r="S94" s="15">
        <f t="shared" si="28"/>
        <v>1226.0999999999999</v>
      </c>
      <c r="T94" s="18" t="str">
        <f t="shared" si="29"/>
        <v/>
      </c>
      <c r="U94" s="18">
        <f t="shared" si="30"/>
        <v>8.4521384928716442E-3</v>
      </c>
      <c r="V94" s="18" t="str">
        <f t="shared" si="31"/>
        <v/>
      </c>
      <c r="W94" s="18">
        <f t="shared" si="32"/>
        <v>3.4378031804952129E-2</v>
      </c>
      <c r="X94" s="18" t="str">
        <f t="shared" si="33"/>
        <v/>
      </c>
      <c r="Y94" s="18" t="str">
        <f t="shared" si="34"/>
        <v/>
      </c>
      <c r="Z94" s="18" t="str">
        <f t="shared" si="35"/>
        <v/>
      </c>
      <c r="AA94" s="18" t="str">
        <f t="shared" si="36"/>
        <v/>
      </c>
    </row>
    <row r="95" spans="1:27">
      <c r="A95" s="11">
        <v>42144</v>
      </c>
      <c r="B95" s="12">
        <v>1024.05</v>
      </c>
      <c r="C95" s="12">
        <v>1270.05</v>
      </c>
      <c r="D95" s="9">
        <f t="shared" si="22"/>
        <v>-9.349965691997715E-2</v>
      </c>
      <c r="E95" s="9">
        <f t="shared" si="5"/>
        <v>-9.1786173805771254E-2</v>
      </c>
      <c r="F95" s="9">
        <f t="shared" si="6"/>
        <v>9.2584682476093052E-3</v>
      </c>
      <c r="G95" s="9">
        <f t="shared" si="7"/>
        <v>-7.0954620248650319E-2</v>
      </c>
      <c r="H95" s="9">
        <f t="shared" si="8"/>
        <v>-0.11261772736289219</v>
      </c>
      <c r="I95" s="9">
        <f t="shared" si="9"/>
        <v>-0.18507198689679011</v>
      </c>
      <c r="J95" s="3">
        <f t="shared" si="10"/>
        <v>1.6376358493375019E-2</v>
      </c>
      <c r="K95" s="3">
        <f t="shared" si="10"/>
        <v>2.3779775099754142E-2</v>
      </c>
      <c r="L95" s="15" t="str">
        <f t="shared" si="11"/>
        <v>Exit Trade</v>
      </c>
      <c r="M95" s="12">
        <v>0.22142898319205515</v>
      </c>
      <c r="N95" s="15" t="str">
        <f t="shared" si="23"/>
        <v/>
      </c>
      <c r="O95" s="15" t="str">
        <f t="shared" si="24"/>
        <v>Exit Trade</v>
      </c>
      <c r="P95" s="15" t="str">
        <f t="shared" si="25"/>
        <v/>
      </c>
      <c r="Q95" s="15">
        <f t="shared" si="26"/>
        <v>990.3</v>
      </c>
      <c r="R95" s="15" t="str">
        <f t="shared" si="27"/>
        <v/>
      </c>
      <c r="S95" s="15">
        <f t="shared" si="28"/>
        <v>1226.0999999999999</v>
      </c>
      <c r="T95" s="18" t="str">
        <f t="shared" si="29"/>
        <v/>
      </c>
      <c r="U95" s="18">
        <f t="shared" si="30"/>
        <v>8.4521384928716442E-3</v>
      </c>
      <c r="V95" s="18" t="str">
        <f t="shared" si="31"/>
        <v/>
      </c>
      <c r="W95" s="18">
        <f t="shared" si="32"/>
        <v>3.4378031804952129E-2</v>
      </c>
      <c r="X95" s="18" t="str">
        <f t="shared" si="33"/>
        <v/>
      </c>
      <c r="Y95" s="18" t="str">
        <f t="shared" si="34"/>
        <v/>
      </c>
      <c r="Z95" s="18" t="str">
        <f t="shared" si="35"/>
        <v/>
      </c>
      <c r="AA95" s="18" t="str">
        <f t="shared" si="36"/>
        <v/>
      </c>
    </row>
    <row r="96" spans="1:27">
      <c r="A96" s="11">
        <v>42145</v>
      </c>
      <c r="B96" s="12">
        <v>1024.7</v>
      </c>
      <c r="C96" s="12">
        <v>1255.95</v>
      </c>
      <c r="D96" s="9">
        <f t="shared" si="22"/>
        <v>-8.8375614057449522E-2</v>
      </c>
      <c r="E96" s="9">
        <f t="shared" ref="E96:E159" si="37">AVERAGE(D67:D96)</f>
        <v>-9.1084303229159683E-2</v>
      </c>
      <c r="F96" s="9">
        <f t="shared" ref="F96:F159" si="38">STDEV(D67:D96)</f>
        <v>8.6529750551051672E-3</v>
      </c>
      <c r="G96" s="9">
        <f t="shared" ref="G96:G159" si="39">E96+2.25*F96</f>
        <v>-7.1615109355173054E-2</v>
      </c>
      <c r="H96" s="9">
        <f t="shared" ref="H96:H159" si="40">E96-2.25*F96</f>
        <v>-0.11055349710314631</v>
      </c>
      <c r="I96" s="9">
        <f t="shared" ref="I96:I159" si="41">(D96-E96)/F96</f>
        <v>0.3130355923205928</v>
      </c>
      <c r="J96" s="3">
        <f t="shared" ref="J96:K159" si="42">(B96-B95)/B95</f>
        <v>6.3473463209813097E-4</v>
      </c>
      <c r="K96" s="3">
        <f t="shared" si="42"/>
        <v>-1.1101925121058155E-2</v>
      </c>
      <c r="L96" s="15" t="str">
        <f t="shared" ref="L96:L159" si="43">IF(ABS(I96)&gt;1.5,"Enter Trade",IF(ABS(I96)&lt;0.5,"Exit Trade",""))</f>
        <v>Exit Trade</v>
      </c>
      <c r="M96" s="12">
        <v>0.22142898319205515</v>
      </c>
      <c r="N96" s="15" t="str">
        <f t="shared" si="23"/>
        <v/>
      </c>
      <c r="O96" s="15" t="str">
        <f t="shared" si="24"/>
        <v>Exit Trade</v>
      </c>
      <c r="P96" s="15" t="str">
        <f t="shared" si="25"/>
        <v/>
      </c>
      <c r="Q96" s="15">
        <f t="shared" si="26"/>
        <v>990.3</v>
      </c>
      <c r="R96" s="15" t="str">
        <f t="shared" si="27"/>
        <v/>
      </c>
      <c r="S96" s="15">
        <f t="shared" si="28"/>
        <v>1226.0999999999999</v>
      </c>
      <c r="T96" s="18" t="str">
        <f t="shared" si="29"/>
        <v/>
      </c>
      <c r="U96" s="18">
        <f t="shared" si="30"/>
        <v>8.4521384928716442E-3</v>
      </c>
      <c r="V96" s="18" t="str">
        <f t="shared" si="31"/>
        <v/>
      </c>
      <c r="W96" s="18">
        <f t="shared" si="32"/>
        <v>3.4378031804952129E-2</v>
      </c>
      <c r="X96" s="18" t="str">
        <f t="shared" si="33"/>
        <v/>
      </c>
      <c r="Y96" s="18" t="str">
        <f t="shared" si="34"/>
        <v/>
      </c>
      <c r="Z96" s="18" t="str">
        <f t="shared" si="35"/>
        <v/>
      </c>
      <c r="AA96" s="18" t="str">
        <f t="shared" si="36"/>
        <v/>
      </c>
    </row>
    <row r="97" spans="1:27">
      <c r="A97" s="11">
        <v>42146</v>
      </c>
      <c r="B97" s="12">
        <v>1024.3</v>
      </c>
      <c r="C97" s="12">
        <v>1288.05</v>
      </c>
      <c r="D97" s="9">
        <f t="shared" si="22"/>
        <v>-9.9505549237353219E-2</v>
      </c>
      <c r="E97" s="9">
        <f t="shared" si="37"/>
        <v>-9.1112086672568135E-2</v>
      </c>
      <c r="F97" s="9">
        <f t="shared" si="38"/>
        <v>8.6794758486090466E-3</v>
      </c>
      <c r="G97" s="9">
        <f t="shared" si="39"/>
        <v>-7.1583266013197783E-2</v>
      </c>
      <c r="H97" s="9">
        <f t="shared" si="40"/>
        <v>-0.11064090733193849</v>
      </c>
      <c r="I97" s="9">
        <f t="shared" si="41"/>
        <v>-0.96704717095678094</v>
      </c>
      <c r="J97" s="3">
        <f t="shared" si="42"/>
        <v>-3.9035815360602221E-4</v>
      </c>
      <c r="K97" s="3">
        <f t="shared" si="42"/>
        <v>2.5558342290696211E-2</v>
      </c>
      <c r="L97" s="15" t="str">
        <f t="shared" si="43"/>
        <v/>
      </c>
      <c r="M97" s="12">
        <v>0.22142898319205515</v>
      </c>
      <c r="N97" s="15" t="str">
        <f t="shared" si="23"/>
        <v/>
      </c>
      <c r="O97" s="15" t="str">
        <f t="shared" si="24"/>
        <v>Exit Trade</v>
      </c>
      <c r="P97" s="15" t="str">
        <f t="shared" si="25"/>
        <v/>
      </c>
      <c r="Q97" s="15">
        <f t="shared" si="26"/>
        <v>990.3</v>
      </c>
      <c r="R97" s="15" t="str">
        <f t="shared" si="27"/>
        <v/>
      </c>
      <c r="S97" s="15">
        <f t="shared" si="28"/>
        <v>1226.0999999999999</v>
      </c>
      <c r="T97" s="18" t="str">
        <f t="shared" si="29"/>
        <v/>
      </c>
      <c r="U97" s="18">
        <f t="shared" si="30"/>
        <v>8.4521384928716442E-3</v>
      </c>
      <c r="V97" s="18" t="str">
        <f t="shared" si="31"/>
        <v/>
      </c>
      <c r="W97" s="18">
        <f t="shared" si="32"/>
        <v>3.4378031804952129E-2</v>
      </c>
      <c r="X97" s="18" t="str">
        <f t="shared" si="33"/>
        <v/>
      </c>
      <c r="Y97" s="18" t="str">
        <f t="shared" si="34"/>
        <v/>
      </c>
      <c r="Z97" s="18" t="str">
        <f t="shared" si="35"/>
        <v/>
      </c>
      <c r="AA97" s="18" t="str">
        <f t="shared" si="36"/>
        <v/>
      </c>
    </row>
    <row r="98" spans="1:27">
      <c r="A98" s="11">
        <v>42149</v>
      </c>
      <c r="B98" s="12">
        <v>1023.55</v>
      </c>
      <c r="C98" s="12">
        <v>1252.6500000000001</v>
      </c>
      <c r="D98" s="9">
        <f t="shared" si="22"/>
        <v>-8.7720680115269137E-2</v>
      </c>
      <c r="E98" s="9">
        <f t="shared" si="37"/>
        <v>-9.0994241411522764E-2</v>
      </c>
      <c r="F98" s="9">
        <f t="shared" si="38"/>
        <v>8.7014267963840975E-3</v>
      </c>
      <c r="G98" s="9">
        <f t="shared" si="39"/>
        <v>-7.1416031119658552E-2</v>
      </c>
      <c r="H98" s="9">
        <f t="shared" si="40"/>
        <v>-0.11057245170338698</v>
      </c>
      <c r="I98" s="9">
        <f t="shared" si="41"/>
        <v>0.37620971512556595</v>
      </c>
      <c r="J98" s="3">
        <f t="shared" si="42"/>
        <v>-7.3220736112467055E-4</v>
      </c>
      <c r="K98" s="3">
        <f t="shared" si="42"/>
        <v>-2.7483405147315607E-2</v>
      </c>
      <c r="L98" s="15" t="str">
        <f t="shared" si="43"/>
        <v>Exit Trade</v>
      </c>
      <c r="M98" s="12">
        <v>0.22142898319205515</v>
      </c>
      <c r="N98" s="15" t="str">
        <f t="shared" si="23"/>
        <v/>
      </c>
      <c r="O98" s="15" t="str">
        <f t="shared" si="24"/>
        <v>Exit Trade</v>
      </c>
      <c r="P98" s="15" t="str">
        <f t="shared" si="25"/>
        <v/>
      </c>
      <c r="Q98" s="15">
        <f t="shared" si="26"/>
        <v>990.3</v>
      </c>
      <c r="R98" s="15" t="str">
        <f t="shared" si="27"/>
        <v/>
      </c>
      <c r="S98" s="15">
        <f t="shared" si="28"/>
        <v>1226.0999999999999</v>
      </c>
      <c r="T98" s="18" t="str">
        <f t="shared" si="29"/>
        <v/>
      </c>
      <c r="U98" s="18">
        <f t="shared" si="30"/>
        <v>8.4521384928716442E-3</v>
      </c>
      <c r="V98" s="18" t="str">
        <f t="shared" si="31"/>
        <v/>
      </c>
      <c r="W98" s="18">
        <f t="shared" si="32"/>
        <v>3.4378031804952129E-2</v>
      </c>
      <c r="X98" s="18" t="str">
        <f t="shared" si="33"/>
        <v/>
      </c>
      <c r="Y98" s="18" t="str">
        <f t="shared" si="34"/>
        <v/>
      </c>
      <c r="Z98" s="18" t="str">
        <f t="shared" si="35"/>
        <v/>
      </c>
      <c r="AA98" s="18" t="str">
        <f t="shared" si="36"/>
        <v/>
      </c>
    </row>
    <row r="99" spans="1:27">
      <c r="A99" s="11">
        <v>42150</v>
      </c>
      <c r="B99" s="12">
        <v>1027.4000000000001</v>
      </c>
      <c r="C99" s="12">
        <v>1240.45</v>
      </c>
      <c r="D99" s="9">
        <f t="shared" si="22"/>
        <v>-8.1839702051245772E-2</v>
      </c>
      <c r="E99" s="9">
        <f t="shared" si="37"/>
        <v>-9.0636598860295722E-2</v>
      </c>
      <c r="F99" s="9">
        <f t="shared" si="38"/>
        <v>8.8536346878329442E-3</v>
      </c>
      <c r="G99" s="9">
        <f t="shared" si="39"/>
        <v>-7.0715920812671598E-2</v>
      </c>
      <c r="H99" s="9">
        <f t="shared" si="40"/>
        <v>-0.11055727690791985</v>
      </c>
      <c r="I99" s="9">
        <f t="shared" si="41"/>
        <v>0.99359157218662231</v>
      </c>
      <c r="J99" s="3">
        <f t="shared" si="42"/>
        <v>3.7614185921548888E-3</v>
      </c>
      <c r="K99" s="3">
        <f t="shared" si="42"/>
        <v>-9.7393525725462376E-3</v>
      </c>
      <c r="L99" s="15" t="str">
        <f t="shared" si="43"/>
        <v/>
      </c>
      <c r="M99" s="12">
        <v>0.22142898319205515</v>
      </c>
      <c r="N99" s="15" t="str">
        <f t="shared" si="23"/>
        <v/>
      </c>
      <c r="O99" s="15" t="str">
        <f t="shared" si="24"/>
        <v>Exit Trade</v>
      </c>
      <c r="P99" s="15" t="str">
        <f t="shared" si="25"/>
        <v/>
      </c>
      <c r="Q99" s="15">
        <f t="shared" si="26"/>
        <v>990.3</v>
      </c>
      <c r="R99" s="15" t="str">
        <f t="shared" si="27"/>
        <v/>
      </c>
      <c r="S99" s="15">
        <f t="shared" si="28"/>
        <v>1226.0999999999999</v>
      </c>
      <c r="T99" s="18" t="str">
        <f t="shared" si="29"/>
        <v/>
      </c>
      <c r="U99" s="18">
        <f t="shared" si="30"/>
        <v>8.4521384928716442E-3</v>
      </c>
      <c r="V99" s="18" t="str">
        <f t="shared" si="31"/>
        <v/>
      </c>
      <c r="W99" s="18">
        <f t="shared" si="32"/>
        <v>3.4378031804952129E-2</v>
      </c>
      <c r="X99" s="18" t="str">
        <f t="shared" si="33"/>
        <v/>
      </c>
      <c r="Y99" s="18" t="str">
        <f t="shared" si="34"/>
        <v/>
      </c>
      <c r="Z99" s="18" t="str">
        <f t="shared" si="35"/>
        <v/>
      </c>
      <c r="AA99" s="18" t="str">
        <f t="shared" si="36"/>
        <v/>
      </c>
    </row>
    <row r="100" spans="1:27">
      <c r="A100" s="11">
        <v>42151</v>
      </c>
      <c r="B100" s="12">
        <v>1038.1500000000001</v>
      </c>
      <c r="C100" s="12">
        <v>1239.9000000000001</v>
      </c>
      <c r="D100" s="9">
        <f t="shared" si="22"/>
        <v>-7.7126551704933446E-2</v>
      </c>
      <c r="E100" s="9">
        <f t="shared" si="37"/>
        <v>-8.9902091886277236E-2</v>
      </c>
      <c r="F100" s="9">
        <f t="shared" si="38"/>
        <v>9.0341813350420224E-3</v>
      </c>
      <c r="G100" s="9">
        <f t="shared" si="39"/>
        <v>-6.9575183882432681E-2</v>
      </c>
      <c r="H100" s="9">
        <f t="shared" si="40"/>
        <v>-0.11022899989012179</v>
      </c>
      <c r="I100" s="9">
        <f t="shared" si="41"/>
        <v>1.4141336893238665</v>
      </c>
      <c r="J100" s="3">
        <f t="shared" si="42"/>
        <v>1.0463305431185515E-2</v>
      </c>
      <c r="K100" s="3">
        <f t="shared" si="42"/>
        <v>-4.4338748034983635E-4</v>
      </c>
      <c r="L100" s="15" t="str">
        <f t="shared" si="43"/>
        <v/>
      </c>
      <c r="M100" s="12">
        <v>0.22142898319205515</v>
      </c>
      <c r="N100" s="15" t="str">
        <f t="shared" si="23"/>
        <v/>
      </c>
      <c r="O100" s="15" t="str">
        <f t="shared" si="24"/>
        <v>Exit Trade</v>
      </c>
      <c r="P100" s="15" t="str">
        <f t="shared" si="25"/>
        <v/>
      </c>
      <c r="Q100" s="15">
        <f t="shared" si="26"/>
        <v>990.3</v>
      </c>
      <c r="R100" s="15" t="str">
        <f t="shared" si="27"/>
        <v/>
      </c>
      <c r="S100" s="15">
        <f t="shared" si="28"/>
        <v>1226.0999999999999</v>
      </c>
      <c r="T100" s="18" t="str">
        <f t="shared" si="29"/>
        <v/>
      </c>
      <c r="U100" s="18">
        <f t="shared" si="30"/>
        <v>8.4521384928716442E-3</v>
      </c>
      <c r="V100" s="18" t="str">
        <f t="shared" si="31"/>
        <v/>
      </c>
      <c r="W100" s="18">
        <f t="shared" si="32"/>
        <v>3.4378031804952129E-2</v>
      </c>
      <c r="X100" s="18" t="str">
        <f t="shared" si="33"/>
        <v/>
      </c>
      <c r="Y100" s="18" t="str">
        <f t="shared" si="34"/>
        <v/>
      </c>
      <c r="Z100" s="18" t="str">
        <f t="shared" si="35"/>
        <v/>
      </c>
      <c r="AA100" s="18" t="str">
        <f t="shared" si="36"/>
        <v/>
      </c>
    </row>
    <row r="101" spans="1:27">
      <c r="A101" s="11">
        <v>42152</v>
      </c>
      <c r="B101" s="12">
        <v>1029.4000000000001</v>
      </c>
      <c r="C101" s="12">
        <v>1229.25</v>
      </c>
      <c r="D101" s="9">
        <f t="shared" si="22"/>
        <v>-7.7056053048048342E-2</v>
      </c>
      <c r="E101" s="9">
        <f t="shared" si="37"/>
        <v>-8.9230333673127701E-2</v>
      </c>
      <c r="F101" s="9">
        <f t="shared" si="38"/>
        <v>9.2194911690150171E-3</v>
      </c>
      <c r="G101" s="9">
        <f t="shared" si="39"/>
        <v>-6.8486478542843912E-2</v>
      </c>
      <c r="H101" s="9">
        <f t="shared" si="40"/>
        <v>-0.10997418880341149</v>
      </c>
      <c r="I101" s="9">
        <f t="shared" si="41"/>
        <v>1.3204937671609076</v>
      </c>
      <c r="J101" s="3">
        <f t="shared" si="42"/>
        <v>-8.4284544622646052E-3</v>
      </c>
      <c r="K101" s="3">
        <f t="shared" si="42"/>
        <v>-8.589402371159037E-3</v>
      </c>
      <c r="L101" s="15" t="str">
        <f t="shared" si="43"/>
        <v/>
      </c>
      <c r="M101" s="12">
        <v>0.22142898319205515</v>
      </c>
      <c r="N101" s="15" t="str">
        <f t="shared" si="23"/>
        <v/>
      </c>
      <c r="O101" s="15" t="str">
        <f t="shared" si="24"/>
        <v>Exit Trade</v>
      </c>
      <c r="P101" s="15" t="str">
        <f t="shared" si="25"/>
        <v/>
      </c>
      <c r="Q101" s="15">
        <f t="shared" si="26"/>
        <v>990.3</v>
      </c>
      <c r="R101" s="15" t="str">
        <f t="shared" si="27"/>
        <v/>
      </c>
      <c r="S101" s="15">
        <f t="shared" si="28"/>
        <v>1226.0999999999999</v>
      </c>
      <c r="T101" s="18" t="str">
        <f t="shared" si="29"/>
        <v/>
      </c>
      <c r="U101" s="18">
        <f t="shared" si="30"/>
        <v>8.4521384928716442E-3</v>
      </c>
      <c r="V101" s="18" t="str">
        <f t="shared" si="31"/>
        <v/>
      </c>
      <c r="W101" s="18">
        <f t="shared" si="32"/>
        <v>3.4378031804952129E-2</v>
      </c>
      <c r="X101" s="18" t="str">
        <f t="shared" si="33"/>
        <v/>
      </c>
      <c r="Y101" s="18" t="str">
        <f t="shared" si="34"/>
        <v/>
      </c>
      <c r="Z101" s="18" t="str">
        <f t="shared" si="35"/>
        <v/>
      </c>
      <c r="AA101" s="18" t="str">
        <f t="shared" si="36"/>
        <v/>
      </c>
    </row>
    <row r="102" spans="1:27">
      <c r="A102" s="11">
        <v>42153</v>
      </c>
      <c r="B102" s="12">
        <v>1050.55</v>
      </c>
      <c r="C102" s="12">
        <v>1236.05</v>
      </c>
      <c r="D102" s="9">
        <f t="shared" si="22"/>
        <v>-7.0619311848045818E-2</v>
      </c>
      <c r="E102" s="9">
        <f t="shared" si="37"/>
        <v>-8.8133660668986286E-2</v>
      </c>
      <c r="F102" s="9">
        <f t="shared" si="38"/>
        <v>9.415835080079633E-3</v>
      </c>
      <c r="G102" s="9">
        <f t="shared" si="39"/>
        <v>-6.6948031738807118E-2</v>
      </c>
      <c r="H102" s="9">
        <f t="shared" si="40"/>
        <v>-0.10931928959916545</v>
      </c>
      <c r="I102" s="9">
        <f t="shared" si="41"/>
        <v>1.8600951133898092</v>
      </c>
      <c r="J102" s="3">
        <f t="shared" si="42"/>
        <v>2.0545949096560968E-2</v>
      </c>
      <c r="K102" s="3">
        <f t="shared" si="42"/>
        <v>5.5318283506202602E-3</v>
      </c>
      <c r="L102" s="15" t="str">
        <f t="shared" si="43"/>
        <v>Enter Trade</v>
      </c>
      <c r="M102" s="12">
        <v>1.8600951133898092</v>
      </c>
      <c r="N102" s="15" t="str">
        <f t="shared" si="23"/>
        <v>Enter Trade</v>
      </c>
      <c r="O102" s="15" t="str">
        <f t="shared" si="24"/>
        <v>Enter Trade</v>
      </c>
      <c r="P102" s="15">
        <f t="shared" si="25"/>
        <v>1050.55</v>
      </c>
      <c r="Q102" s="15">
        <f t="shared" si="26"/>
        <v>1050.55</v>
      </c>
      <c r="R102" s="15">
        <f t="shared" si="27"/>
        <v>1236.05</v>
      </c>
      <c r="S102" s="15">
        <f t="shared" si="28"/>
        <v>1236.05</v>
      </c>
      <c r="T102" s="18">
        <f t="shared" si="29"/>
        <v>2.0545949096560968E-2</v>
      </c>
      <c r="U102" s="18">
        <f t="shared" si="30"/>
        <v>2.0545949096560968E-2</v>
      </c>
      <c r="V102" s="18">
        <f t="shared" si="31"/>
        <v>5.5318283506202602E-3</v>
      </c>
      <c r="W102" s="18">
        <f t="shared" si="32"/>
        <v>5.5318283506202602E-3</v>
      </c>
      <c r="X102" s="18" t="str">
        <f t="shared" si="33"/>
        <v/>
      </c>
      <c r="Y102" s="18" t="str">
        <f t="shared" si="34"/>
        <v/>
      </c>
      <c r="Z102" s="18" t="str">
        <f t="shared" si="35"/>
        <v/>
      </c>
      <c r="AA102" s="18" t="str">
        <f t="shared" si="36"/>
        <v/>
      </c>
    </row>
    <row r="103" spans="1:27">
      <c r="A103" s="11">
        <v>42156</v>
      </c>
      <c r="B103" s="12">
        <v>1036.2</v>
      </c>
      <c r="C103" s="12">
        <v>1247.75</v>
      </c>
      <c r="D103" s="9">
        <f t="shared" si="22"/>
        <v>-8.0683990587057539E-2</v>
      </c>
      <c r="E103" s="9">
        <f t="shared" si="37"/>
        <v>-8.7212411277144422E-2</v>
      </c>
      <c r="F103" s="9">
        <f t="shared" si="38"/>
        <v>8.6971445736521037E-3</v>
      </c>
      <c r="G103" s="9">
        <f t="shared" si="39"/>
        <v>-6.7643835986427189E-2</v>
      </c>
      <c r="H103" s="9">
        <f t="shared" si="40"/>
        <v>-0.10678098656786165</v>
      </c>
      <c r="I103" s="9">
        <f t="shared" si="41"/>
        <v>0.75063955011908812</v>
      </c>
      <c r="J103" s="3">
        <f t="shared" si="42"/>
        <v>-1.3659511684355728E-2</v>
      </c>
      <c r="K103" s="3">
        <f t="shared" si="42"/>
        <v>9.4656365033777314E-3</v>
      </c>
      <c r="L103" s="15" t="str">
        <f t="shared" si="43"/>
        <v/>
      </c>
      <c r="M103" s="12">
        <v>1.8600951133898092</v>
      </c>
      <c r="N103" s="15" t="str">
        <f t="shared" si="23"/>
        <v/>
      </c>
      <c r="O103" s="15" t="str">
        <f t="shared" si="24"/>
        <v>Enter Trade</v>
      </c>
      <c r="P103" s="15" t="str">
        <f t="shared" si="25"/>
        <v/>
      </c>
      <c r="Q103" s="15">
        <f t="shared" si="26"/>
        <v>1050.55</v>
      </c>
      <c r="R103" s="15" t="str">
        <f t="shared" si="27"/>
        <v/>
      </c>
      <c r="S103" s="15">
        <f t="shared" si="28"/>
        <v>1236.05</v>
      </c>
      <c r="T103" s="18" t="str">
        <f t="shared" si="29"/>
        <v/>
      </c>
      <c r="U103" s="18">
        <f t="shared" si="30"/>
        <v>2.0545949096560968E-2</v>
      </c>
      <c r="V103" s="18" t="str">
        <f t="shared" si="31"/>
        <v/>
      </c>
      <c r="W103" s="18">
        <f t="shared" si="32"/>
        <v>5.5318283506202602E-3</v>
      </c>
      <c r="X103" s="18" t="str">
        <f t="shared" si="33"/>
        <v/>
      </c>
      <c r="Y103" s="18" t="str">
        <f t="shared" si="34"/>
        <v/>
      </c>
      <c r="Z103" s="18" t="str">
        <f t="shared" si="35"/>
        <v/>
      </c>
      <c r="AA103" s="18" t="str">
        <f t="shared" si="36"/>
        <v/>
      </c>
    </row>
    <row r="104" spans="1:27">
      <c r="A104" s="11">
        <v>42157</v>
      </c>
      <c r="B104" s="12">
        <v>1008.8</v>
      </c>
      <c r="C104" s="12">
        <v>1203.0999999999999</v>
      </c>
      <c r="D104" s="9">
        <f t="shared" si="22"/>
        <v>-7.649665322888656E-2</v>
      </c>
      <c r="E104" s="9">
        <f t="shared" si="37"/>
        <v>-8.6391214690997808E-2</v>
      </c>
      <c r="F104" s="9">
        <f t="shared" si="38"/>
        <v>8.4982668804421957E-3</v>
      </c>
      <c r="G104" s="9">
        <f t="shared" si="39"/>
        <v>-6.7270114210002868E-2</v>
      </c>
      <c r="H104" s="9">
        <f t="shared" si="40"/>
        <v>-0.10551231517199275</v>
      </c>
      <c r="I104" s="9">
        <f t="shared" si="41"/>
        <v>1.1643034516699478</v>
      </c>
      <c r="J104" s="3">
        <f t="shared" si="42"/>
        <v>-2.6442771665701689E-2</v>
      </c>
      <c r="K104" s="3">
        <f t="shared" si="42"/>
        <v>-3.5784411941494766E-2</v>
      </c>
      <c r="L104" s="15" t="str">
        <f t="shared" si="43"/>
        <v/>
      </c>
      <c r="M104" s="12">
        <v>1.8600951133898092</v>
      </c>
      <c r="N104" s="15" t="str">
        <f t="shared" si="23"/>
        <v/>
      </c>
      <c r="O104" s="15" t="str">
        <f t="shared" si="24"/>
        <v>Enter Trade</v>
      </c>
      <c r="P104" s="15" t="str">
        <f t="shared" si="25"/>
        <v/>
      </c>
      <c r="Q104" s="15">
        <f t="shared" si="26"/>
        <v>1050.55</v>
      </c>
      <c r="R104" s="15" t="str">
        <f t="shared" si="27"/>
        <v/>
      </c>
      <c r="S104" s="15">
        <f t="shared" si="28"/>
        <v>1236.05</v>
      </c>
      <c r="T104" s="18" t="str">
        <f t="shared" si="29"/>
        <v/>
      </c>
      <c r="U104" s="18">
        <f t="shared" si="30"/>
        <v>2.0545949096560968E-2</v>
      </c>
      <c r="V104" s="18" t="str">
        <f t="shared" si="31"/>
        <v/>
      </c>
      <c r="W104" s="18">
        <f t="shared" si="32"/>
        <v>5.5318283506202602E-3</v>
      </c>
      <c r="X104" s="18" t="str">
        <f t="shared" si="33"/>
        <v/>
      </c>
      <c r="Y104" s="18" t="str">
        <f t="shared" si="34"/>
        <v/>
      </c>
      <c r="Z104" s="18" t="str">
        <f t="shared" si="35"/>
        <v/>
      </c>
      <c r="AA104" s="18" t="str">
        <f t="shared" si="36"/>
        <v/>
      </c>
    </row>
    <row r="105" spans="1:27">
      <c r="A105" s="11">
        <v>42158</v>
      </c>
      <c r="B105" s="12">
        <v>1005.55</v>
      </c>
      <c r="C105" s="12">
        <v>1202.8499999999999</v>
      </c>
      <c r="D105" s="9">
        <f t="shared" si="22"/>
        <v>-7.7807802189657785E-2</v>
      </c>
      <c r="E105" s="9">
        <f t="shared" si="37"/>
        <v>-8.5703758466568525E-2</v>
      </c>
      <c r="F105" s="9">
        <f t="shared" si="38"/>
        <v>8.3230559373422448E-3</v>
      </c>
      <c r="G105" s="9">
        <f t="shared" si="39"/>
        <v>-6.6976882607548471E-2</v>
      </c>
      <c r="H105" s="9">
        <f t="shared" si="40"/>
        <v>-0.10443063432558858</v>
      </c>
      <c r="I105" s="9">
        <f t="shared" si="41"/>
        <v>0.94868475429616206</v>
      </c>
      <c r="J105" s="3">
        <f t="shared" si="42"/>
        <v>-3.2216494845360827E-3</v>
      </c>
      <c r="K105" s="3">
        <f t="shared" si="42"/>
        <v>-2.0779652564209127E-4</v>
      </c>
      <c r="L105" s="15" t="str">
        <f t="shared" si="43"/>
        <v/>
      </c>
      <c r="M105" s="12">
        <v>1.8600951133898092</v>
      </c>
      <c r="N105" s="15" t="str">
        <f t="shared" si="23"/>
        <v/>
      </c>
      <c r="O105" s="15" t="str">
        <f t="shared" si="24"/>
        <v>Enter Trade</v>
      </c>
      <c r="P105" s="15" t="str">
        <f t="shared" si="25"/>
        <v/>
      </c>
      <c r="Q105" s="15">
        <f t="shared" si="26"/>
        <v>1050.55</v>
      </c>
      <c r="R105" s="15" t="str">
        <f t="shared" si="27"/>
        <v/>
      </c>
      <c r="S105" s="15">
        <f t="shared" si="28"/>
        <v>1236.05</v>
      </c>
      <c r="T105" s="18" t="str">
        <f t="shared" si="29"/>
        <v/>
      </c>
      <c r="U105" s="18">
        <f t="shared" si="30"/>
        <v>2.0545949096560968E-2</v>
      </c>
      <c r="V105" s="18" t="str">
        <f t="shared" si="31"/>
        <v/>
      </c>
      <c r="W105" s="18">
        <f t="shared" si="32"/>
        <v>5.5318283506202602E-3</v>
      </c>
      <c r="X105" s="18" t="str">
        <f t="shared" si="33"/>
        <v/>
      </c>
      <c r="Y105" s="18" t="str">
        <f t="shared" si="34"/>
        <v/>
      </c>
      <c r="Z105" s="18" t="str">
        <f t="shared" si="35"/>
        <v/>
      </c>
      <c r="AA105" s="18" t="str">
        <f t="shared" si="36"/>
        <v/>
      </c>
    </row>
    <row r="106" spans="1:27">
      <c r="A106" s="11">
        <v>42159</v>
      </c>
      <c r="B106" s="12">
        <v>1014.95</v>
      </c>
      <c r="C106" s="12">
        <v>1216</v>
      </c>
      <c r="D106" s="9">
        <f t="shared" si="22"/>
        <v>-7.8488927031285544E-2</v>
      </c>
      <c r="E106" s="9">
        <f t="shared" si="37"/>
        <v>-8.4966502883866937E-2</v>
      </c>
      <c r="F106" s="9">
        <f t="shared" si="38"/>
        <v>7.9276413863218643E-3</v>
      </c>
      <c r="G106" s="9">
        <f t="shared" si="39"/>
        <v>-6.7129309764642736E-2</v>
      </c>
      <c r="H106" s="9">
        <f t="shared" si="40"/>
        <v>-0.10280369600309114</v>
      </c>
      <c r="I106" s="9">
        <f t="shared" si="41"/>
        <v>0.81708739547144826</v>
      </c>
      <c r="J106" s="3">
        <f t="shared" si="42"/>
        <v>9.3481179454031043E-3</v>
      </c>
      <c r="K106" s="3">
        <f t="shared" si="42"/>
        <v>1.0932368957060392E-2</v>
      </c>
      <c r="L106" s="15" t="str">
        <f t="shared" si="43"/>
        <v/>
      </c>
      <c r="M106" s="12">
        <v>1.8600951133898092</v>
      </c>
      <c r="N106" s="15" t="str">
        <f t="shared" si="23"/>
        <v/>
      </c>
      <c r="O106" s="15" t="str">
        <f t="shared" si="24"/>
        <v>Enter Trade</v>
      </c>
      <c r="P106" s="15" t="str">
        <f t="shared" si="25"/>
        <v/>
      </c>
      <c r="Q106" s="15">
        <f t="shared" si="26"/>
        <v>1050.55</v>
      </c>
      <c r="R106" s="15" t="str">
        <f t="shared" si="27"/>
        <v/>
      </c>
      <c r="S106" s="15">
        <f t="shared" si="28"/>
        <v>1236.05</v>
      </c>
      <c r="T106" s="18" t="str">
        <f t="shared" si="29"/>
        <v/>
      </c>
      <c r="U106" s="18">
        <f t="shared" si="30"/>
        <v>2.0545949096560968E-2</v>
      </c>
      <c r="V106" s="18" t="str">
        <f t="shared" si="31"/>
        <v/>
      </c>
      <c r="W106" s="18">
        <f t="shared" si="32"/>
        <v>5.5318283506202602E-3</v>
      </c>
      <c r="X106" s="18" t="str">
        <f t="shared" si="33"/>
        <v/>
      </c>
      <c r="Y106" s="18" t="str">
        <f t="shared" si="34"/>
        <v/>
      </c>
      <c r="Z106" s="18" t="str">
        <f t="shared" si="35"/>
        <v/>
      </c>
      <c r="AA106" s="18" t="str">
        <f t="shared" si="36"/>
        <v/>
      </c>
    </row>
    <row r="107" spans="1:27">
      <c r="A107" s="11">
        <v>42160</v>
      </c>
      <c r="B107" s="12">
        <v>1011.75</v>
      </c>
      <c r="C107" s="12">
        <v>1201.3499999999999</v>
      </c>
      <c r="D107" s="9">
        <f t="shared" si="22"/>
        <v>-7.4596339655131322E-2</v>
      </c>
      <c r="E107" s="9">
        <f t="shared" si="37"/>
        <v>-8.4118249577986137E-2</v>
      </c>
      <c r="F107" s="9">
        <f t="shared" si="38"/>
        <v>7.6139677477723424E-3</v>
      </c>
      <c r="G107" s="9">
        <f t="shared" si="39"/>
        <v>-6.6986822145498365E-2</v>
      </c>
      <c r="H107" s="9">
        <f t="shared" si="40"/>
        <v>-0.10124967701047391</v>
      </c>
      <c r="I107" s="9">
        <f t="shared" si="41"/>
        <v>1.2505844834502602</v>
      </c>
      <c r="J107" s="3">
        <f t="shared" si="42"/>
        <v>-3.1528646731366523E-3</v>
      </c>
      <c r="K107" s="3">
        <f t="shared" si="42"/>
        <v>-1.2047697368421128E-2</v>
      </c>
      <c r="L107" s="15" t="str">
        <f t="shared" si="43"/>
        <v/>
      </c>
      <c r="M107" s="12">
        <v>1.8600951133898092</v>
      </c>
      <c r="N107" s="15" t="str">
        <f t="shared" si="23"/>
        <v/>
      </c>
      <c r="O107" s="15" t="str">
        <f t="shared" si="24"/>
        <v>Enter Trade</v>
      </c>
      <c r="P107" s="15" t="str">
        <f t="shared" si="25"/>
        <v/>
      </c>
      <c r="Q107" s="15">
        <f t="shared" si="26"/>
        <v>1050.55</v>
      </c>
      <c r="R107" s="15" t="str">
        <f t="shared" si="27"/>
        <v/>
      </c>
      <c r="S107" s="15">
        <f t="shared" si="28"/>
        <v>1236.05</v>
      </c>
      <c r="T107" s="18" t="str">
        <f t="shared" si="29"/>
        <v/>
      </c>
      <c r="U107" s="18">
        <f t="shared" si="30"/>
        <v>2.0545949096560968E-2</v>
      </c>
      <c r="V107" s="18" t="str">
        <f t="shared" si="31"/>
        <v/>
      </c>
      <c r="W107" s="18">
        <f t="shared" si="32"/>
        <v>5.5318283506202602E-3</v>
      </c>
      <c r="X107" s="18" t="str">
        <f t="shared" si="33"/>
        <v/>
      </c>
      <c r="Y107" s="18" t="str">
        <f t="shared" si="34"/>
        <v/>
      </c>
      <c r="Z107" s="18" t="str">
        <f t="shared" si="35"/>
        <v/>
      </c>
      <c r="AA107" s="18" t="str">
        <f t="shared" si="36"/>
        <v/>
      </c>
    </row>
    <row r="108" spans="1:27">
      <c r="A108" s="11">
        <v>42163</v>
      </c>
      <c r="B108" s="12">
        <v>1003.45</v>
      </c>
      <c r="C108" s="12">
        <v>1176.75</v>
      </c>
      <c r="D108" s="9">
        <f t="shared" si="22"/>
        <v>-6.9188469681876572E-2</v>
      </c>
      <c r="E108" s="9">
        <f t="shared" si="37"/>
        <v>-8.3343549610134363E-2</v>
      </c>
      <c r="F108" s="9">
        <f t="shared" si="38"/>
        <v>7.9155451682686642E-3</v>
      </c>
      <c r="G108" s="9">
        <f t="shared" si="39"/>
        <v>-6.553357298152987E-2</v>
      </c>
      <c r="H108" s="9">
        <f t="shared" si="40"/>
        <v>-0.10115352623873886</v>
      </c>
      <c r="I108" s="9">
        <f t="shared" si="41"/>
        <v>1.7882634268833155</v>
      </c>
      <c r="J108" s="3">
        <f t="shared" si="42"/>
        <v>-8.2036076105756906E-3</v>
      </c>
      <c r="K108" s="3">
        <f t="shared" si="42"/>
        <v>-2.0476963416156749E-2</v>
      </c>
      <c r="L108" s="15" t="str">
        <f t="shared" si="43"/>
        <v>Enter Trade</v>
      </c>
      <c r="M108" s="12">
        <v>1.8600951133898092</v>
      </c>
      <c r="N108" s="15" t="str">
        <f t="shared" si="23"/>
        <v/>
      </c>
      <c r="O108" s="15" t="str">
        <f t="shared" si="24"/>
        <v>Enter Trade</v>
      </c>
      <c r="P108" s="15" t="str">
        <f t="shared" si="25"/>
        <v/>
      </c>
      <c r="Q108" s="15">
        <f t="shared" si="26"/>
        <v>1050.55</v>
      </c>
      <c r="R108" s="15" t="str">
        <f t="shared" si="27"/>
        <v/>
      </c>
      <c r="S108" s="15">
        <f t="shared" si="28"/>
        <v>1236.05</v>
      </c>
      <c r="T108" s="18" t="str">
        <f t="shared" si="29"/>
        <v/>
      </c>
      <c r="U108" s="18">
        <f t="shared" si="30"/>
        <v>2.0545949096560968E-2</v>
      </c>
      <c r="V108" s="18" t="str">
        <f t="shared" si="31"/>
        <v/>
      </c>
      <c r="W108" s="18">
        <f t="shared" si="32"/>
        <v>5.5318283506202602E-3</v>
      </c>
      <c r="X108" s="18" t="str">
        <f t="shared" si="33"/>
        <v/>
      </c>
      <c r="Y108" s="18" t="str">
        <f t="shared" si="34"/>
        <v/>
      </c>
      <c r="Z108" s="18" t="str">
        <f t="shared" si="35"/>
        <v/>
      </c>
      <c r="AA108" s="18" t="str">
        <f t="shared" si="36"/>
        <v/>
      </c>
    </row>
    <row r="109" spans="1:27">
      <c r="A109" s="11">
        <v>42164</v>
      </c>
      <c r="B109" s="12">
        <v>1001.85</v>
      </c>
      <c r="C109" s="12">
        <v>1188.8</v>
      </c>
      <c r="D109" s="9">
        <f t="shared" si="22"/>
        <v>-7.4306093896084474E-2</v>
      </c>
      <c r="E109" s="9">
        <f t="shared" si="37"/>
        <v>-8.3118667741824206E-2</v>
      </c>
      <c r="F109" s="9">
        <f t="shared" si="38"/>
        <v>8.077063256626547E-3</v>
      </c>
      <c r="G109" s="9">
        <f t="shared" si="39"/>
        <v>-6.4945275414414472E-2</v>
      </c>
      <c r="H109" s="9">
        <f t="shared" si="40"/>
        <v>-0.10129206006923394</v>
      </c>
      <c r="I109" s="9">
        <f t="shared" si="41"/>
        <v>1.0910616353672558</v>
      </c>
      <c r="J109" s="3">
        <f t="shared" si="42"/>
        <v>-1.5944989785241146E-3</v>
      </c>
      <c r="K109" s="3">
        <f t="shared" si="42"/>
        <v>1.0240067983853796E-2</v>
      </c>
      <c r="L109" s="15" t="str">
        <f t="shared" si="43"/>
        <v/>
      </c>
      <c r="M109" s="12">
        <v>1.8600951133898092</v>
      </c>
      <c r="N109" s="15" t="str">
        <f t="shared" si="23"/>
        <v/>
      </c>
      <c r="O109" s="15" t="str">
        <f t="shared" si="24"/>
        <v>Enter Trade</v>
      </c>
      <c r="P109" s="15" t="str">
        <f t="shared" si="25"/>
        <v/>
      </c>
      <c r="Q109" s="15">
        <f t="shared" si="26"/>
        <v>1050.55</v>
      </c>
      <c r="R109" s="15" t="str">
        <f t="shared" si="27"/>
        <v/>
      </c>
      <c r="S109" s="15">
        <f t="shared" si="28"/>
        <v>1236.05</v>
      </c>
      <c r="T109" s="18" t="str">
        <f t="shared" si="29"/>
        <v/>
      </c>
      <c r="U109" s="18">
        <f t="shared" si="30"/>
        <v>2.0545949096560968E-2</v>
      </c>
      <c r="V109" s="18" t="str">
        <f t="shared" si="31"/>
        <v/>
      </c>
      <c r="W109" s="18">
        <f t="shared" si="32"/>
        <v>5.5318283506202602E-3</v>
      </c>
      <c r="X109" s="18" t="str">
        <f t="shared" si="33"/>
        <v/>
      </c>
      <c r="Y109" s="18" t="str">
        <f t="shared" si="34"/>
        <v/>
      </c>
      <c r="Z109" s="18" t="str">
        <f t="shared" si="35"/>
        <v/>
      </c>
      <c r="AA109" s="18" t="str">
        <f t="shared" si="36"/>
        <v/>
      </c>
    </row>
    <row r="110" spans="1:27">
      <c r="A110" s="11">
        <v>42165</v>
      </c>
      <c r="B110" s="12">
        <v>1015.6</v>
      </c>
      <c r="C110" s="12">
        <v>1190.55</v>
      </c>
      <c r="D110" s="9">
        <f t="shared" si="22"/>
        <v>-6.9024947159632213E-2</v>
      </c>
      <c r="E110" s="9">
        <f t="shared" si="37"/>
        <v>-8.2508992153311977E-2</v>
      </c>
      <c r="F110" s="9">
        <f t="shared" si="38"/>
        <v>8.4318779302931038E-3</v>
      </c>
      <c r="G110" s="9">
        <f t="shared" si="39"/>
        <v>-6.3537266810152496E-2</v>
      </c>
      <c r="H110" s="9">
        <f t="shared" si="40"/>
        <v>-0.10148071749647146</v>
      </c>
      <c r="I110" s="9">
        <f t="shared" si="41"/>
        <v>1.5991745973024352</v>
      </c>
      <c r="J110" s="3">
        <f t="shared" si="42"/>
        <v>1.372460947247592E-2</v>
      </c>
      <c r="K110" s="3">
        <f t="shared" si="42"/>
        <v>1.4720726783310901E-3</v>
      </c>
      <c r="L110" s="15" t="str">
        <f t="shared" si="43"/>
        <v>Enter Trade</v>
      </c>
      <c r="M110" s="12">
        <v>1.8600951133898092</v>
      </c>
      <c r="N110" s="15" t="str">
        <f t="shared" si="23"/>
        <v/>
      </c>
      <c r="O110" s="15" t="str">
        <f t="shared" si="24"/>
        <v>Enter Trade</v>
      </c>
      <c r="P110" s="15" t="str">
        <f t="shared" si="25"/>
        <v/>
      </c>
      <c r="Q110" s="15">
        <f t="shared" si="26"/>
        <v>1050.55</v>
      </c>
      <c r="R110" s="15" t="str">
        <f t="shared" si="27"/>
        <v/>
      </c>
      <c r="S110" s="15">
        <f t="shared" si="28"/>
        <v>1236.05</v>
      </c>
      <c r="T110" s="18" t="str">
        <f t="shared" si="29"/>
        <v/>
      </c>
      <c r="U110" s="18">
        <f t="shared" si="30"/>
        <v>2.0545949096560968E-2</v>
      </c>
      <c r="V110" s="18" t="str">
        <f t="shared" si="31"/>
        <v/>
      </c>
      <c r="W110" s="18">
        <f t="shared" si="32"/>
        <v>5.5318283506202602E-3</v>
      </c>
      <c r="X110" s="18" t="str">
        <f t="shared" si="33"/>
        <v/>
      </c>
      <c r="Y110" s="18" t="str">
        <f t="shared" si="34"/>
        <v/>
      </c>
      <c r="Z110" s="18" t="str">
        <f t="shared" si="35"/>
        <v/>
      </c>
      <c r="AA110" s="18" t="str">
        <f t="shared" si="36"/>
        <v/>
      </c>
    </row>
    <row r="111" spans="1:27">
      <c r="A111" s="11">
        <v>42166</v>
      </c>
      <c r="B111" s="12">
        <v>1000.2</v>
      </c>
      <c r="C111" s="12">
        <v>1164.3</v>
      </c>
      <c r="D111" s="9">
        <f t="shared" si="22"/>
        <v>-6.5978047248028332E-2</v>
      </c>
      <c r="E111" s="9">
        <f t="shared" si="37"/>
        <v>-8.1955513771985997E-2</v>
      </c>
      <c r="F111" s="9">
        <f t="shared" si="38"/>
        <v>8.9555935110004186E-3</v>
      </c>
      <c r="G111" s="9">
        <f t="shared" si="39"/>
        <v>-6.1805428372235058E-2</v>
      </c>
      <c r="H111" s="9">
        <f t="shared" si="40"/>
        <v>-0.10210559917173694</v>
      </c>
      <c r="I111" s="9">
        <f t="shared" si="41"/>
        <v>1.7840767900343035</v>
      </c>
      <c r="J111" s="3">
        <f t="shared" si="42"/>
        <v>-1.5163450177235109E-2</v>
      </c>
      <c r="K111" s="3">
        <f t="shared" si="42"/>
        <v>-2.2048632984754946E-2</v>
      </c>
      <c r="L111" s="15" t="str">
        <f t="shared" si="43"/>
        <v>Enter Trade</v>
      </c>
      <c r="M111" s="12">
        <v>1.8600951133898092</v>
      </c>
      <c r="N111" s="15" t="str">
        <f t="shared" si="23"/>
        <v/>
      </c>
      <c r="O111" s="15" t="str">
        <f t="shared" si="24"/>
        <v>Enter Trade</v>
      </c>
      <c r="P111" s="15" t="str">
        <f t="shared" si="25"/>
        <v/>
      </c>
      <c r="Q111" s="15">
        <f t="shared" si="26"/>
        <v>1050.55</v>
      </c>
      <c r="R111" s="15" t="str">
        <f t="shared" si="27"/>
        <v/>
      </c>
      <c r="S111" s="15">
        <f t="shared" si="28"/>
        <v>1236.05</v>
      </c>
      <c r="T111" s="18" t="str">
        <f t="shared" si="29"/>
        <v/>
      </c>
      <c r="U111" s="18">
        <f t="shared" si="30"/>
        <v>2.0545949096560968E-2</v>
      </c>
      <c r="V111" s="18" t="str">
        <f t="shared" si="31"/>
        <v/>
      </c>
      <c r="W111" s="18">
        <f t="shared" si="32"/>
        <v>5.5318283506202602E-3</v>
      </c>
      <c r="X111" s="18" t="str">
        <f t="shared" si="33"/>
        <v/>
      </c>
      <c r="Y111" s="18" t="str">
        <f t="shared" si="34"/>
        <v/>
      </c>
      <c r="Z111" s="18" t="str">
        <f t="shared" si="35"/>
        <v/>
      </c>
      <c r="AA111" s="18" t="str">
        <f t="shared" si="36"/>
        <v/>
      </c>
    </row>
    <row r="112" spans="1:27">
      <c r="A112" s="11">
        <v>42167</v>
      </c>
      <c r="B112" s="12">
        <v>1009.15</v>
      </c>
      <c r="C112" s="12">
        <v>1190.4000000000001</v>
      </c>
      <c r="D112" s="9">
        <f t="shared" si="22"/>
        <v>-7.1737193659112519E-2</v>
      </c>
      <c r="E112" s="9">
        <f t="shared" si="37"/>
        <v>-8.1910840093909018E-2</v>
      </c>
      <c r="F112" s="9">
        <f t="shared" si="38"/>
        <v>9.0046163631915966E-3</v>
      </c>
      <c r="G112" s="9">
        <f t="shared" si="39"/>
        <v>-6.1650453276727926E-2</v>
      </c>
      <c r="H112" s="9">
        <f t="shared" si="40"/>
        <v>-0.10217122691109011</v>
      </c>
      <c r="I112" s="9">
        <f t="shared" si="41"/>
        <v>1.1298256388116186</v>
      </c>
      <c r="J112" s="3">
        <f t="shared" si="42"/>
        <v>8.9482103579283465E-3</v>
      </c>
      <c r="K112" s="3">
        <f t="shared" si="42"/>
        <v>2.2416902860087726E-2</v>
      </c>
      <c r="L112" s="15" t="str">
        <f t="shared" si="43"/>
        <v/>
      </c>
      <c r="M112" s="12">
        <v>1.8600951133898092</v>
      </c>
      <c r="N112" s="15" t="str">
        <f t="shared" si="23"/>
        <v/>
      </c>
      <c r="O112" s="15" t="str">
        <f t="shared" si="24"/>
        <v>Enter Trade</v>
      </c>
      <c r="P112" s="15" t="str">
        <f t="shared" si="25"/>
        <v/>
      </c>
      <c r="Q112" s="15">
        <f t="shared" si="26"/>
        <v>1050.55</v>
      </c>
      <c r="R112" s="15" t="str">
        <f t="shared" si="27"/>
        <v/>
      </c>
      <c r="S112" s="15">
        <f t="shared" si="28"/>
        <v>1236.05</v>
      </c>
      <c r="T112" s="18" t="str">
        <f t="shared" si="29"/>
        <v/>
      </c>
      <c r="U112" s="18">
        <f t="shared" si="30"/>
        <v>2.0545949096560968E-2</v>
      </c>
      <c r="V112" s="18" t="str">
        <f t="shared" si="31"/>
        <v/>
      </c>
      <c r="W112" s="18">
        <f t="shared" si="32"/>
        <v>5.5318283506202602E-3</v>
      </c>
      <c r="X112" s="18" t="str">
        <f t="shared" si="33"/>
        <v/>
      </c>
      <c r="Y112" s="18" t="str">
        <f t="shared" si="34"/>
        <v/>
      </c>
      <c r="Z112" s="18" t="str">
        <f t="shared" si="35"/>
        <v/>
      </c>
      <c r="AA112" s="18" t="str">
        <f t="shared" si="36"/>
        <v/>
      </c>
    </row>
    <row r="113" spans="1:27">
      <c r="A113" s="11">
        <v>42170</v>
      </c>
      <c r="B113" s="12">
        <v>1005.2</v>
      </c>
      <c r="C113" s="12">
        <v>1214.55</v>
      </c>
      <c r="D113" s="9">
        <f t="shared" si="22"/>
        <v>-8.2162918411321881E-2</v>
      </c>
      <c r="E113" s="9">
        <f t="shared" si="37"/>
        <v>-8.1997459383414933E-2</v>
      </c>
      <c r="F113" s="9">
        <f t="shared" si="38"/>
        <v>8.9937578967634237E-3</v>
      </c>
      <c r="G113" s="9">
        <f t="shared" si="39"/>
        <v>-6.1761504115697231E-2</v>
      </c>
      <c r="H113" s="9">
        <f t="shared" si="40"/>
        <v>-0.10223341465113264</v>
      </c>
      <c r="I113" s="9">
        <f t="shared" si="41"/>
        <v>-1.8397096053307253E-2</v>
      </c>
      <c r="J113" s="3">
        <f t="shared" si="42"/>
        <v>-3.9141852053707895E-3</v>
      </c>
      <c r="K113" s="3">
        <f t="shared" si="42"/>
        <v>2.0287298387096659E-2</v>
      </c>
      <c r="L113" s="15" t="str">
        <f t="shared" si="43"/>
        <v>Exit Trade</v>
      </c>
      <c r="M113" s="12">
        <v>-1.8397096053307253E-2</v>
      </c>
      <c r="N113" s="15" t="str">
        <f t="shared" si="23"/>
        <v>Exit Trade</v>
      </c>
      <c r="O113" s="15" t="str">
        <f t="shared" si="24"/>
        <v>Exit Trade</v>
      </c>
      <c r="P113" s="15">
        <f t="shared" si="25"/>
        <v>1005.2</v>
      </c>
      <c r="Q113" s="15">
        <f t="shared" si="26"/>
        <v>1005.2</v>
      </c>
      <c r="R113" s="15">
        <f t="shared" si="27"/>
        <v>1214.55</v>
      </c>
      <c r="S113" s="15">
        <f t="shared" si="28"/>
        <v>1214.55</v>
      </c>
      <c r="T113" s="18">
        <f t="shared" si="29"/>
        <v>-3.9141852053707895E-3</v>
      </c>
      <c r="U113" s="18">
        <f t="shared" si="30"/>
        <v>-3.9141852053707895E-3</v>
      </c>
      <c r="V113" s="18">
        <f t="shared" si="31"/>
        <v>2.0287298387096659E-2</v>
      </c>
      <c r="W113" s="18">
        <f t="shared" si="32"/>
        <v>2.0287298387096659E-2</v>
      </c>
      <c r="X113" s="18">
        <f t="shared" si="33"/>
        <v>4.3167864451953641E-2</v>
      </c>
      <c r="Y113" s="18">
        <f t="shared" si="34"/>
        <v>-1.7394118360907762E-2</v>
      </c>
      <c r="Z113" s="18">
        <f t="shared" si="35"/>
        <v>2.5773746091045879E-2</v>
      </c>
      <c r="AA113" s="18">
        <f t="shared" si="36"/>
        <v>1.288687304552294E-2</v>
      </c>
    </row>
    <row r="114" spans="1:27">
      <c r="A114" s="11">
        <v>42171</v>
      </c>
      <c r="B114" s="12">
        <v>1008.4</v>
      </c>
      <c r="C114" s="12">
        <v>1199.05</v>
      </c>
      <c r="D114" s="9">
        <f t="shared" si="22"/>
        <v>-7.5204456412489046E-2</v>
      </c>
      <c r="E114" s="9">
        <f t="shared" si="37"/>
        <v>-8.1924016720667306E-2</v>
      </c>
      <c r="F114" s="9">
        <f t="shared" si="38"/>
        <v>9.0413995496097539E-3</v>
      </c>
      <c r="G114" s="9">
        <f t="shared" si="39"/>
        <v>-6.1580867734045364E-2</v>
      </c>
      <c r="H114" s="9">
        <f t="shared" si="40"/>
        <v>-0.10226716570728925</v>
      </c>
      <c r="I114" s="9">
        <f t="shared" si="41"/>
        <v>0.74319913319927233</v>
      </c>
      <c r="J114" s="3">
        <f t="shared" si="42"/>
        <v>3.1834460803819454E-3</v>
      </c>
      <c r="K114" s="3">
        <f t="shared" si="42"/>
        <v>-1.2761928286196534E-2</v>
      </c>
      <c r="L114" s="15" t="str">
        <f t="shared" si="43"/>
        <v/>
      </c>
      <c r="M114" s="12">
        <v>-1.8397096053307253E-2</v>
      </c>
      <c r="N114" s="15" t="str">
        <f t="shared" si="23"/>
        <v/>
      </c>
      <c r="O114" s="15" t="str">
        <f t="shared" si="24"/>
        <v>Exit Trade</v>
      </c>
      <c r="P114" s="15" t="str">
        <f t="shared" si="25"/>
        <v/>
      </c>
      <c r="Q114" s="15">
        <f t="shared" si="26"/>
        <v>1005.2</v>
      </c>
      <c r="R114" s="15" t="str">
        <f t="shared" si="27"/>
        <v/>
      </c>
      <c r="S114" s="15">
        <f t="shared" si="28"/>
        <v>1214.55</v>
      </c>
      <c r="T114" s="18" t="str">
        <f t="shared" si="29"/>
        <v/>
      </c>
      <c r="U114" s="18">
        <f t="shared" si="30"/>
        <v>-3.9141852053707895E-3</v>
      </c>
      <c r="V114" s="18" t="str">
        <f t="shared" si="31"/>
        <v/>
      </c>
      <c r="W114" s="18">
        <f t="shared" si="32"/>
        <v>2.0287298387096659E-2</v>
      </c>
      <c r="X114" s="18" t="str">
        <f t="shared" si="33"/>
        <v/>
      </c>
      <c r="Y114" s="18" t="str">
        <f t="shared" si="34"/>
        <v/>
      </c>
      <c r="Z114" s="18" t="str">
        <f t="shared" si="35"/>
        <v/>
      </c>
      <c r="AA114" s="18" t="str">
        <f t="shared" si="36"/>
        <v/>
      </c>
    </row>
    <row r="115" spans="1:27">
      <c r="A115" s="11">
        <v>42172</v>
      </c>
      <c r="B115" s="12">
        <v>1004.7</v>
      </c>
      <c r="C115" s="12">
        <v>1200.9000000000001</v>
      </c>
      <c r="D115" s="9">
        <f t="shared" si="22"/>
        <v>-7.7470442565238259E-2</v>
      </c>
      <c r="E115" s="9">
        <f t="shared" si="37"/>
        <v>-8.1880917286316718E-2</v>
      </c>
      <c r="F115" s="9">
        <f t="shared" si="38"/>
        <v>9.0600478196130197E-3</v>
      </c>
      <c r="G115" s="9">
        <f t="shared" si="39"/>
        <v>-6.1495809692187424E-2</v>
      </c>
      <c r="H115" s="9">
        <f t="shared" si="40"/>
        <v>-0.102266024880446</v>
      </c>
      <c r="I115" s="9">
        <f t="shared" si="41"/>
        <v>0.48680479495160572</v>
      </c>
      <c r="J115" s="3">
        <f t="shared" si="42"/>
        <v>-3.6691788972629232E-3</v>
      </c>
      <c r="K115" s="3">
        <f t="shared" si="42"/>
        <v>1.5428881197615918E-3</v>
      </c>
      <c r="L115" s="15" t="str">
        <f t="shared" si="43"/>
        <v>Exit Trade</v>
      </c>
      <c r="M115" s="12">
        <v>-1.8397096053307253E-2</v>
      </c>
      <c r="N115" s="15" t="str">
        <f t="shared" si="23"/>
        <v/>
      </c>
      <c r="O115" s="15" t="str">
        <f t="shared" si="24"/>
        <v>Exit Trade</v>
      </c>
      <c r="P115" s="15" t="str">
        <f t="shared" si="25"/>
        <v/>
      </c>
      <c r="Q115" s="15">
        <f t="shared" si="26"/>
        <v>1005.2</v>
      </c>
      <c r="R115" s="15" t="str">
        <f t="shared" si="27"/>
        <v/>
      </c>
      <c r="S115" s="15">
        <f t="shared" si="28"/>
        <v>1214.55</v>
      </c>
      <c r="T115" s="18" t="str">
        <f t="shared" si="29"/>
        <v/>
      </c>
      <c r="U115" s="18">
        <f t="shared" si="30"/>
        <v>-3.9141852053707895E-3</v>
      </c>
      <c r="V115" s="18" t="str">
        <f t="shared" si="31"/>
        <v/>
      </c>
      <c r="W115" s="18">
        <f t="shared" si="32"/>
        <v>2.0287298387096659E-2</v>
      </c>
      <c r="X115" s="18" t="str">
        <f t="shared" si="33"/>
        <v/>
      </c>
      <c r="Y115" s="18" t="str">
        <f t="shared" si="34"/>
        <v/>
      </c>
      <c r="Z115" s="18" t="str">
        <f t="shared" si="35"/>
        <v/>
      </c>
      <c r="AA115" s="18" t="str">
        <f t="shared" si="36"/>
        <v/>
      </c>
    </row>
    <row r="116" spans="1:27">
      <c r="A116" s="11">
        <v>42173</v>
      </c>
      <c r="B116" s="12">
        <v>1019.6</v>
      </c>
      <c r="C116" s="12">
        <v>1213.3</v>
      </c>
      <c r="D116" s="9">
        <f t="shared" si="22"/>
        <v>-7.5538370801185709E-2</v>
      </c>
      <c r="E116" s="9">
        <f t="shared" si="37"/>
        <v>-8.1599450097141993E-2</v>
      </c>
      <c r="F116" s="9">
        <f t="shared" si="38"/>
        <v>9.123453176628998E-3</v>
      </c>
      <c r="G116" s="9">
        <f t="shared" si="39"/>
        <v>-6.1071680449726745E-2</v>
      </c>
      <c r="H116" s="9">
        <f t="shared" si="40"/>
        <v>-0.10212721974455724</v>
      </c>
      <c r="I116" s="9">
        <f t="shared" si="41"/>
        <v>0.6643404836539949</v>
      </c>
      <c r="J116" s="3">
        <f t="shared" si="42"/>
        <v>1.4830297601273988E-2</v>
      </c>
      <c r="K116" s="3">
        <f t="shared" si="42"/>
        <v>1.0325589141477111E-2</v>
      </c>
      <c r="L116" s="15" t="str">
        <f t="shared" si="43"/>
        <v/>
      </c>
      <c r="M116" s="12">
        <v>-1.8397096053307253E-2</v>
      </c>
      <c r="N116" s="15" t="str">
        <f t="shared" si="23"/>
        <v/>
      </c>
      <c r="O116" s="15" t="str">
        <f t="shared" si="24"/>
        <v>Exit Trade</v>
      </c>
      <c r="P116" s="15" t="str">
        <f t="shared" si="25"/>
        <v/>
      </c>
      <c r="Q116" s="15">
        <f t="shared" si="26"/>
        <v>1005.2</v>
      </c>
      <c r="R116" s="15" t="str">
        <f t="shared" si="27"/>
        <v/>
      </c>
      <c r="S116" s="15">
        <f t="shared" si="28"/>
        <v>1214.55</v>
      </c>
      <c r="T116" s="18" t="str">
        <f t="shared" si="29"/>
        <v/>
      </c>
      <c r="U116" s="18">
        <f t="shared" si="30"/>
        <v>-3.9141852053707895E-3</v>
      </c>
      <c r="V116" s="18" t="str">
        <f t="shared" si="31"/>
        <v/>
      </c>
      <c r="W116" s="18">
        <f t="shared" si="32"/>
        <v>2.0287298387096659E-2</v>
      </c>
      <c r="X116" s="18" t="str">
        <f t="shared" si="33"/>
        <v/>
      </c>
      <c r="Y116" s="18" t="str">
        <f t="shared" si="34"/>
        <v/>
      </c>
      <c r="Z116" s="18" t="str">
        <f t="shared" si="35"/>
        <v/>
      </c>
      <c r="AA116" s="18" t="str">
        <f t="shared" si="36"/>
        <v/>
      </c>
    </row>
    <row r="117" spans="1:27">
      <c r="A117" s="11">
        <v>42174</v>
      </c>
      <c r="B117" s="12">
        <v>1030.5</v>
      </c>
      <c r="C117" s="12">
        <v>1236.8499999999999</v>
      </c>
      <c r="D117" s="9">
        <f t="shared" si="22"/>
        <v>-7.9269037287266225E-2</v>
      </c>
      <c r="E117" s="9">
        <f t="shared" si="37"/>
        <v>-8.1517247465001788E-2</v>
      </c>
      <c r="F117" s="9">
        <f t="shared" si="38"/>
        <v>9.1332930921291019E-3</v>
      </c>
      <c r="G117" s="9">
        <f t="shared" si="39"/>
        <v>-6.0967338007711314E-2</v>
      </c>
      <c r="H117" s="9">
        <f t="shared" si="40"/>
        <v>-0.10206715692229226</v>
      </c>
      <c r="I117" s="9">
        <f t="shared" si="41"/>
        <v>0.24615548357612957</v>
      </c>
      <c r="J117" s="3">
        <f t="shared" si="42"/>
        <v>1.0690466849744975E-2</v>
      </c>
      <c r="K117" s="3">
        <f t="shared" si="42"/>
        <v>1.9409873897634513E-2</v>
      </c>
      <c r="L117" s="15" t="str">
        <f t="shared" si="43"/>
        <v>Exit Trade</v>
      </c>
      <c r="M117" s="12">
        <v>-1.8397096053307253E-2</v>
      </c>
      <c r="N117" s="15" t="str">
        <f t="shared" si="23"/>
        <v/>
      </c>
      <c r="O117" s="15" t="str">
        <f t="shared" si="24"/>
        <v>Exit Trade</v>
      </c>
      <c r="P117" s="15" t="str">
        <f t="shared" si="25"/>
        <v/>
      </c>
      <c r="Q117" s="15">
        <f t="shared" si="26"/>
        <v>1005.2</v>
      </c>
      <c r="R117" s="15" t="str">
        <f t="shared" si="27"/>
        <v/>
      </c>
      <c r="S117" s="15">
        <f t="shared" si="28"/>
        <v>1214.55</v>
      </c>
      <c r="T117" s="18" t="str">
        <f t="shared" si="29"/>
        <v/>
      </c>
      <c r="U117" s="18">
        <f t="shared" si="30"/>
        <v>-3.9141852053707895E-3</v>
      </c>
      <c r="V117" s="18" t="str">
        <f t="shared" si="31"/>
        <v/>
      </c>
      <c r="W117" s="18">
        <f t="shared" si="32"/>
        <v>2.0287298387096659E-2</v>
      </c>
      <c r="X117" s="18" t="str">
        <f t="shared" si="33"/>
        <v/>
      </c>
      <c r="Y117" s="18" t="str">
        <f t="shared" si="34"/>
        <v/>
      </c>
      <c r="Z117" s="18" t="str">
        <f t="shared" si="35"/>
        <v/>
      </c>
      <c r="AA117" s="18" t="str">
        <f t="shared" si="36"/>
        <v/>
      </c>
    </row>
    <row r="118" spans="1:27">
      <c r="A118" s="11">
        <v>42177</v>
      </c>
      <c r="B118" s="12">
        <v>1047.1500000000001</v>
      </c>
      <c r="C118" s="12">
        <v>1271.55</v>
      </c>
      <c r="D118" s="9">
        <f t="shared" si="22"/>
        <v>-8.4324545150916641E-2</v>
      </c>
      <c r="E118" s="9">
        <f t="shared" si="37"/>
        <v>-8.1236095190656263E-2</v>
      </c>
      <c r="F118" s="9">
        <f t="shared" si="38"/>
        <v>8.9021969614478443E-3</v>
      </c>
      <c r="G118" s="9">
        <f t="shared" si="39"/>
        <v>-6.1206152027398611E-2</v>
      </c>
      <c r="H118" s="9">
        <f t="shared" si="40"/>
        <v>-0.10126603835391391</v>
      </c>
      <c r="I118" s="9">
        <f t="shared" si="41"/>
        <v>-0.34693120963682605</v>
      </c>
      <c r="J118" s="3">
        <f t="shared" si="42"/>
        <v>1.6157205240174759E-2</v>
      </c>
      <c r="K118" s="3">
        <f t="shared" si="42"/>
        <v>2.8055140073574038E-2</v>
      </c>
      <c r="L118" s="15" t="str">
        <f t="shared" si="43"/>
        <v>Exit Trade</v>
      </c>
      <c r="M118" s="12">
        <v>-1.8397096053307253E-2</v>
      </c>
      <c r="N118" s="15" t="str">
        <f t="shared" si="23"/>
        <v/>
      </c>
      <c r="O118" s="15" t="str">
        <f t="shared" si="24"/>
        <v>Exit Trade</v>
      </c>
      <c r="P118" s="15" t="str">
        <f t="shared" si="25"/>
        <v/>
      </c>
      <c r="Q118" s="15">
        <f t="shared" si="26"/>
        <v>1005.2</v>
      </c>
      <c r="R118" s="15" t="str">
        <f t="shared" si="27"/>
        <v/>
      </c>
      <c r="S118" s="15">
        <f t="shared" si="28"/>
        <v>1214.55</v>
      </c>
      <c r="T118" s="18" t="str">
        <f t="shared" si="29"/>
        <v/>
      </c>
      <c r="U118" s="18">
        <f t="shared" si="30"/>
        <v>-3.9141852053707895E-3</v>
      </c>
      <c r="V118" s="18" t="str">
        <f t="shared" si="31"/>
        <v/>
      </c>
      <c r="W118" s="18">
        <f t="shared" si="32"/>
        <v>2.0287298387096659E-2</v>
      </c>
      <c r="X118" s="18" t="str">
        <f t="shared" si="33"/>
        <v/>
      </c>
      <c r="Y118" s="18" t="str">
        <f t="shared" si="34"/>
        <v/>
      </c>
      <c r="Z118" s="18" t="str">
        <f t="shared" si="35"/>
        <v/>
      </c>
      <c r="AA118" s="18" t="str">
        <f t="shared" si="36"/>
        <v/>
      </c>
    </row>
    <row r="119" spans="1:27">
      <c r="A119" s="11">
        <v>42178</v>
      </c>
      <c r="B119" s="12">
        <v>1052.0999999999999</v>
      </c>
      <c r="C119" s="12">
        <v>1285.2</v>
      </c>
      <c r="D119" s="9">
        <f t="shared" si="22"/>
        <v>-8.691369627831555E-2</v>
      </c>
      <c r="E119" s="9">
        <f t="shared" si="37"/>
        <v>-8.1186703564762167E-2</v>
      </c>
      <c r="F119" s="9">
        <f t="shared" si="38"/>
        <v>8.8651387937074399E-3</v>
      </c>
      <c r="G119" s="9">
        <f t="shared" si="39"/>
        <v>-6.1240141278920426E-2</v>
      </c>
      <c r="H119" s="9">
        <f t="shared" si="40"/>
        <v>-0.10113326585060391</v>
      </c>
      <c r="I119" s="9">
        <f t="shared" si="41"/>
        <v>-0.64601275251533086</v>
      </c>
      <c r="J119" s="3">
        <f t="shared" si="42"/>
        <v>4.7271164589598605E-3</v>
      </c>
      <c r="K119" s="3">
        <f t="shared" si="42"/>
        <v>1.073492981007439E-2</v>
      </c>
      <c r="L119" s="15" t="str">
        <f t="shared" si="43"/>
        <v/>
      </c>
      <c r="M119" s="12">
        <v>-1.8397096053307253E-2</v>
      </c>
      <c r="N119" s="15" t="str">
        <f t="shared" si="23"/>
        <v/>
      </c>
      <c r="O119" s="15" t="str">
        <f t="shared" si="24"/>
        <v>Exit Trade</v>
      </c>
      <c r="P119" s="15" t="str">
        <f t="shared" si="25"/>
        <v/>
      </c>
      <c r="Q119" s="15">
        <f t="shared" si="26"/>
        <v>1005.2</v>
      </c>
      <c r="R119" s="15" t="str">
        <f t="shared" si="27"/>
        <v/>
      </c>
      <c r="S119" s="15">
        <f t="shared" si="28"/>
        <v>1214.55</v>
      </c>
      <c r="T119" s="18" t="str">
        <f t="shared" si="29"/>
        <v/>
      </c>
      <c r="U119" s="18">
        <f t="shared" si="30"/>
        <v>-3.9141852053707895E-3</v>
      </c>
      <c r="V119" s="18" t="str">
        <f t="shared" si="31"/>
        <v/>
      </c>
      <c r="W119" s="18">
        <f t="shared" si="32"/>
        <v>2.0287298387096659E-2</v>
      </c>
      <c r="X119" s="18" t="str">
        <f t="shared" si="33"/>
        <v/>
      </c>
      <c r="Y119" s="18" t="str">
        <f t="shared" si="34"/>
        <v/>
      </c>
      <c r="Z119" s="18" t="str">
        <f t="shared" si="35"/>
        <v/>
      </c>
      <c r="AA119" s="18" t="str">
        <f t="shared" si="36"/>
        <v/>
      </c>
    </row>
    <row r="120" spans="1:27">
      <c r="A120" s="11">
        <v>42179</v>
      </c>
      <c r="B120" s="12">
        <v>1045.8</v>
      </c>
      <c r="C120" s="12">
        <v>1283.9000000000001</v>
      </c>
      <c r="D120" s="9">
        <f t="shared" si="22"/>
        <v>-8.9082561364231941E-2</v>
      </c>
      <c r="E120" s="9">
        <f t="shared" si="37"/>
        <v>-8.1142744289917537E-2</v>
      </c>
      <c r="F120" s="9">
        <f t="shared" si="38"/>
        <v>8.8210308443163205E-3</v>
      </c>
      <c r="G120" s="9">
        <f t="shared" si="39"/>
        <v>-6.1295424890205813E-2</v>
      </c>
      <c r="H120" s="9">
        <f t="shared" si="40"/>
        <v>-0.10099006368962926</v>
      </c>
      <c r="I120" s="9">
        <f t="shared" si="41"/>
        <v>-0.90010081751729598</v>
      </c>
      <c r="J120" s="3">
        <f t="shared" si="42"/>
        <v>-5.9880239520957654E-3</v>
      </c>
      <c r="K120" s="3">
        <f t="shared" si="42"/>
        <v>-1.011515717398035E-3</v>
      </c>
      <c r="L120" s="15" t="str">
        <f t="shared" si="43"/>
        <v/>
      </c>
      <c r="M120" s="12">
        <v>-1.8397096053307253E-2</v>
      </c>
      <c r="N120" s="15" t="str">
        <f t="shared" si="23"/>
        <v/>
      </c>
      <c r="O120" s="15" t="str">
        <f t="shared" si="24"/>
        <v>Exit Trade</v>
      </c>
      <c r="P120" s="15" t="str">
        <f t="shared" si="25"/>
        <v/>
      </c>
      <c r="Q120" s="15">
        <f t="shared" si="26"/>
        <v>1005.2</v>
      </c>
      <c r="R120" s="15" t="str">
        <f t="shared" si="27"/>
        <v/>
      </c>
      <c r="S120" s="15">
        <f t="shared" si="28"/>
        <v>1214.55</v>
      </c>
      <c r="T120" s="18" t="str">
        <f t="shared" si="29"/>
        <v/>
      </c>
      <c r="U120" s="18">
        <f t="shared" si="30"/>
        <v>-3.9141852053707895E-3</v>
      </c>
      <c r="V120" s="18" t="str">
        <f t="shared" si="31"/>
        <v/>
      </c>
      <c r="W120" s="18">
        <f t="shared" si="32"/>
        <v>2.0287298387096659E-2</v>
      </c>
      <c r="X120" s="18" t="str">
        <f t="shared" si="33"/>
        <v/>
      </c>
      <c r="Y120" s="18" t="str">
        <f t="shared" si="34"/>
        <v/>
      </c>
      <c r="Z120" s="18" t="str">
        <f t="shared" si="35"/>
        <v/>
      </c>
      <c r="AA120" s="18" t="str">
        <f t="shared" si="36"/>
        <v/>
      </c>
    </row>
    <row r="121" spans="1:27">
      <c r="A121" s="11">
        <v>42180</v>
      </c>
      <c r="B121" s="12">
        <v>1065</v>
      </c>
      <c r="C121" s="12">
        <v>1308.8499999999999</v>
      </c>
      <c r="D121" s="9">
        <f t="shared" si="22"/>
        <v>-8.9540269559003002E-2</v>
      </c>
      <c r="E121" s="9">
        <f t="shared" si="37"/>
        <v>-8.1241349449080527E-2</v>
      </c>
      <c r="F121" s="9">
        <f t="shared" si="38"/>
        <v>8.9001103431447515E-3</v>
      </c>
      <c r="G121" s="9">
        <f t="shared" si="39"/>
        <v>-6.1216101177004836E-2</v>
      </c>
      <c r="H121" s="9">
        <f t="shared" si="40"/>
        <v>-0.10126659772115622</v>
      </c>
      <c r="I121" s="9">
        <f t="shared" si="41"/>
        <v>-0.93245137306804982</v>
      </c>
      <c r="J121" s="3">
        <f t="shared" si="42"/>
        <v>1.8359150889271415E-2</v>
      </c>
      <c r="K121" s="3">
        <f t="shared" si="42"/>
        <v>1.9432977646233987E-2</v>
      </c>
      <c r="L121" s="15" t="str">
        <f t="shared" si="43"/>
        <v/>
      </c>
      <c r="M121" s="12">
        <v>-1.8397096053307253E-2</v>
      </c>
      <c r="N121" s="15" t="str">
        <f t="shared" si="23"/>
        <v/>
      </c>
      <c r="O121" s="15" t="str">
        <f t="shared" si="24"/>
        <v>Exit Trade</v>
      </c>
      <c r="P121" s="15" t="str">
        <f t="shared" si="25"/>
        <v/>
      </c>
      <c r="Q121" s="15">
        <f t="shared" si="26"/>
        <v>1005.2</v>
      </c>
      <c r="R121" s="15" t="str">
        <f t="shared" si="27"/>
        <v/>
      </c>
      <c r="S121" s="15">
        <f t="shared" si="28"/>
        <v>1214.55</v>
      </c>
      <c r="T121" s="18" t="str">
        <f t="shared" si="29"/>
        <v/>
      </c>
      <c r="U121" s="18">
        <f t="shared" si="30"/>
        <v>-3.9141852053707895E-3</v>
      </c>
      <c r="V121" s="18" t="str">
        <f t="shared" si="31"/>
        <v/>
      </c>
      <c r="W121" s="18">
        <f t="shared" si="32"/>
        <v>2.0287298387096659E-2</v>
      </c>
      <c r="X121" s="18" t="str">
        <f t="shared" si="33"/>
        <v/>
      </c>
      <c r="Y121" s="18" t="str">
        <f t="shared" si="34"/>
        <v/>
      </c>
      <c r="Z121" s="18" t="str">
        <f t="shared" si="35"/>
        <v/>
      </c>
      <c r="AA121" s="18" t="str">
        <f t="shared" si="36"/>
        <v/>
      </c>
    </row>
    <row r="122" spans="1:27">
      <c r="A122" s="11">
        <v>42181</v>
      </c>
      <c r="B122" s="12">
        <v>1062.8499999999999</v>
      </c>
      <c r="C122" s="12">
        <v>1287.8499999999999</v>
      </c>
      <c r="D122" s="9">
        <f t="shared" si="22"/>
        <v>-8.339330542881386E-2</v>
      </c>
      <c r="E122" s="9">
        <f t="shared" si="37"/>
        <v>-8.0829737347360028E-2</v>
      </c>
      <c r="F122" s="9">
        <f t="shared" si="38"/>
        <v>8.482102631207444E-3</v>
      </c>
      <c r="G122" s="9">
        <f t="shared" si="39"/>
        <v>-6.1745006427143284E-2</v>
      </c>
      <c r="H122" s="9">
        <f t="shared" si="40"/>
        <v>-9.9914468267576773E-2</v>
      </c>
      <c r="I122" s="9">
        <f t="shared" si="41"/>
        <v>-0.30223261765566528</v>
      </c>
      <c r="J122" s="3">
        <f t="shared" si="42"/>
        <v>-2.01877934272309E-3</v>
      </c>
      <c r="K122" s="3">
        <f t="shared" si="42"/>
        <v>-1.6044619322305841E-2</v>
      </c>
      <c r="L122" s="15" t="str">
        <f t="shared" si="43"/>
        <v>Exit Trade</v>
      </c>
      <c r="M122" s="12">
        <v>-1.8397096053307253E-2</v>
      </c>
      <c r="N122" s="15" t="str">
        <f t="shared" si="23"/>
        <v/>
      </c>
      <c r="O122" s="15" t="str">
        <f t="shared" si="24"/>
        <v>Exit Trade</v>
      </c>
      <c r="P122" s="15" t="str">
        <f t="shared" si="25"/>
        <v/>
      </c>
      <c r="Q122" s="15">
        <f t="shared" si="26"/>
        <v>1005.2</v>
      </c>
      <c r="R122" s="15" t="str">
        <f t="shared" si="27"/>
        <v/>
      </c>
      <c r="S122" s="15">
        <f t="shared" si="28"/>
        <v>1214.55</v>
      </c>
      <c r="T122" s="18" t="str">
        <f t="shared" si="29"/>
        <v/>
      </c>
      <c r="U122" s="18">
        <f t="shared" si="30"/>
        <v>-3.9141852053707895E-3</v>
      </c>
      <c r="V122" s="18" t="str">
        <f t="shared" si="31"/>
        <v/>
      </c>
      <c r="W122" s="18">
        <f t="shared" si="32"/>
        <v>2.0287298387096659E-2</v>
      </c>
      <c r="X122" s="18" t="str">
        <f t="shared" si="33"/>
        <v/>
      </c>
      <c r="Y122" s="18" t="str">
        <f t="shared" si="34"/>
        <v/>
      </c>
      <c r="Z122" s="18" t="str">
        <f t="shared" si="35"/>
        <v/>
      </c>
      <c r="AA122" s="18" t="str">
        <f t="shared" si="36"/>
        <v/>
      </c>
    </row>
    <row r="123" spans="1:27">
      <c r="A123" s="11">
        <v>42184</v>
      </c>
      <c r="B123" s="12">
        <v>1056.6500000000001</v>
      </c>
      <c r="C123" s="12">
        <v>1285.5</v>
      </c>
      <c r="D123" s="9">
        <f t="shared" si="22"/>
        <v>-8.5140923605506028E-2</v>
      </c>
      <c r="E123" s="9">
        <f t="shared" si="37"/>
        <v>-8.0414659196677521E-2</v>
      </c>
      <c r="F123" s="9">
        <f t="shared" si="38"/>
        <v>7.9195035393753634E-3</v>
      </c>
      <c r="G123" s="9">
        <f t="shared" si="39"/>
        <v>-6.2595776233082961E-2</v>
      </c>
      <c r="H123" s="9">
        <f t="shared" si="40"/>
        <v>-9.823354216027208E-2</v>
      </c>
      <c r="I123" s="9">
        <f t="shared" si="41"/>
        <v>-0.59678796597915051</v>
      </c>
      <c r="J123" s="3">
        <f t="shared" si="42"/>
        <v>-5.8333725361055825E-3</v>
      </c>
      <c r="K123" s="3">
        <f t="shared" si="42"/>
        <v>-1.8247466708078651E-3</v>
      </c>
      <c r="L123" s="15" t="str">
        <f t="shared" si="43"/>
        <v/>
      </c>
      <c r="M123" s="12">
        <v>-1.8397096053307253E-2</v>
      </c>
      <c r="N123" s="15" t="str">
        <f t="shared" si="23"/>
        <v/>
      </c>
      <c r="O123" s="15" t="str">
        <f t="shared" si="24"/>
        <v>Exit Trade</v>
      </c>
      <c r="P123" s="15" t="str">
        <f t="shared" si="25"/>
        <v/>
      </c>
      <c r="Q123" s="15">
        <f t="shared" si="26"/>
        <v>1005.2</v>
      </c>
      <c r="R123" s="15" t="str">
        <f t="shared" si="27"/>
        <v/>
      </c>
      <c r="S123" s="15">
        <f t="shared" si="28"/>
        <v>1214.55</v>
      </c>
      <c r="T123" s="18" t="str">
        <f t="shared" si="29"/>
        <v/>
      </c>
      <c r="U123" s="18">
        <f t="shared" si="30"/>
        <v>-3.9141852053707895E-3</v>
      </c>
      <c r="V123" s="18" t="str">
        <f t="shared" si="31"/>
        <v/>
      </c>
      <c r="W123" s="18">
        <f t="shared" si="32"/>
        <v>2.0287298387096659E-2</v>
      </c>
      <c r="X123" s="18" t="str">
        <f t="shared" si="33"/>
        <v/>
      </c>
      <c r="Y123" s="18" t="str">
        <f t="shared" si="34"/>
        <v/>
      </c>
      <c r="Z123" s="18" t="str">
        <f t="shared" si="35"/>
        <v/>
      </c>
      <c r="AA123" s="18" t="str">
        <f t="shared" si="36"/>
        <v/>
      </c>
    </row>
    <row r="124" spans="1:27">
      <c r="A124" s="11">
        <v>42185</v>
      </c>
      <c r="B124" s="12">
        <v>1067.1500000000001</v>
      </c>
      <c r="C124" s="12">
        <v>1296.45</v>
      </c>
      <c r="D124" s="9">
        <f t="shared" si="22"/>
        <v>-8.453030334010031E-2</v>
      </c>
      <c r="E124" s="9">
        <f t="shared" si="37"/>
        <v>-8.0220747117448768E-2</v>
      </c>
      <c r="F124" s="9">
        <f t="shared" si="38"/>
        <v>7.737021177528754E-3</v>
      </c>
      <c r="G124" s="9">
        <f t="shared" si="39"/>
        <v>-6.2812449468009068E-2</v>
      </c>
      <c r="H124" s="9">
        <f t="shared" si="40"/>
        <v>-9.7629044766888468E-2</v>
      </c>
      <c r="I124" s="9">
        <f t="shared" si="41"/>
        <v>-0.55700457886403731</v>
      </c>
      <c r="J124" s="3">
        <f t="shared" si="42"/>
        <v>9.9370652533951626E-3</v>
      </c>
      <c r="K124" s="3">
        <f t="shared" si="42"/>
        <v>8.5180863477246557E-3</v>
      </c>
      <c r="L124" s="15" t="str">
        <f t="shared" si="43"/>
        <v/>
      </c>
      <c r="M124" s="12">
        <v>-1.8397096053307253E-2</v>
      </c>
      <c r="N124" s="15" t="str">
        <f t="shared" si="23"/>
        <v/>
      </c>
      <c r="O124" s="15" t="str">
        <f t="shared" si="24"/>
        <v>Exit Trade</v>
      </c>
      <c r="P124" s="15" t="str">
        <f t="shared" si="25"/>
        <v/>
      </c>
      <c r="Q124" s="15">
        <f t="shared" si="26"/>
        <v>1005.2</v>
      </c>
      <c r="R124" s="15" t="str">
        <f t="shared" si="27"/>
        <v/>
      </c>
      <c r="S124" s="15">
        <f t="shared" si="28"/>
        <v>1214.55</v>
      </c>
      <c r="T124" s="18" t="str">
        <f t="shared" si="29"/>
        <v/>
      </c>
      <c r="U124" s="18">
        <f t="shared" si="30"/>
        <v>-3.9141852053707895E-3</v>
      </c>
      <c r="V124" s="18" t="str">
        <f t="shared" si="31"/>
        <v/>
      </c>
      <c r="W124" s="18">
        <f t="shared" si="32"/>
        <v>2.0287298387096659E-2</v>
      </c>
      <c r="X124" s="18" t="str">
        <f t="shared" si="33"/>
        <v/>
      </c>
      <c r="Y124" s="18" t="str">
        <f t="shared" si="34"/>
        <v/>
      </c>
      <c r="Z124" s="18" t="str">
        <f t="shared" si="35"/>
        <v/>
      </c>
      <c r="AA124" s="18" t="str">
        <f t="shared" si="36"/>
        <v/>
      </c>
    </row>
    <row r="125" spans="1:27">
      <c r="A125" s="11">
        <v>42186</v>
      </c>
      <c r="B125" s="12">
        <v>1072.3499999999999</v>
      </c>
      <c r="C125" s="12">
        <v>1292.7</v>
      </c>
      <c r="D125" s="9">
        <f t="shared" si="22"/>
        <v>-8.1161192686230454E-2</v>
      </c>
      <c r="E125" s="9">
        <f t="shared" si="37"/>
        <v>-7.9809464976323866E-2</v>
      </c>
      <c r="F125" s="9">
        <f t="shared" si="38"/>
        <v>7.3237069158298227E-3</v>
      </c>
      <c r="G125" s="9">
        <f t="shared" si="39"/>
        <v>-6.3331124415706763E-2</v>
      </c>
      <c r="H125" s="9">
        <f t="shared" si="40"/>
        <v>-9.6287805536940968E-2</v>
      </c>
      <c r="I125" s="9">
        <f t="shared" si="41"/>
        <v>-0.18456878810713981</v>
      </c>
      <c r="J125" s="3">
        <f t="shared" si="42"/>
        <v>4.8727920161175256E-3</v>
      </c>
      <c r="K125" s="3">
        <f t="shared" si="42"/>
        <v>-2.8925141733194492E-3</v>
      </c>
      <c r="L125" s="15" t="str">
        <f t="shared" si="43"/>
        <v>Exit Trade</v>
      </c>
      <c r="M125" s="12">
        <v>-1.8397096053307253E-2</v>
      </c>
      <c r="N125" s="15" t="str">
        <f t="shared" si="23"/>
        <v/>
      </c>
      <c r="O125" s="15" t="str">
        <f t="shared" si="24"/>
        <v>Exit Trade</v>
      </c>
      <c r="P125" s="15" t="str">
        <f t="shared" si="25"/>
        <v/>
      </c>
      <c r="Q125" s="15">
        <f t="shared" si="26"/>
        <v>1005.2</v>
      </c>
      <c r="R125" s="15" t="str">
        <f t="shared" si="27"/>
        <v/>
      </c>
      <c r="S125" s="15">
        <f t="shared" si="28"/>
        <v>1214.55</v>
      </c>
      <c r="T125" s="18" t="str">
        <f t="shared" si="29"/>
        <v/>
      </c>
      <c r="U125" s="18">
        <f t="shared" si="30"/>
        <v>-3.9141852053707895E-3</v>
      </c>
      <c r="V125" s="18" t="str">
        <f t="shared" si="31"/>
        <v/>
      </c>
      <c r="W125" s="18">
        <f t="shared" si="32"/>
        <v>2.0287298387096659E-2</v>
      </c>
      <c r="X125" s="18" t="str">
        <f t="shared" si="33"/>
        <v/>
      </c>
      <c r="Y125" s="18" t="str">
        <f t="shared" si="34"/>
        <v/>
      </c>
      <c r="Z125" s="18" t="str">
        <f t="shared" si="35"/>
        <v/>
      </c>
      <c r="AA125" s="18" t="str">
        <f t="shared" si="36"/>
        <v/>
      </c>
    </row>
    <row r="126" spans="1:27">
      <c r="A126" s="11">
        <v>42187</v>
      </c>
      <c r="B126" s="12">
        <v>1058.2</v>
      </c>
      <c r="C126" s="12">
        <v>1285.2</v>
      </c>
      <c r="D126" s="9">
        <f t="shared" si="22"/>
        <v>-8.4402959683442455E-2</v>
      </c>
      <c r="E126" s="9">
        <f t="shared" si="37"/>
        <v>-7.9677043163856973E-2</v>
      </c>
      <c r="F126" s="9">
        <f t="shared" si="38"/>
        <v>7.1983212222256465E-3</v>
      </c>
      <c r="G126" s="9">
        <f t="shared" si="39"/>
        <v>-6.3480820413849268E-2</v>
      </c>
      <c r="H126" s="9">
        <f t="shared" si="40"/>
        <v>-9.5873265913864678E-2</v>
      </c>
      <c r="I126" s="9">
        <f t="shared" si="41"/>
        <v>-0.65653037335895359</v>
      </c>
      <c r="J126" s="3">
        <f t="shared" si="42"/>
        <v>-1.3195318692590913E-2</v>
      </c>
      <c r="K126" s="3">
        <f t="shared" si="42"/>
        <v>-5.8018101647714084E-3</v>
      </c>
      <c r="L126" s="15" t="str">
        <f t="shared" si="43"/>
        <v/>
      </c>
      <c r="M126" s="12">
        <v>-1.8397096053307253E-2</v>
      </c>
      <c r="N126" s="15" t="str">
        <f t="shared" si="23"/>
        <v/>
      </c>
      <c r="O126" s="15" t="str">
        <f t="shared" si="24"/>
        <v>Exit Trade</v>
      </c>
      <c r="P126" s="15" t="str">
        <f t="shared" si="25"/>
        <v/>
      </c>
      <c r="Q126" s="15">
        <f t="shared" si="26"/>
        <v>1005.2</v>
      </c>
      <c r="R126" s="15" t="str">
        <f t="shared" si="27"/>
        <v/>
      </c>
      <c r="S126" s="15">
        <f t="shared" si="28"/>
        <v>1214.55</v>
      </c>
      <c r="T126" s="18" t="str">
        <f t="shared" si="29"/>
        <v/>
      </c>
      <c r="U126" s="18">
        <f t="shared" si="30"/>
        <v>-3.9141852053707895E-3</v>
      </c>
      <c r="V126" s="18" t="str">
        <f t="shared" si="31"/>
        <v/>
      </c>
      <c r="W126" s="18">
        <f t="shared" si="32"/>
        <v>2.0287298387096659E-2</v>
      </c>
      <c r="X126" s="18" t="str">
        <f t="shared" si="33"/>
        <v/>
      </c>
      <c r="Y126" s="18" t="str">
        <f t="shared" si="34"/>
        <v/>
      </c>
      <c r="Z126" s="18" t="str">
        <f t="shared" si="35"/>
        <v/>
      </c>
      <c r="AA126" s="18" t="str">
        <f t="shared" si="36"/>
        <v/>
      </c>
    </row>
    <row r="127" spans="1:27">
      <c r="A127" s="11">
        <v>42188</v>
      </c>
      <c r="B127" s="12">
        <v>1074.25</v>
      </c>
      <c r="C127" s="12">
        <v>1316.05</v>
      </c>
      <c r="D127" s="9">
        <f t="shared" si="22"/>
        <v>-8.8167027158767786E-2</v>
      </c>
      <c r="E127" s="9">
        <f t="shared" si="37"/>
        <v>-7.9299092427904144E-2</v>
      </c>
      <c r="F127" s="9">
        <f t="shared" si="38"/>
        <v>6.3714984879997922E-3</v>
      </c>
      <c r="G127" s="9">
        <f t="shared" si="39"/>
        <v>-6.4963220829904605E-2</v>
      </c>
      <c r="H127" s="9">
        <f t="shared" si="40"/>
        <v>-9.3634964025903683E-2</v>
      </c>
      <c r="I127" s="9">
        <f t="shared" si="41"/>
        <v>-1.391813047992664</v>
      </c>
      <c r="J127" s="3">
        <f t="shared" si="42"/>
        <v>1.5167265167265123E-2</v>
      </c>
      <c r="K127" s="3">
        <f t="shared" si="42"/>
        <v>2.400404606286952E-2</v>
      </c>
      <c r="L127" s="15" t="str">
        <f t="shared" si="43"/>
        <v/>
      </c>
      <c r="M127" s="12">
        <v>-1.8397096053307253E-2</v>
      </c>
      <c r="N127" s="15" t="str">
        <f t="shared" si="23"/>
        <v/>
      </c>
      <c r="O127" s="15" t="str">
        <f t="shared" si="24"/>
        <v>Exit Trade</v>
      </c>
      <c r="P127" s="15" t="str">
        <f t="shared" si="25"/>
        <v/>
      </c>
      <c r="Q127" s="15">
        <f t="shared" si="26"/>
        <v>1005.2</v>
      </c>
      <c r="R127" s="15" t="str">
        <f t="shared" si="27"/>
        <v/>
      </c>
      <c r="S127" s="15">
        <f t="shared" si="28"/>
        <v>1214.55</v>
      </c>
      <c r="T127" s="18" t="str">
        <f t="shared" si="29"/>
        <v/>
      </c>
      <c r="U127" s="18">
        <f t="shared" si="30"/>
        <v>-3.9141852053707895E-3</v>
      </c>
      <c r="V127" s="18" t="str">
        <f t="shared" si="31"/>
        <v/>
      </c>
      <c r="W127" s="18">
        <f t="shared" si="32"/>
        <v>2.0287298387096659E-2</v>
      </c>
      <c r="X127" s="18" t="str">
        <f t="shared" si="33"/>
        <v/>
      </c>
      <c r="Y127" s="18" t="str">
        <f t="shared" si="34"/>
        <v/>
      </c>
      <c r="Z127" s="18" t="str">
        <f t="shared" si="35"/>
        <v/>
      </c>
      <c r="AA127" s="18" t="str">
        <f t="shared" si="36"/>
        <v/>
      </c>
    </row>
    <row r="128" spans="1:27">
      <c r="A128" s="11">
        <v>42191</v>
      </c>
      <c r="B128" s="12">
        <v>1083.5</v>
      </c>
      <c r="C128" s="12">
        <v>1317.6</v>
      </c>
      <c r="D128" s="9">
        <f t="shared" si="22"/>
        <v>-8.4954670505861141E-2</v>
      </c>
      <c r="E128" s="9">
        <f t="shared" si="37"/>
        <v>-7.9206892107590549E-2</v>
      </c>
      <c r="F128" s="9">
        <f t="shared" si="38"/>
        <v>6.2645449892363954E-3</v>
      </c>
      <c r="G128" s="9">
        <f t="shared" si="39"/>
        <v>-6.5111665881808653E-2</v>
      </c>
      <c r="H128" s="9">
        <f t="shared" si="40"/>
        <v>-9.3302118333372444E-2</v>
      </c>
      <c r="I128" s="9">
        <f t="shared" si="41"/>
        <v>-0.91750931761944399</v>
      </c>
      <c r="J128" s="3">
        <f t="shared" si="42"/>
        <v>8.6106585990225731E-3</v>
      </c>
      <c r="K128" s="3">
        <f t="shared" si="42"/>
        <v>1.1777668021731352E-3</v>
      </c>
      <c r="L128" s="15" t="str">
        <f t="shared" si="43"/>
        <v/>
      </c>
      <c r="M128" s="12">
        <v>-1.8397096053307253E-2</v>
      </c>
      <c r="N128" s="15" t="str">
        <f t="shared" si="23"/>
        <v/>
      </c>
      <c r="O128" s="15" t="str">
        <f t="shared" si="24"/>
        <v>Exit Trade</v>
      </c>
      <c r="P128" s="15" t="str">
        <f t="shared" si="25"/>
        <v/>
      </c>
      <c r="Q128" s="15">
        <f t="shared" si="26"/>
        <v>1005.2</v>
      </c>
      <c r="R128" s="15" t="str">
        <f t="shared" si="27"/>
        <v/>
      </c>
      <c r="S128" s="15">
        <f t="shared" si="28"/>
        <v>1214.55</v>
      </c>
      <c r="T128" s="18" t="str">
        <f t="shared" si="29"/>
        <v/>
      </c>
      <c r="U128" s="18">
        <f t="shared" si="30"/>
        <v>-3.9141852053707895E-3</v>
      </c>
      <c r="V128" s="18" t="str">
        <f t="shared" si="31"/>
        <v/>
      </c>
      <c r="W128" s="18">
        <f t="shared" si="32"/>
        <v>2.0287298387096659E-2</v>
      </c>
      <c r="X128" s="18" t="str">
        <f t="shared" si="33"/>
        <v/>
      </c>
      <c r="Y128" s="18" t="str">
        <f t="shared" si="34"/>
        <v/>
      </c>
      <c r="Z128" s="18" t="str">
        <f t="shared" si="35"/>
        <v/>
      </c>
      <c r="AA128" s="18" t="str">
        <f t="shared" si="36"/>
        <v/>
      </c>
    </row>
    <row r="129" spans="1:27">
      <c r="A129" s="11">
        <v>42192</v>
      </c>
      <c r="B129" s="12">
        <v>1086.8499999999999</v>
      </c>
      <c r="C129" s="12">
        <v>1337.3</v>
      </c>
      <c r="D129" s="9">
        <f t="shared" si="22"/>
        <v>-9.0059234896824228E-2</v>
      </c>
      <c r="E129" s="9">
        <f t="shared" si="37"/>
        <v>-7.9480876535776485E-2</v>
      </c>
      <c r="F129" s="9">
        <f t="shared" si="38"/>
        <v>6.5565992697849962E-3</v>
      </c>
      <c r="G129" s="9">
        <f t="shared" si="39"/>
        <v>-6.4728528178760236E-2</v>
      </c>
      <c r="H129" s="9">
        <f t="shared" si="40"/>
        <v>-9.4233224892792733E-2</v>
      </c>
      <c r="I129" s="9">
        <f t="shared" si="41"/>
        <v>-1.6133910165588981</v>
      </c>
      <c r="J129" s="3">
        <f t="shared" si="42"/>
        <v>3.0918320258420942E-3</v>
      </c>
      <c r="K129" s="3">
        <f t="shared" si="42"/>
        <v>1.4951426836672773E-2</v>
      </c>
      <c r="L129" s="15" t="str">
        <f t="shared" si="43"/>
        <v>Enter Trade</v>
      </c>
      <c r="M129" s="12">
        <v>-1.6133910165588981</v>
      </c>
      <c r="N129" s="15" t="str">
        <f t="shared" si="23"/>
        <v>Enter Trade</v>
      </c>
      <c r="O129" s="15" t="str">
        <f t="shared" si="24"/>
        <v>Enter Trade</v>
      </c>
      <c r="P129" s="15">
        <f t="shared" si="25"/>
        <v>1086.8499999999999</v>
      </c>
      <c r="Q129" s="15">
        <f t="shared" si="26"/>
        <v>1086.8499999999999</v>
      </c>
      <c r="R129" s="15">
        <f t="shared" si="27"/>
        <v>1337.3</v>
      </c>
      <c r="S129" s="15">
        <f t="shared" si="28"/>
        <v>1337.3</v>
      </c>
      <c r="T129" s="18">
        <f t="shared" si="29"/>
        <v>3.0918320258420942E-3</v>
      </c>
      <c r="U129" s="18">
        <f t="shared" si="30"/>
        <v>3.0918320258420942E-3</v>
      </c>
      <c r="V129" s="18">
        <f t="shared" si="31"/>
        <v>1.4951426836672773E-2</v>
      </c>
      <c r="W129" s="18">
        <f t="shared" si="32"/>
        <v>1.4951426836672773E-2</v>
      </c>
      <c r="X129" s="18" t="str">
        <f t="shared" si="33"/>
        <v/>
      </c>
      <c r="Y129" s="18" t="str">
        <f t="shared" si="34"/>
        <v/>
      </c>
      <c r="Z129" s="18" t="str">
        <f t="shared" si="35"/>
        <v/>
      </c>
      <c r="AA129" s="18" t="str">
        <f t="shared" si="36"/>
        <v/>
      </c>
    </row>
    <row r="130" spans="1:27">
      <c r="A130" s="11">
        <v>42193</v>
      </c>
      <c r="B130" s="12">
        <v>1068.8499999999999</v>
      </c>
      <c r="C130" s="12">
        <v>1290.05</v>
      </c>
      <c r="D130" s="9">
        <f t="shared" si="22"/>
        <v>-8.1689781516230631E-2</v>
      </c>
      <c r="E130" s="9">
        <f t="shared" si="37"/>
        <v>-7.9632984196153084E-2</v>
      </c>
      <c r="F130" s="9">
        <f t="shared" si="38"/>
        <v>6.5530280948502464E-3</v>
      </c>
      <c r="G130" s="9">
        <f t="shared" si="39"/>
        <v>-6.4888670982740024E-2</v>
      </c>
      <c r="H130" s="9">
        <f t="shared" si="40"/>
        <v>-9.4377297409566144E-2</v>
      </c>
      <c r="I130" s="9">
        <f t="shared" si="41"/>
        <v>-0.31386975460915523</v>
      </c>
      <c r="J130" s="3">
        <f t="shared" si="42"/>
        <v>-1.6561623039057827E-2</v>
      </c>
      <c r="K130" s="3">
        <f t="shared" si="42"/>
        <v>-3.5332386151200178E-2</v>
      </c>
      <c r="L130" s="15" t="str">
        <f t="shared" si="43"/>
        <v>Exit Trade</v>
      </c>
      <c r="M130" s="12">
        <v>-0.31386975460915523</v>
      </c>
      <c r="N130" s="15" t="str">
        <f t="shared" si="23"/>
        <v>Exit Trade</v>
      </c>
      <c r="O130" s="15" t="str">
        <f t="shared" si="24"/>
        <v>Exit Trade</v>
      </c>
      <c r="P130" s="15">
        <f t="shared" si="25"/>
        <v>1068.8499999999999</v>
      </c>
      <c r="Q130" s="15">
        <f t="shared" si="26"/>
        <v>1068.8499999999999</v>
      </c>
      <c r="R130" s="15">
        <f t="shared" si="27"/>
        <v>1290.05</v>
      </c>
      <c r="S130" s="15">
        <f t="shared" si="28"/>
        <v>1290.05</v>
      </c>
      <c r="T130" s="18">
        <f t="shared" si="29"/>
        <v>-1.6561623039057827E-2</v>
      </c>
      <c r="U130" s="18">
        <f t="shared" si="30"/>
        <v>-1.6561623039057827E-2</v>
      </c>
      <c r="V130" s="18">
        <f t="shared" si="31"/>
        <v>-3.5332386151200178E-2</v>
      </c>
      <c r="W130" s="18">
        <f t="shared" si="32"/>
        <v>-3.5332386151200178E-2</v>
      </c>
      <c r="X130" s="18">
        <f t="shared" si="33"/>
        <v>-1.6561623039057838E-2</v>
      </c>
      <c r="Y130" s="18">
        <f t="shared" si="34"/>
        <v>3.5332386151200157E-2</v>
      </c>
      <c r="Z130" s="18">
        <f t="shared" si="35"/>
        <v>1.8770763112142319E-2</v>
      </c>
      <c r="AA130" s="18">
        <f t="shared" si="36"/>
        <v>9.3853815560711595E-3</v>
      </c>
    </row>
    <row r="131" spans="1:27">
      <c r="A131" s="11">
        <v>42194</v>
      </c>
      <c r="B131" s="12">
        <v>1074.05</v>
      </c>
      <c r="C131" s="12">
        <v>1285.3</v>
      </c>
      <c r="D131" s="9">
        <f t="shared" ref="D131:D194" si="44">LOG(B131/C131)</f>
        <v>-7.7980008097170803E-2</v>
      </c>
      <c r="E131" s="9">
        <f t="shared" si="37"/>
        <v>-7.9663782697790481E-2</v>
      </c>
      <c r="F131" s="9">
        <f t="shared" si="38"/>
        <v>6.5426622192890143E-3</v>
      </c>
      <c r="G131" s="9">
        <f t="shared" si="39"/>
        <v>-6.4942792704390198E-2</v>
      </c>
      <c r="H131" s="9">
        <f t="shared" si="40"/>
        <v>-9.4384772691190763E-2</v>
      </c>
      <c r="I131" s="9">
        <f t="shared" si="41"/>
        <v>0.25735312999280169</v>
      </c>
      <c r="J131" s="3">
        <f t="shared" si="42"/>
        <v>4.8650418674276519E-3</v>
      </c>
      <c r="K131" s="3">
        <f t="shared" si="42"/>
        <v>-3.682027828378745E-3</v>
      </c>
      <c r="L131" s="15" t="str">
        <f t="shared" si="43"/>
        <v>Exit Trade</v>
      </c>
      <c r="M131" s="12">
        <v>-0.31386975460915523</v>
      </c>
      <c r="N131" s="15" t="str">
        <f t="shared" si="23"/>
        <v/>
      </c>
      <c r="O131" s="15" t="str">
        <f t="shared" si="24"/>
        <v>Exit Trade</v>
      </c>
      <c r="P131" s="15" t="str">
        <f t="shared" si="25"/>
        <v/>
      </c>
      <c r="Q131" s="15">
        <f t="shared" si="26"/>
        <v>1068.8499999999999</v>
      </c>
      <c r="R131" s="15" t="str">
        <f t="shared" si="27"/>
        <v/>
      </c>
      <c r="S131" s="15">
        <f t="shared" si="28"/>
        <v>1290.05</v>
      </c>
      <c r="T131" s="18" t="str">
        <f t="shared" si="29"/>
        <v/>
      </c>
      <c r="U131" s="18">
        <f t="shared" si="30"/>
        <v>-1.6561623039057827E-2</v>
      </c>
      <c r="V131" s="18" t="str">
        <f t="shared" si="31"/>
        <v/>
      </c>
      <c r="W131" s="18">
        <f t="shared" si="32"/>
        <v>-3.5332386151200178E-2</v>
      </c>
      <c r="X131" s="18" t="str">
        <f t="shared" si="33"/>
        <v/>
      </c>
      <c r="Y131" s="18" t="str">
        <f t="shared" si="34"/>
        <v/>
      </c>
      <c r="Z131" s="18" t="str">
        <f t="shared" si="35"/>
        <v/>
      </c>
      <c r="AA131" s="18" t="str">
        <f t="shared" si="36"/>
        <v/>
      </c>
    </row>
    <row r="132" spans="1:27">
      <c r="A132" s="11">
        <v>42195</v>
      </c>
      <c r="B132" s="12">
        <v>1090.75</v>
      </c>
      <c r="C132" s="12">
        <v>1283.3499999999999</v>
      </c>
      <c r="D132" s="9">
        <f t="shared" si="44"/>
        <v>-7.0619893281432838E-2</v>
      </c>
      <c r="E132" s="9">
        <f t="shared" si="37"/>
        <v>-7.966380207890339E-2</v>
      </c>
      <c r="F132" s="9">
        <f t="shared" si="38"/>
        <v>6.5426345040864127E-3</v>
      </c>
      <c r="G132" s="9">
        <f t="shared" si="39"/>
        <v>-6.4942874444708962E-2</v>
      </c>
      <c r="H132" s="9">
        <f t="shared" si="40"/>
        <v>-9.4384729713097817E-2</v>
      </c>
      <c r="I132" s="9">
        <f t="shared" si="41"/>
        <v>1.382303839809772</v>
      </c>
      <c r="J132" s="3">
        <f t="shared" si="42"/>
        <v>1.5548624365718584E-2</v>
      </c>
      <c r="K132" s="3">
        <f t="shared" si="42"/>
        <v>-1.5171555278923562E-3</v>
      </c>
      <c r="L132" s="15" t="str">
        <f t="shared" si="43"/>
        <v/>
      </c>
      <c r="M132" s="12">
        <v>-0.31386975460915523</v>
      </c>
      <c r="N132" s="15" t="str">
        <f t="shared" si="23"/>
        <v/>
      </c>
      <c r="O132" s="15" t="str">
        <f t="shared" si="24"/>
        <v>Exit Trade</v>
      </c>
      <c r="P132" s="15" t="str">
        <f t="shared" si="25"/>
        <v/>
      </c>
      <c r="Q132" s="15">
        <f t="shared" si="26"/>
        <v>1068.8499999999999</v>
      </c>
      <c r="R132" s="15" t="str">
        <f t="shared" si="27"/>
        <v/>
      </c>
      <c r="S132" s="15">
        <f t="shared" si="28"/>
        <v>1290.05</v>
      </c>
      <c r="T132" s="18" t="str">
        <f t="shared" si="29"/>
        <v/>
      </c>
      <c r="U132" s="18">
        <f t="shared" si="30"/>
        <v>-1.6561623039057827E-2</v>
      </c>
      <c r="V132" s="18" t="str">
        <f t="shared" si="31"/>
        <v/>
      </c>
      <c r="W132" s="18">
        <f t="shared" si="32"/>
        <v>-3.5332386151200178E-2</v>
      </c>
      <c r="X132" s="18" t="str">
        <f t="shared" si="33"/>
        <v/>
      </c>
      <c r="Y132" s="18" t="str">
        <f t="shared" si="34"/>
        <v/>
      </c>
      <c r="Z132" s="18" t="str">
        <f t="shared" si="35"/>
        <v/>
      </c>
      <c r="AA132" s="18" t="str">
        <f t="shared" si="36"/>
        <v/>
      </c>
    </row>
    <row r="133" spans="1:27">
      <c r="A133" s="11">
        <v>42198</v>
      </c>
      <c r="B133" s="12">
        <v>1096.1500000000001</v>
      </c>
      <c r="C133" s="12">
        <v>1323.75</v>
      </c>
      <c r="D133" s="9">
        <f t="shared" si="44"/>
        <v>-8.1935984920809904E-2</v>
      </c>
      <c r="E133" s="9">
        <f t="shared" si="37"/>
        <v>-7.9705535223361809E-2</v>
      </c>
      <c r="F133" s="9">
        <f t="shared" si="38"/>
        <v>6.5533505565192217E-3</v>
      </c>
      <c r="G133" s="9">
        <f t="shared" si="39"/>
        <v>-6.4960496471193563E-2</v>
      </c>
      <c r="H133" s="9">
        <f t="shared" si="40"/>
        <v>-9.4450573975530056E-2</v>
      </c>
      <c r="I133" s="9">
        <f t="shared" si="41"/>
        <v>-0.34035256899682576</v>
      </c>
      <c r="J133" s="3">
        <f t="shared" si="42"/>
        <v>4.9507219802888752E-3</v>
      </c>
      <c r="K133" s="3">
        <f t="shared" si="42"/>
        <v>3.1480110647913735E-2</v>
      </c>
      <c r="L133" s="15" t="str">
        <f t="shared" si="43"/>
        <v>Exit Trade</v>
      </c>
      <c r="M133" s="12">
        <v>-0.31386975460915523</v>
      </c>
      <c r="N133" s="15" t="str">
        <f t="shared" si="23"/>
        <v/>
      </c>
      <c r="O133" s="15" t="str">
        <f t="shared" si="24"/>
        <v>Exit Trade</v>
      </c>
      <c r="P133" s="15" t="str">
        <f t="shared" si="25"/>
        <v/>
      </c>
      <c r="Q133" s="15">
        <f t="shared" si="26"/>
        <v>1068.8499999999999</v>
      </c>
      <c r="R133" s="15" t="str">
        <f t="shared" si="27"/>
        <v/>
      </c>
      <c r="S133" s="15">
        <f t="shared" si="28"/>
        <v>1290.05</v>
      </c>
      <c r="T133" s="18" t="str">
        <f t="shared" si="29"/>
        <v/>
      </c>
      <c r="U133" s="18">
        <f t="shared" si="30"/>
        <v>-1.6561623039057827E-2</v>
      </c>
      <c r="V133" s="18" t="str">
        <f t="shared" si="31"/>
        <v/>
      </c>
      <c r="W133" s="18">
        <f t="shared" si="32"/>
        <v>-3.5332386151200178E-2</v>
      </c>
      <c r="X133" s="18" t="str">
        <f t="shared" si="33"/>
        <v/>
      </c>
      <c r="Y133" s="18" t="str">
        <f t="shared" si="34"/>
        <v/>
      </c>
      <c r="Z133" s="18" t="str">
        <f t="shared" si="35"/>
        <v/>
      </c>
      <c r="AA133" s="18" t="str">
        <f t="shared" si="36"/>
        <v/>
      </c>
    </row>
    <row r="134" spans="1:27">
      <c r="A134" s="11">
        <v>42199</v>
      </c>
      <c r="B134" s="12">
        <v>1091.8499999999999</v>
      </c>
      <c r="C134" s="12">
        <v>1318.4</v>
      </c>
      <c r="D134" s="9">
        <f t="shared" si="44"/>
        <v>-8.1884215917365138E-2</v>
      </c>
      <c r="E134" s="9">
        <f t="shared" si="37"/>
        <v>-7.9885120646311092E-2</v>
      </c>
      <c r="F134" s="9">
        <f t="shared" si="38"/>
        <v>6.5361802094194054E-3</v>
      </c>
      <c r="G134" s="9">
        <f t="shared" si="39"/>
        <v>-6.5178715175117433E-2</v>
      </c>
      <c r="H134" s="9">
        <f t="shared" si="40"/>
        <v>-9.4591526117504751E-2</v>
      </c>
      <c r="I134" s="9">
        <f t="shared" si="41"/>
        <v>-0.30585069673769322</v>
      </c>
      <c r="J134" s="3">
        <f t="shared" si="42"/>
        <v>-3.9228207818274704E-3</v>
      </c>
      <c r="K134" s="3">
        <f t="shared" si="42"/>
        <v>-4.0415486307836899E-3</v>
      </c>
      <c r="L134" s="15" t="str">
        <f t="shared" si="43"/>
        <v>Exit Trade</v>
      </c>
      <c r="M134" s="12">
        <v>-0.31386975460915523</v>
      </c>
      <c r="N134" s="15" t="str">
        <f t="shared" si="23"/>
        <v/>
      </c>
      <c r="O134" s="15" t="str">
        <f t="shared" si="24"/>
        <v>Exit Trade</v>
      </c>
      <c r="P134" s="15" t="str">
        <f t="shared" si="25"/>
        <v/>
      </c>
      <c r="Q134" s="15">
        <f t="shared" si="26"/>
        <v>1068.8499999999999</v>
      </c>
      <c r="R134" s="15" t="str">
        <f t="shared" si="27"/>
        <v/>
      </c>
      <c r="S134" s="15">
        <f t="shared" si="28"/>
        <v>1290.05</v>
      </c>
      <c r="T134" s="18" t="str">
        <f t="shared" si="29"/>
        <v/>
      </c>
      <c r="U134" s="18">
        <f t="shared" si="30"/>
        <v>-1.6561623039057827E-2</v>
      </c>
      <c r="V134" s="18" t="str">
        <f t="shared" si="31"/>
        <v/>
      </c>
      <c r="W134" s="18">
        <f t="shared" si="32"/>
        <v>-3.5332386151200178E-2</v>
      </c>
      <c r="X134" s="18" t="str">
        <f t="shared" si="33"/>
        <v/>
      </c>
      <c r="Y134" s="18" t="str">
        <f t="shared" si="34"/>
        <v/>
      </c>
      <c r="Z134" s="18" t="str">
        <f t="shared" si="35"/>
        <v/>
      </c>
      <c r="AA134" s="18" t="str">
        <f t="shared" si="36"/>
        <v/>
      </c>
    </row>
    <row r="135" spans="1:27">
      <c r="A135" s="11">
        <v>42200</v>
      </c>
      <c r="B135" s="12">
        <v>1096.7</v>
      </c>
      <c r="C135" s="12">
        <v>1340.15</v>
      </c>
      <c r="D135" s="9">
        <f t="shared" si="44"/>
        <v>-8.7065567228082466E-2</v>
      </c>
      <c r="E135" s="9">
        <f t="shared" si="37"/>
        <v>-8.0193712814258591E-2</v>
      </c>
      <c r="F135" s="9">
        <f t="shared" si="38"/>
        <v>6.6522347490301842E-3</v>
      </c>
      <c r="G135" s="9">
        <f t="shared" si="39"/>
        <v>-6.522618462894067E-2</v>
      </c>
      <c r="H135" s="9">
        <f t="shared" si="40"/>
        <v>-9.5161240999576513E-2</v>
      </c>
      <c r="I135" s="9">
        <f t="shared" si="41"/>
        <v>-1.0330144189252655</v>
      </c>
      <c r="J135" s="3">
        <f t="shared" si="42"/>
        <v>4.4420021065165885E-3</v>
      </c>
      <c r="K135" s="3">
        <f t="shared" si="42"/>
        <v>1.6497269417475726E-2</v>
      </c>
      <c r="L135" s="15" t="str">
        <f t="shared" si="43"/>
        <v/>
      </c>
      <c r="M135" s="12">
        <v>-0.31386975460915523</v>
      </c>
      <c r="N135" s="15" t="str">
        <f t="shared" si="23"/>
        <v/>
      </c>
      <c r="O135" s="15" t="str">
        <f t="shared" si="24"/>
        <v>Exit Trade</v>
      </c>
      <c r="P135" s="15" t="str">
        <f t="shared" si="25"/>
        <v/>
      </c>
      <c r="Q135" s="15">
        <f t="shared" si="26"/>
        <v>1068.8499999999999</v>
      </c>
      <c r="R135" s="15" t="str">
        <f t="shared" si="27"/>
        <v/>
      </c>
      <c r="S135" s="15">
        <f t="shared" si="28"/>
        <v>1290.05</v>
      </c>
      <c r="T135" s="18" t="str">
        <f t="shared" si="29"/>
        <v/>
      </c>
      <c r="U135" s="18">
        <f t="shared" si="30"/>
        <v>-1.6561623039057827E-2</v>
      </c>
      <c r="V135" s="18" t="str">
        <f t="shared" si="31"/>
        <v/>
      </c>
      <c r="W135" s="18">
        <f t="shared" si="32"/>
        <v>-3.5332386151200178E-2</v>
      </c>
      <c r="X135" s="18" t="str">
        <f t="shared" si="33"/>
        <v/>
      </c>
      <c r="Y135" s="18" t="str">
        <f t="shared" si="34"/>
        <v/>
      </c>
      <c r="Z135" s="18" t="str">
        <f t="shared" si="35"/>
        <v/>
      </c>
      <c r="AA135" s="18" t="str">
        <f t="shared" si="36"/>
        <v/>
      </c>
    </row>
    <row r="136" spans="1:27">
      <c r="A136" s="11">
        <v>42201</v>
      </c>
      <c r="B136" s="12">
        <v>1114.7</v>
      </c>
      <c r="C136" s="12">
        <v>1359.7</v>
      </c>
      <c r="D136" s="9">
        <f t="shared" si="44"/>
        <v>-8.6285096420788937E-2</v>
      </c>
      <c r="E136" s="9">
        <f t="shared" si="37"/>
        <v>-8.045358512724203E-2</v>
      </c>
      <c r="F136" s="9">
        <f t="shared" si="38"/>
        <v>6.7351042247634166E-3</v>
      </c>
      <c r="G136" s="9">
        <f t="shared" si="39"/>
        <v>-6.5299600621524345E-2</v>
      </c>
      <c r="H136" s="9">
        <f t="shared" si="40"/>
        <v>-9.5607569632959716E-2</v>
      </c>
      <c r="I136" s="9">
        <f t="shared" si="41"/>
        <v>-0.86583831503390718</v>
      </c>
      <c r="J136" s="3">
        <f t="shared" si="42"/>
        <v>1.641287498860217E-2</v>
      </c>
      <c r="K136" s="3">
        <f t="shared" si="42"/>
        <v>1.4587919262769058E-2</v>
      </c>
      <c r="L136" s="15" t="str">
        <f t="shared" si="43"/>
        <v/>
      </c>
      <c r="M136" s="12">
        <v>-0.31386975460915523</v>
      </c>
      <c r="N136" s="15" t="str">
        <f t="shared" si="23"/>
        <v/>
      </c>
      <c r="O136" s="15" t="str">
        <f t="shared" si="24"/>
        <v>Exit Trade</v>
      </c>
      <c r="P136" s="15" t="str">
        <f t="shared" si="25"/>
        <v/>
      </c>
      <c r="Q136" s="15">
        <f t="shared" si="26"/>
        <v>1068.8499999999999</v>
      </c>
      <c r="R136" s="15" t="str">
        <f t="shared" si="27"/>
        <v/>
      </c>
      <c r="S136" s="15">
        <f t="shared" si="28"/>
        <v>1290.05</v>
      </c>
      <c r="T136" s="18" t="str">
        <f t="shared" si="29"/>
        <v/>
      </c>
      <c r="U136" s="18">
        <f t="shared" si="30"/>
        <v>-1.6561623039057827E-2</v>
      </c>
      <c r="V136" s="18" t="str">
        <f t="shared" si="31"/>
        <v/>
      </c>
      <c r="W136" s="18">
        <f t="shared" si="32"/>
        <v>-3.5332386151200178E-2</v>
      </c>
      <c r="X136" s="18" t="str">
        <f t="shared" si="33"/>
        <v/>
      </c>
      <c r="Y136" s="18" t="str">
        <f t="shared" si="34"/>
        <v/>
      </c>
      <c r="Z136" s="18" t="str">
        <f t="shared" si="35"/>
        <v/>
      </c>
      <c r="AA136" s="18" t="str">
        <f t="shared" si="36"/>
        <v/>
      </c>
    </row>
    <row r="137" spans="1:27">
      <c r="A137" s="11">
        <v>42202</v>
      </c>
      <c r="B137" s="12">
        <v>1110.55</v>
      </c>
      <c r="C137" s="12">
        <v>1326.65</v>
      </c>
      <c r="D137" s="9">
        <f t="shared" si="44"/>
        <v>-7.7218244908238226E-2</v>
      </c>
      <c r="E137" s="9">
        <f t="shared" si="37"/>
        <v>-8.0540981969012257E-2</v>
      </c>
      <c r="F137" s="9">
        <f t="shared" si="38"/>
        <v>6.6732047675191128E-3</v>
      </c>
      <c r="G137" s="9">
        <f t="shared" si="39"/>
        <v>-6.5526271242094258E-2</v>
      </c>
      <c r="H137" s="9">
        <f t="shared" si="40"/>
        <v>-9.5555692695930255E-2</v>
      </c>
      <c r="I137" s="9">
        <f t="shared" si="41"/>
        <v>0.49792223924357709</v>
      </c>
      <c r="J137" s="3">
        <f t="shared" si="42"/>
        <v>-3.7229747914237828E-3</v>
      </c>
      <c r="K137" s="3">
        <f t="shared" si="42"/>
        <v>-2.430683238949765E-2</v>
      </c>
      <c r="L137" s="15" t="str">
        <f t="shared" si="43"/>
        <v>Exit Trade</v>
      </c>
      <c r="M137" s="12">
        <v>-0.31386975460915523</v>
      </c>
      <c r="N137" s="15" t="str">
        <f t="shared" si="23"/>
        <v/>
      </c>
      <c r="O137" s="15" t="str">
        <f t="shared" si="24"/>
        <v>Exit Trade</v>
      </c>
      <c r="P137" s="15" t="str">
        <f t="shared" si="25"/>
        <v/>
      </c>
      <c r="Q137" s="15">
        <f t="shared" si="26"/>
        <v>1068.8499999999999</v>
      </c>
      <c r="R137" s="15" t="str">
        <f t="shared" si="27"/>
        <v/>
      </c>
      <c r="S137" s="15">
        <f t="shared" si="28"/>
        <v>1290.05</v>
      </c>
      <c r="T137" s="18" t="str">
        <f t="shared" si="29"/>
        <v/>
      </c>
      <c r="U137" s="18">
        <f t="shared" si="30"/>
        <v>-1.6561623039057827E-2</v>
      </c>
      <c r="V137" s="18" t="str">
        <f t="shared" si="31"/>
        <v/>
      </c>
      <c r="W137" s="18">
        <f t="shared" si="32"/>
        <v>-3.5332386151200178E-2</v>
      </c>
      <c r="X137" s="18" t="str">
        <f t="shared" si="33"/>
        <v/>
      </c>
      <c r="Y137" s="18" t="str">
        <f t="shared" si="34"/>
        <v/>
      </c>
      <c r="Z137" s="18" t="str">
        <f t="shared" si="35"/>
        <v/>
      </c>
      <c r="AA137" s="18" t="str">
        <f t="shared" si="36"/>
        <v/>
      </c>
    </row>
    <row r="138" spans="1:27">
      <c r="A138" s="11">
        <v>42205</v>
      </c>
      <c r="B138" s="12">
        <v>1115.25</v>
      </c>
      <c r="C138" s="12">
        <v>1315.35</v>
      </c>
      <c r="D138" s="9">
        <f t="shared" si="44"/>
        <v>-7.1669097219125788E-2</v>
      </c>
      <c r="E138" s="9">
        <f t="shared" si="37"/>
        <v>-8.0623669553587227E-2</v>
      </c>
      <c r="F138" s="9">
        <f t="shared" si="38"/>
        <v>6.5417594408969599E-3</v>
      </c>
      <c r="G138" s="9">
        <f t="shared" si="39"/>
        <v>-6.5904710811569067E-2</v>
      </c>
      <c r="H138" s="9">
        <f t="shared" si="40"/>
        <v>-9.5342628295605386E-2</v>
      </c>
      <c r="I138" s="9">
        <f t="shared" si="41"/>
        <v>1.3688324089816502</v>
      </c>
      <c r="J138" s="3">
        <f t="shared" si="42"/>
        <v>4.2321372293008383E-3</v>
      </c>
      <c r="K138" s="3">
        <f t="shared" si="42"/>
        <v>-8.5176949459165423E-3</v>
      </c>
      <c r="L138" s="15" t="str">
        <f t="shared" si="43"/>
        <v/>
      </c>
      <c r="M138" s="12">
        <v>-0.31386975460915523</v>
      </c>
      <c r="N138" s="15" t="str">
        <f t="shared" si="23"/>
        <v/>
      </c>
      <c r="O138" s="15" t="str">
        <f t="shared" si="24"/>
        <v>Exit Trade</v>
      </c>
      <c r="P138" s="15" t="str">
        <f t="shared" si="25"/>
        <v/>
      </c>
      <c r="Q138" s="15">
        <f t="shared" si="26"/>
        <v>1068.8499999999999</v>
      </c>
      <c r="R138" s="15" t="str">
        <f t="shared" si="27"/>
        <v/>
      </c>
      <c r="S138" s="15">
        <f t="shared" si="28"/>
        <v>1290.05</v>
      </c>
      <c r="T138" s="18" t="str">
        <f t="shared" si="29"/>
        <v/>
      </c>
      <c r="U138" s="18">
        <f t="shared" si="30"/>
        <v>-1.6561623039057827E-2</v>
      </c>
      <c r="V138" s="18" t="str">
        <f t="shared" si="31"/>
        <v/>
      </c>
      <c r="W138" s="18">
        <f t="shared" si="32"/>
        <v>-3.5332386151200178E-2</v>
      </c>
      <c r="X138" s="18" t="str">
        <f t="shared" si="33"/>
        <v/>
      </c>
      <c r="Y138" s="18" t="str">
        <f t="shared" si="34"/>
        <v/>
      </c>
      <c r="Z138" s="18" t="str">
        <f t="shared" si="35"/>
        <v/>
      </c>
      <c r="AA138" s="18" t="str">
        <f t="shared" si="36"/>
        <v/>
      </c>
    </row>
    <row r="139" spans="1:27">
      <c r="A139" s="11">
        <v>42206</v>
      </c>
      <c r="B139" s="12">
        <v>1098.05</v>
      </c>
      <c r="C139" s="12">
        <v>1311.6</v>
      </c>
      <c r="D139" s="9">
        <f t="shared" si="44"/>
        <v>-7.717929171777653E-2</v>
      </c>
      <c r="E139" s="9">
        <f t="shared" si="37"/>
        <v>-8.0719442814310302E-2</v>
      </c>
      <c r="F139" s="9">
        <f t="shared" si="38"/>
        <v>6.4666803343618271E-3</v>
      </c>
      <c r="G139" s="9">
        <f t="shared" si="39"/>
        <v>-6.6169412061996197E-2</v>
      </c>
      <c r="H139" s="9">
        <f t="shared" si="40"/>
        <v>-9.5269473566624407E-2</v>
      </c>
      <c r="I139" s="9">
        <f t="shared" si="41"/>
        <v>0.54744488879751263</v>
      </c>
      <c r="J139" s="3">
        <f t="shared" si="42"/>
        <v>-1.5422550997534226E-2</v>
      </c>
      <c r="K139" s="3">
        <f t="shared" si="42"/>
        <v>-2.8509522180408258E-3</v>
      </c>
      <c r="L139" s="15" t="str">
        <f t="shared" si="43"/>
        <v/>
      </c>
      <c r="M139" s="12">
        <v>-0.31386975460915523</v>
      </c>
      <c r="N139" s="15" t="str">
        <f t="shared" si="23"/>
        <v/>
      </c>
      <c r="O139" s="15" t="str">
        <f t="shared" si="24"/>
        <v>Exit Trade</v>
      </c>
      <c r="P139" s="15" t="str">
        <f t="shared" si="25"/>
        <v/>
      </c>
      <c r="Q139" s="15">
        <f t="shared" si="26"/>
        <v>1068.8499999999999</v>
      </c>
      <c r="R139" s="15" t="str">
        <f t="shared" si="27"/>
        <v/>
      </c>
      <c r="S139" s="15">
        <f t="shared" si="28"/>
        <v>1290.05</v>
      </c>
      <c r="T139" s="18" t="str">
        <f t="shared" si="29"/>
        <v/>
      </c>
      <c r="U139" s="18">
        <f t="shared" si="30"/>
        <v>-1.6561623039057827E-2</v>
      </c>
      <c r="V139" s="18" t="str">
        <f t="shared" si="31"/>
        <v/>
      </c>
      <c r="W139" s="18">
        <f t="shared" si="32"/>
        <v>-3.5332386151200178E-2</v>
      </c>
      <c r="X139" s="18" t="str">
        <f t="shared" si="33"/>
        <v/>
      </c>
      <c r="Y139" s="18" t="str">
        <f t="shared" si="34"/>
        <v/>
      </c>
      <c r="Z139" s="18" t="str">
        <f t="shared" si="35"/>
        <v/>
      </c>
      <c r="AA139" s="18" t="str">
        <f t="shared" si="36"/>
        <v/>
      </c>
    </row>
    <row r="140" spans="1:27">
      <c r="A140" s="11">
        <v>42207</v>
      </c>
      <c r="B140" s="12">
        <v>1114.4000000000001</v>
      </c>
      <c r="C140" s="12">
        <v>1345.75</v>
      </c>
      <c r="D140" s="9">
        <f t="shared" si="44"/>
        <v>-8.1923285071818383E-2</v>
      </c>
      <c r="E140" s="9">
        <f t="shared" si="37"/>
        <v>-8.1149387411383167E-2</v>
      </c>
      <c r="F140" s="9">
        <f t="shared" si="38"/>
        <v>6.0795392257482865E-3</v>
      </c>
      <c r="G140" s="9">
        <f t="shared" si="39"/>
        <v>-6.7470424153449518E-2</v>
      </c>
      <c r="H140" s="9">
        <f t="shared" si="40"/>
        <v>-9.4828350669316816E-2</v>
      </c>
      <c r="I140" s="9">
        <f t="shared" si="41"/>
        <v>-0.12729544652949626</v>
      </c>
      <c r="J140" s="3">
        <f t="shared" si="42"/>
        <v>1.4890032330039741E-2</v>
      </c>
      <c r="K140" s="3">
        <f t="shared" si="42"/>
        <v>2.6036901494358108E-2</v>
      </c>
      <c r="L140" s="15" t="str">
        <f t="shared" si="43"/>
        <v>Exit Trade</v>
      </c>
      <c r="M140" s="12">
        <v>-0.31386975460915523</v>
      </c>
      <c r="N140" s="15" t="str">
        <f t="shared" si="23"/>
        <v/>
      </c>
      <c r="O140" s="15" t="str">
        <f t="shared" si="24"/>
        <v>Exit Trade</v>
      </c>
      <c r="P140" s="15" t="str">
        <f t="shared" si="25"/>
        <v/>
      </c>
      <c r="Q140" s="15">
        <f t="shared" si="26"/>
        <v>1068.8499999999999</v>
      </c>
      <c r="R140" s="15" t="str">
        <f t="shared" si="27"/>
        <v/>
      </c>
      <c r="S140" s="15">
        <f t="shared" si="28"/>
        <v>1290.05</v>
      </c>
      <c r="T140" s="18" t="str">
        <f t="shared" si="29"/>
        <v/>
      </c>
      <c r="U140" s="18">
        <f t="shared" si="30"/>
        <v>-1.6561623039057827E-2</v>
      </c>
      <c r="V140" s="18" t="str">
        <f t="shared" si="31"/>
        <v/>
      </c>
      <c r="W140" s="18">
        <f t="shared" si="32"/>
        <v>-3.5332386151200178E-2</v>
      </c>
      <c r="X140" s="18" t="str">
        <f t="shared" si="33"/>
        <v/>
      </c>
      <c r="Y140" s="18" t="str">
        <f t="shared" si="34"/>
        <v/>
      </c>
      <c r="Z140" s="18" t="str">
        <f t="shared" si="35"/>
        <v/>
      </c>
      <c r="AA140" s="18" t="str">
        <f t="shared" si="36"/>
        <v/>
      </c>
    </row>
    <row r="141" spans="1:27">
      <c r="A141" s="11">
        <v>42208</v>
      </c>
      <c r="B141" s="12">
        <v>1107.9000000000001</v>
      </c>
      <c r="C141" s="12">
        <v>1350.55</v>
      </c>
      <c r="D141" s="9">
        <f t="shared" si="44"/>
        <v>-8.6010104880802865E-2</v>
      </c>
      <c r="E141" s="9">
        <f t="shared" si="37"/>
        <v>-8.1817122665808997E-2</v>
      </c>
      <c r="F141" s="9">
        <f t="shared" si="38"/>
        <v>5.4200904038463633E-3</v>
      </c>
      <c r="G141" s="9">
        <f t="shared" si="39"/>
        <v>-6.9621919257154677E-2</v>
      </c>
      <c r="H141" s="9">
        <f t="shared" si="40"/>
        <v>-9.4012326074463318E-2</v>
      </c>
      <c r="I141" s="9">
        <f t="shared" si="41"/>
        <v>-0.77360005139735699</v>
      </c>
      <c r="J141" s="3">
        <f t="shared" si="42"/>
        <v>-5.8327351040918874E-3</v>
      </c>
      <c r="K141" s="3">
        <f t="shared" si="42"/>
        <v>3.5667843210105553E-3</v>
      </c>
      <c r="L141" s="15" t="str">
        <f t="shared" si="43"/>
        <v/>
      </c>
      <c r="M141" s="12">
        <v>-0.31386975460915523</v>
      </c>
      <c r="N141" s="15" t="str">
        <f t="shared" si="23"/>
        <v/>
      </c>
      <c r="O141" s="15" t="str">
        <f t="shared" si="24"/>
        <v>Exit Trade</v>
      </c>
      <c r="P141" s="15" t="str">
        <f t="shared" si="25"/>
        <v/>
      </c>
      <c r="Q141" s="15">
        <f t="shared" si="26"/>
        <v>1068.8499999999999</v>
      </c>
      <c r="R141" s="15" t="str">
        <f t="shared" si="27"/>
        <v/>
      </c>
      <c r="S141" s="15">
        <f t="shared" si="28"/>
        <v>1290.05</v>
      </c>
      <c r="T141" s="18" t="str">
        <f t="shared" si="29"/>
        <v/>
      </c>
      <c r="U141" s="18">
        <f t="shared" si="30"/>
        <v>-1.6561623039057827E-2</v>
      </c>
      <c r="V141" s="18" t="str">
        <f t="shared" si="31"/>
        <v/>
      </c>
      <c r="W141" s="18">
        <f t="shared" si="32"/>
        <v>-3.5332386151200178E-2</v>
      </c>
      <c r="X141" s="18" t="str">
        <f t="shared" si="33"/>
        <v/>
      </c>
      <c r="Y141" s="18" t="str">
        <f t="shared" si="34"/>
        <v/>
      </c>
      <c r="Z141" s="18" t="str">
        <f t="shared" si="35"/>
        <v/>
      </c>
      <c r="AA141" s="18" t="str">
        <f t="shared" si="36"/>
        <v/>
      </c>
    </row>
    <row r="142" spans="1:27">
      <c r="A142" s="11">
        <v>42209</v>
      </c>
      <c r="B142" s="12">
        <v>1107.8499999999999</v>
      </c>
      <c r="C142" s="12">
        <v>1358.75</v>
      </c>
      <c r="D142" s="9">
        <f t="shared" si="44"/>
        <v>-8.8658595061382212E-2</v>
      </c>
      <c r="E142" s="9">
        <f t="shared" si="37"/>
        <v>-8.2381169379217981E-2</v>
      </c>
      <c r="F142" s="9">
        <f t="shared" si="38"/>
        <v>5.2113944606234294E-3</v>
      </c>
      <c r="G142" s="9">
        <f t="shared" si="39"/>
        <v>-7.065553184281527E-2</v>
      </c>
      <c r="H142" s="9">
        <f t="shared" si="40"/>
        <v>-9.4106806915620692E-2</v>
      </c>
      <c r="I142" s="9">
        <f t="shared" si="41"/>
        <v>-1.204557768481274</v>
      </c>
      <c r="J142" s="3">
        <f t="shared" si="42"/>
        <v>-4.5130426934002972E-5</v>
      </c>
      <c r="K142" s="3">
        <f t="shared" si="42"/>
        <v>6.0716004590722636E-3</v>
      </c>
      <c r="L142" s="15" t="str">
        <f t="shared" si="43"/>
        <v/>
      </c>
      <c r="M142" s="12">
        <v>-0.31386975460915523</v>
      </c>
      <c r="N142" s="15" t="str">
        <f t="shared" si="23"/>
        <v/>
      </c>
      <c r="O142" s="15" t="str">
        <f t="shared" si="24"/>
        <v>Exit Trade</v>
      </c>
      <c r="P142" s="15" t="str">
        <f t="shared" si="25"/>
        <v/>
      </c>
      <c r="Q142" s="15">
        <f t="shared" si="26"/>
        <v>1068.8499999999999</v>
      </c>
      <c r="R142" s="15" t="str">
        <f t="shared" si="27"/>
        <v/>
      </c>
      <c r="S142" s="15">
        <f t="shared" si="28"/>
        <v>1290.05</v>
      </c>
      <c r="T142" s="18" t="str">
        <f t="shared" si="29"/>
        <v/>
      </c>
      <c r="U142" s="18">
        <f t="shared" si="30"/>
        <v>-1.6561623039057827E-2</v>
      </c>
      <c r="V142" s="18" t="str">
        <f t="shared" si="31"/>
        <v/>
      </c>
      <c r="W142" s="18">
        <f t="shared" si="32"/>
        <v>-3.5332386151200178E-2</v>
      </c>
      <c r="X142" s="18" t="str">
        <f t="shared" si="33"/>
        <v/>
      </c>
      <c r="Y142" s="18" t="str">
        <f t="shared" si="34"/>
        <v/>
      </c>
      <c r="Z142" s="18" t="str">
        <f t="shared" si="35"/>
        <v/>
      </c>
      <c r="AA142" s="18" t="str">
        <f t="shared" si="36"/>
        <v/>
      </c>
    </row>
    <row r="143" spans="1:27">
      <c r="A143" s="11">
        <v>42212</v>
      </c>
      <c r="B143" s="12">
        <v>1095.8499999999999</v>
      </c>
      <c r="C143" s="12">
        <v>1336</v>
      </c>
      <c r="D143" s="9">
        <f t="shared" si="44"/>
        <v>-8.6055346172335997E-2</v>
      </c>
      <c r="E143" s="9">
        <f t="shared" si="37"/>
        <v>-8.2510916971251805E-2</v>
      </c>
      <c r="F143" s="9">
        <f t="shared" si="38"/>
        <v>5.2540534204234025E-3</v>
      </c>
      <c r="G143" s="9">
        <f t="shared" si="39"/>
        <v>-7.0689296775299143E-2</v>
      </c>
      <c r="H143" s="9">
        <f t="shared" si="40"/>
        <v>-9.4332537167204467E-2</v>
      </c>
      <c r="I143" s="9">
        <f t="shared" si="41"/>
        <v>-0.67460851983468451</v>
      </c>
      <c r="J143" s="3">
        <f t="shared" si="42"/>
        <v>-1.0831791307487477E-2</v>
      </c>
      <c r="K143" s="3">
        <f t="shared" si="42"/>
        <v>-1.6743330266789327E-2</v>
      </c>
      <c r="L143" s="15" t="str">
        <f t="shared" si="43"/>
        <v/>
      </c>
      <c r="M143" s="12">
        <v>-0.31386975460915523</v>
      </c>
      <c r="N143" s="15" t="str">
        <f t="shared" si="23"/>
        <v/>
      </c>
      <c r="O143" s="15" t="str">
        <f t="shared" si="24"/>
        <v>Exit Trade</v>
      </c>
      <c r="P143" s="15" t="str">
        <f t="shared" si="25"/>
        <v/>
      </c>
      <c r="Q143" s="15">
        <f t="shared" si="26"/>
        <v>1068.8499999999999</v>
      </c>
      <c r="R143" s="15" t="str">
        <f t="shared" si="27"/>
        <v/>
      </c>
      <c r="S143" s="15">
        <f t="shared" si="28"/>
        <v>1290.05</v>
      </c>
      <c r="T143" s="18" t="str">
        <f t="shared" si="29"/>
        <v/>
      </c>
      <c r="U143" s="18">
        <f t="shared" si="30"/>
        <v>-1.6561623039057827E-2</v>
      </c>
      <c r="V143" s="18" t="str">
        <f t="shared" si="31"/>
        <v/>
      </c>
      <c r="W143" s="18">
        <f t="shared" si="32"/>
        <v>-3.5332386151200178E-2</v>
      </c>
      <c r="X143" s="18" t="str">
        <f t="shared" si="33"/>
        <v/>
      </c>
      <c r="Y143" s="18" t="str">
        <f t="shared" si="34"/>
        <v/>
      </c>
      <c r="Z143" s="18" t="str">
        <f t="shared" si="35"/>
        <v/>
      </c>
      <c r="AA143" s="18" t="str">
        <f t="shared" si="36"/>
        <v/>
      </c>
    </row>
    <row r="144" spans="1:27">
      <c r="A144" s="11">
        <v>42213</v>
      </c>
      <c r="B144" s="12">
        <v>1108.5</v>
      </c>
      <c r="C144" s="12">
        <v>1304.4000000000001</v>
      </c>
      <c r="D144" s="9">
        <f t="shared" si="44"/>
        <v>-7.0675092683412433E-2</v>
      </c>
      <c r="E144" s="9">
        <f t="shared" si="37"/>
        <v>-8.2359938180282588E-2</v>
      </c>
      <c r="F144" s="9">
        <f t="shared" si="38"/>
        <v>5.5291259389408879E-3</v>
      </c>
      <c r="G144" s="9">
        <f t="shared" si="39"/>
        <v>-6.9919404817665592E-2</v>
      </c>
      <c r="H144" s="9">
        <f t="shared" si="40"/>
        <v>-9.4800471542899584E-2</v>
      </c>
      <c r="I144" s="9">
        <f t="shared" si="41"/>
        <v>2.1133259806175451</v>
      </c>
      <c r="J144" s="3">
        <f t="shared" si="42"/>
        <v>1.1543550668430982E-2</v>
      </c>
      <c r="K144" s="3">
        <f t="shared" si="42"/>
        <v>-2.3652694610778374E-2</v>
      </c>
      <c r="L144" s="15" t="str">
        <f t="shared" si="43"/>
        <v>Enter Trade</v>
      </c>
      <c r="M144" s="12">
        <v>2.1133259806175451</v>
      </c>
      <c r="N144" s="15" t="str">
        <f t="shared" ref="N144:N207" si="45">IF(M144&lt;&gt;M143,L144,"")</f>
        <v>Enter Trade</v>
      </c>
      <c r="O144" s="15" t="str">
        <f t="shared" ref="O144:O207" si="46">IF(M144&lt;&gt;M143,N144,O143)</f>
        <v>Enter Trade</v>
      </c>
      <c r="P144" s="15">
        <f t="shared" ref="P144:P207" si="47">IF(OR(N144="Enter Trade",N144="Exit Trade"),B144,"")</f>
        <v>1108.5</v>
      </c>
      <c r="Q144" s="15">
        <f t="shared" ref="Q144:Q207" si="48">IF(M144&lt;&gt;M143,P144,Q143)</f>
        <v>1108.5</v>
      </c>
      <c r="R144" s="15">
        <f t="shared" ref="R144:R207" si="49">IF(OR(N144="Enter Trade",N144="Exit Trade"),C144,"")</f>
        <v>1304.4000000000001</v>
      </c>
      <c r="S144" s="15">
        <f t="shared" ref="S144:S207" si="50">IF(M144&lt;&gt;M143,R144,S143)</f>
        <v>1304.4000000000001</v>
      </c>
      <c r="T144" s="18">
        <f t="shared" ref="T144:T207" si="51">IF(OR(N144="Enter Trade",N144="Exit Trade"),J144,"")</f>
        <v>1.1543550668430982E-2</v>
      </c>
      <c r="U144" s="18">
        <f t="shared" ref="U144:U207" si="52">IF(M144&lt;&gt;M143,T144,U143)</f>
        <v>1.1543550668430982E-2</v>
      </c>
      <c r="V144" s="18">
        <f t="shared" ref="V144:V207" si="53">IF(OR(N144="Enter Trade",N144="Exit Trade"),K144,"")</f>
        <v>-2.3652694610778374E-2</v>
      </c>
      <c r="W144" s="18">
        <f t="shared" ref="W144:W207" si="54">IF(M144&lt;&gt;M143,V144,W143)</f>
        <v>-2.3652694610778374E-2</v>
      </c>
      <c r="X144" s="18" t="str">
        <f t="shared" si="33"/>
        <v/>
      </c>
      <c r="Y144" s="18" t="str">
        <f t="shared" si="34"/>
        <v/>
      </c>
      <c r="Z144" s="18" t="str">
        <f t="shared" si="35"/>
        <v/>
      </c>
      <c r="AA144" s="18" t="str">
        <f t="shared" si="36"/>
        <v/>
      </c>
    </row>
    <row r="145" spans="1:27">
      <c r="A145" s="11">
        <v>42214</v>
      </c>
      <c r="B145" s="12">
        <v>1108.3499999999999</v>
      </c>
      <c r="C145" s="12">
        <v>1312.05</v>
      </c>
      <c r="D145" s="9">
        <f t="shared" si="44"/>
        <v>-7.327345996660789E-2</v>
      </c>
      <c r="E145" s="9">
        <f t="shared" si="37"/>
        <v>-8.2220038760328226E-2</v>
      </c>
      <c r="F145" s="9">
        <f t="shared" si="38"/>
        <v>5.7073320638919324E-3</v>
      </c>
      <c r="G145" s="9">
        <f t="shared" si="39"/>
        <v>-6.9378541616571379E-2</v>
      </c>
      <c r="H145" s="9">
        <f t="shared" si="40"/>
        <v>-9.5061535904085073E-2</v>
      </c>
      <c r="I145" s="9">
        <f t="shared" si="41"/>
        <v>1.5675588337187978</v>
      </c>
      <c r="J145" s="3">
        <f t="shared" si="42"/>
        <v>-1.3531799729372211E-4</v>
      </c>
      <c r="K145" s="3">
        <f t="shared" si="42"/>
        <v>5.8647654093835194E-3</v>
      </c>
      <c r="L145" s="15" t="str">
        <f t="shared" si="43"/>
        <v>Enter Trade</v>
      </c>
      <c r="M145" s="12">
        <v>2.1133259806175451</v>
      </c>
      <c r="N145" s="15" t="str">
        <f t="shared" si="45"/>
        <v/>
      </c>
      <c r="O145" s="15" t="str">
        <f t="shared" si="46"/>
        <v>Enter Trade</v>
      </c>
      <c r="P145" s="15" t="str">
        <f t="shared" si="47"/>
        <v/>
      </c>
      <c r="Q145" s="15">
        <f t="shared" si="48"/>
        <v>1108.5</v>
      </c>
      <c r="R145" s="15" t="str">
        <f t="shared" si="49"/>
        <v/>
      </c>
      <c r="S145" s="15">
        <f t="shared" si="50"/>
        <v>1304.4000000000001</v>
      </c>
      <c r="T145" s="18" t="str">
        <f t="shared" si="51"/>
        <v/>
      </c>
      <c r="U145" s="18">
        <f t="shared" si="52"/>
        <v>1.1543550668430982E-2</v>
      </c>
      <c r="V145" s="18" t="str">
        <f t="shared" si="53"/>
        <v/>
      </c>
      <c r="W145" s="18">
        <f t="shared" si="54"/>
        <v>-2.3652694610778374E-2</v>
      </c>
      <c r="X145" s="18" t="str">
        <f t="shared" si="33"/>
        <v/>
      </c>
      <c r="Y145" s="18" t="str">
        <f t="shared" si="34"/>
        <v/>
      </c>
      <c r="Z145" s="18" t="str">
        <f t="shared" si="35"/>
        <v/>
      </c>
      <c r="AA145" s="18" t="str">
        <f t="shared" si="36"/>
        <v/>
      </c>
    </row>
    <row r="146" spans="1:27">
      <c r="A146" s="11">
        <v>42215</v>
      </c>
      <c r="B146" s="12">
        <v>1110.55</v>
      </c>
      <c r="C146" s="12">
        <v>1335.8</v>
      </c>
      <c r="D146" s="9">
        <f t="shared" si="44"/>
        <v>-8.0203322678027614E-2</v>
      </c>
      <c r="E146" s="9">
        <f t="shared" si="37"/>
        <v>-8.2375537156222936E-2</v>
      </c>
      <c r="F146" s="9">
        <f t="shared" si="38"/>
        <v>5.581164764866222E-3</v>
      </c>
      <c r="G146" s="9">
        <f t="shared" si="39"/>
        <v>-6.9817916435273936E-2</v>
      </c>
      <c r="H146" s="9">
        <f t="shared" si="40"/>
        <v>-9.4933157877171936E-2</v>
      </c>
      <c r="I146" s="9">
        <f t="shared" si="41"/>
        <v>0.38920450653411043</v>
      </c>
      <c r="J146" s="3">
        <f t="shared" si="42"/>
        <v>1.9849325574051932E-3</v>
      </c>
      <c r="K146" s="3">
        <f t="shared" si="42"/>
        <v>1.8101444304713998E-2</v>
      </c>
      <c r="L146" s="15" t="str">
        <f t="shared" si="43"/>
        <v>Exit Trade</v>
      </c>
      <c r="M146" s="12">
        <v>0.38920450653411043</v>
      </c>
      <c r="N146" s="15" t="str">
        <f t="shared" si="45"/>
        <v>Exit Trade</v>
      </c>
      <c r="O146" s="15" t="str">
        <f t="shared" si="46"/>
        <v>Exit Trade</v>
      </c>
      <c r="P146" s="15">
        <f t="shared" si="47"/>
        <v>1110.55</v>
      </c>
      <c r="Q146" s="15">
        <f t="shared" si="48"/>
        <v>1110.55</v>
      </c>
      <c r="R146" s="15">
        <f t="shared" si="49"/>
        <v>1335.8</v>
      </c>
      <c r="S146" s="15">
        <f t="shared" si="50"/>
        <v>1335.8</v>
      </c>
      <c r="T146" s="18">
        <f t="shared" si="51"/>
        <v>1.9849325574051932E-3</v>
      </c>
      <c r="U146" s="18">
        <f t="shared" si="52"/>
        <v>1.9849325574051932E-3</v>
      </c>
      <c r="V146" s="18">
        <f t="shared" si="53"/>
        <v>1.8101444304713998E-2</v>
      </c>
      <c r="W146" s="18">
        <f t="shared" si="54"/>
        <v>1.8101444304713998E-2</v>
      </c>
      <c r="X146" s="18">
        <f t="shared" si="33"/>
        <v>-1.8493459630131159E-3</v>
      </c>
      <c r="Y146" s="18">
        <f t="shared" si="34"/>
        <v>2.4072370438515733E-2</v>
      </c>
      <c r="Z146" s="18">
        <f t="shared" si="35"/>
        <v>2.2223024475502617E-2</v>
      </c>
      <c r="AA146" s="18">
        <f t="shared" si="36"/>
        <v>1.1111512237751309E-2</v>
      </c>
    </row>
    <row r="147" spans="1:27">
      <c r="A147" s="11">
        <v>42216</v>
      </c>
      <c r="B147" s="12">
        <v>1111.6500000000001</v>
      </c>
      <c r="C147" s="12">
        <v>1340.4</v>
      </c>
      <c r="D147" s="9">
        <f t="shared" si="44"/>
        <v>-8.1266346840786055E-2</v>
      </c>
      <c r="E147" s="9">
        <f t="shared" si="37"/>
        <v>-8.244211414134027E-2</v>
      </c>
      <c r="F147" s="9">
        <f t="shared" si="38"/>
        <v>5.5546798868520257E-3</v>
      </c>
      <c r="G147" s="9">
        <f t="shared" si="39"/>
        <v>-6.9944084395923214E-2</v>
      </c>
      <c r="H147" s="9">
        <f t="shared" si="40"/>
        <v>-9.4940143886757325E-2</v>
      </c>
      <c r="I147" s="9">
        <f t="shared" si="41"/>
        <v>0.21167147783570134</v>
      </c>
      <c r="J147" s="3">
        <f t="shared" si="42"/>
        <v>9.9050020260243706E-4</v>
      </c>
      <c r="K147" s="3">
        <f t="shared" si="42"/>
        <v>3.4436292858213329E-3</v>
      </c>
      <c r="L147" s="15" t="str">
        <f t="shared" si="43"/>
        <v>Exit Trade</v>
      </c>
      <c r="M147" s="12">
        <v>0.38920450653411043</v>
      </c>
      <c r="N147" s="15" t="str">
        <f t="shared" si="45"/>
        <v/>
      </c>
      <c r="O147" s="15" t="str">
        <f t="shared" si="46"/>
        <v>Exit Trade</v>
      </c>
      <c r="P147" s="15" t="str">
        <f t="shared" si="47"/>
        <v/>
      </c>
      <c r="Q147" s="15">
        <f t="shared" si="48"/>
        <v>1110.55</v>
      </c>
      <c r="R147" s="15" t="str">
        <f t="shared" si="49"/>
        <v/>
      </c>
      <c r="S147" s="15">
        <f t="shared" si="50"/>
        <v>1335.8</v>
      </c>
      <c r="T147" s="18" t="str">
        <f t="shared" si="51"/>
        <v/>
      </c>
      <c r="U147" s="18">
        <f t="shared" si="52"/>
        <v>1.9849325574051932E-3</v>
      </c>
      <c r="V147" s="18" t="str">
        <f t="shared" si="53"/>
        <v/>
      </c>
      <c r="W147" s="18">
        <f t="shared" si="54"/>
        <v>1.8101444304713998E-2</v>
      </c>
      <c r="X147" s="18" t="str">
        <f t="shared" si="33"/>
        <v/>
      </c>
      <c r="Y147" s="18" t="str">
        <f t="shared" si="34"/>
        <v/>
      </c>
      <c r="Z147" s="18" t="str">
        <f t="shared" si="35"/>
        <v/>
      </c>
      <c r="AA147" s="18" t="str">
        <f t="shared" si="36"/>
        <v/>
      </c>
    </row>
    <row r="148" spans="1:27">
      <c r="A148" s="11">
        <v>42219</v>
      </c>
      <c r="B148" s="12">
        <v>1095.4000000000001</v>
      </c>
      <c r="C148" s="12">
        <v>1324.35</v>
      </c>
      <c r="D148" s="9">
        <f t="shared" si="44"/>
        <v>-8.2430039282188172E-2</v>
      </c>
      <c r="E148" s="9">
        <f t="shared" si="37"/>
        <v>-8.2378963945715977E-2</v>
      </c>
      <c r="F148" s="9">
        <f t="shared" si="38"/>
        <v>5.5432983819754629E-3</v>
      </c>
      <c r="G148" s="9">
        <f t="shared" si="39"/>
        <v>-6.9906542586271186E-2</v>
      </c>
      <c r="H148" s="9">
        <f t="shared" si="40"/>
        <v>-9.4851385305160768E-2</v>
      </c>
      <c r="I148" s="9">
        <f t="shared" si="41"/>
        <v>-9.2138890878165711E-3</v>
      </c>
      <c r="J148" s="3">
        <f t="shared" si="42"/>
        <v>-1.4617910313497953E-2</v>
      </c>
      <c r="K148" s="3">
        <f t="shared" si="42"/>
        <v>-1.1974037600716339E-2</v>
      </c>
      <c r="L148" s="15" t="str">
        <f t="shared" si="43"/>
        <v>Exit Trade</v>
      </c>
      <c r="M148" s="12">
        <v>0.38920450653411043</v>
      </c>
      <c r="N148" s="15" t="str">
        <f t="shared" si="45"/>
        <v/>
      </c>
      <c r="O148" s="15" t="str">
        <f t="shared" si="46"/>
        <v>Exit Trade</v>
      </c>
      <c r="P148" s="15" t="str">
        <f t="shared" si="47"/>
        <v/>
      </c>
      <c r="Q148" s="15">
        <f t="shared" si="48"/>
        <v>1110.55</v>
      </c>
      <c r="R148" s="15" t="str">
        <f t="shared" si="49"/>
        <v/>
      </c>
      <c r="S148" s="15">
        <f t="shared" si="50"/>
        <v>1335.8</v>
      </c>
      <c r="T148" s="18" t="str">
        <f t="shared" si="51"/>
        <v/>
      </c>
      <c r="U148" s="18">
        <f t="shared" si="52"/>
        <v>1.9849325574051932E-3</v>
      </c>
      <c r="V148" s="18" t="str">
        <f t="shared" si="53"/>
        <v/>
      </c>
      <c r="W148" s="18">
        <f t="shared" si="54"/>
        <v>1.8101444304713998E-2</v>
      </c>
      <c r="X148" s="18" t="str">
        <f t="shared" si="33"/>
        <v/>
      </c>
      <c r="Y148" s="18" t="str">
        <f t="shared" si="34"/>
        <v/>
      </c>
      <c r="Z148" s="18" t="str">
        <f t="shared" si="35"/>
        <v/>
      </c>
      <c r="AA148" s="18" t="str">
        <f t="shared" si="36"/>
        <v/>
      </c>
    </row>
    <row r="149" spans="1:27">
      <c r="A149" s="11">
        <v>42220</v>
      </c>
      <c r="B149" s="12">
        <v>1086.45</v>
      </c>
      <c r="C149" s="12">
        <v>1302.45</v>
      </c>
      <c r="D149" s="9">
        <f t="shared" si="44"/>
        <v>-7.8751315821963416E-2</v>
      </c>
      <c r="E149" s="9">
        <f t="shared" si="37"/>
        <v>-8.2106884597170901E-2</v>
      </c>
      <c r="F149" s="9">
        <f t="shared" si="38"/>
        <v>5.5132810495892616E-3</v>
      </c>
      <c r="G149" s="9">
        <f t="shared" si="39"/>
        <v>-6.9702002235595056E-2</v>
      </c>
      <c r="H149" s="9">
        <f t="shared" si="40"/>
        <v>-9.4511766958746746E-2</v>
      </c>
      <c r="I149" s="9">
        <f t="shared" si="41"/>
        <v>0.60863372373470315</v>
      </c>
      <c r="J149" s="3">
        <f t="shared" si="42"/>
        <v>-8.1705313127625016E-3</v>
      </c>
      <c r="K149" s="3">
        <f t="shared" si="42"/>
        <v>-1.6536414089930809E-2</v>
      </c>
      <c r="L149" s="15" t="str">
        <f t="shared" si="43"/>
        <v/>
      </c>
      <c r="M149" s="12">
        <v>0.38920450653411043</v>
      </c>
      <c r="N149" s="15" t="str">
        <f t="shared" si="45"/>
        <v/>
      </c>
      <c r="O149" s="15" t="str">
        <f t="shared" si="46"/>
        <v>Exit Trade</v>
      </c>
      <c r="P149" s="15" t="str">
        <f t="shared" si="47"/>
        <v/>
      </c>
      <c r="Q149" s="15">
        <f t="shared" si="48"/>
        <v>1110.55</v>
      </c>
      <c r="R149" s="15" t="str">
        <f t="shared" si="49"/>
        <v/>
      </c>
      <c r="S149" s="15">
        <f t="shared" si="50"/>
        <v>1335.8</v>
      </c>
      <c r="T149" s="18" t="str">
        <f t="shared" si="51"/>
        <v/>
      </c>
      <c r="U149" s="18">
        <f t="shared" si="52"/>
        <v>1.9849325574051932E-3</v>
      </c>
      <c r="V149" s="18" t="str">
        <f t="shared" si="53"/>
        <v/>
      </c>
      <c r="W149" s="18">
        <f t="shared" si="54"/>
        <v>1.8101444304713998E-2</v>
      </c>
      <c r="X149" s="18" t="str">
        <f t="shared" si="33"/>
        <v/>
      </c>
      <c r="Y149" s="18" t="str">
        <f t="shared" si="34"/>
        <v/>
      </c>
      <c r="Z149" s="18" t="str">
        <f t="shared" si="35"/>
        <v/>
      </c>
      <c r="AA149" s="18" t="str">
        <f t="shared" si="36"/>
        <v/>
      </c>
    </row>
    <row r="150" spans="1:27">
      <c r="A150" s="11">
        <v>42221</v>
      </c>
      <c r="B150" s="12">
        <v>1092.2</v>
      </c>
      <c r="C150" s="12">
        <v>1302.45</v>
      </c>
      <c r="D150" s="9">
        <f t="shared" si="44"/>
        <v>-7.6458887878835813E-2</v>
      </c>
      <c r="E150" s="9">
        <f t="shared" si="37"/>
        <v>-8.1686095480991025E-2</v>
      </c>
      <c r="F150" s="9">
        <f t="shared" si="38"/>
        <v>5.4438185957006438E-3</v>
      </c>
      <c r="G150" s="9">
        <f t="shared" si="39"/>
        <v>-6.9437503640664575E-2</v>
      </c>
      <c r="H150" s="9">
        <f t="shared" si="40"/>
        <v>-9.3934687321317475E-2</v>
      </c>
      <c r="I150" s="9">
        <f t="shared" si="41"/>
        <v>0.96020973334480619</v>
      </c>
      <c r="J150" s="3">
        <f t="shared" si="42"/>
        <v>5.2924662892908092E-3</v>
      </c>
      <c r="K150" s="3">
        <f t="shared" si="42"/>
        <v>0</v>
      </c>
      <c r="L150" s="15" t="str">
        <f t="shared" si="43"/>
        <v/>
      </c>
      <c r="M150" s="12">
        <v>0.38920450653411043</v>
      </c>
      <c r="N150" s="15" t="str">
        <f t="shared" si="45"/>
        <v/>
      </c>
      <c r="O150" s="15" t="str">
        <f t="shared" si="46"/>
        <v>Exit Trade</v>
      </c>
      <c r="P150" s="15" t="str">
        <f t="shared" si="47"/>
        <v/>
      </c>
      <c r="Q150" s="15">
        <f t="shared" si="48"/>
        <v>1110.55</v>
      </c>
      <c r="R150" s="15" t="str">
        <f t="shared" si="49"/>
        <v/>
      </c>
      <c r="S150" s="15">
        <f t="shared" si="50"/>
        <v>1335.8</v>
      </c>
      <c r="T150" s="18" t="str">
        <f t="shared" si="51"/>
        <v/>
      </c>
      <c r="U150" s="18">
        <f t="shared" si="52"/>
        <v>1.9849325574051932E-3</v>
      </c>
      <c r="V150" s="18" t="str">
        <f t="shared" si="53"/>
        <v/>
      </c>
      <c r="W150" s="18">
        <f t="shared" si="54"/>
        <v>1.8101444304713998E-2</v>
      </c>
      <c r="X150" s="18" t="str">
        <f t="shared" si="33"/>
        <v/>
      </c>
      <c r="Y150" s="18" t="str">
        <f t="shared" si="34"/>
        <v/>
      </c>
      <c r="Z150" s="18" t="str">
        <f t="shared" si="35"/>
        <v/>
      </c>
      <c r="AA150" s="18" t="str">
        <f t="shared" si="36"/>
        <v/>
      </c>
    </row>
    <row r="151" spans="1:27">
      <c r="A151" s="11">
        <v>42222</v>
      </c>
      <c r="B151" s="12">
        <v>1095.95</v>
      </c>
      <c r="C151" s="12">
        <v>1303.8499999999999</v>
      </c>
      <c r="D151" s="9">
        <f t="shared" si="44"/>
        <v>-7.5436890343102914E-2</v>
      </c>
      <c r="E151" s="9">
        <f t="shared" si="37"/>
        <v>-8.1215982840461026E-2</v>
      </c>
      <c r="F151" s="9">
        <f t="shared" si="38"/>
        <v>5.3503271048829116E-3</v>
      </c>
      <c r="G151" s="9">
        <f t="shared" si="39"/>
        <v>-6.9177746854474476E-2</v>
      </c>
      <c r="H151" s="9">
        <f t="shared" si="40"/>
        <v>-9.3254218826447577E-2</v>
      </c>
      <c r="I151" s="9">
        <f t="shared" si="41"/>
        <v>1.0801381642785717</v>
      </c>
      <c r="J151" s="3">
        <f t="shared" si="42"/>
        <v>3.4334370994323384E-3</v>
      </c>
      <c r="K151" s="3">
        <f t="shared" si="42"/>
        <v>1.0748973089177039E-3</v>
      </c>
      <c r="L151" s="15" t="str">
        <f t="shared" si="43"/>
        <v/>
      </c>
      <c r="M151" s="12">
        <v>0.38920450653411043</v>
      </c>
      <c r="N151" s="15" t="str">
        <f t="shared" si="45"/>
        <v/>
      </c>
      <c r="O151" s="15" t="str">
        <f t="shared" si="46"/>
        <v>Exit Trade</v>
      </c>
      <c r="P151" s="15" t="str">
        <f t="shared" si="47"/>
        <v/>
      </c>
      <c r="Q151" s="15">
        <f t="shared" si="48"/>
        <v>1110.55</v>
      </c>
      <c r="R151" s="15" t="str">
        <f t="shared" si="49"/>
        <v/>
      </c>
      <c r="S151" s="15">
        <f t="shared" si="50"/>
        <v>1335.8</v>
      </c>
      <c r="T151" s="18" t="str">
        <f t="shared" si="51"/>
        <v/>
      </c>
      <c r="U151" s="18">
        <f t="shared" si="52"/>
        <v>1.9849325574051932E-3</v>
      </c>
      <c r="V151" s="18" t="str">
        <f t="shared" si="53"/>
        <v/>
      </c>
      <c r="W151" s="18">
        <f t="shared" si="54"/>
        <v>1.8101444304713998E-2</v>
      </c>
      <c r="X151" s="18" t="str">
        <f t="shared" si="33"/>
        <v/>
      </c>
      <c r="Y151" s="18" t="str">
        <f t="shared" si="34"/>
        <v/>
      </c>
      <c r="Z151" s="18" t="str">
        <f t="shared" si="35"/>
        <v/>
      </c>
      <c r="AA151" s="18" t="str">
        <f t="shared" si="36"/>
        <v/>
      </c>
    </row>
    <row r="152" spans="1:27">
      <c r="A152" s="11">
        <v>42223</v>
      </c>
      <c r="B152" s="12">
        <v>1092.6500000000001</v>
      </c>
      <c r="C152" s="12">
        <v>1298.45</v>
      </c>
      <c r="D152" s="9">
        <f t="shared" si="44"/>
        <v>-7.4944160631413015E-2</v>
      </c>
      <c r="E152" s="9">
        <f t="shared" si="37"/>
        <v>-8.0934344680547679E-2</v>
      </c>
      <c r="F152" s="9">
        <f t="shared" si="38"/>
        <v>5.4531529074303715E-3</v>
      </c>
      <c r="G152" s="9">
        <f t="shared" si="39"/>
        <v>-6.8664750638829347E-2</v>
      </c>
      <c r="H152" s="9">
        <f t="shared" si="40"/>
        <v>-9.3203938722266011E-2</v>
      </c>
      <c r="I152" s="9">
        <f t="shared" si="41"/>
        <v>1.0984808515038234</v>
      </c>
      <c r="J152" s="3">
        <f t="shared" si="42"/>
        <v>-3.0110862721839083E-3</v>
      </c>
      <c r="K152" s="3">
        <f t="shared" si="42"/>
        <v>-4.1415807033016562E-3</v>
      </c>
      <c r="L152" s="15" t="str">
        <f t="shared" si="43"/>
        <v/>
      </c>
      <c r="M152" s="12">
        <v>0.38920450653411043</v>
      </c>
      <c r="N152" s="15" t="str">
        <f t="shared" si="45"/>
        <v/>
      </c>
      <c r="O152" s="15" t="str">
        <f t="shared" si="46"/>
        <v>Exit Trade</v>
      </c>
      <c r="P152" s="15" t="str">
        <f t="shared" si="47"/>
        <v/>
      </c>
      <c r="Q152" s="15">
        <f t="shared" si="48"/>
        <v>1110.55</v>
      </c>
      <c r="R152" s="15" t="str">
        <f t="shared" si="49"/>
        <v/>
      </c>
      <c r="S152" s="15">
        <f t="shared" si="50"/>
        <v>1335.8</v>
      </c>
      <c r="T152" s="18" t="str">
        <f t="shared" si="51"/>
        <v/>
      </c>
      <c r="U152" s="18">
        <f t="shared" si="52"/>
        <v>1.9849325574051932E-3</v>
      </c>
      <c r="V152" s="18" t="str">
        <f t="shared" si="53"/>
        <v/>
      </c>
      <c r="W152" s="18">
        <f t="shared" si="54"/>
        <v>1.8101444304713998E-2</v>
      </c>
      <c r="X152" s="18" t="str">
        <f t="shared" si="33"/>
        <v/>
      </c>
      <c r="Y152" s="18" t="str">
        <f t="shared" si="34"/>
        <v/>
      </c>
      <c r="Z152" s="18" t="str">
        <f t="shared" si="35"/>
        <v/>
      </c>
      <c r="AA152" s="18" t="str">
        <f t="shared" si="36"/>
        <v/>
      </c>
    </row>
    <row r="153" spans="1:27">
      <c r="A153" s="11">
        <v>42226</v>
      </c>
      <c r="B153" s="12">
        <v>1094.6500000000001</v>
      </c>
      <c r="C153" s="12">
        <v>1305.5</v>
      </c>
      <c r="D153" s="9">
        <f t="shared" si="44"/>
        <v>-7.6501594760517197E-2</v>
      </c>
      <c r="E153" s="9">
        <f t="shared" si="37"/>
        <v>-8.0646367052381374E-2</v>
      </c>
      <c r="F153" s="9">
        <f t="shared" si="38"/>
        <v>5.4514643856571838E-3</v>
      </c>
      <c r="G153" s="9">
        <f t="shared" si="39"/>
        <v>-6.838057218465271E-2</v>
      </c>
      <c r="H153" s="9">
        <f t="shared" si="40"/>
        <v>-9.2912161920110037E-2</v>
      </c>
      <c r="I153" s="9">
        <f t="shared" si="41"/>
        <v>0.76030438771077413</v>
      </c>
      <c r="J153" s="3">
        <f t="shared" si="42"/>
        <v>1.8304123003706583E-3</v>
      </c>
      <c r="K153" s="3">
        <f t="shared" si="42"/>
        <v>5.4295506180445565E-3</v>
      </c>
      <c r="L153" s="15" t="str">
        <f t="shared" si="43"/>
        <v/>
      </c>
      <c r="M153" s="12">
        <v>0.38920450653411043</v>
      </c>
      <c r="N153" s="15" t="str">
        <f t="shared" si="45"/>
        <v/>
      </c>
      <c r="O153" s="15" t="str">
        <f t="shared" si="46"/>
        <v>Exit Trade</v>
      </c>
      <c r="P153" s="15" t="str">
        <f t="shared" si="47"/>
        <v/>
      </c>
      <c r="Q153" s="15">
        <f t="shared" si="48"/>
        <v>1110.55</v>
      </c>
      <c r="R153" s="15" t="str">
        <f t="shared" si="49"/>
        <v/>
      </c>
      <c r="S153" s="15">
        <f t="shared" si="50"/>
        <v>1335.8</v>
      </c>
      <c r="T153" s="18" t="str">
        <f t="shared" si="51"/>
        <v/>
      </c>
      <c r="U153" s="18">
        <f t="shared" si="52"/>
        <v>1.9849325574051932E-3</v>
      </c>
      <c r="V153" s="18" t="str">
        <f t="shared" si="53"/>
        <v/>
      </c>
      <c r="W153" s="18">
        <f t="shared" si="54"/>
        <v>1.8101444304713998E-2</v>
      </c>
      <c r="X153" s="18" t="str">
        <f t="shared" ref="X153:X216" si="55">IF(AND(O152="Enter Trade",O153="Exit Trade",U152&gt;W152),1-Q153/Q152,IF(AND(O152="Enter Trade",O153="Exit Trade",U152&lt;W152),Q153/Q152-1,""))</f>
        <v/>
      </c>
      <c r="Y153" s="18" t="str">
        <f t="shared" ref="Y153:Y216" si="56">IF(AND(O152="Enter Trade",O153="Exit Trade",U152&gt;W152),S153/S152-1,IF(AND(O152="Enter Trade",O153="Exit Trade",U152&lt;W152),1-S153/S152,""))</f>
        <v/>
      </c>
      <c r="Z153" s="18" t="str">
        <f t="shared" ref="Z153:Z216" si="57">IF(AND(X153&lt;&gt;"",Y153&lt;&gt;""),(X153+Y153),"")</f>
        <v/>
      </c>
      <c r="AA153" s="18" t="str">
        <f t="shared" ref="AA153:AA216" si="58">IF(AND(X153&lt;&gt;"",Y153&lt;&gt;""),(X153+Y153)/2,"")</f>
        <v/>
      </c>
    </row>
    <row r="154" spans="1:27">
      <c r="A154" s="11">
        <v>42227</v>
      </c>
      <c r="B154" s="12">
        <v>1094.7</v>
      </c>
      <c r="C154" s="12">
        <v>1290.6500000000001</v>
      </c>
      <c r="D154" s="9">
        <f t="shared" si="44"/>
        <v>-7.1513367654619506E-2</v>
      </c>
      <c r="E154" s="9">
        <f t="shared" si="37"/>
        <v>-8.0212469196198705E-2</v>
      </c>
      <c r="F154" s="9">
        <f t="shared" si="38"/>
        <v>5.6462198245864305E-3</v>
      </c>
      <c r="G154" s="9">
        <f t="shared" si="39"/>
        <v>-6.7508474590879233E-2</v>
      </c>
      <c r="H154" s="9">
        <f t="shared" si="40"/>
        <v>-9.2916463801518176E-2</v>
      </c>
      <c r="I154" s="9">
        <f t="shared" si="41"/>
        <v>1.5406948032202028</v>
      </c>
      <c r="J154" s="3">
        <f t="shared" si="42"/>
        <v>4.5676700315127687E-5</v>
      </c>
      <c r="K154" s="3">
        <f t="shared" si="42"/>
        <v>-1.1374952125622298E-2</v>
      </c>
      <c r="L154" s="15" t="str">
        <f t="shared" si="43"/>
        <v>Enter Trade</v>
      </c>
      <c r="M154" s="12">
        <v>1.5406948032202028</v>
      </c>
      <c r="N154" s="15" t="str">
        <f t="shared" si="45"/>
        <v>Enter Trade</v>
      </c>
      <c r="O154" s="15" t="str">
        <f t="shared" si="46"/>
        <v>Enter Trade</v>
      </c>
      <c r="P154" s="15">
        <f t="shared" si="47"/>
        <v>1094.7</v>
      </c>
      <c r="Q154" s="15">
        <f t="shared" si="48"/>
        <v>1094.7</v>
      </c>
      <c r="R154" s="15">
        <f t="shared" si="49"/>
        <v>1290.6500000000001</v>
      </c>
      <c r="S154" s="15">
        <f t="shared" si="50"/>
        <v>1290.6500000000001</v>
      </c>
      <c r="T154" s="18">
        <f t="shared" si="51"/>
        <v>4.5676700315127687E-5</v>
      </c>
      <c r="U154" s="18">
        <f t="shared" si="52"/>
        <v>4.5676700315127687E-5</v>
      </c>
      <c r="V154" s="18">
        <f t="shared" si="53"/>
        <v>-1.1374952125622298E-2</v>
      </c>
      <c r="W154" s="18">
        <f t="shared" si="54"/>
        <v>-1.1374952125622298E-2</v>
      </c>
      <c r="X154" s="18" t="str">
        <f t="shared" si="55"/>
        <v/>
      </c>
      <c r="Y154" s="18" t="str">
        <f t="shared" si="56"/>
        <v/>
      </c>
      <c r="Z154" s="18" t="str">
        <f t="shared" si="57"/>
        <v/>
      </c>
      <c r="AA154" s="18" t="str">
        <f t="shared" si="58"/>
        <v/>
      </c>
    </row>
    <row r="155" spans="1:27">
      <c r="A155" s="11">
        <v>42228</v>
      </c>
      <c r="B155" s="12">
        <v>1070.45</v>
      </c>
      <c r="C155" s="12">
        <v>1261.95</v>
      </c>
      <c r="D155" s="9">
        <f t="shared" si="44"/>
        <v>-7.1475761470425919E-2</v>
      </c>
      <c r="E155" s="9">
        <f t="shared" si="37"/>
        <v>-7.9889621489005219E-2</v>
      </c>
      <c r="F155" s="9">
        <f t="shared" si="38"/>
        <v>5.8628497757074339E-3</v>
      </c>
      <c r="G155" s="9">
        <f t="shared" si="39"/>
        <v>-6.6698209493663493E-2</v>
      </c>
      <c r="H155" s="9">
        <f t="shared" si="40"/>
        <v>-9.3081033484346945E-2</v>
      </c>
      <c r="I155" s="9">
        <f t="shared" si="41"/>
        <v>1.4351143796045929</v>
      </c>
      <c r="J155" s="3">
        <f t="shared" si="42"/>
        <v>-2.2152187814012972E-2</v>
      </c>
      <c r="K155" s="3">
        <f t="shared" si="42"/>
        <v>-2.2236857397435434E-2</v>
      </c>
      <c r="L155" s="15" t="str">
        <f t="shared" si="43"/>
        <v/>
      </c>
      <c r="M155" s="12">
        <v>1.5406948032202028</v>
      </c>
      <c r="N155" s="15" t="str">
        <f t="shared" si="45"/>
        <v/>
      </c>
      <c r="O155" s="15" t="str">
        <f t="shared" si="46"/>
        <v>Enter Trade</v>
      </c>
      <c r="P155" s="15" t="str">
        <f t="shared" si="47"/>
        <v/>
      </c>
      <c r="Q155" s="15">
        <f t="shared" si="48"/>
        <v>1094.7</v>
      </c>
      <c r="R155" s="15" t="str">
        <f t="shared" si="49"/>
        <v/>
      </c>
      <c r="S155" s="15">
        <f t="shared" si="50"/>
        <v>1290.6500000000001</v>
      </c>
      <c r="T155" s="18" t="str">
        <f t="shared" si="51"/>
        <v/>
      </c>
      <c r="U155" s="18">
        <f t="shared" si="52"/>
        <v>4.5676700315127687E-5</v>
      </c>
      <c r="V155" s="18" t="str">
        <f t="shared" si="53"/>
        <v/>
      </c>
      <c r="W155" s="18">
        <f t="shared" si="54"/>
        <v>-1.1374952125622298E-2</v>
      </c>
      <c r="X155" s="18" t="str">
        <f t="shared" si="55"/>
        <v/>
      </c>
      <c r="Y155" s="18" t="str">
        <f t="shared" si="56"/>
        <v/>
      </c>
      <c r="Z155" s="18" t="str">
        <f t="shared" si="57"/>
        <v/>
      </c>
      <c r="AA155" s="18" t="str">
        <f t="shared" si="58"/>
        <v/>
      </c>
    </row>
    <row r="156" spans="1:27">
      <c r="A156" s="11">
        <v>42229</v>
      </c>
      <c r="B156" s="12">
        <v>1077.55</v>
      </c>
      <c r="C156" s="12">
        <v>1256.95</v>
      </c>
      <c r="D156" s="9">
        <f t="shared" si="44"/>
        <v>-6.6880571061924549E-2</v>
      </c>
      <c r="E156" s="9">
        <f t="shared" si="37"/>
        <v>-7.9305541868287963E-2</v>
      </c>
      <c r="F156" s="9">
        <f t="shared" si="38"/>
        <v>6.2572658966492259E-3</v>
      </c>
      <c r="G156" s="9">
        <f t="shared" si="39"/>
        <v>-6.522669360082721E-2</v>
      </c>
      <c r="H156" s="9">
        <f t="shared" si="40"/>
        <v>-9.3384390135748716E-2</v>
      </c>
      <c r="I156" s="9">
        <f t="shared" si="41"/>
        <v>1.9856868817125068</v>
      </c>
      <c r="J156" s="3">
        <f t="shared" si="42"/>
        <v>6.632724555093567E-3</v>
      </c>
      <c r="K156" s="3">
        <f t="shared" si="42"/>
        <v>-3.9621221126035101E-3</v>
      </c>
      <c r="L156" s="15" t="str">
        <f t="shared" si="43"/>
        <v>Enter Trade</v>
      </c>
      <c r="M156" s="12">
        <v>1.5406948032202028</v>
      </c>
      <c r="N156" s="15" t="str">
        <f t="shared" si="45"/>
        <v/>
      </c>
      <c r="O156" s="15" t="str">
        <f t="shared" si="46"/>
        <v>Enter Trade</v>
      </c>
      <c r="P156" s="15" t="str">
        <f t="shared" si="47"/>
        <v/>
      </c>
      <c r="Q156" s="15">
        <f t="shared" si="48"/>
        <v>1094.7</v>
      </c>
      <c r="R156" s="15" t="str">
        <f t="shared" si="49"/>
        <v/>
      </c>
      <c r="S156" s="15">
        <f t="shared" si="50"/>
        <v>1290.6500000000001</v>
      </c>
      <c r="T156" s="18" t="str">
        <f t="shared" si="51"/>
        <v/>
      </c>
      <c r="U156" s="18">
        <f t="shared" si="52"/>
        <v>4.5676700315127687E-5</v>
      </c>
      <c r="V156" s="18" t="str">
        <f t="shared" si="53"/>
        <v/>
      </c>
      <c r="W156" s="18">
        <f t="shared" si="54"/>
        <v>-1.1374952125622298E-2</v>
      </c>
      <c r="X156" s="18" t="str">
        <f t="shared" si="55"/>
        <v/>
      </c>
      <c r="Y156" s="18" t="str">
        <f t="shared" si="56"/>
        <v/>
      </c>
      <c r="Z156" s="18" t="str">
        <f t="shared" si="57"/>
        <v/>
      </c>
      <c r="AA156" s="18" t="str">
        <f t="shared" si="58"/>
        <v/>
      </c>
    </row>
    <row r="157" spans="1:27">
      <c r="A157" s="11">
        <v>42230</v>
      </c>
      <c r="B157" s="12">
        <v>1101.8</v>
      </c>
      <c r="C157" s="12">
        <v>1299.95</v>
      </c>
      <c r="D157" s="9">
        <f t="shared" si="44"/>
        <v>-7.1823880314382915E-2</v>
      </c>
      <c r="E157" s="9">
        <f t="shared" si="37"/>
        <v>-7.8760770306808461E-2</v>
      </c>
      <c r="F157" s="9">
        <f t="shared" si="38"/>
        <v>6.169988473044616E-3</v>
      </c>
      <c r="G157" s="9">
        <f t="shared" si="39"/>
        <v>-6.4878296242458069E-2</v>
      </c>
      <c r="H157" s="9">
        <f t="shared" si="40"/>
        <v>-9.2643244371158853E-2</v>
      </c>
      <c r="I157" s="9">
        <f t="shared" si="41"/>
        <v>1.1242954541538224</v>
      </c>
      <c r="J157" s="3">
        <f t="shared" si="42"/>
        <v>2.2504756159806971E-2</v>
      </c>
      <c r="K157" s="3">
        <f t="shared" si="42"/>
        <v>3.4209793547873818E-2</v>
      </c>
      <c r="L157" s="15" t="str">
        <f t="shared" si="43"/>
        <v/>
      </c>
      <c r="M157" s="12">
        <v>1.5406948032202028</v>
      </c>
      <c r="N157" s="15" t="str">
        <f t="shared" si="45"/>
        <v/>
      </c>
      <c r="O157" s="15" t="str">
        <f t="shared" si="46"/>
        <v>Enter Trade</v>
      </c>
      <c r="P157" s="15" t="str">
        <f t="shared" si="47"/>
        <v/>
      </c>
      <c r="Q157" s="15">
        <f t="shared" si="48"/>
        <v>1094.7</v>
      </c>
      <c r="R157" s="15" t="str">
        <f t="shared" si="49"/>
        <v/>
      </c>
      <c r="S157" s="15">
        <f t="shared" si="50"/>
        <v>1290.6500000000001</v>
      </c>
      <c r="T157" s="18" t="str">
        <f t="shared" si="51"/>
        <v/>
      </c>
      <c r="U157" s="18">
        <f t="shared" si="52"/>
        <v>4.5676700315127687E-5</v>
      </c>
      <c r="V157" s="18" t="str">
        <f t="shared" si="53"/>
        <v/>
      </c>
      <c r="W157" s="18">
        <f t="shared" si="54"/>
        <v>-1.1374952125622298E-2</v>
      </c>
      <c r="X157" s="18" t="str">
        <f t="shared" si="55"/>
        <v/>
      </c>
      <c r="Y157" s="18" t="str">
        <f t="shared" si="56"/>
        <v/>
      </c>
      <c r="Z157" s="18" t="str">
        <f t="shared" si="57"/>
        <v/>
      </c>
      <c r="AA157" s="18" t="str">
        <f t="shared" si="58"/>
        <v/>
      </c>
    </row>
    <row r="158" spans="1:27">
      <c r="A158" s="11">
        <v>42233</v>
      </c>
      <c r="B158" s="12">
        <v>1091.5</v>
      </c>
      <c r="C158" s="12">
        <v>1279.5999999999999</v>
      </c>
      <c r="D158" s="9">
        <f t="shared" si="44"/>
        <v>-6.905049136691141E-2</v>
      </c>
      <c r="E158" s="9">
        <f t="shared" si="37"/>
        <v>-7.8230631002176795E-2</v>
      </c>
      <c r="F158" s="9">
        <f t="shared" si="38"/>
        <v>6.3013070945991505E-3</v>
      </c>
      <c r="G158" s="9">
        <f t="shared" si="39"/>
        <v>-6.4052690039328702E-2</v>
      </c>
      <c r="H158" s="9">
        <f t="shared" si="40"/>
        <v>-9.2408571965024888E-2</v>
      </c>
      <c r="I158" s="9">
        <f t="shared" si="41"/>
        <v>1.4568627583844758</v>
      </c>
      <c r="J158" s="3">
        <f t="shared" si="42"/>
        <v>-9.3483390815029543E-3</v>
      </c>
      <c r="K158" s="3">
        <f t="shared" si="42"/>
        <v>-1.5654448248009642E-2</v>
      </c>
      <c r="L158" s="15" t="str">
        <f t="shared" si="43"/>
        <v/>
      </c>
      <c r="M158" s="12">
        <v>1.5406948032202028</v>
      </c>
      <c r="N158" s="15" t="str">
        <f t="shared" si="45"/>
        <v/>
      </c>
      <c r="O158" s="15" t="str">
        <f t="shared" si="46"/>
        <v>Enter Trade</v>
      </c>
      <c r="P158" s="15" t="str">
        <f t="shared" si="47"/>
        <v/>
      </c>
      <c r="Q158" s="15">
        <f t="shared" si="48"/>
        <v>1094.7</v>
      </c>
      <c r="R158" s="15" t="str">
        <f t="shared" si="49"/>
        <v/>
      </c>
      <c r="S158" s="15">
        <f t="shared" si="50"/>
        <v>1290.6500000000001</v>
      </c>
      <c r="T158" s="18" t="str">
        <f t="shared" si="51"/>
        <v/>
      </c>
      <c r="U158" s="18">
        <f t="shared" si="52"/>
        <v>4.5676700315127687E-5</v>
      </c>
      <c r="V158" s="18" t="str">
        <f t="shared" si="53"/>
        <v/>
      </c>
      <c r="W158" s="18">
        <f t="shared" si="54"/>
        <v>-1.1374952125622298E-2</v>
      </c>
      <c r="X158" s="18" t="str">
        <f t="shared" si="55"/>
        <v/>
      </c>
      <c r="Y158" s="18" t="str">
        <f t="shared" si="56"/>
        <v/>
      </c>
      <c r="Z158" s="18" t="str">
        <f t="shared" si="57"/>
        <v/>
      </c>
      <c r="AA158" s="18" t="str">
        <f t="shared" si="58"/>
        <v/>
      </c>
    </row>
    <row r="159" spans="1:27">
      <c r="A159" s="11">
        <v>42234</v>
      </c>
      <c r="B159" s="12">
        <v>1086.3499999999999</v>
      </c>
      <c r="C159" s="12">
        <v>1266.0999999999999</v>
      </c>
      <c r="D159" s="9">
        <f t="shared" si="44"/>
        <v>-6.649824009146979E-2</v>
      </c>
      <c r="E159" s="9">
        <f t="shared" si="37"/>
        <v>-7.7445264508664999E-2</v>
      </c>
      <c r="F159" s="9">
        <f t="shared" si="38"/>
        <v>6.2442160061826563E-3</v>
      </c>
      <c r="G159" s="9">
        <f t="shared" si="39"/>
        <v>-6.3395778494754029E-2</v>
      </c>
      <c r="H159" s="9">
        <f t="shared" si="40"/>
        <v>-9.1494750522575968E-2</v>
      </c>
      <c r="I159" s="9">
        <f t="shared" si="41"/>
        <v>1.753146336762871</v>
      </c>
      <c r="J159" s="3">
        <f t="shared" si="42"/>
        <v>-4.7182775996336152E-3</v>
      </c>
      <c r="K159" s="3">
        <f t="shared" si="42"/>
        <v>-1.0550171928727729E-2</v>
      </c>
      <c r="L159" s="15" t="str">
        <f t="shared" si="43"/>
        <v>Enter Trade</v>
      </c>
      <c r="M159" s="12">
        <v>1.5406948032202028</v>
      </c>
      <c r="N159" s="15" t="str">
        <f t="shared" si="45"/>
        <v/>
      </c>
      <c r="O159" s="15" t="str">
        <f t="shared" si="46"/>
        <v>Enter Trade</v>
      </c>
      <c r="P159" s="15" t="str">
        <f t="shared" si="47"/>
        <v/>
      </c>
      <c r="Q159" s="15">
        <f t="shared" si="48"/>
        <v>1094.7</v>
      </c>
      <c r="R159" s="15" t="str">
        <f t="shared" si="49"/>
        <v/>
      </c>
      <c r="S159" s="15">
        <f t="shared" si="50"/>
        <v>1290.6500000000001</v>
      </c>
      <c r="T159" s="18" t="str">
        <f t="shared" si="51"/>
        <v/>
      </c>
      <c r="U159" s="18">
        <f t="shared" si="52"/>
        <v>4.5676700315127687E-5</v>
      </c>
      <c r="V159" s="18" t="str">
        <f t="shared" si="53"/>
        <v/>
      </c>
      <c r="W159" s="18">
        <f t="shared" si="54"/>
        <v>-1.1374952125622298E-2</v>
      </c>
      <c r="X159" s="18" t="str">
        <f t="shared" si="55"/>
        <v/>
      </c>
      <c r="Y159" s="18" t="str">
        <f t="shared" si="56"/>
        <v/>
      </c>
      <c r="Z159" s="18" t="str">
        <f t="shared" si="57"/>
        <v/>
      </c>
      <c r="AA159" s="18" t="str">
        <f t="shared" si="58"/>
        <v/>
      </c>
    </row>
    <row r="160" spans="1:27">
      <c r="A160" s="11">
        <v>42235</v>
      </c>
      <c r="B160" s="12">
        <v>1081.8499999999999</v>
      </c>
      <c r="C160" s="12">
        <v>1256.3</v>
      </c>
      <c r="D160" s="9">
        <f t="shared" si="44"/>
        <v>-6.4926310359519124E-2</v>
      </c>
      <c r="E160" s="9">
        <f t="shared" ref="E160:E223" si="59">AVERAGE(D131:D160)</f>
        <v>-7.6886482136774612E-2</v>
      </c>
      <c r="F160" s="9">
        <f t="shared" ref="F160:F223" si="60">STDEV(D131:D160)</f>
        <v>6.5916821373894676E-3</v>
      </c>
      <c r="G160" s="9">
        <f t="shared" ref="G160:G223" si="61">E160+2.25*F160</f>
        <v>-6.2055197327648311E-2</v>
      </c>
      <c r="H160" s="9">
        <f t="shared" ref="H160:H223" si="62">E160-2.25*F160</f>
        <v>-9.1717766945900919E-2</v>
      </c>
      <c r="I160" s="9">
        <f t="shared" ref="I160:I223" si="63">(D160-E160)/F160</f>
        <v>1.8144339377978753</v>
      </c>
      <c r="J160" s="3">
        <f t="shared" ref="J160:K223" si="64">(B160-B159)/B159</f>
        <v>-4.1423114097666504E-3</v>
      </c>
      <c r="K160" s="3">
        <f t="shared" si="64"/>
        <v>-7.7403048732327265E-3</v>
      </c>
      <c r="L160" s="15" t="str">
        <f t="shared" ref="L160:L223" si="65">IF(ABS(I160)&gt;1.5,"Enter Trade",IF(ABS(I160)&lt;0.5,"Exit Trade",""))</f>
        <v>Enter Trade</v>
      </c>
      <c r="M160" s="12">
        <v>1.5406948032202028</v>
      </c>
      <c r="N160" s="15" t="str">
        <f t="shared" si="45"/>
        <v/>
      </c>
      <c r="O160" s="15" t="str">
        <f t="shared" si="46"/>
        <v>Enter Trade</v>
      </c>
      <c r="P160" s="15" t="str">
        <f t="shared" si="47"/>
        <v/>
      </c>
      <c r="Q160" s="15">
        <f t="shared" si="48"/>
        <v>1094.7</v>
      </c>
      <c r="R160" s="15" t="str">
        <f t="shared" si="49"/>
        <v/>
      </c>
      <c r="S160" s="15">
        <f t="shared" si="50"/>
        <v>1290.6500000000001</v>
      </c>
      <c r="T160" s="18" t="str">
        <f t="shared" si="51"/>
        <v/>
      </c>
      <c r="U160" s="18">
        <f t="shared" si="52"/>
        <v>4.5676700315127687E-5</v>
      </c>
      <c r="V160" s="18" t="str">
        <f t="shared" si="53"/>
        <v/>
      </c>
      <c r="W160" s="18">
        <f t="shared" si="54"/>
        <v>-1.1374952125622298E-2</v>
      </c>
      <c r="X160" s="18" t="str">
        <f t="shared" si="55"/>
        <v/>
      </c>
      <c r="Y160" s="18" t="str">
        <f t="shared" si="56"/>
        <v/>
      </c>
      <c r="Z160" s="18" t="str">
        <f t="shared" si="57"/>
        <v/>
      </c>
      <c r="AA160" s="18" t="str">
        <f t="shared" si="58"/>
        <v/>
      </c>
    </row>
    <row r="161" spans="1:27">
      <c r="A161" s="11">
        <v>42236</v>
      </c>
      <c r="B161" s="12">
        <v>1074.7</v>
      </c>
      <c r="C161" s="12">
        <v>1249.9000000000001</v>
      </c>
      <c r="D161" s="9">
        <f t="shared" si="44"/>
        <v>-6.5588019182689611E-2</v>
      </c>
      <c r="E161" s="9">
        <f t="shared" si="59"/>
        <v>-7.6473415839625233E-2</v>
      </c>
      <c r="F161" s="9">
        <f t="shared" si="60"/>
        <v>6.9017705917533518E-3</v>
      </c>
      <c r="G161" s="9">
        <f t="shared" si="61"/>
        <v>-6.0944432008180192E-2</v>
      </c>
      <c r="H161" s="9">
        <f t="shared" si="62"/>
        <v>-9.2002399671070267E-2</v>
      </c>
      <c r="I161" s="9">
        <f t="shared" si="63"/>
        <v>1.5771889998694169</v>
      </c>
      <c r="J161" s="3">
        <f t="shared" si="64"/>
        <v>-6.6090493136755227E-3</v>
      </c>
      <c r="K161" s="3">
        <f t="shared" si="64"/>
        <v>-5.0943246039957526E-3</v>
      </c>
      <c r="L161" s="15" t="str">
        <f t="shared" si="65"/>
        <v>Enter Trade</v>
      </c>
      <c r="M161" s="12">
        <v>1.5406948032202028</v>
      </c>
      <c r="N161" s="15" t="str">
        <f t="shared" si="45"/>
        <v/>
      </c>
      <c r="O161" s="15" t="str">
        <f t="shared" si="46"/>
        <v>Enter Trade</v>
      </c>
      <c r="P161" s="15" t="str">
        <f t="shared" si="47"/>
        <v/>
      </c>
      <c r="Q161" s="15">
        <f t="shared" si="48"/>
        <v>1094.7</v>
      </c>
      <c r="R161" s="15" t="str">
        <f t="shared" si="49"/>
        <v/>
      </c>
      <c r="S161" s="15">
        <f t="shared" si="50"/>
        <v>1290.6500000000001</v>
      </c>
      <c r="T161" s="18" t="str">
        <f t="shared" si="51"/>
        <v/>
      </c>
      <c r="U161" s="18">
        <f t="shared" si="52"/>
        <v>4.5676700315127687E-5</v>
      </c>
      <c r="V161" s="18" t="str">
        <f t="shared" si="53"/>
        <v/>
      </c>
      <c r="W161" s="18">
        <f t="shared" si="54"/>
        <v>-1.1374952125622298E-2</v>
      </c>
      <c r="X161" s="18" t="str">
        <f t="shared" si="55"/>
        <v/>
      </c>
      <c r="Y161" s="18" t="str">
        <f t="shared" si="56"/>
        <v/>
      </c>
      <c r="Z161" s="18" t="str">
        <f t="shared" si="57"/>
        <v/>
      </c>
      <c r="AA161" s="18" t="str">
        <f t="shared" si="58"/>
        <v/>
      </c>
    </row>
    <row r="162" spans="1:27">
      <c r="A162" s="11">
        <v>42237</v>
      </c>
      <c r="B162" s="12">
        <v>1061.3</v>
      </c>
      <c r="C162" s="12">
        <v>1228.3499999999999</v>
      </c>
      <c r="D162" s="9">
        <f t="shared" si="44"/>
        <v>-6.3483965939541531E-2</v>
      </c>
      <c r="E162" s="9">
        <f t="shared" si="59"/>
        <v>-7.623555159489552E-2</v>
      </c>
      <c r="F162" s="9">
        <f t="shared" si="60"/>
        <v>7.2258238574178565E-3</v>
      </c>
      <c r="G162" s="9">
        <f t="shared" si="61"/>
        <v>-5.9977447915705348E-2</v>
      </c>
      <c r="H162" s="9">
        <f t="shared" si="62"/>
        <v>-9.2493655274085693E-2</v>
      </c>
      <c r="I162" s="9">
        <f t="shared" si="63"/>
        <v>1.7647241210098858</v>
      </c>
      <c r="J162" s="3">
        <f t="shared" si="64"/>
        <v>-1.2468595887224427E-2</v>
      </c>
      <c r="K162" s="3">
        <f t="shared" si="64"/>
        <v>-1.7241379310344973E-2</v>
      </c>
      <c r="L162" s="15" t="str">
        <f t="shared" si="65"/>
        <v>Enter Trade</v>
      </c>
      <c r="M162" s="12">
        <v>1.5406948032202028</v>
      </c>
      <c r="N162" s="15" t="str">
        <f t="shared" si="45"/>
        <v/>
      </c>
      <c r="O162" s="15" t="str">
        <f t="shared" si="46"/>
        <v>Enter Trade</v>
      </c>
      <c r="P162" s="15" t="str">
        <f t="shared" si="47"/>
        <v/>
      </c>
      <c r="Q162" s="15">
        <f t="shared" si="48"/>
        <v>1094.7</v>
      </c>
      <c r="R162" s="15" t="str">
        <f t="shared" si="49"/>
        <v/>
      </c>
      <c r="S162" s="15">
        <f t="shared" si="50"/>
        <v>1290.6500000000001</v>
      </c>
      <c r="T162" s="18" t="str">
        <f t="shared" si="51"/>
        <v/>
      </c>
      <c r="U162" s="18">
        <f t="shared" si="52"/>
        <v>4.5676700315127687E-5</v>
      </c>
      <c r="V162" s="18" t="str">
        <f t="shared" si="53"/>
        <v/>
      </c>
      <c r="W162" s="18">
        <f t="shared" si="54"/>
        <v>-1.1374952125622298E-2</v>
      </c>
      <c r="X162" s="18" t="str">
        <f t="shared" si="55"/>
        <v/>
      </c>
      <c r="Y162" s="18" t="str">
        <f t="shared" si="56"/>
        <v/>
      </c>
      <c r="Z162" s="18" t="str">
        <f t="shared" si="57"/>
        <v/>
      </c>
      <c r="AA162" s="18" t="str">
        <f t="shared" si="58"/>
        <v/>
      </c>
    </row>
    <row r="163" spans="1:27">
      <c r="A163" s="11">
        <v>42240</v>
      </c>
      <c r="B163" s="12">
        <v>1019.05</v>
      </c>
      <c r="C163" s="12">
        <v>1167.75</v>
      </c>
      <c r="D163" s="9">
        <f t="shared" si="44"/>
        <v>-5.9154382639000753E-2</v>
      </c>
      <c r="E163" s="9">
        <f t="shared" si="59"/>
        <v>-7.5476164852168542E-2</v>
      </c>
      <c r="F163" s="9">
        <f t="shared" si="60"/>
        <v>7.7817973461950163E-3</v>
      </c>
      <c r="G163" s="9">
        <f t="shared" si="61"/>
        <v>-5.7967120823229759E-2</v>
      </c>
      <c r="H163" s="9">
        <f t="shared" si="62"/>
        <v>-9.2985208881107326E-2</v>
      </c>
      <c r="I163" s="9">
        <f t="shared" si="63"/>
        <v>2.0974309002210756</v>
      </c>
      <c r="J163" s="3">
        <f t="shared" si="64"/>
        <v>-3.9809667389051166E-2</v>
      </c>
      <c r="K163" s="3">
        <f t="shared" si="64"/>
        <v>-4.9334473073635296E-2</v>
      </c>
      <c r="L163" s="15" t="str">
        <f t="shared" si="65"/>
        <v>Enter Trade</v>
      </c>
      <c r="M163" s="12">
        <v>1.5406948032202028</v>
      </c>
      <c r="N163" s="15" t="str">
        <f t="shared" si="45"/>
        <v/>
      </c>
      <c r="O163" s="15" t="str">
        <f t="shared" si="46"/>
        <v>Enter Trade</v>
      </c>
      <c r="P163" s="15" t="str">
        <f t="shared" si="47"/>
        <v/>
      </c>
      <c r="Q163" s="15">
        <f t="shared" si="48"/>
        <v>1094.7</v>
      </c>
      <c r="R163" s="15" t="str">
        <f t="shared" si="49"/>
        <v/>
      </c>
      <c r="S163" s="15">
        <f t="shared" si="50"/>
        <v>1290.6500000000001</v>
      </c>
      <c r="T163" s="18" t="str">
        <f t="shared" si="51"/>
        <v/>
      </c>
      <c r="U163" s="18">
        <f t="shared" si="52"/>
        <v>4.5676700315127687E-5</v>
      </c>
      <c r="V163" s="18" t="str">
        <f t="shared" si="53"/>
        <v/>
      </c>
      <c r="W163" s="18">
        <f t="shared" si="54"/>
        <v>-1.1374952125622298E-2</v>
      </c>
      <c r="X163" s="18" t="str">
        <f t="shared" si="55"/>
        <v/>
      </c>
      <c r="Y163" s="18" t="str">
        <f t="shared" si="56"/>
        <v/>
      </c>
      <c r="Z163" s="18" t="str">
        <f t="shared" si="57"/>
        <v/>
      </c>
      <c r="AA163" s="18" t="str">
        <f t="shared" si="58"/>
        <v/>
      </c>
    </row>
    <row r="164" spans="1:27">
      <c r="A164" s="11">
        <v>42241</v>
      </c>
      <c r="B164" s="12">
        <v>1018.45</v>
      </c>
      <c r="C164" s="12">
        <v>1145.55</v>
      </c>
      <c r="D164" s="9">
        <f t="shared" si="44"/>
        <v>-5.107433714401164E-2</v>
      </c>
      <c r="E164" s="9">
        <f t="shared" si="59"/>
        <v>-7.4449168893056777E-2</v>
      </c>
      <c r="F164" s="9">
        <f t="shared" si="60"/>
        <v>8.8646511964822605E-3</v>
      </c>
      <c r="G164" s="9">
        <f t="shared" si="61"/>
        <v>-5.4503703700971691E-2</v>
      </c>
      <c r="H164" s="9">
        <f t="shared" si="62"/>
        <v>-9.4394634085141871E-2</v>
      </c>
      <c r="I164" s="9">
        <f t="shared" si="63"/>
        <v>2.6368586006317902</v>
      </c>
      <c r="J164" s="3">
        <f t="shared" si="64"/>
        <v>-5.8878367106609988E-4</v>
      </c>
      <c r="K164" s="3">
        <f t="shared" si="64"/>
        <v>-1.9010918432883789E-2</v>
      </c>
      <c r="L164" s="15" t="str">
        <f t="shared" si="65"/>
        <v>Enter Trade</v>
      </c>
      <c r="M164" s="12">
        <v>1.5406948032202028</v>
      </c>
      <c r="N164" s="15" t="str">
        <f t="shared" si="45"/>
        <v/>
      </c>
      <c r="O164" s="15" t="str">
        <f t="shared" si="46"/>
        <v>Enter Trade</v>
      </c>
      <c r="P164" s="15" t="str">
        <f t="shared" si="47"/>
        <v/>
      </c>
      <c r="Q164" s="15">
        <f t="shared" si="48"/>
        <v>1094.7</v>
      </c>
      <c r="R164" s="15" t="str">
        <f t="shared" si="49"/>
        <v/>
      </c>
      <c r="S164" s="15">
        <f t="shared" si="50"/>
        <v>1290.6500000000001</v>
      </c>
      <c r="T164" s="18" t="str">
        <f t="shared" si="51"/>
        <v/>
      </c>
      <c r="U164" s="18">
        <f t="shared" si="52"/>
        <v>4.5676700315127687E-5</v>
      </c>
      <c r="V164" s="18" t="str">
        <f t="shared" si="53"/>
        <v/>
      </c>
      <c r="W164" s="18">
        <f t="shared" si="54"/>
        <v>-1.1374952125622298E-2</v>
      </c>
      <c r="X164" s="18" t="str">
        <f t="shared" si="55"/>
        <v/>
      </c>
      <c r="Y164" s="18" t="str">
        <f t="shared" si="56"/>
        <v/>
      </c>
      <c r="Z164" s="18" t="str">
        <f t="shared" si="57"/>
        <v/>
      </c>
      <c r="AA164" s="18" t="str">
        <f t="shared" si="58"/>
        <v/>
      </c>
    </row>
    <row r="165" spans="1:27">
      <c r="A165" s="11">
        <v>42242</v>
      </c>
      <c r="B165" s="12">
        <v>1013.5</v>
      </c>
      <c r="C165" s="12">
        <v>1102.3499999999999</v>
      </c>
      <c r="D165" s="9">
        <f t="shared" si="44"/>
        <v>-3.6495753406300888E-2</v>
      </c>
      <c r="E165" s="9">
        <f t="shared" si="59"/>
        <v>-7.2763508432330717E-2</v>
      </c>
      <c r="F165" s="9">
        <f t="shared" si="60"/>
        <v>1.0946458864857065E-2</v>
      </c>
      <c r="G165" s="9">
        <f t="shared" si="61"/>
        <v>-4.8133975986402316E-2</v>
      </c>
      <c r="H165" s="9">
        <f t="shared" si="62"/>
        <v>-9.7393040878259118E-2</v>
      </c>
      <c r="I165" s="9">
        <f t="shared" si="63"/>
        <v>3.3131952052974167</v>
      </c>
      <c r="J165" s="3">
        <f t="shared" si="64"/>
        <v>-4.8603269674505822E-3</v>
      </c>
      <c r="K165" s="3">
        <f t="shared" si="64"/>
        <v>-3.7711143119025833E-2</v>
      </c>
      <c r="L165" s="15" t="str">
        <f t="shared" si="65"/>
        <v>Enter Trade</v>
      </c>
      <c r="M165" s="12">
        <v>1.5406948032202028</v>
      </c>
      <c r="N165" s="15" t="str">
        <f t="shared" si="45"/>
        <v/>
      </c>
      <c r="O165" s="15" t="str">
        <f t="shared" si="46"/>
        <v>Enter Trade</v>
      </c>
      <c r="P165" s="15" t="str">
        <f t="shared" si="47"/>
        <v/>
      </c>
      <c r="Q165" s="15">
        <f t="shared" si="48"/>
        <v>1094.7</v>
      </c>
      <c r="R165" s="15" t="str">
        <f t="shared" si="49"/>
        <v/>
      </c>
      <c r="S165" s="15">
        <f t="shared" si="50"/>
        <v>1290.6500000000001</v>
      </c>
      <c r="T165" s="18" t="str">
        <f t="shared" si="51"/>
        <v/>
      </c>
      <c r="U165" s="18">
        <f t="shared" si="52"/>
        <v>4.5676700315127687E-5</v>
      </c>
      <c r="V165" s="18" t="str">
        <f t="shared" si="53"/>
        <v/>
      </c>
      <c r="W165" s="18">
        <f t="shared" si="54"/>
        <v>-1.1374952125622298E-2</v>
      </c>
      <c r="X165" s="18" t="str">
        <f t="shared" si="55"/>
        <v/>
      </c>
      <c r="Y165" s="18" t="str">
        <f t="shared" si="56"/>
        <v/>
      </c>
      <c r="Z165" s="18" t="str">
        <f t="shared" si="57"/>
        <v/>
      </c>
      <c r="AA165" s="18" t="str">
        <f t="shared" si="58"/>
        <v/>
      </c>
    </row>
    <row r="166" spans="1:27">
      <c r="A166" s="11">
        <v>42243</v>
      </c>
      <c r="B166" s="12">
        <v>1022.1</v>
      </c>
      <c r="C166" s="12">
        <v>1193.9000000000001</v>
      </c>
      <c r="D166" s="9">
        <f t="shared" si="44"/>
        <v>-6.7474563910378704E-2</v>
      </c>
      <c r="E166" s="9">
        <f t="shared" si="59"/>
        <v>-7.2136490681983689E-2</v>
      </c>
      <c r="F166" s="9">
        <f t="shared" si="60"/>
        <v>1.068074152044377E-2</v>
      </c>
      <c r="G166" s="9">
        <f t="shared" si="61"/>
        <v>-4.8104822260985211E-2</v>
      </c>
      <c r="H166" s="9">
        <f t="shared" si="62"/>
        <v>-9.6168159102982168E-2</v>
      </c>
      <c r="I166" s="9">
        <f t="shared" si="63"/>
        <v>0.43647969222751948</v>
      </c>
      <c r="J166" s="3">
        <f t="shared" si="64"/>
        <v>8.4854464726196576E-3</v>
      </c>
      <c r="K166" s="3">
        <f t="shared" si="64"/>
        <v>8.3049848051889322E-2</v>
      </c>
      <c r="L166" s="15" t="str">
        <f t="shared" si="65"/>
        <v>Exit Trade</v>
      </c>
      <c r="M166" s="12">
        <v>0.43647969222751948</v>
      </c>
      <c r="N166" s="15" t="str">
        <f t="shared" si="45"/>
        <v>Exit Trade</v>
      </c>
      <c r="O166" s="15" t="str">
        <f t="shared" si="46"/>
        <v>Exit Trade</v>
      </c>
      <c r="P166" s="15">
        <f t="shared" si="47"/>
        <v>1022.1</v>
      </c>
      <c r="Q166" s="15">
        <f t="shared" si="48"/>
        <v>1022.1</v>
      </c>
      <c r="R166" s="15">
        <f t="shared" si="49"/>
        <v>1193.9000000000001</v>
      </c>
      <c r="S166" s="15">
        <f t="shared" si="50"/>
        <v>1193.9000000000001</v>
      </c>
      <c r="T166" s="18">
        <f t="shared" si="51"/>
        <v>8.4854464726196576E-3</v>
      </c>
      <c r="U166" s="18">
        <f t="shared" si="52"/>
        <v>8.4854464726196576E-3</v>
      </c>
      <c r="V166" s="18">
        <f t="shared" si="53"/>
        <v>8.3049848051889322E-2</v>
      </c>
      <c r="W166" s="18">
        <f t="shared" si="54"/>
        <v>8.3049848051889322E-2</v>
      </c>
      <c r="X166" s="18">
        <f t="shared" si="55"/>
        <v>6.6319539599890454E-2</v>
      </c>
      <c r="Y166" s="18">
        <f t="shared" si="56"/>
        <v>-7.4962228334560121E-2</v>
      </c>
      <c r="Z166" s="18">
        <f t="shared" si="57"/>
        <v>-8.6426887346696679E-3</v>
      </c>
      <c r="AA166" s="18">
        <f t="shared" si="58"/>
        <v>-4.321344367334834E-3</v>
      </c>
    </row>
    <row r="167" spans="1:27">
      <c r="A167" s="11">
        <v>42244</v>
      </c>
      <c r="B167" s="12">
        <v>1027.95</v>
      </c>
      <c r="C167" s="12">
        <v>1201.9000000000001</v>
      </c>
      <c r="D167" s="9">
        <f t="shared" si="44"/>
        <v>-6.7896344302097428E-2</v>
      </c>
      <c r="E167" s="9">
        <f t="shared" si="59"/>
        <v>-7.1825760661778995E-2</v>
      </c>
      <c r="F167" s="9">
        <f t="shared" si="60"/>
        <v>1.0663387189613061E-2</v>
      </c>
      <c r="G167" s="9">
        <f t="shared" si="61"/>
        <v>-4.7833139485149612E-2</v>
      </c>
      <c r="H167" s="9">
        <f t="shared" si="62"/>
        <v>-9.5818381838408379E-2</v>
      </c>
      <c r="I167" s="9">
        <f t="shared" si="63"/>
        <v>0.36849607819822144</v>
      </c>
      <c r="J167" s="3">
        <f t="shared" si="64"/>
        <v>5.7235104197241194E-3</v>
      </c>
      <c r="K167" s="3">
        <f t="shared" si="64"/>
        <v>6.7007287042465859E-3</v>
      </c>
      <c r="L167" s="15" t="str">
        <f t="shared" si="65"/>
        <v>Exit Trade</v>
      </c>
      <c r="M167" s="12">
        <v>0.43647969222751948</v>
      </c>
      <c r="N167" s="15" t="str">
        <f t="shared" si="45"/>
        <v/>
      </c>
      <c r="O167" s="15" t="str">
        <f t="shared" si="46"/>
        <v>Exit Trade</v>
      </c>
      <c r="P167" s="15" t="str">
        <f t="shared" si="47"/>
        <v/>
      </c>
      <c r="Q167" s="15">
        <f t="shared" si="48"/>
        <v>1022.1</v>
      </c>
      <c r="R167" s="15" t="str">
        <f t="shared" si="49"/>
        <v/>
      </c>
      <c r="S167" s="15">
        <f t="shared" si="50"/>
        <v>1193.9000000000001</v>
      </c>
      <c r="T167" s="18" t="str">
        <f t="shared" si="51"/>
        <v/>
      </c>
      <c r="U167" s="18">
        <f t="shared" si="52"/>
        <v>8.4854464726196576E-3</v>
      </c>
      <c r="V167" s="18" t="str">
        <f t="shared" si="53"/>
        <v/>
      </c>
      <c r="W167" s="18">
        <f t="shared" si="54"/>
        <v>8.3049848051889322E-2</v>
      </c>
      <c r="X167" s="18" t="str">
        <f t="shared" si="55"/>
        <v/>
      </c>
      <c r="Y167" s="18" t="str">
        <f t="shared" si="56"/>
        <v/>
      </c>
      <c r="Z167" s="18" t="str">
        <f t="shared" si="57"/>
        <v/>
      </c>
      <c r="AA167" s="18" t="str">
        <f t="shared" si="58"/>
        <v/>
      </c>
    </row>
    <row r="168" spans="1:27">
      <c r="A168" s="11">
        <v>42247</v>
      </c>
      <c r="B168" s="12">
        <v>1027.45</v>
      </c>
      <c r="C168" s="12">
        <v>1186.1500000000001</v>
      </c>
      <c r="D168" s="9">
        <f t="shared" si="44"/>
        <v>-6.2378916705192904E-2</v>
      </c>
      <c r="E168" s="9">
        <f t="shared" si="59"/>
        <v>-7.151608797798123E-2</v>
      </c>
      <c r="F168" s="9">
        <f t="shared" si="60"/>
        <v>1.0802088505734083E-2</v>
      </c>
      <c r="G168" s="9">
        <f t="shared" si="61"/>
        <v>-4.7211388840079541E-2</v>
      </c>
      <c r="H168" s="9">
        <f t="shared" si="62"/>
        <v>-9.5820787115882919E-2</v>
      </c>
      <c r="I168" s="9">
        <f t="shared" si="63"/>
        <v>0.84587080247843116</v>
      </c>
      <c r="J168" s="3">
        <f t="shared" si="64"/>
        <v>-4.8640498078700322E-4</v>
      </c>
      <c r="K168" s="3">
        <f t="shared" si="64"/>
        <v>-1.3104251601630749E-2</v>
      </c>
      <c r="L168" s="15" t="str">
        <f t="shared" si="65"/>
        <v/>
      </c>
      <c r="M168" s="12">
        <v>0.43647969222751948</v>
      </c>
      <c r="N168" s="15" t="str">
        <f t="shared" si="45"/>
        <v/>
      </c>
      <c r="O168" s="15" t="str">
        <f t="shared" si="46"/>
        <v>Exit Trade</v>
      </c>
      <c r="P168" s="15" t="str">
        <f t="shared" si="47"/>
        <v/>
      </c>
      <c r="Q168" s="15">
        <f t="shared" si="48"/>
        <v>1022.1</v>
      </c>
      <c r="R168" s="15" t="str">
        <f t="shared" si="49"/>
        <v/>
      </c>
      <c r="S168" s="15">
        <f t="shared" si="50"/>
        <v>1193.9000000000001</v>
      </c>
      <c r="T168" s="18" t="str">
        <f t="shared" si="51"/>
        <v/>
      </c>
      <c r="U168" s="18">
        <f t="shared" si="52"/>
        <v>8.4854464726196576E-3</v>
      </c>
      <c r="V168" s="18" t="str">
        <f t="shared" si="53"/>
        <v/>
      </c>
      <c r="W168" s="18">
        <f t="shared" si="54"/>
        <v>8.3049848051889322E-2</v>
      </c>
      <c r="X168" s="18" t="str">
        <f t="shared" si="55"/>
        <v/>
      </c>
      <c r="Y168" s="18" t="str">
        <f t="shared" si="56"/>
        <v/>
      </c>
      <c r="Z168" s="18" t="str">
        <f t="shared" si="57"/>
        <v/>
      </c>
      <c r="AA168" s="18" t="str">
        <f t="shared" si="58"/>
        <v/>
      </c>
    </row>
    <row r="169" spans="1:27">
      <c r="A169" s="11">
        <v>42248</v>
      </c>
      <c r="B169" s="12">
        <v>1000.1</v>
      </c>
      <c r="C169" s="12">
        <v>1157.4000000000001</v>
      </c>
      <c r="D169" s="9">
        <f t="shared" si="44"/>
        <v>-6.3440050750665486E-2</v>
      </c>
      <c r="E169" s="9">
        <f t="shared" si="59"/>
        <v>-7.1058113279077531E-2</v>
      </c>
      <c r="F169" s="9">
        <f t="shared" si="60"/>
        <v>1.0844872684009891E-2</v>
      </c>
      <c r="G169" s="9">
        <f t="shared" si="61"/>
        <v>-4.6657149740055276E-2</v>
      </c>
      <c r="H169" s="9">
        <f t="shared" si="62"/>
        <v>-9.5459076818099786E-2</v>
      </c>
      <c r="I169" s="9">
        <f t="shared" si="63"/>
        <v>0.70245753457709259</v>
      </c>
      <c r="J169" s="3">
        <f t="shared" si="64"/>
        <v>-2.6619300209255944E-2</v>
      </c>
      <c r="K169" s="3">
        <f t="shared" si="64"/>
        <v>-2.4238081187033678E-2</v>
      </c>
      <c r="L169" s="15" t="str">
        <f t="shared" si="65"/>
        <v/>
      </c>
      <c r="M169" s="12">
        <v>0.43647969222751948</v>
      </c>
      <c r="N169" s="15" t="str">
        <f t="shared" si="45"/>
        <v/>
      </c>
      <c r="O169" s="15" t="str">
        <f t="shared" si="46"/>
        <v>Exit Trade</v>
      </c>
      <c r="P169" s="15" t="str">
        <f t="shared" si="47"/>
        <v/>
      </c>
      <c r="Q169" s="15">
        <f t="shared" si="48"/>
        <v>1022.1</v>
      </c>
      <c r="R169" s="15" t="str">
        <f t="shared" si="49"/>
        <v/>
      </c>
      <c r="S169" s="15">
        <f t="shared" si="50"/>
        <v>1193.9000000000001</v>
      </c>
      <c r="T169" s="18" t="str">
        <f t="shared" si="51"/>
        <v/>
      </c>
      <c r="U169" s="18">
        <f t="shared" si="52"/>
        <v>8.4854464726196576E-3</v>
      </c>
      <c r="V169" s="18" t="str">
        <f t="shared" si="53"/>
        <v/>
      </c>
      <c r="W169" s="18">
        <f t="shared" si="54"/>
        <v>8.3049848051889322E-2</v>
      </c>
      <c r="X169" s="18" t="str">
        <f t="shared" si="55"/>
        <v/>
      </c>
      <c r="Y169" s="18" t="str">
        <f t="shared" si="56"/>
        <v/>
      </c>
      <c r="Z169" s="18" t="str">
        <f t="shared" si="57"/>
        <v/>
      </c>
      <c r="AA169" s="18" t="str">
        <f t="shared" si="58"/>
        <v/>
      </c>
    </row>
    <row r="170" spans="1:27">
      <c r="A170" s="11">
        <v>42249</v>
      </c>
      <c r="B170" s="12">
        <v>995.15</v>
      </c>
      <c r="C170" s="12">
        <v>1123.1500000000001</v>
      </c>
      <c r="D170" s="9">
        <f t="shared" si="44"/>
        <v>-5.2549214104663115E-2</v>
      </c>
      <c r="E170" s="9">
        <f t="shared" si="59"/>
        <v>-7.0078977580172383E-2</v>
      </c>
      <c r="F170" s="9">
        <f t="shared" si="60"/>
        <v>1.115176316892165E-2</v>
      </c>
      <c r="G170" s="9">
        <f t="shared" si="61"/>
        <v>-4.4987510450098675E-2</v>
      </c>
      <c r="H170" s="9">
        <f t="shared" si="62"/>
        <v>-9.5170444710246091E-2</v>
      </c>
      <c r="I170" s="9">
        <f t="shared" si="63"/>
        <v>1.5719275248206652</v>
      </c>
      <c r="J170" s="3">
        <f t="shared" si="64"/>
        <v>-4.9495050494950963E-3</v>
      </c>
      <c r="K170" s="3">
        <f t="shared" si="64"/>
        <v>-2.9592189390012093E-2</v>
      </c>
      <c r="L170" s="15" t="str">
        <f t="shared" si="65"/>
        <v>Enter Trade</v>
      </c>
      <c r="M170" s="12">
        <v>1.5719275248206652</v>
      </c>
      <c r="N170" s="15" t="str">
        <f t="shared" si="45"/>
        <v>Enter Trade</v>
      </c>
      <c r="O170" s="15" t="str">
        <f t="shared" si="46"/>
        <v>Enter Trade</v>
      </c>
      <c r="P170" s="15">
        <f t="shared" si="47"/>
        <v>995.15</v>
      </c>
      <c r="Q170" s="15">
        <f t="shared" si="48"/>
        <v>995.15</v>
      </c>
      <c r="R170" s="15">
        <f t="shared" si="49"/>
        <v>1123.1500000000001</v>
      </c>
      <c r="S170" s="15">
        <f t="shared" si="50"/>
        <v>1123.1500000000001</v>
      </c>
      <c r="T170" s="18">
        <f t="shared" si="51"/>
        <v>-4.9495050494950963E-3</v>
      </c>
      <c r="U170" s="18">
        <f t="shared" si="52"/>
        <v>-4.9495050494950963E-3</v>
      </c>
      <c r="V170" s="18">
        <f t="shared" si="53"/>
        <v>-2.9592189390012093E-2</v>
      </c>
      <c r="W170" s="18">
        <f t="shared" si="54"/>
        <v>-2.9592189390012093E-2</v>
      </c>
      <c r="X170" s="18" t="str">
        <f t="shared" si="55"/>
        <v/>
      </c>
      <c r="Y170" s="18" t="str">
        <f t="shared" si="56"/>
        <v/>
      </c>
      <c r="Z170" s="18" t="str">
        <f t="shared" si="57"/>
        <v/>
      </c>
      <c r="AA170" s="18" t="str">
        <f t="shared" si="58"/>
        <v/>
      </c>
    </row>
    <row r="171" spans="1:27">
      <c r="A171" s="11">
        <v>42250</v>
      </c>
      <c r="B171" s="12">
        <v>1010.3</v>
      </c>
      <c r="C171" s="12">
        <v>1172.05</v>
      </c>
      <c r="D171" s="9">
        <f t="shared" si="44"/>
        <v>-6.449578621922146E-2</v>
      </c>
      <c r="E171" s="9">
        <f t="shared" si="59"/>
        <v>-6.9361833624786304E-2</v>
      </c>
      <c r="F171" s="9">
        <f t="shared" si="60"/>
        <v>1.0777427203407462E-2</v>
      </c>
      <c r="G171" s="9">
        <f t="shared" si="61"/>
        <v>-4.5112622417119511E-2</v>
      </c>
      <c r="H171" s="9">
        <f t="shared" si="62"/>
        <v>-9.3611044832453097E-2</v>
      </c>
      <c r="I171" s="9">
        <f t="shared" si="63"/>
        <v>0.45150362082950213</v>
      </c>
      <c r="J171" s="3">
        <f t="shared" si="64"/>
        <v>1.5223835602672941E-2</v>
      </c>
      <c r="K171" s="3">
        <f t="shared" si="64"/>
        <v>4.3538262921248148E-2</v>
      </c>
      <c r="L171" s="15" t="str">
        <f t="shared" si="65"/>
        <v>Exit Trade</v>
      </c>
      <c r="M171" s="12">
        <v>0.45150362082950213</v>
      </c>
      <c r="N171" s="15" t="str">
        <f t="shared" si="45"/>
        <v>Exit Trade</v>
      </c>
      <c r="O171" s="15" t="str">
        <f t="shared" si="46"/>
        <v>Exit Trade</v>
      </c>
      <c r="P171" s="15">
        <f t="shared" si="47"/>
        <v>1010.3</v>
      </c>
      <c r="Q171" s="15">
        <f t="shared" si="48"/>
        <v>1010.3</v>
      </c>
      <c r="R171" s="15">
        <f t="shared" si="49"/>
        <v>1172.05</v>
      </c>
      <c r="S171" s="15">
        <f t="shared" si="50"/>
        <v>1172.05</v>
      </c>
      <c r="T171" s="18">
        <f t="shared" si="51"/>
        <v>1.5223835602672941E-2</v>
      </c>
      <c r="U171" s="18">
        <f t="shared" si="52"/>
        <v>1.5223835602672941E-2</v>
      </c>
      <c r="V171" s="18">
        <f t="shared" si="53"/>
        <v>4.3538262921248148E-2</v>
      </c>
      <c r="W171" s="18">
        <f t="shared" si="54"/>
        <v>4.3538262921248148E-2</v>
      </c>
      <c r="X171" s="18">
        <f t="shared" si="55"/>
        <v>-1.5223835602673041E-2</v>
      </c>
      <c r="Y171" s="18">
        <f t="shared" si="56"/>
        <v>4.3538262921248183E-2</v>
      </c>
      <c r="Z171" s="18">
        <f t="shared" si="57"/>
        <v>2.8314427318575142E-2</v>
      </c>
      <c r="AA171" s="18">
        <f t="shared" si="58"/>
        <v>1.4157213659287571E-2</v>
      </c>
    </row>
    <row r="172" spans="1:27">
      <c r="A172" s="11">
        <v>42251</v>
      </c>
      <c r="B172" s="12">
        <v>996.05</v>
      </c>
      <c r="C172" s="12">
        <v>1141.5999999999999</v>
      </c>
      <c r="D172" s="9">
        <f t="shared" si="44"/>
        <v>-5.9232820298288268E-2</v>
      </c>
      <c r="E172" s="9">
        <f t="shared" si="59"/>
        <v>-6.83809744660165E-2</v>
      </c>
      <c r="F172" s="9">
        <f t="shared" si="60"/>
        <v>1.0288601903889532E-2</v>
      </c>
      <c r="G172" s="9">
        <f t="shared" si="61"/>
        <v>-4.523162018226505E-2</v>
      </c>
      <c r="H172" s="9">
        <f t="shared" si="62"/>
        <v>-9.153032874976795E-2</v>
      </c>
      <c r="I172" s="9">
        <f t="shared" si="63"/>
        <v>0.88915425566906603</v>
      </c>
      <c r="J172" s="3">
        <f t="shared" si="64"/>
        <v>-1.4104721369890133E-2</v>
      </c>
      <c r="K172" s="3">
        <f t="shared" si="64"/>
        <v>-2.5980120302034938E-2</v>
      </c>
      <c r="L172" s="15" t="str">
        <f t="shared" si="65"/>
        <v/>
      </c>
      <c r="M172" s="12">
        <v>0.45150362082950213</v>
      </c>
      <c r="N172" s="15" t="str">
        <f t="shared" si="45"/>
        <v/>
      </c>
      <c r="O172" s="15" t="str">
        <f t="shared" si="46"/>
        <v>Exit Trade</v>
      </c>
      <c r="P172" s="15" t="str">
        <f t="shared" si="47"/>
        <v/>
      </c>
      <c r="Q172" s="15">
        <f t="shared" si="48"/>
        <v>1010.3</v>
      </c>
      <c r="R172" s="15" t="str">
        <f t="shared" si="49"/>
        <v/>
      </c>
      <c r="S172" s="15">
        <f t="shared" si="50"/>
        <v>1172.05</v>
      </c>
      <c r="T172" s="18" t="str">
        <f t="shared" si="51"/>
        <v/>
      </c>
      <c r="U172" s="18">
        <f t="shared" si="52"/>
        <v>1.5223835602672941E-2</v>
      </c>
      <c r="V172" s="18" t="str">
        <f t="shared" si="53"/>
        <v/>
      </c>
      <c r="W172" s="18">
        <f t="shared" si="54"/>
        <v>4.3538262921248148E-2</v>
      </c>
      <c r="X172" s="18" t="str">
        <f t="shared" si="55"/>
        <v/>
      </c>
      <c r="Y172" s="18" t="str">
        <f t="shared" si="56"/>
        <v/>
      </c>
      <c r="Z172" s="18" t="str">
        <f t="shared" si="57"/>
        <v/>
      </c>
      <c r="AA172" s="18" t="str">
        <f t="shared" si="58"/>
        <v/>
      </c>
    </row>
    <row r="173" spans="1:27">
      <c r="A173" s="11">
        <v>42254</v>
      </c>
      <c r="B173" s="12">
        <v>984.45</v>
      </c>
      <c r="C173" s="12">
        <v>1155.05</v>
      </c>
      <c r="D173" s="9">
        <f t="shared" si="44"/>
        <v>-6.9407121135552655E-2</v>
      </c>
      <c r="E173" s="9">
        <f t="shared" si="59"/>
        <v>-6.7826033631457061E-2</v>
      </c>
      <c r="F173" s="9">
        <f t="shared" si="60"/>
        <v>9.736591712042211E-3</v>
      </c>
      <c r="G173" s="9">
        <f t="shared" si="61"/>
        <v>-4.5918702279362088E-2</v>
      </c>
      <c r="H173" s="9">
        <f t="shared" si="62"/>
        <v>-8.9733364983552028E-2</v>
      </c>
      <c r="I173" s="9">
        <f t="shared" si="63"/>
        <v>-0.16238613581178571</v>
      </c>
      <c r="J173" s="3">
        <f t="shared" si="64"/>
        <v>-1.1646001706741538E-2</v>
      </c>
      <c r="K173" s="3">
        <f t="shared" si="64"/>
        <v>1.1781709880868997E-2</v>
      </c>
      <c r="L173" s="15" t="str">
        <f t="shared" si="65"/>
        <v>Exit Trade</v>
      </c>
      <c r="M173" s="12">
        <v>0.45150362082950213</v>
      </c>
      <c r="N173" s="15" t="str">
        <f t="shared" si="45"/>
        <v/>
      </c>
      <c r="O173" s="15" t="str">
        <f t="shared" si="46"/>
        <v>Exit Trade</v>
      </c>
      <c r="P173" s="15" t="str">
        <f t="shared" si="47"/>
        <v/>
      </c>
      <c r="Q173" s="15">
        <f t="shared" si="48"/>
        <v>1010.3</v>
      </c>
      <c r="R173" s="15" t="str">
        <f t="shared" si="49"/>
        <v/>
      </c>
      <c r="S173" s="15">
        <f t="shared" si="50"/>
        <v>1172.05</v>
      </c>
      <c r="T173" s="18" t="str">
        <f t="shared" si="51"/>
        <v/>
      </c>
      <c r="U173" s="18">
        <f t="shared" si="52"/>
        <v>1.5223835602672941E-2</v>
      </c>
      <c r="V173" s="18" t="str">
        <f t="shared" si="53"/>
        <v/>
      </c>
      <c r="W173" s="18">
        <f t="shared" si="54"/>
        <v>4.3538262921248148E-2</v>
      </c>
      <c r="X173" s="18" t="str">
        <f t="shared" si="55"/>
        <v/>
      </c>
      <c r="Y173" s="18" t="str">
        <f t="shared" si="56"/>
        <v/>
      </c>
      <c r="Z173" s="18" t="str">
        <f t="shared" si="57"/>
        <v/>
      </c>
      <c r="AA173" s="18" t="str">
        <f t="shared" si="58"/>
        <v/>
      </c>
    </row>
    <row r="174" spans="1:27">
      <c r="A174" s="11">
        <v>42255</v>
      </c>
      <c r="B174" s="12">
        <v>1004.05</v>
      </c>
      <c r="C174" s="12">
        <v>1171.05</v>
      </c>
      <c r="D174" s="9">
        <f t="shared" si="44"/>
        <v>-6.6820097938651388E-2</v>
      </c>
      <c r="E174" s="9">
        <f t="shared" si="59"/>
        <v>-6.7697533806631696E-2</v>
      </c>
      <c r="F174" s="9">
        <f t="shared" si="60"/>
        <v>9.7231233981082358E-3</v>
      </c>
      <c r="G174" s="9">
        <f t="shared" si="61"/>
        <v>-4.5820506160888161E-2</v>
      </c>
      <c r="H174" s="9">
        <f t="shared" si="62"/>
        <v>-8.9574561452375231E-2</v>
      </c>
      <c r="I174" s="9">
        <f t="shared" si="63"/>
        <v>9.0242181658521936E-2</v>
      </c>
      <c r="J174" s="3">
        <f t="shared" si="64"/>
        <v>1.9909594189648949E-2</v>
      </c>
      <c r="K174" s="3">
        <f t="shared" si="64"/>
        <v>1.3852214189861911E-2</v>
      </c>
      <c r="L174" s="15" t="str">
        <f t="shared" si="65"/>
        <v>Exit Trade</v>
      </c>
      <c r="M174" s="12">
        <v>0.45150362082950213</v>
      </c>
      <c r="N174" s="15" t="str">
        <f t="shared" si="45"/>
        <v/>
      </c>
      <c r="O174" s="15" t="str">
        <f t="shared" si="46"/>
        <v>Exit Trade</v>
      </c>
      <c r="P174" s="15" t="str">
        <f t="shared" si="47"/>
        <v/>
      </c>
      <c r="Q174" s="15">
        <f t="shared" si="48"/>
        <v>1010.3</v>
      </c>
      <c r="R174" s="15" t="str">
        <f t="shared" si="49"/>
        <v/>
      </c>
      <c r="S174" s="15">
        <f t="shared" si="50"/>
        <v>1172.05</v>
      </c>
      <c r="T174" s="18" t="str">
        <f t="shared" si="51"/>
        <v/>
      </c>
      <c r="U174" s="18">
        <f t="shared" si="52"/>
        <v>1.5223835602672941E-2</v>
      </c>
      <c r="V174" s="18" t="str">
        <f t="shared" si="53"/>
        <v/>
      </c>
      <c r="W174" s="18">
        <f t="shared" si="54"/>
        <v>4.3538262921248148E-2</v>
      </c>
      <c r="X174" s="18" t="str">
        <f t="shared" si="55"/>
        <v/>
      </c>
      <c r="Y174" s="18" t="str">
        <f t="shared" si="56"/>
        <v/>
      </c>
      <c r="Z174" s="18" t="str">
        <f t="shared" si="57"/>
        <v/>
      </c>
      <c r="AA174" s="18" t="str">
        <f t="shared" si="58"/>
        <v/>
      </c>
    </row>
    <row r="175" spans="1:27">
      <c r="A175" s="11">
        <v>42256</v>
      </c>
      <c r="B175" s="12">
        <v>1016.3</v>
      </c>
      <c r="C175" s="12">
        <v>1186.6500000000001</v>
      </c>
      <c r="D175" s="9">
        <f t="shared" si="44"/>
        <v>-6.7300717990097361E-2</v>
      </c>
      <c r="E175" s="9">
        <f t="shared" si="59"/>
        <v>-6.7498442407414691E-2</v>
      </c>
      <c r="F175" s="9">
        <f t="shared" si="60"/>
        <v>9.6659946390886039E-3</v>
      </c>
      <c r="G175" s="9">
        <f t="shared" si="61"/>
        <v>-4.5749954469465337E-2</v>
      </c>
      <c r="H175" s="9">
        <f t="shared" si="62"/>
        <v>-8.9246930345364045E-2</v>
      </c>
      <c r="I175" s="9">
        <f t="shared" si="63"/>
        <v>2.045567214756629E-2</v>
      </c>
      <c r="J175" s="3">
        <f t="shared" si="64"/>
        <v>1.2200587620138439E-2</v>
      </c>
      <c r="K175" s="3">
        <f t="shared" si="64"/>
        <v>1.332137825028832E-2</v>
      </c>
      <c r="L175" s="15" t="str">
        <f t="shared" si="65"/>
        <v>Exit Trade</v>
      </c>
      <c r="M175" s="12">
        <v>0.45150362082950213</v>
      </c>
      <c r="N175" s="15" t="str">
        <f t="shared" si="45"/>
        <v/>
      </c>
      <c r="O175" s="15" t="str">
        <f t="shared" si="46"/>
        <v>Exit Trade</v>
      </c>
      <c r="P175" s="15" t="str">
        <f t="shared" si="47"/>
        <v/>
      </c>
      <c r="Q175" s="15">
        <f t="shared" si="48"/>
        <v>1010.3</v>
      </c>
      <c r="R175" s="15" t="str">
        <f t="shared" si="49"/>
        <v/>
      </c>
      <c r="S175" s="15">
        <f t="shared" si="50"/>
        <v>1172.05</v>
      </c>
      <c r="T175" s="18" t="str">
        <f t="shared" si="51"/>
        <v/>
      </c>
      <c r="U175" s="18">
        <f t="shared" si="52"/>
        <v>1.5223835602672941E-2</v>
      </c>
      <c r="V175" s="18" t="str">
        <f t="shared" si="53"/>
        <v/>
      </c>
      <c r="W175" s="18">
        <f t="shared" si="54"/>
        <v>4.3538262921248148E-2</v>
      </c>
      <c r="X175" s="18" t="str">
        <f t="shared" si="55"/>
        <v/>
      </c>
      <c r="Y175" s="18" t="str">
        <f t="shared" si="56"/>
        <v/>
      </c>
      <c r="Z175" s="18" t="str">
        <f t="shared" si="57"/>
        <v/>
      </c>
      <c r="AA175" s="18" t="str">
        <f t="shared" si="58"/>
        <v/>
      </c>
    </row>
    <row r="176" spans="1:27">
      <c r="A176" s="11">
        <v>42257</v>
      </c>
      <c r="B176" s="12">
        <v>1011</v>
      </c>
      <c r="C176" s="12">
        <v>1162.75</v>
      </c>
      <c r="D176" s="9">
        <f t="shared" si="44"/>
        <v>-6.0735192592553021E-2</v>
      </c>
      <c r="E176" s="9">
        <f t="shared" si="59"/>
        <v>-6.6849504737898871E-2</v>
      </c>
      <c r="F176" s="9">
        <f t="shared" si="60"/>
        <v>9.434357754439647E-3</v>
      </c>
      <c r="G176" s="9">
        <f t="shared" si="61"/>
        <v>-4.5622199790409664E-2</v>
      </c>
      <c r="H176" s="9">
        <f t="shared" si="62"/>
        <v>-8.8076809685388086E-2</v>
      </c>
      <c r="I176" s="9">
        <f t="shared" si="63"/>
        <v>0.64808991820016149</v>
      </c>
      <c r="J176" s="3">
        <f t="shared" si="64"/>
        <v>-5.2149955721735265E-3</v>
      </c>
      <c r="K176" s="3">
        <f t="shared" si="64"/>
        <v>-2.0140732313656165E-2</v>
      </c>
      <c r="L176" s="15" t="str">
        <f t="shared" si="65"/>
        <v/>
      </c>
      <c r="M176" s="12">
        <v>0.45150362082950213</v>
      </c>
      <c r="N176" s="15" t="str">
        <f t="shared" si="45"/>
        <v/>
      </c>
      <c r="O176" s="15" t="str">
        <f t="shared" si="46"/>
        <v>Exit Trade</v>
      </c>
      <c r="P176" s="15" t="str">
        <f t="shared" si="47"/>
        <v/>
      </c>
      <c r="Q176" s="15">
        <f t="shared" si="48"/>
        <v>1010.3</v>
      </c>
      <c r="R176" s="15" t="str">
        <f t="shared" si="49"/>
        <v/>
      </c>
      <c r="S176" s="15">
        <f t="shared" si="50"/>
        <v>1172.05</v>
      </c>
      <c r="T176" s="18" t="str">
        <f t="shared" si="51"/>
        <v/>
      </c>
      <c r="U176" s="18">
        <f t="shared" si="52"/>
        <v>1.5223835602672941E-2</v>
      </c>
      <c r="V176" s="18" t="str">
        <f t="shared" si="53"/>
        <v/>
      </c>
      <c r="W176" s="18">
        <f t="shared" si="54"/>
        <v>4.3538262921248148E-2</v>
      </c>
      <c r="X176" s="18" t="str">
        <f t="shared" si="55"/>
        <v/>
      </c>
      <c r="Y176" s="18" t="str">
        <f t="shared" si="56"/>
        <v/>
      </c>
      <c r="Z176" s="18" t="str">
        <f t="shared" si="57"/>
        <v/>
      </c>
      <c r="AA176" s="18" t="str">
        <f t="shared" si="58"/>
        <v/>
      </c>
    </row>
    <row r="177" spans="1:27">
      <c r="A177" s="11">
        <v>42258</v>
      </c>
      <c r="B177" s="12">
        <v>1010.5</v>
      </c>
      <c r="C177" s="12">
        <v>1176.3499999999999</v>
      </c>
      <c r="D177" s="9">
        <f t="shared" si="44"/>
        <v>-6.6000238968430228E-2</v>
      </c>
      <c r="E177" s="9">
        <f t="shared" si="59"/>
        <v>-6.6340634475487006E-2</v>
      </c>
      <c r="F177" s="9">
        <f t="shared" si="60"/>
        <v>9.0331067873770047E-3</v>
      </c>
      <c r="G177" s="9">
        <f t="shared" si="61"/>
        <v>-4.6016144203888748E-2</v>
      </c>
      <c r="H177" s="9">
        <f t="shared" si="62"/>
        <v>-8.6665124747085265E-2</v>
      </c>
      <c r="I177" s="9">
        <f t="shared" si="63"/>
        <v>3.7683104503143085E-2</v>
      </c>
      <c r="J177" s="3">
        <f t="shared" si="64"/>
        <v>-4.9455984174085062E-4</v>
      </c>
      <c r="K177" s="3">
        <f t="shared" si="64"/>
        <v>1.1696409374328023E-2</v>
      </c>
      <c r="L177" s="15" t="str">
        <f t="shared" si="65"/>
        <v>Exit Trade</v>
      </c>
      <c r="M177" s="12">
        <v>0.45150362082950213</v>
      </c>
      <c r="N177" s="15" t="str">
        <f t="shared" si="45"/>
        <v/>
      </c>
      <c r="O177" s="15" t="str">
        <f t="shared" si="46"/>
        <v>Exit Trade</v>
      </c>
      <c r="P177" s="15" t="str">
        <f t="shared" si="47"/>
        <v/>
      </c>
      <c r="Q177" s="15">
        <f t="shared" si="48"/>
        <v>1010.3</v>
      </c>
      <c r="R177" s="15" t="str">
        <f t="shared" si="49"/>
        <v/>
      </c>
      <c r="S177" s="15">
        <f t="shared" si="50"/>
        <v>1172.05</v>
      </c>
      <c r="T177" s="18" t="str">
        <f t="shared" si="51"/>
        <v/>
      </c>
      <c r="U177" s="18">
        <f t="shared" si="52"/>
        <v>1.5223835602672941E-2</v>
      </c>
      <c r="V177" s="18" t="str">
        <f t="shared" si="53"/>
        <v/>
      </c>
      <c r="W177" s="18">
        <f t="shared" si="54"/>
        <v>4.3538262921248148E-2</v>
      </c>
      <c r="X177" s="18" t="str">
        <f t="shared" si="55"/>
        <v/>
      </c>
      <c r="Y177" s="18" t="str">
        <f t="shared" si="56"/>
        <v/>
      </c>
      <c r="Z177" s="18" t="str">
        <f t="shared" si="57"/>
        <v/>
      </c>
      <c r="AA177" s="18" t="str">
        <f t="shared" si="58"/>
        <v/>
      </c>
    </row>
    <row r="178" spans="1:27">
      <c r="A178" s="11">
        <v>42261</v>
      </c>
      <c r="B178" s="12">
        <v>1019.7</v>
      </c>
      <c r="C178" s="12">
        <v>1184.7</v>
      </c>
      <c r="D178" s="9">
        <f t="shared" si="44"/>
        <v>-6.5135969153484505E-2</v>
      </c>
      <c r="E178" s="9">
        <f t="shared" si="59"/>
        <v>-6.5764165471196873E-2</v>
      </c>
      <c r="F178" s="9">
        <f t="shared" si="60"/>
        <v>8.5074537396767382E-3</v>
      </c>
      <c r="G178" s="9">
        <f t="shared" si="61"/>
        <v>-4.6622394556924213E-2</v>
      </c>
      <c r="H178" s="9">
        <f t="shared" si="62"/>
        <v>-8.4905936385469533E-2</v>
      </c>
      <c r="I178" s="9">
        <f t="shared" si="63"/>
        <v>7.3840697455997889E-2</v>
      </c>
      <c r="J178" s="3">
        <f t="shared" si="64"/>
        <v>9.1044037605146413E-3</v>
      </c>
      <c r="K178" s="3">
        <f t="shared" si="64"/>
        <v>7.0982275683258702E-3</v>
      </c>
      <c r="L178" s="15" t="str">
        <f t="shared" si="65"/>
        <v>Exit Trade</v>
      </c>
      <c r="M178" s="12">
        <v>0.45150362082950213</v>
      </c>
      <c r="N178" s="15" t="str">
        <f t="shared" si="45"/>
        <v/>
      </c>
      <c r="O178" s="15" t="str">
        <f t="shared" si="46"/>
        <v>Exit Trade</v>
      </c>
      <c r="P178" s="15" t="str">
        <f t="shared" si="47"/>
        <v/>
      </c>
      <c r="Q178" s="15">
        <f t="shared" si="48"/>
        <v>1010.3</v>
      </c>
      <c r="R178" s="15" t="str">
        <f t="shared" si="49"/>
        <v/>
      </c>
      <c r="S178" s="15">
        <f t="shared" si="50"/>
        <v>1172.05</v>
      </c>
      <c r="T178" s="18" t="str">
        <f t="shared" si="51"/>
        <v/>
      </c>
      <c r="U178" s="18">
        <f t="shared" si="52"/>
        <v>1.5223835602672941E-2</v>
      </c>
      <c r="V178" s="18" t="str">
        <f t="shared" si="53"/>
        <v/>
      </c>
      <c r="W178" s="18">
        <f t="shared" si="54"/>
        <v>4.3538262921248148E-2</v>
      </c>
      <c r="X178" s="18" t="str">
        <f t="shared" si="55"/>
        <v/>
      </c>
      <c r="Y178" s="18" t="str">
        <f t="shared" si="56"/>
        <v/>
      </c>
      <c r="Z178" s="18" t="str">
        <f t="shared" si="57"/>
        <v/>
      </c>
      <c r="AA178" s="18" t="str">
        <f t="shared" si="58"/>
        <v/>
      </c>
    </row>
    <row r="179" spans="1:27">
      <c r="A179" s="11">
        <v>42262</v>
      </c>
      <c r="B179" s="12">
        <v>1013.15</v>
      </c>
      <c r="C179" s="12">
        <v>1179.8499999999999</v>
      </c>
      <c r="D179" s="9">
        <f t="shared" si="44"/>
        <v>-6.6153048105587933E-2</v>
      </c>
      <c r="E179" s="9">
        <f t="shared" si="59"/>
        <v>-6.5344223213984351E-2</v>
      </c>
      <c r="F179" s="9">
        <f t="shared" si="60"/>
        <v>8.1476057734299473E-3</v>
      </c>
      <c r="G179" s="9">
        <f t="shared" si="61"/>
        <v>-4.7012110223766973E-2</v>
      </c>
      <c r="H179" s="9">
        <f t="shared" si="62"/>
        <v>-8.3676336204201729E-2</v>
      </c>
      <c r="I179" s="9">
        <f t="shared" si="63"/>
        <v>-9.9271480984172156E-2</v>
      </c>
      <c r="J179" s="3">
        <f t="shared" si="64"/>
        <v>-6.4234578797686256E-3</v>
      </c>
      <c r="K179" s="3">
        <f t="shared" si="64"/>
        <v>-4.0938634253398637E-3</v>
      </c>
      <c r="L179" s="15" t="str">
        <f t="shared" si="65"/>
        <v>Exit Trade</v>
      </c>
      <c r="M179" s="12">
        <v>0.45150362082950213</v>
      </c>
      <c r="N179" s="15" t="str">
        <f t="shared" si="45"/>
        <v/>
      </c>
      <c r="O179" s="15" t="str">
        <f t="shared" si="46"/>
        <v>Exit Trade</v>
      </c>
      <c r="P179" s="15" t="str">
        <f t="shared" si="47"/>
        <v/>
      </c>
      <c r="Q179" s="15">
        <f t="shared" si="48"/>
        <v>1010.3</v>
      </c>
      <c r="R179" s="15" t="str">
        <f t="shared" si="49"/>
        <v/>
      </c>
      <c r="S179" s="15">
        <f t="shared" si="50"/>
        <v>1172.05</v>
      </c>
      <c r="T179" s="18" t="str">
        <f t="shared" si="51"/>
        <v/>
      </c>
      <c r="U179" s="18">
        <f t="shared" si="52"/>
        <v>1.5223835602672941E-2</v>
      </c>
      <c r="V179" s="18" t="str">
        <f t="shared" si="53"/>
        <v/>
      </c>
      <c r="W179" s="18">
        <f t="shared" si="54"/>
        <v>4.3538262921248148E-2</v>
      </c>
      <c r="X179" s="18" t="str">
        <f t="shared" si="55"/>
        <v/>
      </c>
      <c r="Y179" s="18" t="str">
        <f t="shared" si="56"/>
        <v/>
      </c>
      <c r="Z179" s="18" t="str">
        <f t="shared" si="57"/>
        <v/>
      </c>
      <c r="AA179" s="18" t="str">
        <f t="shared" si="58"/>
        <v/>
      </c>
    </row>
    <row r="180" spans="1:27">
      <c r="A180" s="11">
        <v>42263</v>
      </c>
      <c r="B180" s="12">
        <v>1023.35</v>
      </c>
      <c r="C180" s="12">
        <v>1196.3499999999999</v>
      </c>
      <c r="D180" s="9">
        <f t="shared" si="44"/>
        <v>-6.783406002647635E-2</v>
      </c>
      <c r="E180" s="9">
        <f t="shared" si="59"/>
        <v>-6.5056728952239046E-2</v>
      </c>
      <c r="F180" s="9">
        <f t="shared" si="60"/>
        <v>7.8899867653448915E-3</v>
      </c>
      <c r="G180" s="9">
        <f t="shared" si="61"/>
        <v>-4.7304258730213045E-2</v>
      </c>
      <c r="H180" s="9">
        <f t="shared" si="62"/>
        <v>-8.2809199174265047E-2</v>
      </c>
      <c r="I180" s="9">
        <f t="shared" si="63"/>
        <v>-0.35200706374263485</v>
      </c>
      <c r="J180" s="3">
        <f t="shared" si="64"/>
        <v>1.0067610916448744E-2</v>
      </c>
      <c r="K180" s="3">
        <f t="shared" si="64"/>
        <v>1.3984828579904227E-2</v>
      </c>
      <c r="L180" s="15" t="str">
        <f t="shared" si="65"/>
        <v>Exit Trade</v>
      </c>
      <c r="M180" s="12">
        <v>0.45150362082950213</v>
      </c>
      <c r="N180" s="15" t="str">
        <f t="shared" si="45"/>
        <v/>
      </c>
      <c r="O180" s="15" t="str">
        <f t="shared" si="46"/>
        <v>Exit Trade</v>
      </c>
      <c r="P180" s="15" t="str">
        <f t="shared" si="47"/>
        <v/>
      </c>
      <c r="Q180" s="15">
        <f t="shared" si="48"/>
        <v>1010.3</v>
      </c>
      <c r="R180" s="15" t="str">
        <f t="shared" si="49"/>
        <v/>
      </c>
      <c r="S180" s="15">
        <f t="shared" si="50"/>
        <v>1172.05</v>
      </c>
      <c r="T180" s="18" t="str">
        <f t="shared" si="51"/>
        <v/>
      </c>
      <c r="U180" s="18">
        <f t="shared" si="52"/>
        <v>1.5223835602672941E-2</v>
      </c>
      <c r="V180" s="18" t="str">
        <f t="shared" si="53"/>
        <v/>
      </c>
      <c r="W180" s="18">
        <f t="shared" si="54"/>
        <v>4.3538262921248148E-2</v>
      </c>
      <c r="X180" s="18" t="str">
        <f t="shared" si="55"/>
        <v/>
      </c>
      <c r="Y180" s="18" t="str">
        <f t="shared" si="56"/>
        <v/>
      </c>
      <c r="Z180" s="18" t="str">
        <f t="shared" si="57"/>
        <v/>
      </c>
      <c r="AA180" s="18" t="str">
        <f t="shared" si="58"/>
        <v/>
      </c>
    </row>
    <row r="181" spans="1:27">
      <c r="A181" s="11">
        <v>42265</v>
      </c>
      <c r="B181" s="12">
        <v>1049.75</v>
      </c>
      <c r="C181" s="12">
        <v>1207.05</v>
      </c>
      <c r="D181" s="9">
        <f t="shared" si="44"/>
        <v>-6.0639377072658707E-2</v>
      </c>
      <c r="E181" s="9">
        <f t="shared" si="59"/>
        <v>-6.4563478509890915E-2</v>
      </c>
      <c r="F181" s="9">
        <f t="shared" si="60"/>
        <v>7.6783870673459067E-3</v>
      </c>
      <c r="G181" s="9">
        <f t="shared" si="61"/>
        <v>-4.7287107608362626E-2</v>
      </c>
      <c r="H181" s="9">
        <f t="shared" si="62"/>
        <v>-8.1839849411419197E-2</v>
      </c>
      <c r="I181" s="9">
        <f t="shared" si="63"/>
        <v>0.51105803898846736</v>
      </c>
      <c r="J181" s="3">
        <f t="shared" si="64"/>
        <v>2.579762544583962E-2</v>
      </c>
      <c r="K181" s="3">
        <f t="shared" si="64"/>
        <v>8.9438709407782396E-3</v>
      </c>
      <c r="L181" s="15" t="str">
        <f t="shared" si="65"/>
        <v/>
      </c>
      <c r="M181" s="12">
        <v>0.45150362082950213</v>
      </c>
      <c r="N181" s="15" t="str">
        <f t="shared" si="45"/>
        <v/>
      </c>
      <c r="O181" s="15" t="str">
        <f t="shared" si="46"/>
        <v>Exit Trade</v>
      </c>
      <c r="P181" s="15" t="str">
        <f t="shared" si="47"/>
        <v/>
      </c>
      <c r="Q181" s="15">
        <f t="shared" si="48"/>
        <v>1010.3</v>
      </c>
      <c r="R181" s="15" t="str">
        <f t="shared" si="49"/>
        <v/>
      </c>
      <c r="S181" s="15">
        <f t="shared" si="50"/>
        <v>1172.05</v>
      </c>
      <c r="T181" s="18" t="str">
        <f t="shared" si="51"/>
        <v/>
      </c>
      <c r="U181" s="18">
        <f t="shared" si="52"/>
        <v>1.5223835602672941E-2</v>
      </c>
      <c r="V181" s="18" t="str">
        <f t="shared" si="53"/>
        <v/>
      </c>
      <c r="W181" s="18">
        <f t="shared" si="54"/>
        <v>4.3538262921248148E-2</v>
      </c>
      <c r="X181" s="18" t="str">
        <f t="shared" si="55"/>
        <v/>
      </c>
      <c r="Y181" s="18" t="str">
        <f t="shared" si="56"/>
        <v/>
      </c>
      <c r="Z181" s="18" t="str">
        <f t="shared" si="57"/>
        <v/>
      </c>
      <c r="AA181" s="18" t="str">
        <f t="shared" si="58"/>
        <v/>
      </c>
    </row>
    <row r="182" spans="1:27">
      <c r="A182" s="11">
        <v>42268</v>
      </c>
      <c r="B182" s="12">
        <v>1052.95</v>
      </c>
      <c r="C182" s="12">
        <v>1207.3</v>
      </c>
      <c r="D182" s="9">
        <f t="shared" si="44"/>
        <v>-5.9407451706675295E-2</v>
      </c>
      <c r="E182" s="9">
        <f t="shared" si="59"/>
        <v>-6.4045588212399654E-2</v>
      </c>
      <c r="F182" s="9">
        <f t="shared" si="60"/>
        <v>7.4753640229754696E-3</v>
      </c>
      <c r="G182" s="9">
        <f t="shared" si="61"/>
        <v>-4.7226019160704846E-2</v>
      </c>
      <c r="H182" s="9">
        <f t="shared" si="62"/>
        <v>-8.0865157264094462E-2</v>
      </c>
      <c r="I182" s="9">
        <f t="shared" si="63"/>
        <v>0.62045627363016509</v>
      </c>
      <c r="J182" s="3">
        <f t="shared" si="64"/>
        <v>3.0483448440105222E-3</v>
      </c>
      <c r="K182" s="3">
        <f t="shared" si="64"/>
        <v>2.0711652375626527E-4</v>
      </c>
      <c r="L182" s="15" t="str">
        <f t="shared" si="65"/>
        <v/>
      </c>
      <c r="M182" s="12">
        <v>0.45150362082950213</v>
      </c>
      <c r="N182" s="15" t="str">
        <f t="shared" si="45"/>
        <v/>
      </c>
      <c r="O182" s="15" t="str">
        <f t="shared" si="46"/>
        <v>Exit Trade</v>
      </c>
      <c r="P182" s="15" t="str">
        <f t="shared" si="47"/>
        <v/>
      </c>
      <c r="Q182" s="15">
        <f t="shared" si="48"/>
        <v>1010.3</v>
      </c>
      <c r="R182" s="15" t="str">
        <f t="shared" si="49"/>
        <v/>
      </c>
      <c r="S182" s="15">
        <f t="shared" si="50"/>
        <v>1172.05</v>
      </c>
      <c r="T182" s="18" t="str">
        <f t="shared" si="51"/>
        <v/>
      </c>
      <c r="U182" s="18">
        <f t="shared" si="52"/>
        <v>1.5223835602672941E-2</v>
      </c>
      <c r="V182" s="18" t="str">
        <f t="shared" si="53"/>
        <v/>
      </c>
      <c r="W182" s="18">
        <f t="shared" si="54"/>
        <v>4.3538262921248148E-2</v>
      </c>
      <c r="X182" s="18" t="str">
        <f t="shared" si="55"/>
        <v/>
      </c>
      <c r="Y182" s="18" t="str">
        <f t="shared" si="56"/>
        <v/>
      </c>
      <c r="Z182" s="18" t="str">
        <f t="shared" si="57"/>
        <v/>
      </c>
      <c r="AA182" s="18" t="str">
        <f t="shared" si="58"/>
        <v/>
      </c>
    </row>
    <row r="183" spans="1:27">
      <c r="A183" s="11">
        <v>42269</v>
      </c>
      <c r="B183" s="12">
        <v>1030.6500000000001</v>
      </c>
      <c r="C183" s="12">
        <v>1168.5999999999999</v>
      </c>
      <c r="D183" s="9">
        <f t="shared" si="44"/>
        <v>-5.455467437765902E-2</v>
      </c>
      <c r="E183" s="9">
        <f t="shared" si="59"/>
        <v>-6.3314024199637706E-2</v>
      </c>
      <c r="F183" s="9">
        <f t="shared" si="60"/>
        <v>7.2858405903992209E-3</v>
      </c>
      <c r="G183" s="9">
        <f t="shared" si="61"/>
        <v>-4.692088287123946E-2</v>
      </c>
      <c r="H183" s="9">
        <f t="shared" si="62"/>
        <v>-7.9707165528035945E-2</v>
      </c>
      <c r="I183" s="9">
        <f t="shared" si="63"/>
        <v>1.2022428590492571</v>
      </c>
      <c r="J183" s="3">
        <f t="shared" si="64"/>
        <v>-2.1178593475473625E-2</v>
      </c>
      <c r="K183" s="3">
        <f t="shared" si="64"/>
        <v>-3.2054998757558226E-2</v>
      </c>
      <c r="L183" s="15" t="str">
        <f t="shared" si="65"/>
        <v/>
      </c>
      <c r="M183" s="12">
        <v>0.45150362082950213</v>
      </c>
      <c r="N183" s="15" t="str">
        <f t="shared" si="45"/>
        <v/>
      </c>
      <c r="O183" s="15" t="str">
        <f t="shared" si="46"/>
        <v>Exit Trade</v>
      </c>
      <c r="P183" s="15" t="str">
        <f t="shared" si="47"/>
        <v/>
      </c>
      <c r="Q183" s="15">
        <f t="shared" si="48"/>
        <v>1010.3</v>
      </c>
      <c r="R183" s="15" t="str">
        <f t="shared" si="49"/>
        <v/>
      </c>
      <c r="S183" s="15">
        <f t="shared" si="50"/>
        <v>1172.05</v>
      </c>
      <c r="T183" s="18" t="str">
        <f t="shared" si="51"/>
        <v/>
      </c>
      <c r="U183" s="18">
        <f t="shared" si="52"/>
        <v>1.5223835602672941E-2</v>
      </c>
      <c r="V183" s="18" t="str">
        <f t="shared" si="53"/>
        <v/>
      </c>
      <c r="W183" s="18">
        <f t="shared" si="54"/>
        <v>4.3538262921248148E-2</v>
      </c>
      <c r="X183" s="18" t="str">
        <f t="shared" si="55"/>
        <v/>
      </c>
      <c r="Y183" s="18" t="str">
        <f t="shared" si="56"/>
        <v/>
      </c>
      <c r="Z183" s="18" t="str">
        <f t="shared" si="57"/>
        <v/>
      </c>
      <c r="AA183" s="18" t="str">
        <f t="shared" si="58"/>
        <v/>
      </c>
    </row>
    <row r="184" spans="1:27">
      <c r="A184" s="11">
        <v>42270</v>
      </c>
      <c r="B184" s="12">
        <v>1049.2</v>
      </c>
      <c r="C184" s="12">
        <v>1165.95</v>
      </c>
      <c r="D184" s="9">
        <f t="shared" si="44"/>
        <v>-4.5821644842852539E-2</v>
      </c>
      <c r="E184" s="9">
        <f t="shared" si="59"/>
        <v>-6.2457633439245493E-2</v>
      </c>
      <c r="F184" s="9">
        <f t="shared" si="60"/>
        <v>7.7818814066481145E-3</v>
      </c>
      <c r="G184" s="9">
        <f t="shared" si="61"/>
        <v>-4.4948400274287231E-2</v>
      </c>
      <c r="H184" s="9">
        <f t="shared" si="62"/>
        <v>-7.9966866604203754E-2</v>
      </c>
      <c r="I184" s="9">
        <f t="shared" si="63"/>
        <v>2.137784904069691</v>
      </c>
      <c r="J184" s="3">
        <f t="shared" si="64"/>
        <v>1.7998350555474656E-2</v>
      </c>
      <c r="K184" s="3">
        <f t="shared" si="64"/>
        <v>-2.2676707170972651E-3</v>
      </c>
      <c r="L184" s="15" t="str">
        <f t="shared" si="65"/>
        <v>Enter Trade</v>
      </c>
      <c r="M184" s="12">
        <v>2.137784904069691</v>
      </c>
      <c r="N184" s="15" t="str">
        <f t="shared" si="45"/>
        <v>Enter Trade</v>
      </c>
      <c r="O184" s="15" t="str">
        <f t="shared" si="46"/>
        <v>Enter Trade</v>
      </c>
      <c r="P184" s="15">
        <f t="shared" si="47"/>
        <v>1049.2</v>
      </c>
      <c r="Q184" s="15">
        <f t="shared" si="48"/>
        <v>1049.2</v>
      </c>
      <c r="R184" s="15">
        <f t="shared" si="49"/>
        <v>1165.95</v>
      </c>
      <c r="S184" s="15">
        <f t="shared" si="50"/>
        <v>1165.95</v>
      </c>
      <c r="T184" s="18">
        <f t="shared" si="51"/>
        <v>1.7998350555474656E-2</v>
      </c>
      <c r="U184" s="18">
        <f t="shared" si="52"/>
        <v>1.7998350555474656E-2</v>
      </c>
      <c r="V184" s="18">
        <f t="shared" si="53"/>
        <v>-2.2676707170972651E-3</v>
      </c>
      <c r="W184" s="18">
        <f t="shared" si="54"/>
        <v>-2.2676707170972651E-3</v>
      </c>
      <c r="X184" s="18" t="str">
        <f t="shared" si="55"/>
        <v/>
      </c>
      <c r="Y184" s="18" t="str">
        <f t="shared" si="56"/>
        <v/>
      </c>
      <c r="Z184" s="18" t="str">
        <f t="shared" si="57"/>
        <v/>
      </c>
      <c r="AA184" s="18" t="str">
        <f t="shared" si="58"/>
        <v/>
      </c>
    </row>
    <row r="185" spans="1:27">
      <c r="A185" s="11">
        <v>42271</v>
      </c>
      <c r="B185" s="12">
        <v>1051.4000000000001</v>
      </c>
      <c r="C185" s="12">
        <v>1181.8499999999999</v>
      </c>
      <c r="D185" s="9">
        <f t="shared" si="44"/>
        <v>-5.0794386852552012E-2</v>
      </c>
      <c r="E185" s="9">
        <f t="shared" si="59"/>
        <v>-6.1768254285316355E-2</v>
      </c>
      <c r="F185" s="9">
        <f t="shared" si="60"/>
        <v>7.8709856715399647E-3</v>
      </c>
      <c r="G185" s="9">
        <f t="shared" si="61"/>
        <v>-4.4058536524351433E-2</v>
      </c>
      <c r="H185" s="9">
        <f t="shared" si="62"/>
        <v>-7.9477972046281278E-2</v>
      </c>
      <c r="I185" s="9">
        <f t="shared" si="63"/>
        <v>1.3942176864130027</v>
      </c>
      <c r="J185" s="3">
        <f t="shared" si="64"/>
        <v>2.0968356843309621E-3</v>
      </c>
      <c r="K185" s="3">
        <f t="shared" si="64"/>
        <v>1.3636948411166742E-2</v>
      </c>
      <c r="L185" s="15" t="str">
        <f t="shared" si="65"/>
        <v/>
      </c>
      <c r="M185" s="12">
        <v>2.137784904069691</v>
      </c>
      <c r="N185" s="15" t="str">
        <f t="shared" si="45"/>
        <v/>
      </c>
      <c r="O185" s="15" t="str">
        <f t="shared" si="46"/>
        <v>Enter Trade</v>
      </c>
      <c r="P185" s="15" t="str">
        <f t="shared" si="47"/>
        <v/>
      </c>
      <c r="Q185" s="15">
        <f t="shared" si="48"/>
        <v>1049.2</v>
      </c>
      <c r="R185" s="15" t="str">
        <f t="shared" si="49"/>
        <v/>
      </c>
      <c r="S185" s="15">
        <f t="shared" si="50"/>
        <v>1165.95</v>
      </c>
      <c r="T185" s="18" t="str">
        <f t="shared" si="51"/>
        <v/>
      </c>
      <c r="U185" s="18">
        <f t="shared" si="52"/>
        <v>1.7998350555474656E-2</v>
      </c>
      <c r="V185" s="18" t="str">
        <f t="shared" si="53"/>
        <v/>
      </c>
      <c r="W185" s="18">
        <f t="shared" si="54"/>
        <v>-2.2676707170972651E-3</v>
      </c>
      <c r="X185" s="18" t="str">
        <f t="shared" si="55"/>
        <v/>
      </c>
      <c r="Y185" s="18" t="str">
        <f t="shared" si="56"/>
        <v/>
      </c>
      <c r="Z185" s="18" t="str">
        <f t="shared" si="57"/>
        <v/>
      </c>
      <c r="AA185" s="18" t="str">
        <f t="shared" si="58"/>
        <v/>
      </c>
    </row>
    <row r="186" spans="1:27">
      <c r="A186" s="11">
        <v>42275</v>
      </c>
      <c r="B186" s="12">
        <v>1046.4000000000001</v>
      </c>
      <c r="C186" s="12">
        <v>1172.1500000000001</v>
      </c>
      <c r="D186" s="9">
        <f t="shared" si="44"/>
        <v>-4.9285460909950438E-2</v>
      </c>
      <c r="E186" s="9">
        <f t="shared" si="59"/>
        <v>-6.1181750613583885E-2</v>
      </c>
      <c r="F186" s="9">
        <f t="shared" si="60"/>
        <v>8.1282495861867907E-3</v>
      </c>
      <c r="G186" s="9">
        <f t="shared" si="61"/>
        <v>-4.2893189044663604E-2</v>
      </c>
      <c r="H186" s="9">
        <f t="shared" si="62"/>
        <v>-7.9470312182504166E-2</v>
      </c>
      <c r="I186" s="9">
        <f t="shared" si="63"/>
        <v>1.4635733779447537</v>
      </c>
      <c r="J186" s="3">
        <f t="shared" si="64"/>
        <v>-4.7555640098915731E-3</v>
      </c>
      <c r="K186" s="3">
        <f t="shared" si="64"/>
        <v>-8.2074713373099968E-3</v>
      </c>
      <c r="L186" s="15" t="str">
        <f t="shared" si="65"/>
        <v/>
      </c>
      <c r="M186" s="12">
        <v>2.137784904069691</v>
      </c>
      <c r="N186" s="15" t="str">
        <f t="shared" si="45"/>
        <v/>
      </c>
      <c r="O186" s="15" t="str">
        <f t="shared" si="46"/>
        <v>Enter Trade</v>
      </c>
      <c r="P186" s="15" t="str">
        <f t="shared" si="47"/>
        <v/>
      </c>
      <c r="Q186" s="15">
        <f t="shared" si="48"/>
        <v>1049.2</v>
      </c>
      <c r="R186" s="15" t="str">
        <f t="shared" si="49"/>
        <v/>
      </c>
      <c r="S186" s="15">
        <f t="shared" si="50"/>
        <v>1165.95</v>
      </c>
      <c r="T186" s="18" t="str">
        <f t="shared" si="51"/>
        <v/>
      </c>
      <c r="U186" s="18">
        <f t="shared" si="52"/>
        <v>1.7998350555474656E-2</v>
      </c>
      <c r="V186" s="18" t="str">
        <f t="shared" si="53"/>
        <v/>
      </c>
      <c r="W186" s="18">
        <f t="shared" si="54"/>
        <v>-2.2676707170972651E-3</v>
      </c>
      <c r="X186" s="18" t="str">
        <f t="shared" si="55"/>
        <v/>
      </c>
      <c r="Y186" s="18" t="str">
        <f t="shared" si="56"/>
        <v/>
      </c>
      <c r="Z186" s="18" t="str">
        <f t="shared" si="57"/>
        <v/>
      </c>
      <c r="AA186" s="18" t="str">
        <f t="shared" si="58"/>
        <v/>
      </c>
    </row>
    <row r="187" spans="1:27">
      <c r="A187" s="11">
        <v>42276</v>
      </c>
      <c r="B187" s="12">
        <v>1064.8</v>
      </c>
      <c r="C187" s="12">
        <v>1216.8</v>
      </c>
      <c r="D187" s="9">
        <f t="shared" si="44"/>
        <v>-5.7951158578323295E-2</v>
      </c>
      <c r="E187" s="9">
        <f t="shared" si="59"/>
        <v>-6.0719326555715228E-2</v>
      </c>
      <c r="F187" s="9">
        <f t="shared" si="60"/>
        <v>7.8931474399956993E-3</v>
      </c>
      <c r="G187" s="9">
        <f t="shared" si="61"/>
        <v>-4.2959744815724905E-2</v>
      </c>
      <c r="H187" s="9">
        <f t="shared" si="62"/>
        <v>-7.8478908295705557E-2</v>
      </c>
      <c r="I187" s="9">
        <f t="shared" si="63"/>
        <v>0.35070521594025128</v>
      </c>
      <c r="J187" s="3">
        <f t="shared" si="64"/>
        <v>1.7584097859327085E-2</v>
      </c>
      <c r="K187" s="3">
        <f t="shared" si="64"/>
        <v>3.8092394318133223E-2</v>
      </c>
      <c r="L187" s="15" t="str">
        <f t="shared" si="65"/>
        <v>Exit Trade</v>
      </c>
      <c r="M187" s="12">
        <v>0.35070521594025128</v>
      </c>
      <c r="N187" s="15" t="str">
        <f t="shared" si="45"/>
        <v>Exit Trade</v>
      </c>
      <c r="O187" s="15" t="str">
        <f t="shared" si="46"/>
        <v>Exit Trade</v>
      </c>
      <c r="P187" s="15">
        <f t="shared" si="47"/>
        <v>1064.8</v>
      </c>
      <c r="Q187" s="15">
        <f t="shared" si="48"/>
        <v>1064.8</v>
      </c>
      <c r="R187" s="15">
        <f t="shared" si="49"/>
        <v>1216.8</v>
      </c>
      <c r="S187" s="15">
        <f t="shared" si="50"/>
        <v>1216.8</v>
      </c>
      <c r="T187" s="18">
        <f t="shared" si="51"/>
        <v>1.7584097859327085E-2</v>
      </c>
      <c r="U187" s="18">
        <f t="shared" si="52"/>
        <v>1.7584097859327085E-2</v>
      </c>
      <c r="V187" s="18">
        <f t="shared" si="53"/>
        <v>3.8092394318133223E-2</v>
      </c>
      <c r="W187" s="18">
        <f t="shared" si="54"/>
        <v>3.8092394318133223E-2</v>
      </c>
      <c r="X187" s="18">
        <f t="shared" si="55"/>
        <v>-1.4868471216164636E-2</v>
      </c>
      <c r="Y187" s="18">
        <f t="shared" si="56"/>
        <v>4.3612504824392051E-2</v>
      </c>
      <c r="Z187" s="18">
        <f t="shared" si="57"/>
        <v>2.8744033608227415E-2</v>
      </c>
      <c r="AA187" s="18">
        <f t="shared" si="58"/>
        <v>1.4372016804113708E-2</v>
      </c>
    </row>
    <row r="188" spans="1:27">
      <c r="A188" s="11">
        <v>42277</v>
      </c>
      <c r="B188" s="12">
        <v>1068.8</v>
      </c>
      <c r="C188" s="12">
        <v>1212.75</v>
      </c>
      <c r="D188" s="9">
        <f t="shared" si="44"/>
        <v>-5.487483816663076E-2</v>
      </c>
      <c r="E188" s="9">
        <f t="shared" si="59"/>
        <v>-6.024680478237255E-2</v>
      </c>
      <c r="F188" s="9">
        <f t="shared" si="60"/>
        <v>7.8009790530688058E-3</v>
      </c>
      <c r="G188" s="9">
        <f t="shared" si="61"/>
        <v>-4.2694601912967735E-2</v>
      </c>
      <c r="H188" s="9">
        <f t="shared" si="62"/>
        <v>-7.7799007651777358E-2</v>
      </c>
      <c r="I188" s="9">
        <f t="shared" si="63"/>
        <v>0.6886272324534094</v>
      </c>
      <c r="J188" s="3">
        <f t="shared" si="64"/>
        <v>3.7565740045078888E-3</v>
      </c>
      <c r="K188" s="3">
        <f t="shared" si="64"/>
        <v>-3.3284023668638681E-3</v>
      </c>
      <c r="L188" s="15" t="str">
        <f t="shared" si="65"/>
        <v/>
      </c>
      <c r="M188" s="12">
        <v>0.35070521594025128</v>
      </c>
      <c r="N188" s="15" t="str">
        <f t="shared" si="45"/>
        <v/>
      </c>
      <c r="O188" s="15" t="str">
        <f t="shared" si="46"/>
        <v>Exit Trade</v>
      </c>
      <c r="P188" s="15" t="str">
        <f t="shared" si="47"/>
        <v/>
      </c>
      <c r="Q188" s="15">
        <f t="shared" si="48"/>
        <v>1064.8</v>
      </c>
      <c r="R188" s="15" t="str">
        <f t="shared" si="49"/>
        <v/>
      </c>
      <c r="S188" s="15">
        <f t="shared" si="50"/>
        <v>1216.8</v>
      </c>
      <c r="T188" s="18" t="str">
        <f t="shared" si="51"/>
        <v/>
      </c>
      <c r="U188" s="18">
        <f t="shared" si="52"/>
        <v>1.7584097859327085E-2</v>
      </c>
      <c r="V188" s="18" t="str">
        <f t="shared" si="53"/>
        <v/>
      </c>
      <c r="W188" s="18">
        <f t="shared" si="54"/>
        <v>3.8092394318133223E-2</v>
      </c>
      <c r="X188" s="18" t="str">
        <f t="shared" si="55"/>
        <v/>
      </c>
      <c r="Y188" s="18" t="str">
        <f t="shared" si="56"/>
        <v/>
      </c>
      <c r="Z188" s="18" t="str">
        <f t="shared" si="57"/>
        <v/>
      </c>
      <c r="AA188" s="18" t="str">
        <f t="shared" si="58"/>
        <v/>
      </c>
    </row>
    <row r="189" spans="1:27">
      <c r="A189" s="11">
        <v>42278</v>
      </c>
      <c r="B189" s="12">
        <v>1067.6500000000001</v>
      </c>
      <c r="C189" s="12">
        <v>1196.5999999999999</v>
      </c>
      <c r="D189" s="9">
        <f t="shared" si="44"/>
        <v>-4.9520094110286711E-2</v>
      </c>
      <c r="E189" s="9">
        <f t="shared" si="59"/>
        <v>-5.9680866582999779E-2</v>
      </c>
      <c r="F189" s="9">
        <f t="shared" si="60"/>
        <v>7.9463204420394777E-3</v>
      </c>
      <c r="G189" s="9">
        <f t="shared" si="61"/>
        <v>-4.1801645588410957E-2</v>
      </c>
      <c r="H189" s="9">
        <f t="shared" si="62"/>
        <v>-7.7560087577588602E-2</v>
      </c>
      <c r="I189" s="9">
        <f t="shared" si="63"/>
        <v>1.2786764071277796</v>
      </c>
      <c r="J189" s="3">
        <f t="shared" si="64"/>
        <v>-1.0759730538920879E-3</v>
      </c>
      <c r="K189" s="3">
        <f t="shared" si="64"/>
        <v>-1.3316841888270535E-2</v>
      </c>
      <c r="L189" s="15" t="str">
        <f t="shared" si="65"/>
        <v/>
      </c>
      <c r="M189" s="12">
        <v>0.35070521594025128</v>
      </c>
      <c r="N189" s="15" t="str">
        <f t="shared" si="45"/>
        <v/>
      </c>
      <c r="O189" s="15" t="str">
        <f t="shared" si="46"/>
        <v>Exit Trade</v>
      </c>
      <c r="P189" s="15" t="str">
        <f t="shared" si="47"/>
        <v/>
      </c>
      <c r="Q189" s="15">
        <f t="shared" si="48"/>
        <v>1064.8</v>
      </c>
      <c r="R189" s="15" t="str">
        <f t="shared" si="49"/>
        <v/>
      </c>
      <c r="S189" s="15">
        <f t="shared" si="50"/>
        <v>1216.8</v>
      </c>
      <c r="T189" s="18" t="str">
        <f t="shared" si="51"/>
        <v/>
      </c>
      <c r="U189" s="18">
        <f t="shared" si="52"/>
        <v>1.7584097859327085E-2</v>
      </c>
      <c r="V189" s="18" t="str">
        <f t="shared" si="53"/>
        <v/>
      </c>
      <c r="W189" s="18">
        <f t="shared" si="54"/>
        <v>3.8092394318133223E-2</v>
      </c>
      <c r="X189" s="18" t="str">
        <f t="shared" si="55"/>
        <v/>
      </c>
      <c r="Y189" s="18" t="str">
        <f t="shared" si="56"/>
        <v/>
      </c>
      <c r="Z189" s="18" t="str">
        <f t="shared" si="57"/>
        <v/>
      </c>
      <c r="AA189" s="18" t="str">
        <f t="shared" si="58"/>
        <v/>
      </c>
    </row>
    <row r="190" spans="1:27">
      <c r="A190" s="11">
        <v>42282</v>
      </c>
      <c r="B190" s="12">
        <v>1098.3499999999999</v>
      </c>
      <c r="C190" s="12">
        <v>1256.95</v>
      </c>
      <c r="D190" s="9">
        <f t="shared" si="44"/>
        <v>-5.8577247938368104E-2</v>
      </c>
      <c r="E190" s="9">
        <f t="shared" si="59"/>
        <v>-5.9469231168961412E-2</v>
      </c>
      <c r="F190" s="9">
        <f t="shared" si="60"/>
        <v>7.8861201852402779E-3</v>
      </c>
      <c r="G190" s="9">
        <f t="shared" si="61"/>
        <v>-4.172546075217079E-2</v>
      </c>
      <c r="H190" s="9">
        <f t="shared" si="62"/>
        <v>-7.7213001585752034E-2</v>
      </c>
      <c r="I190" s="9">
        <f t="shared" si="63"/>
        <v>0.11310799349250977</v>
      </c>
      <c r="J190" s="3">
        <f t="shared" si="64"/>
        <v>2.8754741722474421E-2</v>
      </c>
      <c r="K190" s="3">
        <f t="shared" si="64"/>
        <v>5.0434564599699264E-2</v>
      </c>
      <c r="L190" s="15" t="str">
        <f t="shared" si="65"/>
        <v>Exit Trade</v>
      </c>
      <c r="M190" s="12">
        <v>0.35070521594025128</v>
      </c>
      <c r="N190" s="15" t="str">
        <f t="shared" si="45"/>
        <v/>
      </c>
      <c r="O190" s="15" t="str">
        <f t="shared" si="46"/>
        <v>Exit Trade</v>
      </c>
      <c r="P190" s="15" t="str">
        <f t="shared" si="47"/>
        <v/>
      </c>
      <c r="Q190" s="15">
        <f t="shared" si="48"/>
        <v>1064.8</v>
      </c>
      <c r="R190" s="15" t="str">
        <f t="shared" si="49"/>
        <v/>
      </c>
      <c r="S190" s="15">
        <f t="shared" si="50"/>
        <v>1216.8</v>
      </c>
      <c r="T190" s="18" t="str">
        <f t="shared" si="51"/>
        <v/>
      </c>
      <c r="U190" s="18">
        <f t="shared" si="52"/>
        <v>1.7584097859327085E-2</v>
      </c>
      <c r="V190" s="18" t="str">
        <f t="shared" si="53"/>
        <v/>
      </c>
      <c r="W190" s="18">
        <f t="shared" si="54"/>
        <v>3.8092394318133223E-2</v>
      </c>
      <c r="X190" s="18" t="str">
        <f t="shared" si="55"/>
        <v/>
      </c>
      <c r="Y190" s="18" t="str">
        <f t="shared" si="56"/>
        <v/>
      </c>
      <c r="Z190" s="18" t="str">
        <f t="shared" si="57"/>
        <v/>
      </c>
      <c r="AA190" s="18" t="str">
        <f t="shared" si="58"/>
        <v/>
      </c>
    </row>
    <row r="191" spans="1:27">
      <c r="A191" s="11">
        <v>42283</v>
      </c>
      <c r="B191" s="12">
        <v>1085.95</v>
      </c>
      <c r="C191" s="12">
        <v>1265.2</v>
      </c>
      <c r="D191" s="9">
        <f t="shared" si="44"/>
        <v>-6.6349353593056951E-2</v>
      </c>
      <c r="E191" s="9">
        <f t="shared" si="59"/>
        <v>-5.9494608982640328E-2</v>
      </c>
      <c r="F191" s="9">
        <f t="shared" si="60"/>
        <v>7.9076851587255876E-3</v>
      </c>
      <c r="G191" s="9">
        <f t="shared" si="61"/>
        <v>-4.1702317375507753E-2</v>
      </c>
      <c r="H191" s="9">
        <f t="shared" si="62"/>
        <v>-7.7286900589772903E-2</v>
      </c>
      <c r="I191" s="9">
        <f t="shared" si="63"/>
        <v>-0.86684591923249288</v>
      </c>
      <c r="J191" s="3">
        <f t="shared" si="64"/>
        <v>-1.1289661765375212E-2</v>
      </c>
      <c r="K191" s="3">
        <f t="shared" si="64"/>
        <v>6.5635069016269539E-3</v>
      </c>
      <c r="L191" s="15" t="str">
        <f t="shared" si="65"/>
        <v/>
      </c>
      <c r="M191" s="12">
        <v>0.35070521594025128</v>
      </c>
      <c r="N191" s="15" t="str">
        <f t="shared" si="45"/>
        <v/>
      </c>
      <c r="O191" s="15" t="str">
        <f t="shared" si="46"/>
        <v>Exit Trade</v>
      </c>
      <c r="P191" s="15" t="str">
        <f t="shared" si="47"/>
        <v/>
      </c>
      <c r="Q191" s="15">
        <f t="shared" si="48"/>
        <v>1064.8</v>
      </c>
      <c r="R191" s="15" t="str">
        <f t="shared" si="49"/>
        <v/>
      </c>
      <c r="S191" s="15">
        <f t="shared" si="50"/>
        <v>1216.8</v>
      </c>
      <c r="T191" s="18" t="str">
        <f t="shared" si="51"/>
        <v/>
      </c>
      <c r="U191" s="18">
        <f t="shared" si="52"/>
        <v>1.7584097859327085E-2</v>
      </c>
      <c r="V191" s="18" t="str">
        <f t="shared" si="53"/>
        <v/>
      </c>
      <c r="W191" s="18">
        <f t="shared" si="54"/>
        <v>3.8092394318133223E-2</v>
      </c>
      <c r="X191" s="18" t="str">
        <f t="shared" si="55"/>
        <v/>
      </c>
      <c r="Y191" s="18" t="str">
        <f t="shared" si="56"/>
        <v/>
      </c>
      <c r="Z191" s="18" t="str">
        <f t="shared" si="57"/>
        <v/>
      </c>
      <c r="AA191" s="18" t="str">
        <f t="shared" si="58"/>
        <v/>
      </c>
    </row>
    <row r="192" spans="1:27">
      <c r="A192" s="11">
        <v>42284</v>
      </c>
      <c r="B192" s="12">
        <v>1087.75</v>
      </c>
      <c r="C192" s="12">
        <v>1277.45</v>
      </c>
      <c r="D192" s="9">
        <f t="shared" si="44"/>
        <v>-6.9814818682268256E-2</v>
      </c>
      <c r="E192" s="9">
        <f t="shared" si="59"/>
        <v>-5.9705637407397885E-2</v>
      </c>
      <c r="F192" s="9">
        <f t="shared" si="60"/>
        <v>8.0999549210098651E-3</v>
      </c>
      <c r="G192" s="9">
        <f t="shared" si="61"/>
        <v>-4.1480738835125687E-2</v>
      </c>
      <c r="H192" s="9">
        <f t="shared" si="62"/>
        <v>-7.793053597967009E-2</v>
      </c>
      <c r="I192" s="9">
        <f t="shared" si="63"/>
        <v>-1.248054016775936</v>
      </c>
      <c r="J192" s="3">
        <f t="shared" si="64"/>
        <v>1.6575348772963345E-3</v>
      </c>
      <c r="K192" s="3">
        <f t="shared" si="64"/>
        <v>9.6822636737274731E-3</v>
      </c>
      <c r="L192" s="15" t="str">
        <f t="shared" si="65"/>
        <v/>
      </c>
      <c r="M192" s="12">
        <v>0.35070521594025128</v>
      </c>
      <c r="N192" s="15" t="str">
        <f t="shared" si="45"/>
        <v/>
      </c>
      <c r="O192" s="15" t="str">
        <f t="shared" si="46"/>
        <v>Exit Trade</v>
      </c>
      <c r="P192" s="15" t="str">
        <f t="shared" si="47"/>
        <v/>
      </c>
      <c r="Q192" s="15">
        <f t="shared" si="48"/>
        <v>1064.8</v>
      </c>
      <c r="R192" s="15" t="str">
        <f t="shared" si="49"/>
        <v/>
      </c>
      <c r="S192" s="15">
        <f t="shared" si="50"/>
        <v>1216.8</v>
      </c>
      <c r="T192" s="18" t="str">
        <f t="shared" si="51"/>
        <v/>
      </c>
      <c r="U192" s="18">
        <f t="shared" si="52"/>
        <v>1.7584097859327085E-2</v>
      </c>
      <c r="V192" s="18" t="str">
        <f t="shared" si="53"/>
        <v/>
      </c>
      <c r="W192" s="18">
        <f t="shared" si="54"/>
        <v>3.8092394318133223E-2</v>
      </c>
      <c r="X192" s="18" t="str">
        <f t="shared" si="55"/>
        <v/>
      </c>
      <c r="Y192" s="18" t="str">
        <f t="shared" si="56"/>
        <v/>
      </c>
      <c r="Z192" s="18" t="str">
        <f t="shared" si="57"/>
        <v/>
      </c>
      <c r="AA192" s="18" t="str">
        <f t="shared" si="58"/>
        <v/>
      </c>
    </row>
    <row r="193" spans="1:27">
      <c r="A193" s="11">
        <v>42285</v>
      </c>
      <c r="B193" s="12">
        <v>1083.0999999999999</v>
      </c>
      <c r="C193" s="12">
        <v>1278.0999999999999</v>
      </c>
      <c r="D193" s="9">
        <f t="shared" si="44"/>
        <v>-7.1896279012523504E-2</v>
      </c>
      <c r="E193" s="9">
        <f t="shared" si="59"/>
        <v>-6.0130367286515315E-2</v>
      </c>
      <c r="F193" s="9">
        <f t="shared" si="60"/>
        <v>8.3986140456950627E-3</v>
      </c>
      <c r="G193" s="9">
        <f t="shared" si="61"/>
        <v>-4.1233485683701429E-2</v>
      </c>
      <c r="H193" s="9">
        <f t="shared" si="62"/>
        <v>-7.9027248889329202E-2</v>
      </c>
      <c r="I193" s="9">
        <f t="shared" si="63"/>
        <v>-1.4009349235471922</v>
      </c>
      <c r="J193" s="3">
        <f t="shared" si="64"/>
        <v>-4.2748793380832832E-3</v>
      </c>
      <c r="K193" s="3">
        <f t="shared" si="64"/>
        <v>5.0882617714968379E-4</v>
      </c>
      <c r="L193" s="15" t="str">
        <f t="shared" si="65"/>
        <v/>
      </c>
      <c r="M193" s="12">
        <v>0.35070521594025128</v>
      </c>
      <c r="N193" s="15" t="str">
        <f t="shared" si="45"/>
        <v/>
      </c>
      <c r="O193" s="15" t="str">
        <f t="shared" si="46"/>
        <v>Exit Trade</v>
      </c>
      <c r="P193" s="15" t="str">
        <f t="shared" si="47"/>
        <v/>
      </c>
      <c r="Q193" s="15">
        <f t="shared" si="48"/>
        <v>1064.8</v>
      </c>
      <c r="R193" s="15" t="str">
        <f t="shared" si="49"/>
        <v/>
      </c>
      <c r="S193" s="15">
        <f t="shared" si="50"/>
        <v>1216.8</v>
      </c>
      <c r="T193" s="18" t="str">
        <f t="shared" si="51"/>
        <v/>
      </c>
      <c r="U193" s="18">
        <f t="shared" si="52"/>
        <v>1.7584097859327085E-2</v>
      </c>
      <c r="V193" s="18" t="str">
        <f t="shared" si="53"/>
        <v/>
      </c>
      <c r="W193" s="18">
        <f t="shared" si="54"/>
        <v>3.8092394318133223E-2</v>
      </c>
      <c r="X193" s="18" t="str">
        <f t="shared" si="55"/>
        <v/>
      </c>
      <c r="Y193" s="18" t="str">
        <f t="shared" si="56"/>
        <v/>
      </c>
      <c r="Z193" s="18" t="str">
        <f t="shared" si="57"/>
        <v/>
      </c>
      <c r="AA193" s="18" t="str">
        <f t="shared" si="58"/>
        <v/>
      </c>
    </row>
    <row r="194" spans="1:27">
      <c r="A194" s="11">
        <v>42286</v>
      </c>
      <c r="B194" s="12">
        <v>1086.1500000000001</v>
      </c>
      <c r="C194" s="12">
        <v>1291.7</v>
      </c>
      <c r="D194" s="9">
        <f t="shared" si="44"/>
        <v>-7.5271853041340986E-2</v>
      </c>
      <c r="E194" s="9">
        <f t="shared" si="59"/>
        <v>-6.0936951149759624E-2</v>
      </c>
      <c r="F194" s="9">
        <f t="shared" si="60"/>
        <v>8.6568697094713664E-3</v>
      </c>
      <c r="G194" s="9">
        <f t="shared" si="61"/>
        <v>-4.145899430344905E-2</v>
      </c>
      <c r="H194" s="9">
        <f t="shared" si="62"/>
        <v>-8.0414907996070206E-2</v>
      </c>
      <c r="I194" s="9">
        <f t="shared" si="63"/>
        <v>-1.6558989996000211</v>
      </c>
      <c r="J194" s="3">
        <f t="shared" si="64"/>
        <v>2.8159911365526562E-3</v>
      </c>
      <c r="K194" s="3">
        <f t="shared" si="64"/>
        <v>1.0640794929974287E-2</v>
      </c>
      <c r="L194" s="15" t="str">
        <f t="shared" si="65"/>
        <v>Enter Trade</v>
      </c>
      <c r="M194" s="12">
        <v>-1.6558989996000211</v>
      </c>
      <c r="N194" s="15" t="str">
        <f t="shared" si="45"/>
        <v>Enter Trade</v>
      </c>
      <c r="O194" s="15" t="str">
        <f t="shared" si="46"/>
        <v>Enter Trade</v>
      </c>
      <c r="P194" s="15">
        <f t="shared" si="47"/>
        <v>1086.1500000000001</v>
      </c>
      <c r="Q194" s="15">
        <f t="shared" si="48"/>
        <v>1086.1500000000001</v>
      </c>
      <c r="R194" s="15">
        <f t="shared" si="49"/>
        <v>1291.7</v>
      </c>
      <c r="S194" s="15">
        <f t="shared" si="50"/>
        <v>1291.7</v>
      </c>
      <c r="T194" s="18">
        <f t="shared" si="51"/>
        <v>2.8159911365526562E-3</v>
      </c>
      <c r="U194" s="18">
        <f t="shared" si="52"/>
        <v>2.8159911365526562E-3</v>
      </c>
      <c r="V194" s="18">
        <f t="shared" si="53"/>
        <v>1.0640794929974287E-2</v>
      </c>
      <c r="W194" s="18">
        <f t="shared" si="54"/>
        <v>1.0640794929974287E-2</v>
      </c>
      <c r="X194" s="18" t="str">
        <f t="shared" si="55"/>
        <v/>
      </c>
      <c r="Y194" s="18" t="str">
        <f t="shared" si="56"/>
        <v/>
      </c>
      <c r="Z194" s="18" t="str">
        <f t="shared" si="57"/>
        <v/>
      </c>
      <c r="AA194" s="18" t="str">
        <f t="shared" si="58"/>
        <v/>
      </c>
    </row>
    <row r="195" spans="1:27">
      <c r="A195" s="11">
        <v>42289</v>
      </c>
      <c r="B195" s="12">
        <v>1080.55</v>
      </c>
      <c r="C195" s="12">
        <v>1270.25</v>
      </c>
      <c r="D195" s="9">
        <f t="shared" ref="D195:D258" si="66">LOG(B195/C195)</f>
        <v>-7.0244335906166508E-2</v>
      </c>
      <c r="E195" s="9">
        <f t="shared" si="59"/>
        <v>-6.206190389975514E-2</v>
      </c>
      <c r="F195" s="9">
        <f t="shared" si="60"/>
        <v>7.4846742379839253E-3</v>
      </c>
      <c r="G195" s="9">
        <f t="shared" si="61"/>
        <v>-4.5221386864291307E-2</v>
      </c>
      <c r="H195" s="9">
        <f t="shared" si="62"/>
        <v>-7.8902420935218973E-2</v>
      </c>
      <c r="I195" s="9">
        <f t="shared" si="63"/>
        <v>-1.0932248680759407</v>
      </c>
      <c r="J195" s="3">
        <f t="shared" si="64"/>
        <v>-5.1558256226121035E-3</v>
      </c>
      <c r="K195" s="3">
        <f t="shared" si="64"/>
        <v>-1.6606023070372414E-2</v>
      </c>
      <c r="L195" s="15" t="str">
        <f t="shared" si="65"/>
        <v/>
      </c>
      <c r="M195" s="12">
        <v>-1.6558989996000211</v>
      </c>
      <c r="N195" s="15" t="str">
        <f t="shared" si="45"/>
        <v/>
      </c>
      <c r="O195" s="15" t="str">
        <f t="shared" si="46"/>
        <v>Enter Trade</v>
      </c>
      <c r="P195" s="15" t="str">
        <f t="shared" si="47"/>
        <v/>
      </c>
      <c r="Q195" s="15">
        <f t="shared" si="48"/>
        <v>1086.1500000000001</v>
      </c>
      <c r="R195" s="15" t="str">
        <f t="shared" si="49"/>
        <v/>
      </c>
      <c r="S195" s="15">
        <f t="shared" si="50"/>
        <v>1291.7</v>
      </c>
      <c r="T195" s="18" t="str">
        <f t="shared" si="51"/>
        <v/>
      </c>
      <c r="U195" s="18">
        <f t="shared" si="52"/>
        <v>2.8159911365526562E-3</v>
      </c>
      <c r="V195" s="18" t="str">
        <f t="shared" si="53"/>
        <v/>
      </c>
      <c r="W195" s="18">
        <f t="shared" si="54"/>
        <v>1.0640794929974287E-2</v>
      </c>
      <c r="X195" s="18" t="str">
        <f t="shared" si="55"/>
        <v/>
      </c>
      <c r="Y195" s="18" t="str">
        <f t="shared" si="56"/>
        <v/>
      </c>
      <c r="Z195" s="18" t="str">
        <f t="shared" si="57"/>
        <v/>
      </c>
      <c r="AA195" s="18" t="str">
        <f t="shared" si="58"/>
        <v/>
      </c>
    </row>
    <row r="196" spans="1:27">
      <c r="A196" s="11">
        <v>42290</v>
      </c>
      <c r="B196" s="12">
        <v>1076.3499999999999</v>
      </c>
      <c r="C196" s="12">
        <v>1278.7</v>
      </c>
      <c r="D196" s="9">
        <f t="shared" si="66"/>
        <v>-7.481515002456085E-2</v>
      </c>
      <c r="E196" s="9">
        <f t="shared" si="59"/>
        <v>-6.230659010356121E-2</v>
      </c>
      <c r="F196" s="9">
        <f t="shared" si="60"/>
        <v>7.7818142623390174E-3</v>
      </c>
      <c r="G196" s="9">
        <f t="shared" si="61"/>
        <v>-4.4797508013298418E-2</v>
      </c>
      <c r="H196" s="9">
        <f t="shared" si="62"/>
        <v>-7.9815672193824003E-2</v>
      </c>
      <c r="I196" s="9">
        <f t="shared" si="63"/>
        <v>-1.6074092106690661</v>
      </c>
      <c r="J196" s="3">
        <f t="shared" si="64"/>
        <v>-3.8869094442645371E-3</v>
      </c>
      <c r="K196" s="3">
        <f t="shared" si="64"/>
        <v>6.6522338122417205E-3</v>
      </c>
      <c r="L196" s="15" t="str">
        <f t="shared" si="65"/>
        <v>Enter Trade</v>
      </c>
      <c r="M196" s="12">
        <v>-1.6558989996000211</v>
      </c>
      <c r="N196" s="15" t="str">
        <f t="shared" si="45"/>
        <v/>
      </c>
      <c r="O196" s="15" t="str">
        <f t="shared" si="46"/>
        <v>Enter Trade</v>
      </c>
      <c r="P196" s="15" t="str">
        <f t="shared" si="47"/>
        <v/>
      </c>
      <c r="Q196" s="15">
        <f t="shared" si="48"/>
        <v>1086.1500000000001</v>
      </c>
      <c r="R196" s="15" t="str">
        <f t="shared" si="49"/>
        <v/>
      </c>
      <c r="S196" s="15">
        <f t="shared" si="50"/>
        <v>1291.7</v>
      </c>
      <c r="T196" s="18" t="str">
        <f t="shared" si="51"/>
        <v/>
      </c>
      <c r="U196" s="18">
        <f t="shared" si="52"/>
        <v>2.8159911365526562E-3</v>
      </c>
      <c r="V196" s="18" t="str">
        <f t="shared" si="53"/>
        <v/>
      </c>
      <c r="W196" s="18">
        <f t="shared" si="54"/>
        <v>1.0640794929974287E-2</v>
      </c>
      <c r="X196" s="18" t="str">
        <f t="shared" si="55"/>
        <v/>
      </c>
      <c r="Y196" s="18" t="str">
        <f t="shared" si="56"/>
        <v/>
      </c>
      <c r="Z196" s="18" t="str">
        <f t="shared" si="57"/>
        <v/>
      </c>
      <c r="AA196" s="18" t="str">
        <f t="shared" si="58"/>
        <v/>
      </c>
    </row>
    <row r="197" spans="1:27">
      <c r="A197" s="11">
        <v>42291</v>
      </c>
      <c r="B197" s="12">
        <v>1084.75</v>
      </c>
      <c r="C197" s="12">
        <v>1294.1500000000001</v>
      </c>
      <c r="D197" s="9">
        <f t="shared" si="66"/>
        <v>-7.6654957869015647E-2</v>
      </c>
      <c r="E197" s="9">
        <f t="shared" si="59"/>
        <v>-6.2598543889125141E-2</v>
      </c>
      <c r="F197" s="9">
        <f t="shared" si="60"/>
        <v>8.1541518054814924E-3</v>
      </c>
      <c r="G197" s="9">
        <f t="shared" si="61"/>
        <v>-4.4251702326791785E-2</v>
      </c>
      <c r="H197" s="9">
        <f t="shared" si="62"/>
        <v>-8.094538545145849E-2</v>
      </c>
      <c r="I197" s="9">
        <f t="shared" si="63"/>
        <v>-1.723835208763383</v>
      </c>
      <c r="J197" s="3">
        <f t="shared" si="64"/>
        <v>7.8041529242347668E-3</v>
      </c>
      <c r="K197" s="3">
        <f t="shared" si="64"/>
        <v>1.2082583874247318E-2</v>
      </c>
      <c r="L197" s="15" t="str">
        <f t="shared" si="65"/>
        <v>Enter Trade</v>
      </c>
      <c r="M197" s="12">
        <v>-1.6558989996000211</v>
      </c>
      <c r="N197" s="15" t="str">
        <f t="shared" si="45"/>
        <v/>
      </c>
      <c r="O197" s="15" t="str">
        <f t="shared" si="46"/>
        <v>Enter Trade</v>
      </c>
      <c r="P197" s="15" t="str">
        <f t="shared" si="47"/>
        <v/>
      </c>
      <c r="Q197" s="15">
        <f t="shared" si="48"/>
        <v>1086.1500000000001</v>
      </c>
      <c r="R197" s="15" t="str">
        <f t="shared" si="49"/>
        <v/>
      </c>
      <c r="S197" s="15">
        <f t="shared" si="50"/>
        <v>1291.7</v>
      </c>
      <c r="T197" s="18" t="str">
        <f t="shared" si="51"/>
        <v/>
      </c>
      <c r="U197" s="18">
        <f t="shared" si="52"/>
        <v>2.8159911365526562E-3</v>
      </c>
      <c r="V197" s="18" t="str">
        <f t="shared" si="53"/>
        <v/>
      </c>
      <c r="W197" s="18">
        <f t="shared" si="54"/>
        <v>1.0640794929974287E-2</v>
      </c>
      <c r="X197" s="18" t="str">
        <f t="shared" si="55"/>
        <v/>
      </c>
      <c r="Y197" s="18" t="str">
        <f t="shared" si="56"/>
        <v/>
      </c>
      <c r="Z197" s="18" t="str">
        <f t="shared" si="57"/>
        <v/>
      </c>
      <c r="AA197" s="18" t="str">
        <f t="shared" si="58"/>
        <v/>
      </c>
    </row>
    <row r="198" spans="1:27">
      <c r="A198" s="11">
        <v>42292</v>
      </c>
      <c r="B198" s="12">
        <v>1084.1500000000001</v>
      </c>
      <c r="C198" s="12">
        <v>1294.7</v>
      </c>
      <c r="D198" s="9">
        <f t="shared" si="66"/>
        <v>-7.7079773856954178E-2</v>
      </c>
      <c r="E198" s="9">
        <f t="shared" si="59"/>
        <v>-6.308857246085052E-2</v>
      </c>
      <c r="F198" s="9">
        <f t="shared" si="60"/>
        <v>8.5715437461771782E-3</v>
      </c>
      <c r="G198" s="9">
        <f t="shared" si="61"/>
        <v>-4.3802599031951869E-2</v>
      </c>
      <c r="H198" s="9">
        <f t="shared" si="62"/>
        <v>-8.2374545889749171E-2</v>
      </c>
      <c r="I198" s="9">
        <f t="shared" si="63"/>
        <v>-1.6322848964451231</v>
      </c>
      <c r="J198" s="3">
        <f t="shared" si="64"/>
        <v>-5.5312283936382494E-4</v>
      </c>
      <c r="K198" s="3">
        <f t="shared" si="64"/>
        <v>4.2498937526558317E-4</v>
      </c>
      <c r="L198" s="15" t="str">
        <f t="shared" si="65"/>
        <v>Enter Trade</v>
      </c>
      <c r="M198" s="12">
        <v>-1.6558989996000211</v>
      </c>
      <c r="N198" s="15" t="str">
        <f t="shared" si="45"/>
        <v/>
      </c>
      <c r="O198" s="15" t="str">
        <f t="shared" si="46"/>
        <v>Enter Trade</v>
      </c>
      <c r="P198" s="15" t="str">
        <f t="shared" si="47"/>
        <v/>
      </c>
      <c r="Q198" s="15">
        <f t="shared" si="48"/>
        <v>1086.1500000000001</v>
      </c>
      <c r="R198" s="15" t="str">
        <f t="shared" si="49"/>
        <v/>
      </c>
      <c r="S198" s="15">
        <f t="shared" si="50"/>
        <v>1291.7</v>
      </c>
      <c r="T198" s="18" t="str">
        <f t="shared" si="51"/>
        <v/>
      </c>
      <c r="U198" s="18">
        <f t="shared" si="52"/>
        <v>2.8159911365526562E-3</v>
      </c>
      <c r="V198" s="18" t="str">
        <f t="shared" si="53"/>
        <v/>
      </c>
      <c r="W198" s="18">
        <f t="shared" si="54"/>
        <v>1.0640794929974287E-2</v>
      </c>
      <c r="X198" s="18" t="str">
        <f t="shared" si="55"/>
        <v/>
      </c>
      <c r="Y198" s="18" t="str">
        <f t="shared" si="56"/>
        <v/>
      </c>
      <c r="Z198" s="18" t="str">
        <f t="shared" si="57"/>
        <v/>
      </c>
      <c r="AA198" s="18" t="str">
        <f t="shared" si="58"/>
        <v/>
      </c>
    </row>
    <row r="199" spans="1:27">
      <c r="A199" s="11">
        <v>42293</v>
      </c>
      <c r="B199" s="12">
        <v>1100.05</v>
      </c>
      <c r="C199" s="12">
        <v>1311.6</v>
      </c>
      <c r="D199" s="9">
        <f t="shared" si="66"/>
        <v>-7.6388982629471969E-2</v>
      </c>
      <c r="E199" s="9">
        <f t="shared" si="59"/>
        <v>-6.3520203523477398E-2</v>
      </c>
      <c r="F199" s="9">
        <f t="shared" si="60"/>
        <v>8.9092313922615393E-3</v>
      </c>
      <c r="G199" s="9">
        <f t="shared" si="61"/>
        <v>-4.3474432890888932E-2</v>
      </c>
      <c r="H199" s="9">
        <f t="shared" si="62"/>
        <v>-8.356597415606587E-2</v>
      </c>
      <c r="I199" s="9">
        <f t="shared" si="63"/>
        <v>-1.4444320210576471</v>
      </c>
      <c r="J199" s="3">
        <f t="shared" si="64"/>
        <v>1.4665867269289179E-2</v>
      </c>
      <c r="K199" s="3">
        <f t="shared" si="64"/>
        <v>1.3053216961458147E-2</v>
      </c>
      <c r="L199" s="15" t="str">
        <f t="shared" si="65"/>
        <v/>
      </c>
      <c r="M199" s="12">
        <v>-1.6558989996000211</v>
      </c>
      <c r="N199" s="15" t="str">
        <f t="shared" si="45"/>
        <v/>
      </c>
      <c r="O199" s="15" t="str">
        <f t="shared" si="46"/>
        <v>Enter Trade</v>
      </c>
      <c r="P199" s="15" t="str">
        <f t="shared" si="47"/>
        <v/>
      </c>
      <c r="Q199" s="15">
        <f t="shared" si="48"/>
        <v>1086.1500000000001</v>
      </c>
      <c r="R199" s="15" t="str">
        <f t="shared" si="49"/>
        <v/>
      </c>
      <c r="S199" s="15">
        <f t="shared" si="50"/>
        <v>1291.7</v>
      </c>
      <c r="T199" s="18" t="str">
        <f t="shared" si="51"/>
        <v/>
      </c>
      <c r="U199" s="18">
        <f t="shared" si="52"/>
        <v>2.8159911365526562E-3</v>
      </c>
      <c r="V199" s="18" t="str">
        <f t="shared" si="53"/>
        <v/>
      </c>
      <c r="W199" s="18">
        <f t="shared" si="54"/>
        <v>1.0640794929974287E-2</v>
      </c>
      <c r="X199" s="18" t="str">
        <f t="shared" si="55"/>
        <v/>
      </c>
      <c r="Y199" s="18" t="str">
        <f t="shared" si="56"/>
        <v/>
      </c>
      <c r="Z199" s="18" t="str">
        <f t="shared" si="57"/>
        <v/>
      </c>
      <c r="AA199" s="18" t="str">
        <f t="shared" si="58"/>
        <v/>
      </c>
    </row>
    <row r="200" spans="1:27">
      <c r="A200" s="11">
        <v>42296</v>
      </c>
      <c r="B200" s="12">
        <v>1097.8</v>
      </c>
      <c r="C200" s="12">
        <v>1315.35</v>
      </c>
      <c r="D200" s="9">
        <f t="shared" si="66"/>
        <v>-7.8518102687183913E-2</v>
      </c>
      <c r="E200" s="9">
        <f t="shared" si="59"/>
        <v>-6.4385833142894769E-2</v>
      </c>
      <c r="F200" s="9">
        <f t="shared" si="60"/>
        <v>9.0667118462433253E-3</v>
      </c>
      <c r="G200" s="9">
        <f t="shared" si="61"/>
        <v>-4.3985731488847282E-2</v>
      </c>
      <c r="H200" s="9">
        <f t="shared" si="62"/>
        <v>-8.4785934796942256E-2</v>
      </c>
      <c r="I200" s="9">
        <f t="shared" si="63"/>
        <v>-1.5586984326787299</v>
      </c>
      <c r="J200" s="3">
        <f t="shared" si="64"/>
        <v>-2.0453615744738876E-3</v>
      </c>
      <c r="K200" s="3">
        <f t="shared" si="64"/>
        <v>2.8591033851784083E-3</v>
      </c>
      <c r="L200" s="15" t="str">
        <f t="shared" si="65"/>
        <v>Enter Trade</v>
      </c>
      <c r="M200" s="12">
        <v>-1.6558989996000211</v>
      </c>
      <c r="N200" s="15" t="str">
        <f t="shared" si="45"/>
        <v/>
      </c>
      <c r="O200" s="15" t="str">
        <f t="shared" si="46"/>
        <v>Enter Trade</v>
      </c>
      <c r="P200" s="15" t="str">
        <f t="shared" si="47"/>
        <v/>
      </c>
      <c r="Q200" s="15">
        <f t="shared" si="48"/>
        <v>1086.1500000000001</v>
      </c>
      <c r="R200" s="15" t="str">
        <f t="shared" si="49"/>
        <v/>
      </c>
      <c r="S200" s="15">
        <f t="shared" si="50"/>
        <v>1291.7</v>
      </c>
      <c r="T200" s="18" t="str">
        <f t="shared" si="51"/>
        <v/>
      </c>
      <c r="U200" s="18">
        <f t="shared" si="52"/>
        <v>2.8159911365526562E-3</v>
      </c>
      <c r="V200" s="18" t="str">
        <f t="shared" si="53"/>
        <v/>
      </c>
      <c r="W200" s="18">
        <f t="shared" si="54"/>
        <v>1.0640794929974287E-2</v>
      </c>
      <c r="X200" s="18" t="str">
        <f t="shared" si="55"/>
        <v/>
      </c>
      <c r="Y200" s="18" t="str">
        <f t="shared" si="56"/>
        <v/>
      </c>
      <c r="Z200" s="18" t="str">
        <f t="shared" si="57"/>
        <v/>
      </c>
      <c r="AA200" s="18" t="str">
        <f t="shared" si="58"/>
        <v/>
      </c>
    </row>
    <row r="201" spans="1:27">
      <c r="A201" s="11">
        <v>42297</v>
      </c>
      <c r="B201" s="12">
        <v>1094.9000000000001</v>
      </c>
      <c r="C201" s="12">
        <v>1312.5</v>
      </c>
      <c r="D201" s="9">
        <f t="shared" si="66"/>
        <v>-7.8724856309520239E-2</v>
      </c>
      <c r="E201" s="9">
        <f t="shared" si="59"/>
        <v>-6.4860135479238051E-2</v>
      </c>
      <c r="F201" s="9">
        <f t="shared" si="60"/>
        <v>9.4372688588049165E-3</v>
      </c>
      <c r="G201" s="9">
        <f t="shared" si="61"/>
        <v>-4.3626280546926993E-2</v>
      </c>
      <c r="H201" s="9">
        <f t="shared" si="62"/>
        <v>-8.6093990411549109E-2</v>
      </c>
      <c r="I201" s="9">
        <f t="shared" si="63"/>
        <v>-1.4691454739414873</v>
      </c>
      <c r="J201" s="3">
        <f t="shared" si="64"/>
        <v>-2.6416469302239605E-3</v>
      </c>
      <c r="K201" s="3">
        <f t="shared" si="64"/>
        <v>-2.1667236857109587E-3</v>
      </c>
      <c r="L201" s="15" t="str">
        <f t="shared" si="65"/>
        <v/>
      </c>
      <c r="M201" s="12">
        <v>-1.6558989996000211</v>
      </c>
      <c r="N201" s="15" t="str">
        <f t="shared" si="45"/>
        <v/>
      </c>
      <c r="O201" s="15" t="str">
        <f t="shared" si="46"/>
        <v>Enter Trade</v>
      </c>
      <c r="P201" s="15" t="str">
        <f t="shared" si="47"/>
        <v/>
      </c>
      <c r="Q201" s="15">
        <f t="shared" si="48"/>
        <v>1086.1500000000001</v>
      </c>
      <c r="R201" s="15" t="str">
        <f t="shared" si="49"/>
        <v/>
      </c>
      <c r="S201" s="15">
        <f t="shared" si="50"/>
        <v>1291.7</v>
      </c>
      <c r="T201" s="18" t="str">
        <f t="shared" si="51"/>
        <v/>
      </c>
      <c r="U201" s="18">
        <f t="shared" si="52"/>
        <v>2.8159911365526562E-3</v>
      </c>
      <c r="V201" s="18" t="str">
        <f t="shared" si="53"/>
        <v/>
      </c>
      <c r="W201" s="18">
        <f t="shared" si="54"/>
        <v>1.0640794929974287E-2</v>
      </c>
      <c r="X201" s="18" t="str">
        <f t="shared" si="55"/>
        <v/>
      </c>
      <c r="Y201" s="18" t="str">
        <f t="shared" si="56"/>
        <v/>
      </c>
      <c r="Z201" s="18" t="str">
        <f t="shared" si="57"/>
        <v/>
      </c>
      <c r="AA201" s="18" t="str">
        <f t="shared" si="58"/>
        <v/>
      </c>
    </row>
    <row r="202" spans="1:27">
      <c r="A202" s="11">
        <v>42298</v>
      </c>
      <c r="B202" s="12">
        <v>1095</v>
      </c>
      <c r="C202" s="12">
        <v>1315.75</v>
      </c>
      <c r="D202" s="9">
        <f t="shared" si="66"/>
        <v>-7.9759259513177971E-2</v>
      </c>
      <c r="E202" s="9">
        <f t="shared" si="59"/>
        <v>-6.5544350119734376E-2</v>
      </c>
      <c r="F202" s="9">
        <f t="shared" si="60"/>
        <v>9.7539947474985424E-3</v>
      </c>
      <c r="G202" s="9">
        <f t="shared" si="61"/>
        <v>-4.3597861937862657E-2</v>
      </c>
      <c r="H202" s="9">
        <f t="shared" si="62"/>
        <v>-8.7490838301606089E-2</v>
      </c>
      <c r="I202" s="9">
        <f t="shared" si="63"/>
        <v>-1.4573423260340668</v>
      </c>
      <c r="J202" s="3">
        <f t="shared" si="64"/>
        <v>9.1332541784554786E-5</v>
      </c>
      <c r="K202" s="3">
        <f t="shared" si="64"/>
        <v>2.476190476190476E-3</v>
      </c>
      <c r="L202" s="15" t="str">
        <f t="shared" si="65"/>
        <v/>
      </c>
      <c r="M202" s="12">
        <v>-1.6558989996000211</v>
      </c>
      <c r="N202" s="15" t="str">
        <f t="shared" si="45"/>
        <v/>
      </c>
      <c r="O202" s="15" t="str">
        <f t="shared" si="46"/>
        <v>Enter Trade</v>
      </c>
      <c r="P202" s="15" t="str">
        <f t="shared" si="47"/>
        <v/>
      </c>
      <c r="Q202" s="15">
        <f t="shared" si="48"/>
        <v>1086.1500000000001</v>
      </c>
      <c r="R202" s="15" t="str">
        <f t="shared" si="49"/>
        <v/>
      </c>
      <c r="S202" s="15">
        <f t="shared" si="50"/>
        <v>1291.7</v>
      </c>
      <c r="T202" s="18" t="str">
        <f t="shared" si="51"/>
        <v/>
      </c>
      <c r="U202" s="18">
        <f t="shared" si="52"/>
        <v>2.8159911365526562E-3</v>
      </c>
      <c r="V202" s="18" t="str">
        <f t="shared" si="53"/>
        <v/>
      </c>
      <c r="W202" s="18">
        <f t="shared" si="54"/>
        <v>1.0640794929974287E-2</v>
      </c>
      <c r="X202" s="18" t="str">
        <f t="shared" si="55"/>
        <v/>
      </c>
      <c r="Y202" s="18" t="str">
        <f t="shared" si="56"/>
        <v/>
      </c>
      <c r="Z202" s="18" t="str">
        <f t="shared" si="57"/>
        <v/>
      </c>
      <c r="AA202" s="18" t="str">
        <f t="shared" si="58"/>
        <v/>
      </c>
    </row>
    <row r="203" spans="1:27">
      <c r="A203" s="11">
        <v>42300</v>
      </c>
      <c r="B203" s="12">
        <v>1108.5</v>
      </c>
      <c r="C203" s="12">
        <v>1337.9</v>
      </c>
      <c r="D203" s="9">
        <f t="shared" si="66"/>
        <v>-8.1687956286831565E-2</v>
      </c>
      <c r="E203" s="9">
        <f t="shared" si="59"/>
        <v>-6.5953711291443673E-2</v>
      </c>
      <c r="F203" s="9">
        <f t="shared" si="60"/>
        <v>1.0170511321332468E-2</v>
      </c>
      <c r="G203" s="9">
        <f t="shared" si="61"/>
        <v>-4.3070060818445624E-2</v>
      </c>
      <c r="H203" s="9">
        <f t="shared" si="62"/>
        <v>-8.8837361764441722E-2</v>
      </c>
      <c r="I203" s="9">
        <f t="shared" si="63"/>
        <v>-1.5470456202517164</v>
      </c>
      <c r="J203" s="3">
        <f t="shared" si="64"/>
        <v>1.2328767123287671E-2</v>
      </c>
      <c r="K203" s="3">
        <f t="shared" si="64"/>
        <v>1.6834505035151125E-2</v>
      </c>
      <c r="L203" s="15" t="str">
        <f t="shared" si="65"/>
        <v>Enter Trade</v>
      </c>
      <c r="M203" s="12">
        <v>-1.6558989996000211</v>
      </c>
      <c r="N203" s="15" t="str">
        <f t="shared" si="45"/>
        <v/>
      </c>
      <c r="O203" s="15" t="str">
        <f t="shared" si="46"/>
        <v>Enter Trade</v>
      </c>
      <c r="P203" s="15" t="str">
        <f t="shared" si="47"/>
        <v/>
      </c>
      <c r="Q203" s="15">
        <f t="shared" si="48"/>
        <v>1086.1500000000001</v>
      </c>
      <c r="R203" s="15" t="str">
        <f t="shared" si="49"/>
        <v/>
      </c>
      <c r="S203" s="15">
        <f t="shared" si="50"/>
        <v>1291.7</v>
      </c>
      <c r="T203" s="18" t="str">
        <f t="shared" si="51"/>
        <v/>
      </c>
      <c r="U203" s="18">
        <f t="shared" si="52"/>
        <v>2.8159911365526562E-3</v>
      </c>
      <c r="V203" s="18" t="str">
        <f t="shared" si="53"/>
        <v/>
      </c>
      <c r="W203" s="18">
        <f t="shared" si="54"/>
        <v>1.0640794929974287E-2</v>
      </c>
      <c r="X203" s="18" t="str">
        <f t="shared" si="55"/>
        <v/>
      </c>
      <c r="Y203" s="18" t="str">
        <f t="shared" si="56"/>
        <v/>
      </c>
      <c r="Z203" s="18" t="str">
        <f t="shared" si="57"/>
        <v/>
      </c>
      <c r="AA203" s="18" t="str">
        <f t="shared" si="58"/>
        <v/>
      </c>
    </row>
    <row r="204" spans="1:27">
      <c r="A204" s="11">
        <v>42303</v>
      </c>
      <c r="B204" s="12">
        <v>1101.5</v>
      </c>
      <c r="C204" s="12">
        <v>1312.7</v>
      </c>
      <c r="D204" s="9">
        <f t="shared" si="66"/>
        <v>-7.6180983756337334E-2</v>
      </c>
      <c r="E204" s="9">
        <f t="shared" si="59"/>
        <v>-6.6265740818699875E-2</v>
      </c>
      <c r="F204" s="9">
        <f t="shared" si="60"/>
        <v>1.0340188284578512E-2</v>
      </c>
      <c r="G204" s="9">
        <f t="shared" si="61"/>
        <v>-4.3000317178398223E-2</v>
      </c>
      <c r="H204" s="9">
        <f t="shared" si="62"/>
        <v>-8.9531164459001528E-2</v>
      </c>
      <c r="I204" s="9">
        <f t="shared" si="63"/>
        <v>-0.95890351942867202</v>
      </c>
      <c r="J204" s="3">
        <f t="shared" si="64"/>
        <v>-6.3148398737032027E-3</v>
      </c>
      <c r="K204" s="3">
        <f t="shared" si="64"/>
        <v>-1.8835488452051755E-2</v>
      </c>
      <c r="L204" s="15" t="str">
        <f t="shared" si="65"/>
        <v/>
      </c>
      <c r="M204" s="12">
        <v>-1.6558989996000211</v>
      </c>
      <c r="N204" s="15" t="str">
        <f t="shared" si="45"/>
        <v/>
      </c>
      <c r="O204" s="15" t="str">
        <f t="shared" si="46"/>
        <v>Enter Trade</v>
      </c>
      <c r="P204" s="15" t="str">
        <f t="shared" si="47"/>
        <v/>
      </c>
      <c r="Q204" s="15">
        <f t="shared" si="48"/>
        <v>1086.1500000000001</v>
      </c>
      <c r="R204" s="15" t="str">
        <f t="shared" si="49"/>
        <v/>
      </c>
      <c r="S204" s="15">
        <f t="shared" si="50"/>
        <v>1291.7</v>
      </c>
      <c r="T204" s="18" t="str">
        <f t="shared" si="51"/>
        <v/>
      </c>
      <c r="U204" s="18">
        <f t="shared" si="52"/>
        <v>2.8159911365526562E-3</v>
      </c>
      <c r="V204" s="18" t="str">
        <f t="shared" si="53"/>
        <v/>
      </c>
      <c r="W204" s="18">
        <f t="shared" si="54"/>
        <v>1.0640794929974287E-2</v>
      </c>
      <c r="X204" s="18" t="str">
        <f t="shared" si="55"/>
        <v/>
      </c>
      <c r="Y204" s="18" t="str">
        <f t="shared" si="56"/>
        <v/>
      </c>
      <c r="Z204" s="18" t="str">
        <f t="shared" si="57"/>
        <v/>
      </c>
      <c r="AA204" s="18" t="str">
        <f t="shared" si="58"/>
        <v/>
      </c>
    </row>
    <row r="205" spans="1:27">
      <c r="A205" s="11">
        <v>42304</v>
      </c>
      <c r="B205" s="12">
        <v>1110.9000000000001</v>
      </c>
      <c r="C205" s="12">
        <v>1275.0999999999999</v>
      </c>
      <c r="D205" s="9">
        <f t="shared" si="66"/>
        <v>-5.9869278977467903E-2</v>
      </c>
      <c r="E205" s="9">
        <f t="shared" si="59"/>
        <v>-6.6018026184945552E-2</v>
      </c>
      <c r="F205" s="9">
        <f t="shared" si="60"/>
        <v>1.0403361507809931E-2</v>
      </c>
      <c r="G205" s="9">
        <f t="shared" si="61"/>
        <v>-4.261046279237321E-2</v>
      </c>
      <c r="H205" s="9">
        <f t="shared" si="62"/>
        <v>-8.9425589577517894E-2</v>
      </c>
      <c r="I205" s="9">
        <f t="shared" si="63"/>
        <v>0.59103465767883867</v>
      </c>
      <c r="J205" s="3">
        <f t="shared" si="64"/>
        <v>8.5338175215615899E-3</v>
      </c>
      <c r="K205" s="3">
        <f t="shared" si="64"/>
        <v>-2.8643254361240295E-2</v>
      </c>
      <c r="L205" s="15" t="str">
        <f t="shared" si="65"/>
        <v/>
      </c>
      <c r="M205" s="12">
        <v>-1.6558989996000211</v>
      </c>
      <c r="N205" s="15" t="str">
        <f t="shared" si="45"/>
        <v/>
      </c>
      <c r="O205" s="15" t="str">
        <f t="shared" si="46"/>
        <v>Enter Trade</v>
      </c>
      <c r="P205" s="15" t="str">
        <f t="shared" si="47"/>
        <v/>
      </c>
      <c r="Q205" s="15">
        <f t="shared" si="48"/>
        <v>1086.1500000000001</v>
      </c>
      <c r="R205" s="15" t="str">
        <f t="shared" si="49"/>
        <v/>
      </c>
      <c r="S205" s="15">
        <f t="shared" si="50"/>
        <v>1291.7</v>
      </c>
      <c r="T205" s="18" t="str">
        <f t="shared" si="51"/>
        <v/>
      </c>
      <c r="U205" s="18">
        <f t="shared" si="52"/>
        <v>2.8159911365526562E-3</v>
      </c>
      <c r="V205" s="18" t="str">
        <f t="shared" si="53"/>
        <v/>
      </c>
      <c r="W205" s="18">
        <f t="shared" si="54"/>
        <v>1.0640794929974287E-2</v>
      </c>
      <c r="X205" s="18" t="str">
        <f t="shared" si="55"/>
        <v/>
      </c>
      <c r="Y205" s="18" t="str">
        <f t="shared" si="56"/>
        <v/>
      </c>
      <c r="Z205" s="18" t="str">
        <f t="shared" si="57"/>
        <v/>
      </c>
      <c r="AA205" s="18" t="str">
        <f t="shared" si="58"/>
        <v/>
      </c>
    </row>
    <row r="206" spans="1:27">
      <c r="A206" s="11">
        <v>42305</v>
      </c>
      <c r="B206" s="12">
        <v>1111.5</v>
      </c>
      <c r="C206" s="12">
        <v>1266.5999999999999</v>
      </c>
      <c r="D206" s="9">
        <f t="shared" si="66"/>
        <v>-5.6730016656290558E-2</v>
      </c>
      <c r="E206" s="9">
        <f t="shared" si="59"/>
        <v>-6.588452032040347E-2</v>
      </c>
      <c r="F206" s="9">
        <f t="shared" si="60"/>
        <v>1.0498755369528158E-2</v>
      </c>
      <c r="G206" s="9">
        <f t="shared" si="61"/>
        <v>-4.2262320738965117E-2</v>
      </c>
      <c r="H206" s="9">
        <f t="shared" si="62"/>
        <v>-8.9506719901841822E-2</v>
      </c>
      <c r="I206" s="9">
        <f t="shared" si="63"/>
        <v>0.8719608507769564</v>
      </c>
      <c r="J206" s="3">
        <f t="shared" si="64"/>
        <v>5.4010261949762267E-4</v>
      </c>
      <c r="K206" s="3">
        <f t="shared" si="64"/>
        <v>-6.6661438318563254E-3</v>
      </c>
      <c r="L206" s="15" t="str">
        <f t="shared" si="65"/>
        <v/>
      </c>
      <c r="M206" s="12">
        <v>-1.6558989996000211</v>
      </c>
      <c r="N206" s="15" t="str">
        <f t="shared" si="45"/>
        <v/>
      </c>
      <c r="O206" s="15" t="str">
        <f t="shared" si="46"/>
        <v>Enter Trade</v>
      </c>
      <c r="P206" s="15" t="str">
        <f t="shared" si="47"/>
        <v/>
      </c>
      <c r="Q206" s="15">
        <f t="shared" si="48"/>
        <v>1086.1500000000001</v>
      </c>
      <c r="R206" s="15" t="str">
        <f t="shared" si="49"/>
        <v/>
      </c>
      <c r="S206" s="15">
        <f t="shared" si="50"/>
        <v>1291.7</v>
      </c>
      <c r="T206" s="18" t="str">
        <f t="shared" si="51"/>
        <v/>
      </c>
      <c r="U206" s="18">
        <f t="shared" si="52"/>
        <v>2.8159911365526562E-3</v>
      </c>
      <c r="V206" s="18" t="str">
        <f t="shared" si="53"/>
        <v/>
      </c>
      <c r="W206" s="18">
        <f t="shared" si="54"/>
        <v>1.0640794929974287E-2</v>
      </c>
      <c r="X206" s="18" t="str">
        <f t="shared" si="55"/>
        <v/>
      </c>
      <c r="Y206" s="18" t="str">
        <f t="shared" si="56"/>
        <v/>
      </c>
      <c r="Z206" s="18" t="str">
        <f t="shared" si="57"/>
        <v/>
      </c>
      <c r="AA206" s="18" t="str">
        <f t="shared" si="58"/>
        <v/>
      </c>
    </row>
    <row r="207" spans="1:27">
      <c r="A207" s="11">
        <v>42306</v>
      </c>
      <c r="B207" s="12">
        <v>1103.55</v>
      </c>
      <c r="C207" s="12">
        <v>1264.6500000000001</v>
      </c>
      <c r="D207" s="9">
        <f t="shared" si="66"/>
        <v>-5.9178333259001833E-2</v>
      </c>
      <c r="E207" s="9">
        <f t="shared" si="59"/>
        <v>-6.5657123463422534E-2</v>
      </c>
      <c r="F207" s="9">
        <f t="shared" si="60"/>
        <v>1.0569801386491997E-2</v>
      </c>
      <c r="G207" s="9">
        <f t="shared" si="61"/>
        <v>-4.1875070343815546E-2</v>
      </c>
      <c r="H207" s="9">
        <f t="shared" si="62"/>
        <v>-8.9439176583029523E-2</v>
      </c>
      <c r="I207" s="9">
        <f t="shared" si="63"/>
        <v>0.61295288033514705</v>
      </c>
      <c r="J207" s="3">
        <f t="shared" si="64"/>
        <v>-7.1524966261808775E-3</v>
      </c>
      <c r="K207" s="3">
        <f t="shared" si="64"/>
        <v>-1.5395547134058251E-3</v>
      </c>
      <c r="L207" s="15" t="str">
        <f t="shared" si="65"/>
        <v/>
      </c>
      <c r="M207" s="12">
        <v>-1.6558989996000211</v>
      </c>
      <c r="N207" s="15" t="str">
        <f t="shared" si="45"/>
        <v/>
      </c>
      <c r="O207" s="15" t="str">
        <f t="shared" si="46"/>
        <v>Enter Trade</v>
      </c>
      <c r="P207" s="15" t="str">
        <f t="shared" si="47"/>
        <v/>
      </c>
      <c r="Q207" s="15">
        <f t="shared" si="48"/>
        <v>1086.1500000000001</v>
      </c>
      <c r="R207" s="15" t="str">
        <f t="shared" si="49"/>
        <v/>
      </c>
      <c r="S207" s="15">
        <f t="shared" si="50"/>
        <v>1291.7</v>
      </c>
      <c r="T207" s="18" t="str">
        <f t="shared" si="51"/>
        <v/>
      </c>
      <c r="U207" s="18">
        <f t="shared" si="52"/>
        <v>2.8159911365526562E-3</v>
      </c>
      <c r="V207" s="18" t="str">
        <f t="shared" si="53"/>
        <v/>
      </c>
      <c r="W207" s="18">
        <f t="shared" si="54"/>
        <v>1.0640794929974287E-2</v>
      </c>
      <c r="X207" s="18" t="str">
        <f t="shared" si="55"/>
        <v/>
      </c>
      <c r="Y207" s="18" t="str">
        <f t="shared" si="56"/>
        <v/>
      </c>
      <c r="Z207" s="18" t="str">
        <f t="shared" si="57"/>
        <v/>
      </c>
      <c r="AA207" s="18" t="str">
        <f t="shared" si="58"/>
        <v/>
      </c>
    </row>
    <row r="208" spans="1:27">
      <c r="A208" s="11">
        <v>42307</v>
      </c>
      <c r="B208" s="12">
        <v>1099.5999999999999</v>
      </c>
      <c r="C208" s="12">
        <v>1256.8499999999999</v>
      </c>
      <c r="D208" s="9">
        <f t="shared" si="66"/>
        <v>-5.8048718304917889E-2</v>
      </c>
      <c r="E208" s="9">
        <f t="shared" si="59"/>
        <v>-6.5420881768470315E-2</v>
      </c>
      <c r="F208" s="9">
        <f t="shared" si="60"/>
        <v>1.0660662886543007E-2</v>
      </c>
      <c r="G208" s="9">
        <f t="shared" si="61"/>
        <v>-4.1434390273748553E-2</v>
      </c>
      <c r="H208" s="9">
        <f t="shared" si="62"/>
        <v>-8.9407373263192078E-2</v>
      </c>
      <c r="I208" s="9">
        <f t="shared" si="63"/>
        <v>0.69152955515161585</v>
      </c>
      <c r="J208" s="3">
        <f t="shared" si="64"/>
        <v>-3.5793575279779309E-3</v>
      </c>
      <c r="K208" s="3">
        <f t="shared" si="64"/>
        <v>-6.1677143873800511E-3</v>
      </c>
      <c r="L208" s="15" t="str">
        <f t="shared" si="65"/>
        <v/>
      </c>
      <c r="M208" s="12">
        <v>-1.6558989996000211</v>
      </c>
      <c r="N208" s="15" t="str">
        <f t="shared" ref="N208:N271" si="67">IF(M208&lt;&gt;M207,L208,"")</f>
        <v/>
      </c>
      <c r="O208" s="15" t="str">
        <f t="shared" ref="O208:O271" si="68">IF(M208&lt;&gt;M207,N208,O207)</f>
        <v>Enter Trade</v>
      </c>
      <c r="P208" s="15" t="str">
        <f t="shared" ref="P208:P271" si="69">IF(OR(N208="Enter Trade",N208="Exit Trade"),B208,"")</f>
        <v/>
      </c>
      <c r="Q208" s="15">
        <f t="shared" ref="Q208:Q271" si="70">IF(M208&lt;&gt;M207,P208,Q207)</f>
        <v>1086.1500000000001</v>
      </c>
      <c r="R208" s="15" t="str">
        <f t="shared" ref="R208:R271" si="71">IF(OR(N208="Enter Trade",N208="Exit Trade"),C208,"")</f>
        <v/>
      </c>
      <c r="S208" s="15">
        <f t="shared" ref="S208:S271" si="72">IF(M208&lt;&gt;M207,R208,S207)</f>
        <v>1291.7</v>
      </c>
      <c r="T208" s="18" t="str">
        <f t="shared" ref="T208:T271" si="73">IF(OR(N208="Enter Trade",N208="Exit Trade"),J208,"")</f>
        <v/>
      </c>
      <c r="U208" s="18">
        <f t="shared" ref="U208:U271" si="74">IF(M208&lt;&gt;M207,T208,U207)</f>
        <v>2.8159911365526562E-3</v>
      </c>
      <c r="V208" s="18" t="str">
        <f t="shared" ref="V208:V271" si="75">IF(OR(N208="Enter Trade",N208="Exit Trade"),K208,"")</f>
        <v/>
      </c>
      <c r="W208" s="18">
        <f t="shared" ref="W208:W271" si="76">IF(M208&lt;&gt;M207,V208,W207)</f>
        <v>1.0640794929974287E-2</v>
      </c>
      <c r="X208" s="18" t="str">
        <f t="shared" si="55"/>
        <v/>
      </c>
      <c r="Y208" s="18" t="str">
        <f t="shared" si="56"/>
        <v/>
      </c>
      <c r="Z208" s="18" t="str">
        <f t="shared" si="57"/>
        <v/>
      </c>
      <c r="AA208" s="18" t="str">
        <f t="shared" si="58"/>
        <v/>
      </c>
    </row>
    <row r="209" spans="1:27">
      <c r="A209" s="11">
        <v>42310</v>
      </c>
      <c r="B209" s="12">
        <v>1083.0999999999999</v>
      </c>
      <c r="C209" s="12">
        <v>1221.05</v>
      </c>
      <c r="D209" s="9">
        <f t="shared" si="66"/>
        <v>-5.2064892123334573E-2</v>
      </c>
      <c r="E209" s="9">
        <f t="shared" si="59"/>
        <v>-6.4951276569061869E-2</v>
      </c>
      <c r="F209" s="9">
        <f t="shared" si="60"/>
        <v>1.0934085873513055E-2</v>
      </c>
      <c r="G209" s="9">
        <f t="shared" si="61"/>
        <v>-4.03495833536575E-2</v>
      </c>
      <c r="H209" s="9">
        <f t="shared" si="62"/>
        <v>-8.9552969784466238E-2</v>
      </c>
      <c r="I209" s="9">
        <f t="shared" si="63"/>
        <v>1.1785516041120117</v>
      </c>
      <c r="J209" s="3">
        <f t="shared" si="64"/>
        <v>-1.5005456529647146E-2</v>
      </c>
      <c r="K209" s="3">
        <f t="shared" si="64"/>
        <v>-2.848390818315627E-2</v>
      </c>
      <c r="L209" s="15" t="str">
        <f t="shared" si="65"/>
        <v/>
      </c>
      <c r="M209" s="12">
        <v>-1.6558989996000211</v>
      </c>
      <c r="N209" s="15" t="str">
        <f t="shared" si="67"/>
        <v/>
      </c>
      <c r="O209" s="15" t="str">
        <f t="shared" si="68"/>
        <v>Enter Trade</v>
      </c>
      <c r="P209" s="15" t="str">
        <f t="shared" si="69"/>
        <v/>
      </c>
      <c r="Q209" s="15">
        <f t="shared" si="70"/>
        <v>1086.1500000000001</v>
      </c>
      <c r="R209" s="15" t="str">
        <f t="shared" si="71"/>
        <v/>
      </c>
      <c r="S209" s="15">
        <f t="shared" si="72"/>
        <v>1291.7</v>
      </c>
      <c r="T209" s="18" t="str">
        <f t="shared" si="73"/>
        <v/>
      </c>
      <c r="U209" s="18">
        <f t="shared" si="74"/>
        <v>2.8159911365526562E-3</v>
      </c>
      <c r="V209" s="18" t="str">
        <f t="shared" si="75"/>
        <v/>
      </c>
      <c r="W209" s="18">
        <f t="shared" si="76"/>
        <v>1.0640794929974287E-2</v>
      </c>
      <c r="X209" s="18" t="str">
        <f t="shared" si="55"/>
        <v/>
      </c>
      <c r="Y209" s="18" t="str">
        <f t="shared" si="56"/>
        <v/>
      </c>
      <c r="Z209" s="18" t="str">
        <f t="shared" si="57"/>
        <v/>
      </c>
      <c r="AA209" s="18" t="str">
        <f t="shared" si="58"/>
        <v/>
      </c>
    </row>
    <row r="210" spans="1:27">
      <c r="A210" s="11">
        <v>42311</v>
      </c>
      <c r="B210" s="12">
        <v>1084.9000000000001</v>
      </c>
      <c r="C210" s="12">
        <v>1221.4000000000001</v>
      </c>
      <c r="D210" s="9">
        <f t="shared" si="66"/>
        <v>-5.1468206461169813E-2</v>
      </c>
      <c r="E210" s="9">
        <f t="shared" si="59"/>
        <v>-6.4405748116884987E-2</v>
      </c>
      <c r="F210" s="9">
        <f t="shared" si="60"/>
        <v>1.1190555567083194E-2</v>
      </c>
      <c r="G210" s="9">
        <f t="shared" si="61"/>
        <v>-3.9226998090947804E-2</v>
      </c>
      <c r="H210" s="9">
        <f t="shared" si="62"/>
        <v>-8.9584498142822169E-2</v>
      </c>
      <c r="I210" s="9">
        <f t="shared" si="63"/>
        <v>1.1561125431315229</v>
      </c>
      <c r="J210" s="3">
        <f t="shared" si="64"/>
        <v>1.6618964084573742E-3</v>
      </c>
      <c r="K210" s="3">
        <f t="shared" si="64"/>
        <v>2.8663854879008757E-4</v>
      </c>
      <c r="L210" s="15" t="str">
        <f t="shared" si="65"/>
        <v/>
      </c>
      <c r="M210" s="12">
        <v>-1.6558989996000211</v>
      </c>
      <c r="N210" s="15" t="str">
        <f t="shared" si="67"/>
        <v/>
      </c>
      <c r="O210" s="15" t="str">
        <f t="shared" si="68"/>
        <v>Enter Trade</v>
      </c>
      <c r="P210" s="15" t="str">
        <f t="shared" si="69"/>
        <v/>
      </c>
      <c r="Q210" s="15">
        <f t="shared" si="70"/>
        <v>1086.1500000000001</v>
      </c>
      <c r="R210" s="15" t="str">
        <f t="shared" si="71"/>
        <v/>
      </c>
      <c r="S210" s="15">
        <f t="shared" si="72"/>
        <v>1291.7</v>
      </c>
      <c r="T210" s="18" t="str">
        <f t="shared" si="73"/>
        <v/>
      </c>
      <c r="U210" s="18">
        <f t="shared" si="74"/>
        <v>2.8159911365526562E-3</v>
      </c>
      <c r="V210" s="18" t="str">
        <f t="shared" si="75"/>
        <v/>
      </c>
      <c r="W210" s="18">
        <f t="shared" si="76"/>
        <v>1.0640794929974287E-2</v>
      </c>
      <c r="X210" s="18" t="str">
        <f t="shared" si="55"/>
        <v/>
      </c>
      <c r="Y210" s="18" t="str">
        <f t="shared" si="56"/>
        <v/>
      </c>
      <c r="Z210" s="18" t="str">
        <f t="shared" si="57"/>
        <v/>
      </c>
      <c r="AA210" s="18" t="str">
        <f t="shared" si="58"/>
        <v/>
      </c>
    </row>
    <row r="211" spans="1:27">
      <c r="A211" s="11">
        <v>42312</v>
      </c>
      <c r="B211" s="12">
        <v>1081.7</v>
      </c>
      <c r="C211" s="12">
        <v>1220.1500000000001</v>
      </c>
      <c r="D211" s="9">
        <f t="shared" si="66"/>
        <v>-5.2306394547308642E-2</v>
      </c>
      <c r="E211" s="9">
        <f t="shared" si="59"/>
        <v>-6.4127982032706643E-2</v>
      </c>
      <c r="F211" s="9">
        <f t="shared" si="60"/>
        <v>1.1388926365693658E-2</v>
      </c>
      <c r="G211" s="9">
        <f t="shared" si="61"/>
        <v>-3.8502897709895914E-2</v>
      </c>
      <c r="H211" s="9">
        <f t="shared" si="62"/>
        <v>-8.9753066355517372E-2</v>
      </c>
      <c r="I211" s="9">
        <f t="shared" si="63"/>
        <v>1.0379896318416482</v>
      </c>
      <c r="J211" s="3">
        <f t="shared" si="64"/>
        <v>-2.9495806065075541E-3</v>
      </c>
      <c r="K211" s="3">
        <f t="shared" si="64"/>
        <v>-1.0234157524152611E-3</v>
      </c>
      <c r="L211" s="15" t="str">
        <f t="shared" si="65"/>
        <v/>
      </c>
      <c r="M211" s="12">
        <v>-1.6558989996000211</v>
      </c>
      <c r="N211" s="15" t="str">
        <f t="shared" si="67"/>
        <v/>
      </c>
      <c r="O211" s="15" t="str">
        <f t="shared" si="68"/>
        <v>Enter Trade</v>
      </c>
      <c r="P211" s="15" t="str">
        <f t="shared" si="69"/>
        <v/>
      </c>
      <c r="Q211" s="15">
        <f t="shared" si="70"/>
        <v>1086.1500000000001</v>
      </c>
      <c r="R211" s="15" t="str">
        <f t="shared" si="71"/>
        <v/>
      </c>
      <c r="S211" s="15">
        <f t="shared" si="72"/>
        <v>1291.7</v>
      </c>
      <c r="T211" s="18" t="str">
        <f t="shared" si="73"/>
        <v/>
      </c>
      <c r="U211" s="18">
        <f t="shared" si="74"/>
        <v>2.8159911365526562E-3</v>
      </c>
      <c r="V211" s="18" t="str">
        <f t="shared" si="75"/>
        <v/>
      </c>
      <c r="W211" s="18">
        <f t="shared" si="76"/>
        <v>1.0640794929974287E-2</v>
      </c>
      <c r="X211" s="18" t="str">
        <f t="shared" si="55"/>
        <v/>
      </c>
      <c r="Y211" s="18" t="str">
        <f t="shared" si="56"/>
        <v/>
      </c>
      <c r="Z211" s="18" t="str">
        <f t="shared" si="57"/>
        <v/>
      </c>
      <c r="AA211" s="18" t="str">
        <f t="shared" si="58"/>
        <v/>
      </c>
    </row>
    <row r="212" spans="1:27">
      <c r="A212" s="11">
        <v>42313</v>
      </c>
      <c r="B212" s="12">
        <v>1079.8499999999999</v>
      </c>
      <c r="C212" s="12">
        <v>1205.8499999999999</v>
      </c>
      <c r="D212" s="9">
        <f t="shared" si="66"/>
        <v>-4.7929855098277289E-2</v>
      </c>
      <c r="E212" s="9">
        <f t="shared" si="59"/>
        <v>-6.3745395479093372E-2</v>
      </c>
      <c r="F212" s="9">
        <f t="shared" si="60"/>
        <v>1.1740331905998684E-2</v>
      </c>
      <c r="G212" s="9">
        <f t="shared" si="61"/>
        <v>-3.7329648690596337E-2</v>
      </c>
      <c r="H212" s="9">
        <f t="shared" si="62"/>
        <v>-9.0161142267590408E-2</v>
      </c>
      <c r="I212" s="9">
        <f t="shared" si="63"/>
        <v>1.3471118625475302</v>
      </c>
      <c r="J212" s="3">
        <f t="shared" si="64"/>
        <v>-1.7102708699270929E-3</v>
      </c>
      <c r="K212" s="3">
        <f t="shared" si="64"/>
        <v>-1.1719870507724609E-2</v>
      </c>
      <c r="L212" s="15" t="str">
        <f t="shared" si="65"/>
        <v/>
      </c>
      <c r="M212" s="12">
        <v>-1.6558989996000211</v>
      </c>
      <c r="N212" s="15" t="str">
        <f t="shared" si="67"/>
        <v/>
      </c>
      <c r="O212" s="15" t="str">
        <f t="shared" si="68"/>
        <v>Enter Trade</v>
      </c>
      <c r="P212" s="15" t="str">
        <f t="shared" si="69"/>
        <v/>
      </c>
      <c r="Q212" s="15">
        <f t="shared" si="70"/>
        <v>1086.1500000000001</v>
      </c>
      <c r="R212" s="15" t="str">
        <f t="shared" si="71"/>
        <v/>
      </c>
      <c r="S212" s="15">
        <f t="shared" si="72"/>
        <v>1291.7</v>
      </c>
      <c r="T212" s="18" t="str">
        <f t="shared" si="73"/>
        <v/>
      </c>
      <c r="U212" s="18">
        <f t="shared" si="74"/>
        <v>2.8159911365526562E-3</v>
      </c>
      <c r="V212" s="18" t="str">
        <f t="shared" si="75"/>
        <v/>
      </c>
      <c r="W212" s="18">
        <f t="shared" si="76"/>
        <v>1.0640794929974287E-2</v>
      </c>
      <c r="X212" s="18" t="str">
        <f t="shared" si="55"/>
        <v/>
      </c>
      <c r="Y212" s="18" t="str">
        <f t="shared" si="56"/>
        <v/>
      </c>
      <c r="Z212" s="18" t="str">
        <f t="shared" si="57"/>
        <v/>
      </c>
      <c r="AA212" s="18" t="str">
        <f t="shared" si="58"/>
        <v/>
      </c>
    </row>
    <row r="213" spans="1:27">
      <c r="A213" s="11">
        <v>42314</v>
      </c>
      <c r="B213" s="12">
        <v>1080.9000000000001</v>
      </c>
      <c r="C213" s="12">
        <v>1205.4000000000001</v>
      </c>
      <c r="D213" s="9">
        <f t="shared" si="66"/>
        <v>-4.7345670289661843E-2</v>
      </c>
      <c r="E213" s="9">
        <f t="shared" si="59"/>
        <v>-6.3505095342826806E-2</v>
      </c>
      <c r="F213" s="9">
        <f t="shared" si="60"/>
        <v>1.2005710870804379E-2</v>
      </c>
      <c r="G213" s="9">
        <f t="shared" si="61"/>
        <v>-3.6492245883516954E-2</v>
      </c>
      <c r="H213" s="9">
        <f t="shared" si="62"/>
        <v>-9.0517944802136652E-2</v>
      </c>
      <c r="I213" s="9">
        <f t="shared" si="63"/>
        <v>1.3459781954654291</v>
      </c>
      <c r="J213" s="3">
        <f t="shared" si="64"/>
        <v>9.723572718434801E-4</v>
      </c>
      <c r="K213" s="3">
        <f t="shared" si="64"/>
        <v>-3.731807438734653E-4</v>
      </c>
      <c r="L213" s="15" t="str">
        <f t="shared" si="65"/>
        <v/>
      </c>
      <c r="M213" s="12">
        <v>-1.6558989996000211</v>
      </c>
      <c r="N213" s="15" t="str">
        <f t="shared" si="67"/>
        <v/>
      </c>
      <c r="O213" s="15" t="str">
        <f t="shared" si="68"/>
        <v>Enter Trade</v>
      </c>
      <c r="P213" s="15" t="str">
        <f t="shared" si="69"/>
        <v/>
      </c>
      <c r="Q213" s="15">
        <f t="shared" si="70"/>
        <v>1086.1500000000001</v>
      </c>
      <c r="R213" s="15" t="str">
        <f t="shared" si="71"/>
        <v/>
      </c>
      <c r="S213" s="15">
        <f t="shared" si="72"/>
        <v>1291.7</v>
      </c>
      <c r="T213" s="18" t="str">
        <f t="shared" si="73"/>
        <v/>
      </c>
      <c r="U213" s="18">
        <f t="shared" si="74"/>
        <v>2.8159911365526562E-3</v>
      </c>
      <c r="V213" s="18" t="str">
        <f t="shared" si="75"/>
        <v/>
      </c>
      <c r="W213" s="18">
        <f t="shared" si="76"/>
        <v>1.0640794929974287E-2</v>
      </c>
      <c r="X213" s="18" t="str">
        <f t="shared" si="55"/>
        <v/>
      </c>
      <c r="Y213" s="18" t="str">
        <f t="shared" si="56"/>
        <v/>
      </c>
      <c r="Z213" s="18" t="str">
        <f t="shared" si="57"/>
        <v/>
      </c>
      <c r="AA213" s="18" t="str">
        <f t="shared" si="58"/>
        <v/>
      </c>
    </row>
    <row r="214" spans="1:27">
      <c r="A214" s="11">
        <v>42317</v>
      </c>
      <c r="B214" s="12">
        <v>1064.8</v>
      </c>
      <c r="C214" s="12">
        <v>1190.75</v>
      </c>
      <c r="D214" s="9">
        <f t="shared" si="66"/>
        <v>-4.8552547717009419E-2</v>
      </c>
      <c r="E214" s="9">
        <f t="shared" si="59"/>
        <v>-6.3596125438632037E-2</v>
      </c>
      <c r="F214" s="9">
        <f t="shared" si="60"/>
        <v>1.1876667035735681E-2</v>
      </c>
      <c r="G214" s="9">
        <f t="shared" si="61"/>
        <v>-3.6873624608226754E-2</v>
      </c>
      <c r="H214" s="9">
        <f t="shared" si="62"/>
        <v>-9.0318626269037319E-2</v>
      </c>
      <c r="I214" s="9">
        <f t="shared" si="63"/>
        <v>1.2666497828353718</v>
      </c>
      <c r="J214" s="3">
        <f t="shared" si="64"/>
        <v>-1.4894994911647827E-2</v>
      </c>
      <c r="K214" s="3">
        <f t="shared" si="64"/>
        <v>-1.2153641944582785E-2</v>
      </c>
      <c r="L214" s="15" t="str">
        <f t="shared" si="65"/>
        <v/>
      </c>
      <c r="M214" s="12">
        <v>-1.6558989996000211</v>
      </c>
      <c r="N214" s="15" t="str">
        <f t="shared" si="67"/>
        <v/>
      </c>
      <c r="O214" s="15" t="str">
        <f t="shared" si="68"/>
        <v>Enter Trade</v>
      </c>
      <c r="P214" s="15" t="str">
        <f t="shared" si="69"/>
        <v/>
      </c>
      <c r="Q214" s="15">
        <f t="shared" si="70"/>
        <v>1086.1500000000001</v>
      </c>
      <c r="R214" s="15" t="str">
        <f t="shared" si="71"/>
        <v/>
      </c>
      <c r="S214" s="15">
        <f t="shared" si="72"/>
        <v>1291.7</v>
      </c>
      <c r="T214" s="18" t="str">
        <f t="shared" si="73"/>
        <v/>
      </c>
      <c r="U214" s="18">
        <f t="shared" si="74"/>
        <v>2.8159911365526562E-3</v>
      </c>
      <c r="V214" s="18" t="str">
        <f t="shared" si="75"/>
        <v/>
      </c>
      <c r="W214" s="18">
        <f t="shared" si="76"/>
        <v>1.0640794929974287E-2</v>
      </c>
      <c r="X214" s="18" t="str">
        <f t="shared" si="55"/>
        <v/>
      </c>
      <c r="Y214" s="18" t="str">
        <f t="shared" si="56"/>
        <v/>
      </c>
      <c r="Z214" s="18" t="str">
        <f t="shared" si="57"/>
        <v/>
      </c>
      <c r="AA214" s="18" t="str">
        <f t="shared" si="58"/>
        <v/>
      </c>
    </row>
    <row r="215" spans="1:27">
      <c r="A215" s="11">
        <v>42318</v>
      </c>
      <c r="B215" s="12">
        <v>1054.5999999999999</v>
      </c>
      <c r="C215" s="12">
        <v>1171.3499999999999</v>
      </c>
      <c r="D215" s="9">
        <f t="shared" si="66"/>
        <v>-4.559891488913409E-2</v>
      </c>
      <c r="E215" s="9">
        <f t="shared" si="59"/>
        <v>-6.3422943039851437E-2</v>
      </c>
      <c r="F215" s="9">
        <f t="shared" si="60"/>
        <v>1.2105451449220208E-2</v>
      </c>
      <c r="G215" s="9">
        <f t="shared" si="61"/>
        <v>-3.6185677279105974E-2</v>
      </c>
      <c r="H215" s="9">
        <f t="shared" si="62"/>
        <v>-9.06602088005969E-2</v>
      </c>
      <c r="I215" s="9">
        <f t="shared" si="63"/>
        <v>1.4723968144009625</v>
      </c>
      <c r="J215" s="3">
        <f t="shared" si="64"/>
        <v>-9.579263711495159E-3</v>
      </c>
      <c r="K215" s="3">
        <f t="shared" si="64"/>
        <v>-1.6292252781860247E-2</v>
      </c>
      <c r="L215" s="15" t="str">
        <f t="shared" si="65"/>
        <v/>
      </c>
      <c r="M215" s="12">
        <v>-1.6558989996000211</v>
      </c>
      <c r="N215" s="15" t="str">
        <f t="shared" si="67"/>
        <v/>
      </c>
      <c r="O215" s="15" t="str">
        <f t="shared" si="68"/>
        <v>Enter Trade</v>
      </c>
      <c r="P215" s="15" t="str">
        <f t="shared" si="69"/>
        <v/>
      </c>
      <c r="Q215" s="15">
        <f t="shared" si="70"/>
        <v>1086.1500000000001</v>
      </c>
      <c r="R215" s="15" t="str">
        <f t="shared" si="71"/>
        <v/>
      </c>
      <c r="S215" s="15">
        <f t="shared" si="72"/>
        <v>1291.7</v>
      </c>
      <c r="T215" s="18" t="str">
        <f t="shared" si="73"/>
        <v/>
      </c>
      <c r="U215" s="18">
        <f t="shared" si="74"/>
        <v>2.8159911365526562E-3</v>
      </c>
      <c r="V215" s="18" t="str">
        <f t="shared" si="75"/>
        <v/>
      </c>
      <c r="W215" s="18">
        <f t="shared" si="76"/>
        <v>1.0640794929974287E-2</v>
      </c>
      <c r="X215" s="18" t="str">
        <f t="shared" si="55"/>
        <v/>
      </c>
      <c r="Y215" s="18" t="str">
        <f t="shared" si="56"/>
        <v/>
      </c>
      <c r="Z215" s="18" t="str">
        <f t="shared" si="57"/>
        <v/>
      </c>
      <c r="AA215" s="18" t="str">
        <f t="shared" si="58"/>
        <v/>
      </c>
    </row>
    <row r="216" spans="1:27">
      <c r="A216" s="11">
        <v>42319</v>
      </c>
      <c r="B216" s="12">
        <v>1054.4000000000001</v>
      </c>
      <c r="C216" s="12">
        <v>1177.4000000000001</v>
      </c>
      <c r="D216" s="9">
        <f t="shared" si="66"/>
        <v>-4.7918634226215548E-2</v>
      </c>
      <c r="E216" s="9">
        <f t="shared" si="59"/>
        <v>-6.3377382150393596E-2</v>
      </c>
      <c r="F216" s="9">
        <f t="shared" si="60"/>
        <v>1.2162930689640972E-2</v>
      </c>
      <c r="G216" s="9">
        <f t="shared" si="61"/>
        <v>-3.601078809870141E-2</v>
      </c>
      <c r="H216" s="9">
        <f t="shared" si="62"/>
        <v>-9.0743976202085783E-2</v>
      </c>
      <c r="I216" s="9">
        <f t="shared" si="63"/>
        <v>1.2709722943125941</v>
      </c>
      <c r="J216" s="3">
        <f t="shared" si="64"/>
        <v>-1.89645363170698E-4</v>
      </c>
      <c r="K216" s="3">
        <f t="shared" si="64"/>
        <v>5.1649805779657512E-3</v>
      </c>
      <c r="L216" s="15" t="str">
        <f t="shared" si="65"/>
        <v/>
      </c>
      <c r="M216" s="12">
        <v>-1.6558989996000211</v>
      </c>
      <c r="N216" s="15" t="str">
        <f t="shared" si="67"/>
        <v/>
      </c>
      <c r="O216" s="15" t="str">
        <f t="shared" si="68"/>
        <v>Enter Trade</v>
      </c>
      <c r="P216" s="15" t="str">
        <f t="shared" si="69"/>
        <v/>
      </c>
      <c r="Q216" s="15">
        <f t="shared" si="70"/>
        <v>1086.1500000000001</v>
      </c>
      <c r="R216" s="15" t="str">
        <f t="shared" si="71"/>
        <v/>
      </c>
      <c r="S216" s="15">
        <f t="shared" si="72"/>
        <v>1291.7</v>
      </c>
      <c r="T216" s="18" t="str">
        <f t="shared" si="73"/>
        <v/>
      </c>
      <c r="U216" s="18">
        <f t="shared" si="74"/>
        <v>2.8159911365526562E-3</v>
      </c>
      <c r="V216" s="18" t="str">
        <f t="shared" si="75"/>
        <v/>
      </c>
      <c r="W216" s="18">
        <f t="shared" si="76"/>
        <v>1.0640794929974287E-2</v>
      </c>
      <c r="X216" s="18" t="str">
        <f t="shared" si="55"/>
        <v/>
      </c>
      <c r="Y216" s="18" t="str">
        <f t="shared" si="56"/>
        <v/>
      </c>
      <c r="Z216" s="18" t="str">
        <f t="shared" si="57"/>
        <v/>
      </c>
      <c r="AA216" s="18" t="str">
        <f t="shared" si="58"/>
        <v/>
      </c>
    </row>
    <row r="217" spans="1:27">
      <c r="A217" s="11">
        <v>42321</v>
      </c>
      <c r="B217" s="12">
        <v>1052.05</v>
      </c>
      <c r="C217" s="12">
        <v>1178.75</v>
      </c>
      <c r="D217" s="9">
        <f t="shared" si="66"/>
        <v>-4.9385325045461864E-2</v>
      </c>
      <c r="E217" s="9">
        <f t="shared" si="59"/>
        <v>-6.3091854365964886E-2</v>
      </c>
      <c r="F217" s="9">
        <f t="shared" si="60"/>
        <v>1.2393070341473258E-2</v>
      </c>
      <c r="G217" s="9">
        <f t="shared" si="61"/>
        <v>-3.5207446097650058E-2</v>
      </c>
      <c r="H217" s="9">
        <f t="shared" si="62"/>
        <v>-9.0976262634279714E-2</v>
      </c>
      <c r="I217" s="9">
        <f t="shared" si="63"/>
        <v>1.1059833393048928</v>
      </c>
      <c r="J217" s="3">
        <f t="shared" si="64"/>
        <v>-2.2287556904401901E-3</v>
      </c>
      <c r="K217" s="3">
        <f t="shared" si="64"/>
        <v>1.1465941905893569E-3</v>
      </c>
      <c r="L217" s="15" t="str">
        <f t="shared" si="65"/>
        <v/>
      </c>
      <c r="M217" s="12">
        <v>-1.6558989996000211</v>
      </c>
      <c r="N217" s="15" t="str">
        <f t="shared" si="67"/>
        <v/>
      </c>
      <c r="O217" s="15" t="str">
        <f t="shared" si="68"/>
        <v>Enter Trade</v>
      </c>
      <c r="P217" s="15" t="str">
        <f t="shared" si="69"/>
        <v/>
      </c>
      <c r="Q217" s="15">
        <f t="shared" si="70"/>
        <v>1086.1500000000001</v>
      </c>
      <c r="R217" s="15" t="str">
        <f t="shared" si="71"/>
        <v/>
      </c>
      <c r="S217" s="15">
        <f t="shared" si="72"/>
        <v>1291.7</v>
      </c>
      <c r="T217" s="18" t="str">
        <f t="shared" si="73"/>
        <v/>
      </c>
      <c r="U217" s="18">
        <f t="shared" si="74"/>
        <v>2.8159911365526562E-3</v>
      </c>
      <c r="V217" s="18" t="str">
        <f t="shared" si="75"/>
        <v/>
      </c>
      <c r="W217" s="18">
        <f t="shared" si="76"/>
        <v>1.0640794929974287E-2</v>
      </c>
      <c r="X217" s="18" t="str">
        <f t="shared" ref="X217:X280" si="77">IF(AND(O216="Enter Trade",O217="Exit Trade",U216&gt;W216),1-Q217/Q216,IF(AND(O216="Enter Trade",O217="Exit Trade",U216&lt;W216),Q217/Q216-1,""))</f>
        <v/>
      </c>
      <c r="Y217" s="18" t="str">
        <f t="shared" ref="Y217:Y280" si="78">IF(AND(O216="Enter Trade",O217="Exit Trade",U216&gt;W216),S217/S216-1,IF(AND(O216="Enter Trade",O217="Exit Trade",U216&lt;W216),1-S217/S216,""))</f>
        <v/>
      </c>
      <c r="Z217" s="18" t="str">
        <f t="shared" ref="Z217:Z280" si="79">IF(AND(X217&lt;&gt;"",Y217&lt;&gt;""),(X217+Y217),"")</f>
        <v/>
      </c>
      <c r="AA217" s="18" t="str">
        <f t="shared" ref="AA217:AA280" si="80">IF(AND(X217&lt;&gt;"",Y217&lt;&gt;""),(X217+Y217)/2,"")</f>
        <v/>
      </c>
    </row>
    <row r="218" spans="1:27">
      <c r="A218" s="11">
        <v>42324</v>
      </c>
      <c r="B218" s="12">
        <v>1060.95</v>
      </c>
      <c r="C218" s="12">
        <v>1178.4000000000001</v>
      </c>
      <c r="D218" s="9">
        <f t="shared" si="66"/>
        <v>-4.5597816696446143E-2</v>
      </c>
      <c r="E218" s="9">
        <f t="shared" si="59"/>
        <v>-6.2782620316958734E-2</v>
      </c>
      <c r="F218" s="9">
        <f t="shared" si="60"/>
        <v>1.2716688478643308E-2</v>
      </c>
      <c r="G218" s="9">
        <f t="shared" si="61"/>
        <v>-3.4170071240011292E-2</v>
      </c>
      <c r="H218" s="9">
        <f t="shared" si="62"/>
        <v>-9.1395169393906184E-2</v>
      </c>
      <c r="I218" s="9">
        <f t="shared" si="63"/>
        <v>1.3513583862161236</v>
      </c>
      <c r="J218" s="3">
        <f t="shared" si="64"/>
        <v>8.4596739698684399E-3</v>
      </c>
      <c r="K218" s="3">
        <f t="shared" si="64"/>
        <v>-2.969247083774414E-4</v>
      </c>
      <c r="L218" s="15" t="str">
        <f t="shared" si="65"/>
        <v/>
      </c>
      <c r="M218" s="12">
        <v>-1.6558989996000211</v>
      </c>
      <c r="N218" s="15" t="str">
        <f t="shared" si="67"/>
        <v/>
      </c>
      <c r="O218" s="15" t="str">
        <f t="shared" si="68"/>
        <v>Enter Trade</v>
      </c>
      <c r="P218" s="15" t="str">
        <f t="shared" si="69"/>
        <v/>
      </c>
      <c r="Q218" s="15">
        <f t="shared" si="70"/>
        <v>1086.1500000000001</v>
      </c>
      <c r="R218" s="15" t="str">
        <f t="shared" si="71"/>
        <v/>
      </c>
      <c r="S218" s="15">
        <f t="shared" si="72"/>
        <v>1291.7</v>
      </c>
      <c r="T218" s="18" t="str">
        <f t="shared" si="73"/>
        <v/>
      </c>
      <c r="U218" s="18">
        <f t="shared" si="74"/>
        <v>2.8159911365526562E-3</v>
      </c>
      <c r="V218" s="18" t="str">
        <f t="shared" si="75"/>
        <v/>
      </c>
      <c r="W218" s="18">
        <f t="shared" si="76"/>
        <v>1.0640794929974287E-2</v>
      </c>
      <c r="X218" s="18" t="str">
        <f t="shared" si="77"/>
        <v/>
      </c>
      <c r="Y218" s="18" t="str">
        <f t="shared" si="78"/>
        <v/>
      </c>
      <c r="Z218" s="18" t="str">
        <f t="shared" si="79"/>
        <v/>
      </c>
      <c r="AA218" s="18" t="str">
        <f t="shared" si="80"/>
        <v/>
      </c>
    </row>
    <row r="219" spans="1:27">
      <c r="A219" s="11">
        <v>42325</v>
      </c>
      <c r="B219" s="12">
        <v>1060.8</v>
      </c>
      <c r="C219" s="12">
        <v>1200.75</v>
      </c>
      <c r="D219" s="9">
        <f t="shared" si="66"/>
        <v>-5.3819084250301907E-2</v>
      </c>
      <c r="E219" s="9">
        <f t="shared" si="59"/>
        <v>-6.292591998829257E-2</v>
      </c>
      <c r="F219" s="9">
        <f t="shared" si="60"/>
        <v>1.2585631029052975E-2</v>
      </c>
      <c r="G219" s="9">
        <f t="shared" si="61"/>
        <v>-3.4608250172923377E-2</v>
      </c>
      <c r="H219" s="9">
        <f t="shared" si="62"/>
        <v>-9.1243589803661762E-2</v>
      </c>
      <c r="I219" s="9">
        <f t="shared" si="63"/>
        <v>0.72358991908854009</v>
      </c>
      <c r="J219" s="3">
        <f t="shared" si="64"/>
        <v>-1.413827230313313E-4</v>
      </c>
      <c r="K219" s="3">
        <f t="shared" si="64"/>
        <v>1.8966395112016216E-2</v>
      </c>
      <c r="L219" s="15" t="str">
        <f t="shared" si="65"/>
        <v/>
      </c>
      <c r="M219" s="12">
        <v>-1.6558989996000211</v>
      </c>
      <c r="N219" s="15" t="str">
        <f t="shared" si="67"/>
        <v/>
      </c>
      <c r="O219" s="15" t="str">
        <f t="shared" si="68"/>
        <v>Enter Trade</v>
      </c>
      <c r="P219" s="15" t="str">
        <f t="shared" si="69"/>
        <v/>
      </c>
      <c r="Q219" s="15">
        <f t="shared" si="70"/>
        <v>1086.1500000000001</v>
      </c>
      <c r="R219" s="15" t="str">
        <f t="shared" si="71"/>
        <v/>
      </c>
      <c r="S219" s="15">
        <f t="shared" si="72"/>
        <v>1291.7</v>
      </c>
      <c r="T219" s="18" t="str">
        <f t="shared" si="73"/>
        <v/>
      </c>
      <c r="U219" s="18">
        <f t="shared" si="74"/>
        <v>2.8159911365526562E-3</v>
      </c>
      <c r="V219" s="18" t="str">
        <f t="shared" si="75"/>
        <v/>
      </c>
      <c r="W219" s="18">
        <f t="shared" si="76"/>
        <v>1.0640794929974287E-2</v>
      </c>
      <c r="X219" s="18" t="str">
        <f t="shared" si="77"/>
        <v/>
      </c>
      <c r="Y219" s="18" t="str">
        <f t="shared" si="78"/>
        <v/>
      </c>
      <c r="Z219" s="18" t="str">
        <f t="shared" si="79"/>
        <v/>
      </c>
      <c r="AA219" s="18" t="str">
        <f t="shared" si="80"/>
        <v/>
      </c>
    </row>
    <row r="220" spans="1:27">
      <c r="A220" s="11">
        <v>42326</v>
      </c>
      <c r="B220" s="12">
        <v>1048.5999999999999</v>
      </c>
      <c r="C220" s="12">
        <v>1178.7</v>
      </c>
      <c r="D220" s="9">
        <f t="shared" si="66"/>
        <v>-5.0793430153764113E-2</v>
      </c>
      <c r="E220" s="9">
        <f t="shared" si="59"/>
        <v>-6.2666459395472426E-2</v>
      </c>
      <c r="F220" s="9">
        <f t="shared" si="60"/>
        <v>1.2757434493192337E-2</v>
      </c>
      <c r="G220" s="9">
        <f t="shared" si="61"/>
        <v>-3.3962231785789665E-2</v>
      </c>
      <c r="H220" s="9">
        <f t="shared" si="62"/>
        <v>-9.1370687005155188E-2</v>
      </c>
      <c r="I220" s="9">
        <f t="shared" si="63"/>
        <v>0.93067530529308518</v>
      </c>
      <c r="J220" s="3">
        <f t="shared" si="64"/>
        <v>-1.1500754147813015E-2</v>
      </c>
      <c r="K220" s="3">
        <f t="shared" si="64"/>
        <v>-1.8363522798251056E-2</v>
      </c>
      <c r="L220" s="15" t="str">
        <f t="shared" si="65"/>
        <v/>
      </c>
      <c r="M220" s="12">
        <v>-1.6558989996000211</v>
      </c>
      <c r="N220" s="15" t="str">
        <f t="shared" si="67"/>
        <v/>
      </c>
      <c r="O220" s="15" t="str">
        <f t="shared" si="68"/>
        <v>Enter Trade</v>
      </c>
      <c r="P220" s="15" t="str">
        <f t="shared" si="69"/>
        <v/>
      </c>
      <c r="Q220" s="15">
        <f t="shared" si="70"/>
        <v>1086.1500000000001</v>
      </c>
      <c r="R220" s="15" t="str">
        <f t="shared" si="71"/>
        <v/>
      </c>
      <c r="S220" s="15">
        <f t="shared" si="72"/>
        <v>1291.7</v>
      </c>
      <c r="T220" s="18" t="str">
        <f t="shared" si="73"/>
        <v/>
      </c>
      <c r="U220" s="18">
        <f t="shared" si="74"/>
        <v>2.8159911365526562E-3</v>
      </c>
      <c r="V220" s="18" t="str">
        <f t="shared" si="75"/>
        <v/>
      </c>
      <c r="W220" s="18">
        <f t="shared" si="76"/>
        <v>1.0640794929974287E-2</v>
      </c>
      <c r="X220" s="18" t="str">
        <f t="shared" si="77"/>
        <v/>
      </c>
      <c r="Y220" s="18" t="str">
        <f t="shared" si="78"/>
        <v/>
      </c>
      <c r="Z220" s="18" t="str">
        <f t="shared" si="79"/>
        <v/>
      </c>
      <c r="AA220" s="18" t="str">
        <f t="shared" si="80"/>
        <v/>
      </c>
    </row>
    <row r="221" spans="1:27">
      <c r="A221" s="11">
        <v>42327</v>
      </c>
      <c r="B221" s="12">
        <v>1068.9000000000001</v>
      </c>
      <c r="C221" s="12">
        <v>1214.2</v>
      </c>
      <c r="D221" s="9">
        <f t="shared" si="66"/>
        <v>-5.5353151466252089E-2</v>
      </c>
      <c r="E221" s="9">
        <f t="shared" si="59"/>
        <v>-6.2299919324578935E-2</v>
      </c>
      <c r="F221" s="9">
        <f t="shared" si="60"/>
        <v>1.2805847431981744E-2</v>
      </c>
      <c r="G221" s="9">
        <f t="shared" si="61"/>
        <v>-3.3486762602620013E-2</v>
      </c>
      <c r="H221" s="9">
        <f t="shared" si="62"/>
        <v>-9.1113076046537858E-2</v>
      </c>
      <c r="I221" s="9">
        <f t="shared" si="63"/>
        <v>0.54246842274395368</v>
      </c>
      <c r="J221" s="3">
        <f t="shared" si="64"/>
        <v>1.9359145527370003E-2</v>
      </c>
      <c r="K221" s="3">
        <f t="shared" si="64"/>
        <v>3.0117926529227113E-2</v>
      </c>
      <c r="L221" s="15" t="str">
        <f t="shared" si="65"/>
        <v/>
      </c>
      <c r="M221" s="12">
        <v>-1.6558989996000211</v>
      </c>
      <c r="N221" s="15" t="str">
        <f t="shared" si="67"/>
        <v/>
      </c>
      <c r="O221" s="15" t="str">
        <f t="shared" si="68"/>
        <v>Enter Trade</v>
      </c>
      <c r="P221" s="15" t="str">
        <f t="shared" si="69"/>
        <v/>
      </c>
      <c r="Q221" s="15">
        <f t="shared" si="70"/>
        <v>1086.1500000000001</v>
      </c>
      <c r="R221" s="15" t="str">
        <f t="shared" si="71"/>
        <v/>
      </c>
      <c r="S221" s="15">
        <f t="shared" si="72"/>
        <v>1291.7</v>
      </c>
      <c r="T221" s="18" t="str">
        <f t="shared" si="73"/>
        <v/>
      </c>
      <c r="U221" s="18">
        <f t="shared" si="74"/>
        <v>2.8159911365526562E-3</v>
      </c>
      <c r="V221" s="18" t="str">
        <f t="shared" si="75"/>
        <v/>
      </c>
      <c r="W221" s="18">
        <f t="shared" si="76"/>
        <v>1.0640794929974287E-2</v>
      </c>
      <c r="X221" s="18" t="str">
        <f t="shared" si="77"/>
        <v/>
      </c>
      <c r="Y221" s="18" t="str">
        <f t="shared" si="78"/>
        <v/>
      </c>
      <c r="Z221" s="18" t="str">
        <f t="shared" si="79"/>
        <v/>
      </c>
      <c r="AA221" s="18" t="str">
        <f t="shared" si="80"/>
        <v/>
      </c>
    </row>
    <row r="222" spans="1:27">
      <c r="A222" s="11">
        <v>42328</v>
      </c>
      <c r="B222" s="12">
        <v>1070.8499999999999</v>
      </c>
      <c r="C222" s="12">
        <v>1205.75</v>
      </c>
      <c r="D222" s="9">
        <f t="shared" si="66"/>
        <v>-5.1528629579644769E-2</v>
      </c>
      <c r="E222" s="9">
        <f t="shared" si="59"/>
        <v>-6.1690379687824821E-2</v>
      </c>
      <c r="F222" s="9">
        <f t="shared" si="60"/>
        <v>1.2870847758208598E-2</v>
      </c>
      <c r="G222" s="9">
        <f t="shared" si="61"/>
        <v>-3.2730972231855476E-2</v>
      </c>
      <c r="H222" s="9">
        <f t="shared" si="62"/>
        <v>-9.0649787143794167E-2</v>
      </c>
      <c r="I222" s="9">
        <f t="shared" si="63"/>
        <v>0.78951676681120142</v>
      </c>
      <c r="J222" s="3">
        <f t="shared" si="64"/>
        <v>1.8243053606509664E-3</v>
      </c>
      <c r="K222" s="3">
        <f t="shared" si="64"/>
        <v>-6.9593147751606365E-3</v>
      </c>
      <c r="L222" s="15" t="str">
        <f t="shared" si="65"/>
        <v/>
      </c>
      <c r="M222" s="12">
        <v>-1.6558989996000211</v>
      </c>
      <c r="N222" s="15" t="str">
        <f t="shared" si="67"/>
        <v/>
      </c>
      <c r="O222" s="15" t="str">
        <f t="shared" si="68"/>
        <v>Enter Trade</v>
      </c>
      <c r="P222" s="15" t="str">
        <f t="shared" si="69"/>
        <v/>
      </c>
      <c r="Q222" s="15">
        <f t="shared" si="70"/>
        <v>1086.1500000000001</v>
      </c>
      <c r="R222" s="15" t="str">
        <f t="shared" si="71"/>
        <v/>
      </c>
      <c r="S222" s="15">
        <f t="shared" si="72"/>
        <v>1291.7</v>
      </c>
      <c r="T222" s="18" t="str">
        <f t="shared" si="73"/>
        <v/>
      </c>
      <c r="U222" s="18">
        <f t="shared" si="74"/>
        <v>2.8159911365526562E-3</v>
      </c>
      <c r="V222" s="18" t="str">
        <f t="shared" si="75"/>
        <v/>
      </c>
      <c r="W222" s="18">
        <f t="shared" si="76"/>
        <v>1.0640794929974287E-2</v>
      </c>
      <c r="X222" s="18" t="str">
        <f t="shared" si="77"/>
        <v/>
      </c>
      <c r="Y222" s="18" t="str">
        <f t="shared" si="78"/>
        <v/>
      </c>
      <c r="Z222" s="18" t="str">
        <f t="shared" si="79"/>
        <v/>
      </c>
      <c r="AA222" s="18" t="str">
        <f t="shared" si="80"/>
        <v/>
      </c>
    </row>
    <row r="223" spans="1:27">
      <c r="A223" s="11">
        <v>42331</v>
      </c>
      <c r="B223" s="12">
        <v>1066.05</v>
      </c>
      <c r="C223" s="12">
        <v>1191.1500000000001</v>
      </c>
      <c r="D223" s="9">
        <f t="shared" si="66"/>
        <v>-4.8188880578583206E-2</v>
      </c>
      <c r="E223" s="9">
        <f t="shared" si="59"/>
        <v>-6.0900133073360146E-2</v>
      </c>
      <c r="F223" s="9">
        <f t="shared" si="60"/>
        <v>1.2950167545521498E-2</v>
      </c>
      <c r="G223" s="9">
        <f t="shared" si="61"/>
        <v>-3.1762256095936775E-2</v>
      </c>
      <c r="H223" s="9">
        <f t="shared" si="62"/>
        <v>-9.0038010050783518E-2</v>
      </c>
      <c r="I223" s="9">
        <f t="shared" si="63"/>
        <v>0.98155120002079199</v>
      </c>
      <c r="J223" s="3">
        <f t="shared" si="64"/>
        <v>-4.4824205070737779E-3</v>
      </c>
      <c r="K223" s="3">
        <f t="shared" si="64"/>
        <v>-1.2108646070910146E-2</v>
      </c>
      <c r="L223" s="15" t="str">
        <f t="shared" si="65"/>
        <v/>
      </c>
      <c r="M223" s="12">
        <v>-1.6558989996000211</v>
      </c>
      <c r="N223" s="15" t="str">
        <f t="shared" si="67"/>
        <v/>
      </c>
      <c r="O223" s="15" t="str">
        <f t="shared" si="68"/>
        <v>Enter Trade</v>
      </c>
      <c r="P223" s="15" t="str">
        <f t="shared" si="69"/>
        <v/>
      </c>
      <c r="Q223" s="15">
        <f t="shared" si="70"/>
        <v>1086.1500000000001</v>
      </c>
      <c r="R223" s="15" t="str">
        <f t="shared" si="71"/>
        <v/>
      </c>
      <c r="S223" s="15">
        <f t="shared" si="72"/>
        <v>1291.7</v>
      </c>
      <c r="T223" s="18" t="str">
        <f t="shared" si="73"/>
        <v/>
      </c>
      <c r="U223" s="18">
        <f t="shared" si="74"/>
        <v>2.8159911365526562E-3</v>
      </c>
      <c r="V223" s="18" t="str">
        <f t="shared" si="75"/>
        <v/>
      </c>
      <c r="W223" s="18">
        <f t="shared" si="76"/>
        <v>1.0640794929974287E-2</v>
      </c>
      <c r="X223" s="18" t="str">
        <f t="shared" si="77"/>
        <v/>
      </c>
      <c r="Y223" s="18" t="str">
        <f t="shared" si="78"/>
        <v/>
      </c>
      <c r="Z223" s="18" t="str">
        <f t="shared" si="79"/>
        <v/>
      </c>
      <c r="AA223" s="18" t="str">
        <f t="shared" si="80"/>
        <v/>
      </c>
    </row>
    <row r="224" spans="1:27">
      <c r="A224" s="11">
        <v>42332</v>
      </c>
      <c r="B224" s="12">
        <v>1064.3499999999999</v>
      </c>
      <c r="C224" s="12">
        <v>1218.95</v>
      </c>
      <c r="D224" s="9">
        <f t="shared" si="66"/>
        <v>-5.8901427203181519E-2</v>
      </c>
      <c r="E224" s="9">
        <f t="shared" ref="E224:E287" si="81">AVERAGE(D195:D224)</f>
        <v>-6.0354452212088162E-2</v>
      </c>
      <c r="F224" s="9">
        <f t="shared" ref="F224:F287" si="82">STDEV(D195:D224)</f>
        <v>1.2665475482180772E-2</v>
      </c>
      <c r="G224" s="9">
        <f t="shared" ref="G224:G287" si="83">E224+2.25*F224</f>
        <v>-3.1857132377181421E-2</v>
      </c>
      <c r="H224" s="9">
        <f t="shared" ref="H224:H287" si="84">E224-2.25*F224</f>
        <v>-8.8851772046994903E-2</v>
      </c>
      <c r="I224" s="9">
        <f t="shared" ref="I224:I287" si="85">(D224-E224)/F224</f>
        <v>0.11472328938229942</v>
      </c>
      <c r="J224" s="3">
        <f t="shared" ref="J224:K287" si="86">(B224-B223)/B223</f>
        <v>-1.5946719197036214E-3</v>
      </c>
      <c r="K224" s="3">
        <f t="shared" si="86"/>
        <v>2.3338790244721446E-2</v>
      </c>
      <c r="L224" s="15" t="str">
        <f t="shared" ref="L224:L287" si="87">IF(ABS(I224)&gt;1.5,"Enter Trade",IF(ABS(I224)&lt;0.5,"Exit Trade",""))</f>
        <v>Exit Trade</v>
      </c>
      <c r="M224" s="12">
        <v>0.11472328938229942</v>
      </c>
      <c r="N224" s="15" t="str">
        <f t="shared" si="67"/>
        <v>Exit Trade</v>
      </c>
      <c r="O224" s="15" t="str">
        <f t="shared" si="68"/>
        <v>Exit Trade</v>
      </c>
      <c r="P224" s="15">
        <f t="shared" si="69"/>
        <v>1064.3499999999999</v>
      </c>
      <c r="Q224" s="15">
        <f t="shared" si="70"/>
        <v>1064.3499999999999</v>
      </c>
      <c r="R224" s="15">
        <f t="shared" si="71"/>
        <v>1218.95</v>
      </c>
      <c r="S224" s="15">
        <f t="shared" si="72"/>
        <v>1218.95</v>
      </c>
      <c r="T224" s="18">
        <f t="shared" si="73"/>
        <v>-1.5946719197036214E-3</v>
      </c>
      <c r="U224" s="18">
        <f t="shared" si="74"/>
        <v>-1.5946719197036214E-3</v>
      </c>
      <c r="V224" s="18">
        <f t="shared" si="75"/>
        <v>2.3338790244721446E-2</v>
      </c>
      <c r="W224" s="18">
        <f t="shared" si="76"/>
        <v>2.3338790244721446E-2</v>
      </c>
      <c r="X224" s="18">
        <f t="shared" si="77"/>
        <v>-2.0070892602311097E-2</v>
      </c>
      <c r="Y224" s="18">
        <f t="shared" si="78"/>
        <v>5.6321127196717558E-2</v>
      </c>
      <c r="Z224" s="18">
        <f t="shared" si="79"/>
        <v>3.6250234594406461E-2</v>
      </c>
      <c r="AA224" s="18">
        <f t="shared" si="80"/>
        <v>1.812511729720323E-2</v>
      </c>
    </row>
    <row r="225" spans="1:27">
      <c r="A225" s="11">
        <v>42334</v>
      </c>
      <c r="B225" s="12">
        <v>1063.95</v>
      </c>
      <c r="C225" s="12">
        <v>1222.6500000000001</v>
      </c>
      <c r="D225" s="9">
        <f t="shared" si="66"/>
        <v>-6.0380933289022318E-2</v>
      </c>
      <c r="E225" s="9">
        <f t="shared" si="81"/>
        <v>-6.0025672124850021E-2</v>
      </c>
      <c r="F225" s="9">
        <f t="shared" si="82"/>
        <v>1.2527159209430346E-2</v>
      </c>
      <c r="G225" s="9">
        <f t="shared" si="83"/>
        <v>-3.183956390363174E-2</v>
      </c>
      <c r="H225" s="9">
        <f t="shared" si="84"/>
        <v>-8.8211780346068303E-2</v>
      </c>
      <c r="I225" s="9">
        <f t="shared" si="85"/>
        <v>-2.8359275892722635E-2</v>
      </c>
      <c r="J225" s="3">
        <f t="shared" si="86"/>
        <v>-3.7581622586542359E-4</v>
      </c>
      <c r="K225" s="3">
        <f t="shared" si="86"/>
        <v>3.0353993190861358E-3</v>
      </c>
      <c r="L225" s="15" t="str">
        <f t="shared" si="87"/>
        <v>Exit Trade</v>
      </c>
      <c r="M225" s="12">
        <v>0.11472328938229942</v>
      </c>
      <c r="N225" s="15" t="str">
        <f t="shared" si="67"/>
        <v/>
      </c>
      <c r="O225" s="15" t="str">
        <f t="shared" si="68"/>
        <v>Exit Trade</v>
      </c>
      <c r="P225" s="15" t="str">
        <f t="shared" si="69"/>
        <v/>
      </c>
      <c r="Q225" s="15">
        <f t="shared" si="70"/>
        <v>1064.3499999999999</v>
      </c>
      <c r="R225" s="15" t="str">
        <f t="shared" si="71"/>
        <v/>
      </c>
      <c r="S225" s="15">
        <f t="shared" si="72"/>
        <v>1218.95</v>
      </c>
      <c r="T225" s="18" t="str">
        <f t="shared" si="73"/>
        <v/>
      </c>
      <c r="U225" s="18">
        <f t="shared" si="74"/>
        <v>-1.5946719197036214E-3</v>
      </c>
      <c r="V225" s="18" t="str">
        <f t="shared" si="75"/>
        <v/>
      </c>
      <c r="W225" s="18">
        <f t="shared" si="76"/>
        <v>2.3338790244721446E-2</v>
      </c>
      <c r="X225" s="18" t="str">
        <f t="shared" si="77"/>
        <v/>
      </c>
      <c r="Y225" s="18" t="str">
        <f t="shared" si="78"/>
        <v/>
      </c>
      <c r="Z225" s="18" t="str">
        <f t="shared" si="79"/>
        <v/>
      </c>
      <c r="AA225" s="18" t="str">
        <f t="shared" si="80"/>
        <v/>
      </c>
    </row>
    <row r="226" spans="1:27">
      <c r="A226" s="11">
        <v>42335</v>
      </c>
      <c r="B226" s="12">
        <v>1079.4000000000001</v>
      </c>
      <c r="C226" s="12">
        <v>1230.5999999999999</v>
      </c>
      <c r="D226" s="9">
        <f t="shared" si="66"/>
        <v>-5.6934497022814834E-2</v>
      </c>
      <c r="E226" s="9">
        <f t="shared" si="81"/>
        <v>-5.9429650358125162E-2</v>
      </c>
      <c r="F226" s="9">
        <f t="shared" si="82"/>
        <v>1.2220857335559923E-2</v>
      </c>
      <c r="G226" s="9">
        <f t="shared" si="83"/>
        <v>-3.1932721353115333E-2</v>
      </c>
      <c r="H226" s="9">
        <f t="shared" si="84"/>
        <v>-8.6926579363134998E-2</v>
      </c>
      <c r="I226" s="9">
        <f t="shared" si="85"/>
        <v>0.20417170962711412</v>
      </c>
      <c r="J226" s="3">
        <f t="shared" si="86"/>
        <v>1.4521359086423276E-2</v>
      </c>
      <c r="K226" s="3">
        <f t="shared" si="86"/>
        <v>6.5022696601642477E-3</v>
      </c>
      <c r="L226" s="15" t="str">
        <f t="shared" si="87"/>
        <v>Exit Trade</v>
      </c>
      <c r="M226" s="12">
        <v>0.11472328938229942</v>
      </c>
      <c r="N226" s="15" t="str">
        <f t="shared" si="67"/>
        <v/>
      </c>
      <c r="O226" s="15" t="str">
        <f t="shared" si="68"/>
        <v>Exit Trade</v>
      </c>
      <c r="P226" s="15" t="str">
        <f t="shared" si="69"/>
        <v/>
      </c>
      <c r="Q226" s="15">
        <f t="shared" si="70"/>
        <v>1064.3499999999999</v>
      </c>
      <c r="R226" s="15" t="str">
        <f t="shared" si="71"/>
        <v/>
      </c>
      <c r="S226" s="15">
        <f t="shared" si="72"/>
        <v>1218.95</v>
      </c>
      <c r="T226" s="18" t="str">
        <f t="shared" si="73"/>
        <v/>
      </c>
      <c r="U226" s="18">
        <f t="shared" si="74"/>
        <v>-1.5946719197036214E-3</v>
      </c>
      <c r="V226" s="18" t="str">
        <f t="shared" si="75"/>
        <v/>
      </c>
      <c r="W226" s="18">
        <f t="shared" si="76"/>
        <v>2.3338790244721446E-2</v>
      </c>
      <c r="X226" s="18" t="str">
        <f t="shared" si="77"/>
        <v/>
      </c>
      <c r="Y226" s="18" t="str">
        <f t="shared" si="78"/>
        <v/>
      </c>
      <c r="Z226" s="18" t="str">
        <f t="shared" si="79"/>
        <v/>
      </c>
      <c r="AA226" s="18" t="str">
        <f t="shared" si="80"/>
        <v/>
      </c>
    </row>
    <row r="227" spans="1:27">
      <c r="A227" s="11">
        <v>42338</v>
      </c>
      <c r="B227" s="12">
        <v>1077.75</v>
      </c>
      <c r="C227" s="12">
        <v>1211.2</v>
      </c>
      <c r="D227" s="9">
        <f t="shared" si="66"/>
        <v>-5.0697830630071869E-2</v>
      </c>
      <c r="E227" s="9">
        <f t="shared" si="81"/>
        <v>-5.8564412783493711E-2</v>
      </c>
      <c r="F227" s="9">
        <f t="shared" si="82"/>
        <v>1.1873188633638595E-2</v>
      </c>
      <c r="G227" s="9">
        <f t="shared" si="83"/>
        <v>-3.184973835780687E-2</v>
      </c>
      <c r="H227" s="9">
        <f t="shared" si="84"/>
        <v>-8.5279087209180551E-2</v>
      </c>
      <c r="I227" s="9">
        <f t="shared" si="85"/>
        <v>0.66255008626196576</v>
      </c>
      <c r="J227" s="3">
        <f t="shared" si="86"/>
        <v>-1.5286270150084221E-3</v>
      </c>
      <c r="K227" s="3">
        <f t="shared" si="86"/>
        <v>-1.5764667641800637E-2</v>
      </c>
      <c r="L227" s="15" t="str">
        <f t="shared" si="87"/>
        <v/>
      </c>
      <c r="M227" s="12">
        <v>0.11472328938229942</v>
      </c>
      <c r="N227" s="15" t="str">
        <f t="shared" si="67"/>
        <v/>
      </c>
      <c r="O227" s="15" t="str">
        <f t="shared" si="68"/>
        <v>Exit Trade</v>
      </c>
      <c r="P227" s="15" t="str">
        <f t="shared" si="69"/>
        <v/>
      </c>
      <c r="Q227" s="15">
        <f t="shared" si="70"/>
        <v>1064.3499999999999</v>
      </c>
      <c r="R227" s="15" t="str">
        <f t="shared" si="71"/>
        <v/>
      </c>
      <c r="S227" s="15">
        <f t="shared" si="72"/>
        <v>1218.95</v>
      </c>
      <c r="T227" s="18" t="str">
        <f t="shared" si="73"/>
        <v/>
      </c>
      <c r="U227" s="18">
        <f t="shared" si="74"/>
        <v>-1.5946719197036214E-3</v>
      </c>
      <c r="V227" s="18" t="str">
        <f t="shared" si="75"/>
        <v/>
      </c>
      <c r="W227" s="18">
        <f t="shared" si="76"/>
        <v>2.3338790244721446E-2</v>
      </c>
      <c r="X227" s="18" t="str">
        <f t="shared" si="77"/>
        <v/>
      </c>
      <c r="Y227" s="18" t="str">
        <f t="shared" si="78"/>
        <v/>
      </c>
      <c r="Z227" s="18" t="str">
        <f t="shared" si="79"/>
        <v/>
      </c>
      <c r="AA227" s="18" t="str">
        <f t="shared" si="80"/>
        <v/>
      </c>
    </row>
    <row r="228" spans="1:27">
      <c r="A228" s="11">
        <v>42339</v>
      </c>
      <c r="B228" s="12">
        <v>1083</v>
      </c>
      <c r="C228" s="12">
        <v>1224.7</v>
      </c>
      <c r="D228" s="9">
        <f t="shared" si="66"/>
        <v>-5.3401261217393393E-2</v>
      </c>
      <c r="E228" s="9">
        <f t="shared" si="81"/>
        <v>-5.7775129028841674E-2</v>
      </c>
      <c r="F228" s="9">
        <f t="shared" si="82"/>
        <v>1.1376558043538779E-2</v>
      </c>
      <c r="G228" s="9">
        <f t="shared" si="83"/>
        <v>-3.2177873430879425E-2</v>
      </c>
      <c r="H228" s="9">
        <f t="shared" si="84"/>
        <v>-8.3372384626803922E-2</v>
      </c>
      <c r="I228" s="9">
        <f t="shared" si="85"/>
        <v>0.38446319130172962</v>
      </c>
      <c r="J228" s="3">
        <f t="shared" si="86"/>
        <v>4.8712595685455815E-3</v>
      </c>
      <c r="K228" s="3">
        <f t="shared" si="86"/>
        <v>1.1145970937912813E-2</v>
      </c>
      <c r="L228" s="15" t="str">
        <f t="shared" si="87"/>
        <v>Exit Trade</v>
      </c>
      <c r="M228" s="12">
        <v>0.11472328938229942</v>
      </c>
      <c r="N228" s="15" t="str">
        <f t="shared" si="67"/>
        <v/>
      </c>
      <c r="O228" s="15" t="str">
        <f t="shared" si="68"/>
        <v>Exit Trade</v>
      </c>
      <c r="P228" s="15" t="str">
        <f t="shared" si="69"/>
        <v/>
      </c>
      <c r="Q228" s="15">
        <f t="shared" si="70"/>
        <v>1064.3499999999999</v>
      </c>
      <c r="R228" s="15" t="str">
        <f t="shared" si="71"/>
        <v/>
      </c>
      <c r="S228" s="15">
        <f t="shared" si="72"/>
        <v>1218.95</v>
      </c>
      <c r="T228" s="18" t="str">
        <f t="shared" si="73"/>
        <v/>
      </c>
      <c r="U228" s="18">
        <f t="shared" si="74"/>
        <v>-1.5946719197036214E-3</v>
      </c>
      <c r="V228" s="18" t="str">
        <f t="shared" si="75"/>
        <v/>
      </c>
      <c r="W228" s="18">
        <f t="shared" si="76"/>
        <v>2.3338790244721446E-2</v>
      </c>
      <c r="X228" s="18" t="str">
        <f t="shared" si="77"/>
        <v/>
      </c>
      <c r="Y228" s="18" t="str">
        <f t="shared" si="78"/>
        <v/>
      </c>
      <c r="Z228" s="18" t="str">
        <f t="shared" si="79"/>
        <v/>
      </c>
      <c r="AA228" s="18" t="str">
        <f t="shared" si="80"/>
        <v/>
      </c>
    </row>
    <row r="229" spans="1:27">
      <c r="A229" s="11">
        <v>42340</v>
      </c>
      <c r="B229" s="12">
        <v>1077.8</v>
      </c>
      <c r="C229" s="12">
        <v>1211.75</v>
      </c>
      <c r="D229" s="9">
        <f t="shared" si="66"/>
        <v>-5.0874849134790255E-2</v>
      </c>
      <c r="E229" s="9">
        <f t="shared" si="81"/>
        <v>-5.6924657912352301E-2</v>
      </c>
      <c r="F229" s="9">
        <f t="shared" si="82"/>
        <v>1.087990142858049E-2</v>
      </c>
      <c r="G229" s="9">
        <f t="shared" si="83"/>
        <v>-3.24448796980462E-2</v>
      </c>
      <c r="H229" s="9">
        <f t="shared" si="84"/>
        <v>-8.1404436126658403E-2</v>
      </c>
      <c r="I229" s="9">
        <f t="shared" si="85"/>
        <v>0.55605363865427682</v>
      </c>
      <c r="J229" s="3">
        <f t="shared" si="86"/>
        <v>-4.8014773776547046E-3</v>
      </c>
      <c r="K229" s="3">
        <f t="shared" si="86"/>
        <v>-1.0574018126888254E-2</v>
      </c>
      <c r="L229" s="15" t="str">
        <f t="shared" si="87"/>
        <v/>
      </c>
      <c r="M229" s="12">
        <v>0.11472328938229942</v>
      </c>
      <c r="N229" s="15" t="str">
        <f t="shared" si="67"/>
        <v/>
      </c>
      <c r="O229" s="15" t="str">
        <f t="shared" si="68"/>
        <v>Exit Trade</v>
      </c>
      <c r="P229" s="15" t="str">
        <f t="shared" si="69"/>
        <v/>
      </c>
      <c r="Q229" s="15">
        <f t="shared" si="70"/>
        <v>1064.3499999999999</v>
      </c>
      <c r="R229" s="15" t="str">
        <f t="shared" si="71"/>
        <v/>
      </c>
      <c r="S229" s="15">
        <f t="shared" si="72"/>
        <v>1218.95</v>
      </c>
      <c r="T229" s="18" t="str">
        <f t="shared" si="73"/>
        <v/>
      </c>
      <c r="U229" s="18">
        <f t="shared" si="74"/>
        <v>-1.5946719197036214E-3</v>
      </c>
      <c r="V229" s="18" t="str">
        <f t="shared" si="75"/>
        <v/>
      </c>
      <c r="W229" s="18">
        <f t="shared" si="76"/>
        <v>2.3338790244721446E-2</v>
      </c>
      <c r="X229" s="18" t="str">
        <f t="shared" si="77"/>
        <v/>
      </c>
      <c r="Y229" s="18" t="str">
        <f t="shared" si="78"/>
        <v/>
      </c>
      <c r="Z229" s="18" t="str">
        <f t="shared" si="79"/>
        <v/>
      </c>
      <c r="AA229" s="18" t="str">
        <f t="shared" si="80"/>
        <v/>
      </c>
    </row>
    <row r="230" spans="1:27">
      <c r="A230" s="11">
        <v>42341</v>
      </c>
      <c r="B230" s="12">
        <v>1076.75</v>
      </c>
      <c r="C230" s="12">
        <v>1200.2</v>
      </c>
      <c r="D230" s="9">
        <f t="shared" si="66"/>
        <v>-4.7138741995440027E-2</v>
      </c>
      <c r="E230" s="9">
        <f t="shared" si="81"/>
        <v>-5.5878679222627521E-2</v>
      </c>
      <c r="F230" s="9">
        <f t="shared" si="82"/>
        <v>1.0220770853379701E-2</v>
      </c>
      <c r="G230" s="9">
        <f t="shared" si="83"/>
        <v>-3.2881944802523197E-2</v>
      </c>
      <c r="H230" s="9">
        <f t="shared" si="84"/>
        <v>-7.8875413642731845E-2</v>
      </c>
      <c r="I230" s="9">
        <f t="shared" si="85"/>
        <v>0.85511526993068832</v>
      </c>
      <c r="J230" s="3">
        <f t="shared" si="86"/>
        <v>-9.7420671738722821E-4</v>
      </c>
      <c r="K230" s="3">
        <f t="shared" si="86"/>
        <v>-9.5316690736537684E-3</v>
      </c>
      <c r="L230" s="15" t="str">
        <f t="shared" si="87"/>
        <v/>
      </c>
      <c r="M230" s="12">
        <v>0.11472328938229942</v>
      </c>
      <c r="N230" s="15" t="str">
        <f t="shared" si="67"/>
        <v/>
      </c>
      <c r="O230" s="15" t="str">
        <f t="shared" si="68"/>
        <v>Exit Trade</v>
      </c>
      <c r="P230" s="15" t="str">
        <f t="shared" si="69"/>
        <v/>
      </c>
      <c r="Q230" s="15">
        <f t="shared" si="70"/>
        <v>1064.3499999999999</v>
      </c>
      <c r="R230" s="15" t="str">
        <f t="shared" si="71"/>
        <v/>
      </c>
      <c r="S230" s="15">
        <f t="shared" si="72"/>
        <v>1218.95</v>
      </c>
      <c r="T230" s="18" t="str">
        <f t="shared" si="73"/>
        <v/>
      </c>
      <c r="U230" s="18">
        <f t="shared" si="74"/>
        <v>-1.5946719197036214E-3</v>
      </c>
      <c r="V230" s="18" t="str">
        <f t="shared" si="75"/>
        <v/>
      </c>
      <c r="W230" s="18">
        <f t="shared" si="76"/>
        <v>2.3338790244721446E-2</v>
      </c>
      <c r="X230" s="18" t="str">
        <f t="shared" si="77"/>
        <v/>
      </c>
      <c r="Y230" s="18" t="str">
        <f t="shared" si="78"/>
        <v/>
      </c>
      <c r="Z230" s="18" t="str">
        <f t="shared" si="79"/>
        <v/>
      </c>
      <c r="AA230" s="18" t="str">
        <f t="shared" si="80"/>
        <v/>
      </c>
    </row>
    <row r="231" spans="1:27">
      <c r="A231" s="11">
        <v>42342</v>
      </c>
      <c r="B231" s="12">
        <v>1058.9000000000001</v>
      </c>
      <c r="C231" s="12">
        <v>1171.5999999999999</v>
      </c>
      <c r="D231" s="9">
        <f t="shared" si="66"/>
        <v>-4.3924414704543127E-2</v>
      </c>
      <c r="E231" s="9">
        <f t="shared" si="81"/>
        <v>-5.4718664502461614E-2</v>
      </c>
      <c r="F231" s="9">
        <f t="shared" si="82"/>
        <v>9.4869204996509849E-3</v>
      </c>
      <c r="G231" s="9">
        <f t="shared" si="83"/>
        <v>-3.3373093378246899E-2</v>
      </c>
      <c r="H231" s="9">
        <f t="shared" si="84"/>
        <v>-7.606423562667633E-2</v>
      </c>
      <c r="I231" s="9">
        <f t="shared" si="85"/>
        <v>1.1378033365321865</v>
      </c>
      <c r="J231" s="3">
        <f t="shared" si="86"/>
        <v>-1.6577664267471474E-2</v>
      </c>
      <c r="K231" s="3">
        <f t="shared" si="86"/>
        <v>-2.382936177303794E-2</v>
      </c>
      <c r="L231" s="15" t="str">
        <f t="shared" si="87"/>
        <v/>
      </c>
      <c r="M231" s="12">
        <v>0.11472328938229942</v>
      </c>
      <c r="N231" s="15" t="str">
        <f t="shared" si="67"/>
        <v/>
      </c>
      <c r="O231" s="15" t="str">
        <f t="shared" si="68"/>
        <v>Exit Trade</v>
      </c>
      <c r="P231" s="15" t="str">
        <f t="shared" si="69"/>
        <v/>
      </c>
      <c r="Q231" s="15">
        <f t="shared" si="70"/>
        <v>1064.3499999999999</v>
      </c>
      <c r="R231" s="15" t="str">
        <f t="shared" si="71"/>
        <v/>
      </c>
      <c r="S231" s="15">
        <f t="shared" si="72"/>
        <v>1218.95</v>
      </c>
      <c r="T231" s="18" t="str">
        <f t="shared" si="73"/>
        <v/>
      </c>
      <c r="U231" s="18">
        <f t="shared" si="74"/>
        <v>-1.5946719197036214E-3</v>
      </c>
      <c r="V231" s="18" t="str">
        <f t="shared" si="75"/>
        <v/>
      </c>
      <c r="W231" s="18">
        <f t="shared" si="76"/>
        <v>2.3338790244721446E-2</v>
      </c>
      <c r="X231" s="18" t="str">
        <f t="shared" si="77"/>
        <v/>
      </c>
      <c r="Y231" s="18" t="str">
        <f t="shared" si="78"/>
        <v/>
      </c>
      <c r="Z231" s="18" t="str">
        <f t="shared" si="79"/>
        <v/>
      </c>
      <c r="AA231" s="18" t="str">
        <f t="shared" si="80"/>
        <v/>
      </c>
    </row>
    <row r="232" spans="1:27">
      <c r="A232" s="11">
        <v>42345</v>
      </c>
      <c r="B232" s="12">
        <v>1061.95</v>
      </c>
      <c r="C232" s="12">
        <v>1184.5999999999999</v>
      </c>
      <c r="D232" s="9">
        <f t="shared" si="66"/>
        <v>-4.7467659050327925E-2</v>
      </c>
      <c r="E232" s="9">
        <f t="shared" si="81"/>
        <v>-5.3642277820366617E-2</v>
      </c>
      <c r="F232" s="9">
        <f t="shared" si="82"/>
        <v>8.3062826021334368E-3</v>
      </c>
      <c r="G232" s="9">
        <f t="shared" si="83"/>
        <v>-3.4953141965566384E-2</v>
      </c>
      <c r="H232" s="9">
        <f t="shared" si="84"/>
        <v>-7.233141367516685E-2</v>
      </c>
      <c r="I232" s="9">
        <f t="shared" si="85"/>
        <v>0.74336728784700457</v>
      </c>
      <c r="J232" s="3">
        <f t="shared" si="86"/>
        <v>2.8803475304560906E-3</v>
      </c>
      <c r="K232" s="3">
        <f t="shared" si="86"/>
        <v>1.1095937179924889E-2</v>
      </c>
      <c r="L232" s="15" t="str">
        <f t="shared" si="87"/>
        <v/>
      </c>
      <c r="M232" s="12">
        <v>0.11472328938229942</v>
      </c>
      <c r="N232" s="15" t="str">
        <f t="shared" si="67"/>
        <v/>
      </c>
      <c r="O232" s="15" t="str">
        <f t="shared" si="68"/>
        <v>Exit Trade</v>
      </c>
      <c r="P232" s="15" t="str">
        <f t="shared" si="69"/>
        <v/>
      </c>
      <c r="Q232" s="15">
        <f t="shared" si="70"/>
        <v>1064.3499999999999</v>
      </c>
      <c r="R232" s="15" t="str">
        <f t="shared" si="71"/>
        <v/>
      </c>
      <c r="S232" s="15">
        <f t="shared" si="72"/>
        <v>1218.95</v>
      </c>
      <c r="T232" s="18" t="str">
        <f t="shared" si="73"/>
        <v/>
      </c>
      <c r="U232" s="18">
        <f t="shared" si="74"/>
        <v>-1.5946719197036214E-3</v>
      </c>
      <c r="V232" s="18" t="str">
        <f t="shared" si="75"/>
        <v/>
      </c>
      <c r="W232" s="18">
        <f t="shared" si="76"/>
        <v>2.3338790244721446E-2</v>
      </c>
      <c r="X232" s="18" t="str">
        <f t="shared" si="77"/>
        <v/>
      </c>
      <c r="Y232" s="18" t="str">
        <f t="shared" si="78"/>
        <v/>
      </c>
      <c r="Z232" s="18" t="str">
        <f t="shared" si="79"/>
        <v/>
      </c>
      <c r="AA232" s="18" t="str">
        <f t="shared" si="80"/>
        <v/>
      </c>
    </row>
    <row r="233" spans="1:27">
      <c r="A233" s="11">
        <v>42346</v>
      </c>
      <c r="B233" s="12">
        <v>1049.25</v>
      </c>
      <c r="C233" s="12">
        <v>1171.55</v>
      </c>
      <c r="D233" s="9">
        <f t="shared" si="66"/>
        <v>-4.7881850483267457E-2</v>
      </c>
      <c r="E233" s="9">
        <f t="shared" si="81"/>
        <v>-5.2515407626914465E-2</v>
      </c>
      <c r="F233" s="9">
        <f t="shared" si="82"/>
        <v>6.4577217579866314E-3</v>
      </c>
      <c r="G233" s="9">
        <f t="shared" si="83"/>
        <v>-3.7985533671444541E-2</v>
      </c>
      <c r="H233" s="9">
        <f t="shared" si="84"/>
        <v>-6.7045281582384389E-2</v>
      </c>
      <c r="I233" s="9">
        <f t="shared" si="85"/>
        <v>0.71752195546617104</v>
      </c>
      <c r="J233" s="3">
        <f t="shared" si="86"/>
        <v>-1.1959131785865667E-2</v>
      </c>
      <c r="K233" s="3">
        <f t="shared" si="86"/>
        <v>-1.1016376836062769E-2</v>
      </c>
      <c r="L233" s="15" t="str">
        <f t="shared" si="87"/>
        <v/>
      </c>
      <c r="M233" s="12">
        <v>0.11472328938229942</v>
      </c>
      <c r="N233" s="15" t="str">
        <f t="shared" si="67"/>
        <v/>
      </c>
      <c r="O233" s="15" t="str">
        <f t="shared" si="68"/>
        <v>Exit Trade</v>
      </c>
      <c r="P233" s="15" t="str">
        <f t="shared" si="69"/>
        <v/>
      </c>
      <c r="Q233" s="15">
        <f t="shared" si="70"/>
        <v>1064.3499999999999</v>
      </c>
      <c r="R233" s="15" t="str">
        <f t="shared" si="71"/>
        <v/>
      </c>
      <c r="S233" s="15">
        <f t="shared" si="72"/>
        <v>1218.95</v>
      </c>
      <c r="T233" s="18" t="str">
        <f t="shared" si="73"/>
        <v/>
      </c>
      <c r="U233" s="18">
        <f t="shared" si="74"/>
        <v>-1.5946719197036214E-3</v>
      </c>
      <c r="V233" s="18" t="str">
        <f t="shared" si="75"/>
        <v/>
      </c>
      <c r="W233" s="18">
        <f t="shared" si="76"/>
        <v>2.3338790244721446E-2</v>
      </c>
      <c r="X233" s="18" t="str">
        <f t="shared" si="77"/>
        <v/>
      </c>
      <c r="Y233" s="18" t="str">
        <f t="shared" si="78"/>
        <v/>
      </c>
      <c r="Z233" s="18" t="str">
        <f t="shared" si="79"/>
        <v/>
      </c>
      <c r="AA233" s="18" t="str">
        <f t="shared" si="80"/>
        <v/>
      </c>
    </row>
    <row r="234" spans="1:27">
      <c r="A234" s="11">
        <v>42347</v>
      </c>
      <c r="B234" s="12">
        <v>1047.45</v>
      </c>
      <c r="C234" s="12">
        <v>1153.25</v>
      </c>
      <c r="D234" s="9">
        <f t="shared" si="66"/>
        <v>-4.1790162183606511E-2</v>
      </c>
      <c r="E234" s="9">
        <f t="shared" si="81"/>
        <v>-5.1369046907823429E-2</v>
      </c>
      <c r="F234" s="9">
        <f t="shared" si="82"/>
        <v>4.9996898115406748E-3</v>
      </c>
      <c r="G234" s="9">
        <f t="shared" si="83"/>
        <v>-4.0119744831856909E-2</v>
      </c>
      <c r="H234" s="9">
        <f t="shared" si="84"/>
        <v>-6.2618348983789943E-2</v>
      </c>
      <c r="I234" s="9">
        <f t="shared" si="85"/>
        <v>1.9158958025968307</v>
      </c>
      <c r="J234" s="3">
        <f t="shared" si="86"/>
        <v>-1.7155110793423442E-3</v>
      </c>
      <c r="K234" s="3">
        <f t="shared" si="86"/>
        <v>-1.5620332038752042E-2</v>
      </c>
      <c r="L234" s="15" t="str">
        <f t="shared" si="87"/>
        <v>Enter Trade</v>
      </c>
      <c r="M234" s="12">
        <v>1.9158958025968307</v>
      </c>
      <c r="N234" s="15" t="str">
        <f t="shared" si="67"/>
        <v>Enter Trade</v>
      </c>
      <c r="O234" s="15" t="str">
        <f t="shared" si="68"/>
        <v>Enter Trade</v>
      </c>
      <c r="P234" s="15">
        <f t="shared" si="69"/>
        <v>1047.45</v>
      </c>
      <c r="Q234" s="15">
        <f t="shared" si="70"/>
        <v>1047.45</v>
      </c>
      <c r="R234" s="15">
        <f t="shared" si="71"/>
        <v>1153.25</v>
      </c>
      <c r="S234" s="15">
        <f t="shared" si="72"/>
        <v>1153.25</v>
      </c>
      <c r="T234" s="18">
        <f t="shared" si="73"/>
        <v>-1.7155110793423442E-3</v>
      </c>
      <c r="U234" s="18">
        <f t="shared" si="74"/>
        <v>-1.7155110793423442E-3</v>
      </c>
      <c r="V234" s="18">
        <f t="shared" si="75"/>
        <v>-1.5620332038752042E-2</v>
      </c>
      <c r="W234" s="18">
        <f t="shared" si="76"/>
        <v>-1.5620332038752042E-2</v>
      </c>
      <c r="X234" s="18" t="str">
        <f t="shared" si="77"/>
        <v/>
      </c>
      <c r="Y234" s="18" t="str">
        <f t="shared" si="78"/>
        <v/>
      </c>
      <c r="Z234" s="18" t="str">
        <f t="shared" si="79"/>
        <v/>
      </c>
      <c r="AA234" s="18" t="str">
        <f t="shared" si="80"/>
        <v/>
      </c>
    </row>
    <row r="235" spans="1:27">
      <c r="A235" s="11">
        <v>42348</v>
      </c>
      <c r="B235" s="12">
        <v>1060.5999999999999</v>
      </c>
      <c r="C235" s="12">
        <v>1182.3</v>
      </c>
      <c r="D235" s="9">
        <f t="shared" si="66"/>
        <v>-4.7176066802721635E-2</v>
      </c>
      <c r="E235" s="9">
        <f t="shared" si="81"/>
        <v>-5.0945939835331897E-2</v>
      </c>
      <c r="F235" s="9">
        <f t="shared" si="82"/>
        <v>4.7881556351901094E-3</v>
      </c>
      <c r="G235" s="9">
        <f t="shared" si="83"/>
        <v>-4.0172589656154153E-2</v>
      </c>
      <c r="H235" s="9">
        <f t="shared" si="84"/>
        <v>-6.171929001450964E-2</v>
      </c>
      <c r="I235" s="9">
        <f t="shared" si="85"/>
        <v>0.78733301919092324</v>
      </c>
      <c r="J235" s="3">
        <f t="shared" si="86"/>
        <v>1.2554298534536124E-2</v>
      </c>
      <c r="K235" s="3">
        <f t="shared" si="86"/>
        <v>2.518968133535656E-2</v>
      </c>
      <c r="L235" s="15" t="str">
        <f t="shared" si="87"/>
        <v/>
      </c>
      <c r="M235" s="12">
        <v>1.9158958025968307</v>
      </c>
      <c r="N235" s="15" t="str">
        <f t="shared" si="67"/>
        <v/>
      </c>
      <c r="O235" s="15" t="str">
        <f t="shared" si="68"/>
        <v>Enter Trade</v>
      </c>
      <c r="P235" s="15" t="str">
        <f t="shared" si="69"/>
        <v/>
      </c>
      <c r="Q235" s="15">
        <f t="shared" si="70"/>
        <v>1047.45</v>
      </c>
      <c r="R235" s="15" t="str">
        <f t="shared" si="71"/>
        <v/>
      </c>
      <c r="S235" s="15">
        <f t="shared" si="72"/>
        <v>1153.25</v>
      </c>
      <c r="T235" s="18" t="str">
        <f t="shared" si="73"/>
        <v/>
      </c>
      <c r="U235" s="18">
        <f t="shared" si="74"/>
        <v>-1.7155110793423442E-3</v>
      </c>
      <c r="V235" s="18" t="str">
        <f t="shared" si="75"/>
        <v/>
      </c>
      <c r="W235" s="18">
        <f t="shared" si="76"/>
        <v>-1.5620332038752042E-2</v>
      </c>
      <c r="X235" s="18" t="str">
        <f t="shared" si="77"/>
        <v/>
      </c>
      <c r="Y235" s="18" t="str">
        <f t="shared" si="78"/>
        <v/>
      </c>
      <c r="Z235" s="18" t="str">
        <f t="shared" si="79"/>
        <v/>
      </c>
      <c r="AA235" s="18" t="str">
        <f t="shared" si="80"/>
        <v/>
      </c>
    </row>
    <row r="236" spans="1:27">
      <c r="A236" s="11">
        <v>42349</v>
      </c>
      <c r="B236" s="12">
        <v>1046.3499999999999</v>
      </c>
      <c r="C236" s="12">
        <v>1174.75</v>
      </c>
      <c r="D236" s="9">
        <f t="shared" si="66"/>
        <v>-5.0268475049380465E-2</v>
      </c>
      <c r="E236" s="9">
        <f t="shared" si="81"/>
        <v>-5.0730555115101543E-2</v>
      </c>
      <c r="F236" s="9">
        <f t="shared" si="82"/>
        <v>4.6626849367093536E-3</v>
      </c>
      <c r="G236" s="9">
        <f t="shared" si="83"/>
        <v>-4.02395140075055E-2</v>
      </c>
      <c r="H236" s="9">
        <f t="shared" si="84"/>
        <v>-6.1221596222697586E-2</v>
      </c>
      <c r="I236" s="9">
        <f t="shared" si="85"/>
        <v>9.9101713281787102E-2</v>
      </c>
      <c r="J236" s="3">
        <f t="shared" si="86"/>
        <v>-1.343579106166321E-2</v>
      </c>
      <c r="K236" s="3">
        <f t="shared" si="86"/>
        <v>-6.3858580732470225E-3</v>
      </c>
      <c r="L236" s="15" t="str">
        <f t="shared" si="87"/>
        <v>Exit Trade</v>
      </c>
      <c r="M236" s="12">
        <v>9.9101713281787102E-2</v>
      </c>
      <c r="N236" s="15" t="str">
        <f t="shared" si="67"/>
        <v>Exit Trade</v>
      </c>
      <c r="O236" s="15" t="str">
        <f t="shared" si="68"/>
        <v>Exit Trade</v>
      </c>
      <c r="P236" s="15">
        <f t="shared" si="69"/>
        <v>1046.3499999999999</v>
      </c>
      <c r="Q236" s="15">
        <f t="shared" si="70"/>
        <v>1046.3499999999999</v>
      </c>
      <c r="R236" s="15">
        <f t="shared" si="71"/>
        <v>1174.75</v>
      </c>
      <c r="S236" s="15">
        <f t="shared" si="72"/>
        <v>1174.75</v>
      </c>
      <c r="T236" s="18">
        <f t="shared" si="73"/>
        <v>-1.343579106166321E-2</v>
      </c>
      <c r="U236" s="18">
        <f t="shared" si="74"/>
        <v>-1.343579106166321E-2</v>
      </c>
      <c r="V236" s="18">
        <f t="shared" si="75"/>
        <v>-6.3858580732470225E-3</v>
      </c>
      <c r="W236" s="18">
        <f t="shared" si="76"/>
        <v>-6.3858580732470225E-3</v>
      </c>
      <c r="X236" s="18">
        <f t="shared" si="77"/>
        <v>1.0501694591628086E-3</v>
      </c>
      <c r="Y236" s="18">
        <f t="shared" si="78"/>
        <v>1.864296553219158E-2</v>
      </c>
      <c r="Z236" s="18">
        <f t="shared" si="79"/>
        <v>1.9693134991354388E-2</v>
      </c>
      <c r="AA236" s="18">
        <f t="shared" si="80"/>
        <v>9.8465674956771942E-3</v>
      </c>
    </row>
    <row r="237" spans="1:27">
      <c r="A237" s="11">
        <v>42352</v>
      </c>
      <c r="B237" s="12">
        <v>1055.05</v>
      </c>
      <c r="C237" s="12">
        <v>1188.05</v>
      </c>
      <c r="D237" s="9">
        <f t="shared" si="66"/>
        <v>-5.1561676824971661E-2</v>
      </c>
      <c r="E237" s="9">
        <f t="shared" si="81"/>
        <v>-5.0476666567300543E-2</v>
      </c>
      <c r="F237" s="9">
        <f t="shared" si="82"/>
        <v>4.3859899194751677E-3</v>
      </c>
      <c r="G237" s="9">
        <f t="shared" si="83"/>
        <v>-4.0608189248481419E-2</v>
      </c>
      <c r="H237" s="9">
        <f t="shared" si="84"/>
        <v>-6.0345143886119668E-2</v>
      </c>
      <c r="I237" s="9">
        <f t="shared" si="85"/>
        <v>-0.24738092827193534</v>
      </c>
      <c r="J237" s="3">
        <f t="shared" si="86"/>
        <v>8.3146174798108142E-3</v>
      </c>
      <c r="K237" s="3">
        <f t="shared" si="86"/>
        <v>1.1321557778250653E-2</v>
      </c>
      <c r="L237" s="15" t="str">
        <f t="shared" si="87"/>
        <v>Exit Trade</v>
      </c>
      <c r="M237" s="12">
        <v>9.9101713281787102E-2</v>
      </c>
      <c r="N237" s="15" t="str">
        <f t="shared" si="67"/>
        <v/>
      </c>
      <c r="O237" s="15" t="str">
        <f t="shared" si="68"/>
        <v>Exit Trade</v>
      </c>
      <c r="P237" s="15" t="str">
        <f t="shared" si="69"/>
        <v/>
      </c>
      <c r="Q237" s="15">
        <f t="shared" si="70"/>
        <v>1046.3499999999999</v>
      </c>
      <c r="R237" s="15" t="str">
        <f t="shared" si="71"/>
        <v/>
      </c>
      <c r="S237" s="15">
        <f t="shared" si="72"/>
        <v>1174.75</v>
      </c>
      <c r="T237" s="18" t="str">
        <f t="shared" si="73"/>
        <v/>
      </c>
      <c r="U237" s="18">
        <f t="shared" si="74"/>
        <v>-1.343579106166321E-2</v>
      </c>
      <c r="V237" s="18" t="str">
        <f t="shared" si="75"/>
        <v/>
      </c>
      <c r="W237" s="18">
        <f t="shared" si="76"/>
        <v>-6.3858580732470225E-3</v>
      </c>
      <c r="X237" s="18" t="str">
        <f t="shared" si="77"/>
        <v/>
      </c>
      <c r="Y237" s="18" t="str">
        <f t="shared" si="78"/>
        <v/>
      </c>
      <c r="Z237" s="18" t="str">
        <f t="shared" si="79"/>
        <v/>
      </c>
      <c r="AA237" s="18" t="str">
        <f t="shared" si="80"/>
        <v/>
      </c>
    </row>
    <row r="238" spans="1:27">
      <c r="A238" s="11">
        <v>42353</v>
      </c>
      <c r="B238" s="12">
        <v>1059.45</v>
      </c>
      <c r="C238" s="12">
        <v>1206.55</v>
      </c>
      <c r="D238" s="9">
        <f t="shared" si="66"/>
        <v>-5.6464858678656193E-2</v>
      </c>
      <c r="E238" s="9">
        <f t="shared" si="81"/>
        <v>-5.0423871246425153E-2</v>
      </c>
      <c r="F238" s="9">
        <f t="shared" si="82"/>
        <v>4.3003976420252516E-3</v>
      </c>
      <c r="G238" s="9">
        <f t="shared" si="83"/>
        <v>-4.0747976551868334E-2</v>
      </c>
      <c r="H238" s="9">
        <f t="shared" si="84"/>
        <v>-6.0099765940981972E-2</v>
      </c>
      <c r="I238" s="9">
        <f t="shared" si="85"/>
        <v>-1.4047508940094355</v>
      </c>
      <c r="J238" s="3">
        <f t="shared" si="86"/>
        <v>4.1704184635800116E-3</v>
      </c>
      <c r="K238" s="3">
        <f t="shared" si="86"/>
        <v>1.5571735196330122E-2</v>
      </c>
      <c r="L238" s="15" t="str">
        <f t="shared" si="87"/>
        <v/>
      </c>
      <c r="M238" s="12">
        <v>9.9101713281787102E-2</v>
      </c>
      <c r="N238" s="15" t="str">
        <f t="shared" si="67"/>
        <v/>
      </c>
      <c r="O238" s="15" t="str">
        <f t="shared" si="68"/>
        <v>Exit Trade</v>
      </c>
      <c r="P238" s="15" t="str">
        <f t="shared" si="69"/>
        <v/>
      </c>
      <c r="Q238" s="15">
        <f t="shared" si="70"/>
        <v>1046.3499999999999</v>
      </c>
      <c r="R238" s="15" t="str">
        <f t="shared" si="71"/>
        <v/>
      </c>
      <c r="S238" s="15">
        <f t="shared" si="72"/>
        <v>1174.75</v>
      </c>
      <c r="T238" s="18" t="str">
        <f t="shared" si="73"/>
        <v/>
      </c>
      <c r="U238" s="18">
        <f t="shared" si="74"/>
        <v>-1.343579106166321E-2</v>
      </c>
      <c r="V238" s="18" t="str">
        <f t="shared" si="75"/>
        <v/>
      </c>
      <c r="W238" s="18">
        <f t="shared" si="76"/>
        <v>-6.3858580732470225E-3</v>
      </c>
      <c r="X238" s="18" t="str">
        <f t="shared" si="77"/>
        <v/>
      </c>
      <c r="Y238" s="18" t="str">
        <f t="shared" si="78"/>
        <v/>
      </c>
      <c r="Z238" s="18" t="str">
        <f t="shared" si="79"/>
        <v/>
      </c>
      <c r="AA238" s="18" t="str">
        <f t="shared" si="80"/>
        <v/>
      </c>
    </row>
    <row r="239" spans="1:27">
      <c r="A239" s="11">
        <v>42354</v>
      </c>
      <c r="B239" s="12">
        <v>1067.3</v>
      </c>
      <c r="C239" s="12">
        <v>1219.3</v>
      </c>
      <c r="D239" s="9">
        <f t="shared" si="66"/>
        <v>-5.7824064375042034E-2</v>
      </c>
      <c r="E239" s="9">
        <f t="shared" si="81"/>
        <v>-5.0615843654815411E-2</v>
      </c>
      <c r="F239" s="9">
        <f t="shared" si="82"/>
        <v>4.5000899728991446E-3</v>
      </c>
      <c r="G239" s="9">
        <f t="shared" si="83"/>
        <v>-4.0490641215792336E-2</v>
      </c>
      <c r="H239" s="9">
        <f t="shared" si="84"/>
        <v>-6.0741046093838486E-2</v>
      </c>
      <c r="I239" s="9">
        <f t="shared" si="85"/>
        <v>-1.6017948004676867</v>
      </c>
      <c r="J239" s="3">
        <f t="shared" si="86"/>
        <v>7.409504931804152E-3</v>
      </c>
      <c r="K239" s="3">
        <f t="shared" si="86"/>
        <v>1.0567320044755709E-2</v>
      </c>
      <c r="L239" s="15" t="str">
        <f t="shared" si="87"/>
        <v>Enter Trade</v>
      </c>
      <c r="M239" s="12">
        <v>-1.6017948004676867</v>
      </c>
      <c r="N239" s="15" t="str">
        <f t="shared" si="67"/>
        <v>Enter Trade</v>
      </c>
      <c r="O239" s="15" t="str">
        <f t="shared" si="68"/>
        <v>Enter Trade</v>
      </c>
      <c r="P239" s="15">
        <f t="shared" si="69"/>
        <v>1067.3</v>
      </c>
      <c r="Q239" s="15">
        <f t="shared" si="70"/>
        <v>1067.3</v>
      </c>
      <c r="R239" s="15">
        <f t="shared" si="71"/>
        <v>1219.3</v>
      </c>
      <c r="S239" s="15">
        <f t="shared" si="72"/>
        <v>1219.3</v>
      </c>
      <c r="T239" s="18">
        <f t="shared" si="73"/>
        <v>7.409504931804152E-3</v>
      </c>
      <c r="U239" s="18">
        <f t="shared" si="74"/>
        <v>7.409504931804152E-3</v>
      </c>
      <c r="V239" s="18">
        <f t="shared" si="75"/>
        <v>1.0567320044755709E-2</v>
      </c>
      <c r="W239" s="18">
        <f t="shared" si="76"/>
        <v>1.0567320044755709E-2</v>
      </c>
      <c r="X239" s="18" t="str">
        <f t="shared" si="77"/>
        <v/>
      </c>
      <c r="Y239" s="18" t="str">
        <f t="shared" si="78"/>
        <v/>
      </c>
      <c r="Z239" s="18" t="str">
        <f t="shared" si="79"/>
        <v/>
      </c>
      <c r="AA239" s="18" t="str">
        <f t="shared" si="80"/>
        <v/>
      </c>
    </row>
    <row r="240" spans="1:27">
      <c r="A240" s="11">
        <v>42355</v>
      </c>
      <c r="B240" s="12">
        <v>1080.25</v>
      </c>
      <c r="C240" s="12">
        <v>1240.95</v>
      </c>
      <c r="D240" s="9">
        <f t="shared" si="66"/>
        <v>-6.023000839978844E-2</v>
      </c>
      <c r="E240" s="9">
        <f t="shared" si="81"/>
        <v>-5.0907903719436022E-2</v>
      </c>
      <c r="F240" s="9">
        <f t="shared" si="82"/>
        <v>4.8295789497025E-3</v>
      </c>
      <c r="G240" s="9">
        <f t="shared" si="83"/>
        <v>-4.0041351082605398E-2</v>
      </c>
      <c r="H240" s="9">
        <f t="shared" si="84"/>
        <v>-6.1774456356266647E-2</v>
      </c>
      <c r="I240" s="9">
        <f t="shared" si="85"/>
        <v>-1.930210641018024</v>
      </c>
      <c r="J240" s="3">
        <f t="shared" si="86"/>
        <v>1.2133420781411081E-2</v>
      </c>
      <c r="K240" s="3">
        <f t="shared" si="86"/>
        <v>1.7756089559583441E-2</v>
      </c>
      <c r="L240" s="15" t="str">
        <f t="shared" si="87"/>
        <v>Enter Trade</v>
      </c>
      <c r="M240" s="12">
        <v>-1.6017948004676867</v>
      </c>
      <c r="N240" s="15" t="str">
        <f t="shared" si="67"/>
        <v/>
      </c>
      <c r="O240" s="15" t="str">
        <f t="shared" si="68"/>
        <v>Enter Trade</v>
      </c>
      <c r="P240" s="15" t="str">
        <f t="shared" si="69"/>
        <v/>
      </c>
      <c r="Q240" s="15">
        <f t="shared" si="70"/>
        <v>1067.3</v>
      </c>
      <c r="R240" s="15" t="str">
        <f t="shared" si="71"/>
        <v/>
      </c>
      <c r="S240" s="15">
        <f t="shared" si="72"/>
        <v>1219.3</v>
      </c>
      <c r="T240" s="18" t="str">
        <f t="shared" si="73"/>
        <v/>
      </c>
      <c r="U240" s="18">
        <f t="shared" si="74"/>
        <v>7.409504931804152E-3</v>
      </c>
      <c r="V240" s="18" t="str">
        <f t="shared" si="75"/>
        <v/>
      </c>
      <c r="W240" s="18">
        <f t="shared" si="76"/>
        <v>1.0567320044755709E-2</v>
      </c>
      <c r="X240" s="18" t="str">
        <f t="shared" si="77"/>
        <v/>
      </c>
      <c r="Y240" s="18" t="str">
        <f t="shared" si="78"/>
        <v/>
      </c>
      <c r="Z240" s="18" t="str">
        <f t="shared" si="79"/>
        <v/>
      </c>
      <c r="AA240" s="18" t="str">
        <f t="shared" si="80"/>
        <v/>
      </c>
    </row>
    <row r="241" spans="1:27">
      <c r="A241" s="11">
        <v>42356</v>
      </c>
      <c r="B241" s="12">
        <v>1073</v>
      </c>
      <c r="C241" s="12">
        <v>1224.8499999999999</v>
      </c>
      <c r="D241" s="9">
        <f t="shared" si="66"/>
        <v>-5.7483184562330918E-2</v>
      </c>
      <c r="E241" s="9">
        <f t="shared" si="81"/>
        <v>-5.1080463386603429E-2</v>
      </c>
      <c r="F241" s="9">
        <f t="shared" si="82"/>
        <v>4.9716624171612126E-3</v>
      </c>
      <c r="G241" s="9">
        <f t="shared" si="83"/>
        <v>-3.98942229479907E-2</v>
      </c>
      <c r="H241" s="9">
        <f t="shared" si="84"/>
        <v>-6.2266703825216159E-2</v>
      </c>
      <c r="I241" s="9">
        <f t="shared" si="85"/>
        <v>-1.2878431072927516</v>
      </c>
      <c r="J241" s="3">
        <f t="shared" si="86"/>
        <v>-6.7114093959731542E-3</v>
      </c>
      <c r="K241" s="3">
        <f t="shared" si="86"/>
        <v>-1.2973931262339446E-2</v>
      </c>
      <c r="L241" s="15" t="str">
        <f t="shared" si="87"/>
        <v/>
      </c>
      <c r="M241" s="12">
        <v>-1.6017948004676867</v>
      </c>
      <c r="N241" s="15" t="str">
        <f t="shared" si="67"/>
        <v/>
      </c>
      <c r="O241" s="15" t="str">
        <f t="shared" si="68"/>
        <v>Enter Trade</v>
      </c>
      <c r="P241" s="15" t="str">
        <f t="shared" si="69"/>
        <v/>
      </c>
      <c r="Q241" s="15">
        <f t="shared" si="70"/>
        <v>1067.3</v>
      </c>
      <c r="R241" s="15" t="str">
        <f t="shared" si="71"/>
        <v/>
      </c>
      <c r="S241" s="15">
        <f t="shared" si="72"/>
        <v>1219.3</v>
      </c>
      <c r="T241" s="18" t="str">
        <f t="shared" si="73"/>
        <v/>
      </c>
      <c r="U241" s="18">
        <f t="shared" si="74"/>
        <v>7.409504931804152E-3</v>
      </c>
      <c r="V241" s="18" t="str">
        <f t="shared" si="75"/>
        <v/>
      </c>
      <c r="W241" s="18">
        <f t="shared" si="76"/>
        <v>1.0567320044755709E-2</v>
      </c>
      <c r="X241" s="18" t="str">
        <f t="shared" si="77"/>
        <v/>
      </c>
      <c r="Y241" s="18" t="str">
        <f t="shared" si="78"/>
        <v/>
      </c>
      <c r="Z241" s="18" t="str">
        <f t="shared" si="79"/>
        <v/>
      </c>
      <c r="AA241" s="18" t="str">
        <f t="shared" si="80"/>
        <v/>
      </c>
    </row>
    <row r="242" spans="1:27">
      <c r="A242" s="11">
        <v>42359</v>
      </c>
      <c r="B242" s="12">
        <v>1075.4000000000001</v>
      </c>
      <c r="C242" s="12">
        <v>1232.3499999999999</v>
      </c>
      <c r="D242" s="9">
        <f t="shared" si="66"/>
        <v>-5.916403727935942E-2</v>
      </c>
      <c r="E242" s="9">
        <f t="shared" si="81"/>
        <v>-5.1454936125972829E-2</v>
      </c>
      <c r="F242" s="9">
        <f t="shared" si="82"/>
        <v>5.146194870914709E-3</v>
      </c>
      <c r="G242" s="9">
        <f t="shared" si="83"/>
        <v>-3.9875997666414732E-2</v>
      </c>
      <c r="H242" s="9">
        <f t="shared" si="84"/>
        <v>-6.3033874585530919E-2</v>
      </c>
      <c r="I242" s="9">
        <f t="shared" si="85"/>
        <v>-1.4980196721575643</v>
      </c>
      <c r="J242" s="3">
        <f t="shared" si="86"/>
        <v>2.2367194780988733E-3</v>
      </c>
      <c r="K242" s="3">
        <f t="shared" si="86"/>
        <v>6.1231987590317184E-3</v>
      </c>
      <c r="L242" s="15" t="str">
        <f t="shared" si="87"/>
        <v/>
      </c>
      <c r="M242" s="12">
        <v>-1.6017948004676867</v>
      </c>
      <c r="N242" s="15" t="str">
        <f t="shared" si="67"/>
        <v/>
      </c>
      <c r="O242" s="15" t="str">
        <f t="shared" si="68"/>
        <v>Enter Trade</v>
      </c>
      <c r="P242" s="15" t="str">
        <f t="shared" si="69"/>
        <v/>
      </c>
      <c r="Q242" s="15">
        <f t="shared" si="70"/>
        <v>1067.3</v>
      </c>
      <c r="R242" s="15" t="str">
        <f t="shared" si="71"/>
        <v/>
      </c>
      <c r="S242" s="15">
        <f t="shared" si="72"/>
        <v>1219.3</v>
      </c>
      <c r="T242" s="18" t="str">
        <f t="shared" si="73"/>
        <v/>
      </c>
      <c r="U242" s="18">
        <f t="shared" si="74"/>
        <v>7.409504931804152E-3</v>
      </c>
      <c r="V242" s="18" t="str">
        <f t="shared" si="75"/>
        <v/>
      </c>
      <c r="W242" s="18">
        <f t="shared" si="76"/>
        <v>1.0567320044755709E-2</v>
      </c>
      <c r="X242" s="18" t="str">
        <f t="shared" si="77"/>
        <v/>
      </c>
      <c r="Y242" s="18" t="str">
        <f t="shared" si="78"/>
        <v/>
      </c>
      <c r="Z242" s="18" t="str">
        <f t="shared" si="79"/>
        <v/>
      </c>
      <c r="AA242" s="18" t="str">
        <f t="shared" si="80"/>
        <v/>
      </c>
    </row>
    <row r="243" spans="1:27">
      <c r="A243" s="11">
        <v>42360</v>
      </c>
      <c r="B243" s="12">
        <v>1066.45</v>
      </c>
      <c r="C243" s="12">
        <v>1228.25</v>
      </c>
      <c r="D243" s="9">
        <f t="shared" si="66"/>
        <v>-6.1346274233910147E-2</v>
      </c>
      <c r="E243" s="9">
        <f t="shared" si="81"/>
        <v>-5.1921622924114438E-2</v>
      </c>
      <c r="F243" s="9">
        <f t="shared" si="82"/>
        <v>5.3897569987405424E-3</v>
      </c>
      <c r="G243" s="9">
        <f t="shared" si="83"/>
        <v>-3.9794669676948217E-2</v>
      </c>
      <c r="H243" s="9">
        <f t="shared" si="84"/>
        <v>-6.4048576171280652E-2</v>
      </c>
      <c r="I243" s="9">
        <f t="shared" si="85"/>
        <v>-1.7486226766806046</v>
      </c>
      <c r="J243" s="3">
        <f t="shared" si="86"/>
        <v>-8.3224846568719039E-3</v>
      </c>
      <c r="K243" s="3">
        <f t="shared" si="86"/>
        <v>-3.3269769140259744E-3</v>
      </c>
      <c r="L243" s="15" t="str">
        <f t="shared" si="87"/>
        <v>Enter Trade</v>
      </c>
      <c r="M243" s="12">
        <v>-1.6017948004676867</v>
      </c>
      <c r="N243" s="15" t="str">
        <f t="shared" si="67"/>
        <v/>
      </c>
      <c r="O243" s="15" t="str">
        <f t="shared" si="68"/>
        <v>Enter Trade</v>
      </c>
      <c r="P243" s="15" t="str">
        <f t="shared" si="69"/>
        <v/>
      </c>
      <c r="Q243" s="15">
        <f t="shared" si="70"/>
        <v>1067.3</v>
      </c>
      <c r="R243" s="15" t="str">
        <f t="shared" si="71"/>
        <v/>
      </c>
      <c r="S243" s="15">
        <f t="shared" si="72"/>
        <v>1219.3</v>
      </c>
      <c r="T243" s="18" t="str">
        <f t="shared" si="73"/>
        <v/>
      </c>
      <c r="U243" s="18">
        <f t="shared" si="74"/>
        <v>7.409504931804152E-3</v>
      </c>
      <c r="V243" s="18" t="str">
        <f t="shared" si="75"/>
        <v/>
      </c>
      <c r="W243" s="18">
        <f t="shared" si="76"/>
        <v>1.0567320044755709E-2</v>
      </c>
      <c r="X243" s="18" t="str">
        <f t="shared" si="77"/>
        <v/>
      </c>
      <c r="Y243" s="18" t="str">
        <f t="shared" si="78"/>
        <v/>
      </c>
      <c r="Z243" s="18" t="str">
        <f t="shared" si="79"/>
        <v/>
      </c>
      <c r="AA243" s="18" t="str">
        <f t="shared" si="80"/>
        <v/>
      </c>
    </row>
    <row r="244" spans="1:27">
      <c r="A244" s="11">
        <v>42361</v>
      </c>
      <c r="B244" s="12">
        <v>1074.0999999999999</v>
      </c>
      <c r="C244" s="12">
        <v>1239.2</v>
      </c>
      <c r="D244" s="9">
        <f t="shared" si="66"/>
        <v>-6.2096688167444583E-2</v>
      </c>
      <c r="E244" s="9">
        <f t="shared" si="81"/>
        <v>-5.2373094272462277E-2</v>
      </c>
      <c r="F244" s="9">
        <f t="shared" si="82"/>
        <v>5.6583823332938647E-3</v>
      </c>
      <c r="G244" s="9">
        <f t="shared" si="83"/>
        <v>-3.9641734022551084E-2</v>
      </c>
      <c r="H244" s="9">
        <f t="shared" si="84"/>
        <v>-6.510445452237347E-2</v>
      </c>
      <c r="I244" s="9">
        <f t="shared" si="85"/>
        <v>-1.7184405934835434</v>
      </c>
      <c r="J244" s="3">
        <f t="shared" si="86"/>
        <v>7.1733320830792476E-3</v>
      </c>
      <c r="K244" s="3">
        <f t="shared" si="86"/>
        <v>8.9151231426827151E-3</v>
      </c>
      <c r="L244" s="15" t="str">
        <f t="shared" si="87"/>
        <v>Enter Trade</v>
      </c>
      <c r="M244" s="12">
        <v>-1.6017948004676867</v>
      </c>
      <c r="N244" s="15" t="str">
        <f t="shared" si="67"/>
        <v/>
      </c>
      <c r="O244" s="15" t="str">
        <f t="shared" si="68"/>
        <v>Enter Trade</v>
      </c>
      <c r="P244" s="15" t="str">
        <f t="shared" si="69"/>
        <v/>
      </c>
      <c r="Q244" s="15">
        <f t="shared" si="70"/>
        <v>1067.3</v>
      </c>
      <c r="R244" s="15" t="str">
        <f t="shared" si="71"/>
        <v/>
      </c>
      <c r="S244" s="15">
        <f t="shared" si="72"/>
        <v>1219.3</v>
      </c>
      <c r="T244" s="18" t="str">
        <f t="shared" si="73"/>
        <v/>
      </c>
      <c r="U244" s="18">
        <f t="shared" si="74"/>
        <v>7.409504931804152E-3</v>
      </c>
      <c r="V244" s="18" t="str">
        <f t="shared" si="75"/>
        <v/>
      </c>
      <c r="W244" s="18">
        <f t="shared" si="76"/>
        <v>1.0567320044755709E-2</v>
      </c>
      <c r="X244" s="18" t="str">
        <f t="shared" si="77"/>
        <v/>
      </c>
      <c r="Y244" s="18" t="str">
        <f t="shared" si="78"/>
        <v/>
      </c>
      <c r="Z244" s="18" t="str">
        <f t="shared" si="79"/>
        <v/>
      </c>
      <c r="AA244" s="18" t="str">
        <f t="shared" si="80"/>
        <v/>
      </c>
    </row>
    <row r="245" spans="1:27">
      <c r="A245" s="11">
        <v>42362</v>
      </c>
      <c r="B245" s="12">
        <v>1074</v>
      </c>
      <c r="C245" s="12">
        <v>1229.55</v>
      </c>
      <c r="D245" s="9">
        <f t="shared" si="66"/>
        <v>-5.8741912778764394E-2</v>
      </c>
      <c r="E245" s="9">
        <f t="shared" si="81"/>
        <v>-5.2811194202116628E-2</v>
      </c>
      <c r="F245" s="9">
        <f t="shared" si="82"/>
        <v>5.6245025056935729E-3</v>
      </c>
      <c r="G245" s="9">
        <f t="shared" si="83"/>
        <v>-4.0156063564306087E-2</v>
      </c>
      <c r="H245" s="9">
        <f t="shared" si="84"/>
        <v>-6.5466324839927162E-2</v>
      </c>
      <c r="I245" s="9">
        <f t="shared" si="85"/>
        <v>-1.0544432277600049</v>
      </c>
      <c r="J245" s="3">
        <f t="shared" si="86"/>
        <v>-9.3101201005408297E-5</v>
      </c>
      <c r="K245" s="3">
        <f t="shared" si="86"/>
        <v>-7.787282117495231E-3</v>
      </c>
      <c r="L245" s="15" t="str">
        <f t="shared" si="87"/>
        <v/>
      </c>
      <c r="M245" s="12">
        <v>-1.6017948004676867</v>
      </c>
      <c r="N245" s="15" t="str">
        <f t="shared" si="67"/>
        <v/>
      </c>
      <c r="O245" s="15" t="str">
        <f t="shared" si="68"/>
        <v>Enter Trade</v>
      </c>
      <c r="P245" s="15" t="str">
        <f t="shared" si="69"/>
        <v/>
      </c>
      <c r="Q245" s="15">
        <f t="shared" si="70"/>
        <v>1067.3</v>
      </c>
      <c r="R245" s="15" t="str">
        <f t="shared" si="71"/>
        <v/>
      </c>
      <c r="S245" s="15">
        <f t="shared" si="72"/>
        <v>1219.3</v>
      </c>
      <c r="T245" s="18" t="str">
        <f t="shared" si="73"/>
        <v/>
      </c>
      <c r="U245" s="18">
        <f t="shared" si="74"/>
        <v>7.409504931804152E-3</v>
      </c>
      <c r="V245" s="18" t="str">
        <f t="shared" si="75"/>
        <v/>
      </c>
      <c r="W245" s="18">
        <f t="shared" si="76"/>
        <v>1.0567320044755709E-2</v>
      </c>
      <c r="X245" s="18" t="str">
        <f t="shared" si="77"/>
        <v/>
      </c>
      <c r="Y245" s="18" t="str">
        <f t="shared" si="78"/>
        <v/>
      </c>
      <c r="Z245" s="18" t="str">
        <f t="shared" si="79"/>
        <v/>
      </c>
      <c r="AA245" s="18" t="str">
        <f t="shared" si="80"/>
        <v/>
      </c>
    </row>
    <row r="246" spans="1:27">
      <c r="A246" s="11">
        <v>42366</v>
      </c>
      <c r="B246" s="12">
        <v>1077.25</v>
      </c>
      <c r="C246" s="12">
        <v>1227.6500000000001</v>
      </c>
      <c r="D246" s="9">
        <f t="shared" si="66"/>
        <v>-5.6758065401048059E-2</v>
      </c>
      <c r="E246" s="9">
        <f t="shared" si="81"/>
        <v>-5.3105841907944366E-2</v>
      </c>
      <c r="F246" s="9">
        <f t="shared" si="82"/>
        <v>5.5907927871812028E-3</v>
      </c>
      <c r="G246" s="9">
        <f t="shared" si="83"/>
        <v>-4.0526558136786656E-2</v>
      </c>
      <c r="H246" s="9">
        <f t="shared" si="84"/>
        <v>-6.5685125679102077E-2</v>
      </c>
      <c r="I246" s="9">
        <f t="shared" si="85"/>
        <v>-0.65325681564833871</v>
      </c>
      <c r="J246" s="3">
        <f t="shared" si="86"/>
        <v>3.0260707635009309E-3</v>
      </c>
      <c r="K246" s="3">
        <f t="shared" si="86"/>
        <v>-1.5452807937862338E-3</v>
      </c>
      <c r="L246" s="15" t="str">
        <f t="shared" si="87"/>
        <v/>
      </c>
      <c r="M246" s="12">
        <v>-1.6017948004676867</v>
      </c>
      <c r="N246" s="15" t="str">
        <f t="shared" si="67"/>
        <v/>
      </c>
      <c r="O246" s="15" t="str">
        <f t="shared" si="68"/>
        <v>Enter Trade</v>
      </c>
      <c r="P246" s="15" t="str">
        <f t="shared" si="69"/>
        <v/>
      </c>
      <c r="Q246" s="15">
        <f t="shared" si="70"/>
        <v>1067.3</v>
      </c>
      <c r="R246" s="15" t="str">
        <f t="shared" si="71"/>
        <v/>
      </c>
      <c r="S246" s="15">
        <f t="shared" si="72"/>
        <v>1219.3</v>
      </c>
      <c r="T246" s="18" t="str">
        <f t="shared" si="73"/>
        <v/>
      </c>
      <c r="U246" s="18">
        <f t="shared" si="74"/>
        <v>7.409504931804152E-3</v>
      </c>
      <c r="V246" s="18" t="str">
        <f t="shared" si="75"/>
        <v/>
      </c>
      <c r="W246" s="18">
        <f t="shared" si="76"/>
        <v>1.0567320044755709E-2</v>
      </c>
      <c r="X246" s="18" t="str">
        <f t="shared" si="77"/>
        <v/>
      </c>
      <c r="Y246" s="18" t="str">
        <f t="shared" si="78"/>
        <v/>
      </c>
      <c r="Z246" s="18" t="str">
        <f t="shared" si="79"/>
        <v/>
      </c>
      <c r="AA246" s="18" t="str">
        <f t="shared" si="80"/>
        <v/>
      </c>
    </row>
    <row r="247" spans="1:27">
      <c r="A247" s="11">
        <v>42367</v>
      </c>
      <c r="B247" s="12">
        <v>1077.95</v>
      </c>
      <c r="C247" s="12">
        <v>1234.3</v>
      </c>
      <c r="D247" s="9">
        <f t="shared" si="66"/>
        <v>-5.8822112137341551E-2</v>
      </c>
      <c r="E247" s="9">
        <f t="shared" si="81"/>
        <v>-5.3420401477673699E-2</v>
      </c>
      <c r="F247" s="9">
        <f t="shared" si="82"/>
        <v>5.6395066536825116E-3</v>
      </c>
      <c r="G247" s="9">
        <f t="shared" si="83"/>
        <v>-4.0731511506888043E-2</v>
      </c>
      <c r="H247" s="9">
        <f t="shared" si="84"/>
        <v>-6.6109291448459354E-2</v>
      </c>
      <c r="I247" s="9">
        <f t="shared" si="85"/>
        <v>-0.95783390132904933</v>
      </c>
      <c r="J247" s="3">
        <f t="shared" si="86"/>
        <v>6.4980273845443995E-4</v>
      </c>
      <c r="K247" s="3">
        <f t="shared" si="86"/>
        <v>5.4168533376775657E-3</v>
      </c>
      <c r="L247" s="15" t="str">
        <f t="shared" si="87"/>
        <v/>
      </c>
      <c r="M247" s="12">
        <v>-1.6017948004676867</v>
      </c>
      <c r="N247" s="15" t="str">
        <f t="shared" si="67"/>
        <v/>
      </c>
      <c r="O247" s="15" t="str">
        <f t="shared" si="68"/>
        <v>Enter Trade</v>
      </c>
      <c r="P247" s="15" t="str">
        <f t="shared" si="69"/>
        <v/>
      </c>
      <c r="Q247" s="15">
        <f t="shared" si="70"/>
        <v>1067.3</v>
      </c>
      <c r="R247" s="15" t="str">
        <f t="shared" si="71"/>
        <v/>
      </c>
      <c r="S247" s="15">
        <f t="shared" si="72"/>
        <v>1219.3</v>
      </c>
      <c r="T247" s="18" t="str">
        <f t="shared" si="73"/>
        <v/>
      </c>
      <c r="U247" s="18">
        <f t="shared" si="74"/>
        <v>7.409504931804152E-3</v>
      </c>
      <c r="V247" s="18" t="str">
        <f t="shared" si="75"/>
        <v/>
      </c>
      <c r="W247" s="18">
        <f t="shared" si="76"/>
        <v>1.0567320044755709E-2</v>
      </c>
      <c r="X247" s="18" t="str">
        <f t="shared" si="77"/>
        <v/>
      </c>
      <c r="Y247" s="18" t="str">
        <f t="shared" si="78"/>
        <v/>
      </c>
      <c r="Z247" s="18" t="str">
        <f t="shared" si="79"/>
        <v/>
      </c>
      <c r="AA247" s="18" t="str">
        <f t="shared" si="80"/>
        <v/>
      </c>
    </row>
    <row r="248" spans="1:27">
      <c r="A248" s="11">
        <v>42368</v>
      </c>
      <c r="B248" s="12">
        <v>1074.3</v>
      </c>
      <c r="C248" s="12">
        <v>1233.7</v>
      </c>
      <c r="D248" s="9">
        <f t="shared" si="66"/>
        <v>-6.0083989002564113E-2</v>
      </c>
      <c r="E248" s="9">
        <f t="shared" si="81"/>
        <v>-5.3903273887877627E-2</v>
      </c>
      <c r="F248" s="9">
        <f t="shared" si="82"/>
        <v>5.5663168554329996E-3</v>
      </c>
      <c r="G248" s="9">
        <f t="shared" si="83"/>
        <v>-4.1379060963153379E-2</v>
      </c>
      <c r="H248" s="9">
        <f t="shared" si="84"/>
        <v>-6.6427486812601882E-2</v>
      </c>
      <c r="I248" s="9">
        <f t="shared" si="85"/>
        <v>-1.1103778809597953</v>
      </c>
      <c r="J248" s="3">
        <f t="shared" si="86"/>
        <v>-3.3860568672017168E-3</v>
      </c>
      <c r="K248" s="3">
        <f t="shared" si="86"/>
        <v>-4.8610548489014753E-4</v>
      </c>
      <c r="L248" s="15" t="str">
        <f t="shared" si="87"/>
        <v/>
      </c>
      <c r="M248" s="12">
        <v>-1.6017948004676867</v>
      </c>
      <c r="N248" s="15" t="str">
        <f t="shared" si="67"/>
        <v/>
      </c>
      <c r="O248" s="15" t="str">
        <f t="shared" si="68"/>
        <v>Enter Trade</v>
      </c>
      <c r="P248" s="15" t="str">
        <f t="shared" si="69"/>
        <v/>
      </c>
      <c r="Q248" s="15">
        <f t="shared" si="70"/>
        <v>1067.3</v>
      </c>
      <c r="R248" s="15" t="str">
        <f t="shared" si="71"/>
        <v/>
      </c>
      <c r="S248" s="15">
        <f t="shared" si="72"/>
        <v>1219.3</v>
      </c>
      <c r="T248" s="18" t="str">
        <f t="shared" si="73"/>
        <v/>
      </c>
      <c r="U248" s="18">
        <f t="shared" si="74"/>
        <v>7.409504931804152E-3</v>
      </c>
      <c r="V248" s="18" t="str">
        <f t="shared" si="75"/>
        <v/>
      </c>
      <c r="W248" s="18">
        <f t="shared" si="76"/>
        <v>1.0567320044755709E-2</v>
      </c>
      <c r="X248" s="18" t="str">
        <f t="shared" si="77"/>
        <v/>
      </c>
      <c r="Y248" s="18" t="str">
        <f t="shared" si="78"/>
        <v/>
      </c>
      <c r="Z248" s="18" t="str">
        <f t="shared" si="79"/>
        <v/>
      </c>
      <c r="AA248" s="18" t="str">
        <f t="shared" si="80"/>
        <v/>
      </c>
    </row>
    <row r="249" spans="1:27">
      <c r="A249" s="11">
        <v>42369</v>
      </c>
      <c r="B249" s="12">
        <v>1082.1500000000001</v>
      </c>
      <c r="C249" s="12">
        <v>1263.75</v>
      </c>
      <c r="D249" s="9">
        <f t="shared" si="66"/>
        <v>-6.7373704818188856E-2</v>
      </c>
      <c r="E249" s="9">
        <f t="shared" si="81"/>
        <v>-5.4355094573473865E-2</v>
      </c>
      <c r="F249" s="9">
        <f t="shared" si="82"/>
        <v>6.0851820597604385E-3</v>
      </c>
      <c r="G249" s="9">
        <f t="shared" si="83"/>
        <v>-4.066343493901288E-2</v>
      </c>
      <c r="H249" s="9">
        <f t="shared" si="84"/>
        <v>-6.8046754207934851E-2</v>
      </c>
      <c r="I249" s="9">
        <f t="shared" si="85"/>
        <v>-2.1393953569283197</v>
      </c>
      <c r="J249" s="3">
        <f t="shared" si="86"/>
        <v>7.3070836823979678E-3</v>
      </c>
      <c r="K249" s="3">
        <f t="shared" si="86"/>
        <v>2.4357623409256669E-2</v>
      </c>
      <c r="L249" s="15" t="str">
        <f t="shared" si="87"/>
        <v>Enter Trade</v>
      </c>
      <c r="M249" s="12">
        <v>-1.6017948004676867</v>
      </c>
      <c r="N249" s="15" t="str">
        <f t="shared" si="67"/>
        <v/>
      </c>
      <c r="O249" s="15" t="str">
        <f t="shared" si="68"/>
        <v>Enter Trade</v>
      </c>
      <c r="P249" s="15" t="str">
        <f t="shared" si="69"/>
        <v/>
      </c>
      <c r="Q249" s="15">
        <f t="shared" si="70"/>
        <v>1067.3</v>
      </c>
      <c r="R249" s="15" t="str">
        <f t="shared" si="71"/>
        <v/>
      </c>
      <c r="S249" s="15">
        <f t="shared" si="72"/>
        <v>1219.3</v>
      </c>
      <c r="T249" s="18" t="str">
        <f t="shared" si="73"/>
        <v/>
      </c>
      <c r="U249" s="18">
        <f t="shared" si="74"/>
        <v>7.409504931804152E-3</v>
      </c>
      <c r="V249" s="18" t="str">
        <f t="shared" si="75"/>
        <v/>
      </c>
      <c r="W249" s="18">
        <f t="shared" si="76"/>
        <v>1.0567320044755709E-2</v>
      </c>
      <c r="X249" s="18" t="str">
        <f t="shared" si="77"/>
        <v/>
      </c>
      <c r="Y249" s="18" t="str">
        <f t="shared" si="78"/>
        <v/>
      </c>
      <c r="Z249" s="18" t="str">
        <f t="shared" si="79"/>
        <v/>
      </c>
      <c r="AA249" s="18" t="str">
        <f t="shared" si="80"/>
        <v/>
      </c>
    </row>
    <row r="250" spans="1:27">
      <c r="A250" s="11">
        <v>42370</v>
      </c>
      <c r="B250" s="12">
        <v>1088.75</v>
      </c>
      <c r="C250" s="12">
        <v>1258.45</v>
      </c>
      <c r="D250" s="9">
        <f t="shared" si="66"/>
        <v>-6.2907797076871844E-2</v>
      </c>
      <c r="E250" s="9">
        <f t="shared" si="81"/>
        <v>-5.4758906804244119E-2</v>
      </c>
      <c r="F250" s="9">
        <f t="shared" si="82"/>
        <v>6.2406485003809221E-3</v>
      </c>
      <c r="G250" s="9">
        <f t="shared" si="83"/>
        <v>-4.0717447678387045E-2</v>
      </c>
      <c r="H250" s="9">
        <f t="shared" si="84"/>
        <v>-6.8800365930101193E-2</v>
      </c>
      <c r="I250" s="9">
        <f t="shared" si="85"/>
        <v>-1.3057761981195264</v>
      </c>
      <c r="J250" s="3">
        <f t="shared" si="86"/>
        <v>6.0989696437646432E-3</v>
      </c>
      <c r="K250" s="3">
        <f t="shared" si="86"/>
        <v>-4.1938674579623776E-3</v>
      </c>
      <c r="L250" s="15" t="str">
        <f t="shared" si="87"/>
        <v/>
      </c>
      <c r="M250" s="12">
        <v>-1.6017948004676867</v>
      </c>
      <c r="N250" s="15" t="str">
        <f t="shared" si="67"/>
        <v/>
      </c>
      <c r="O250" s="15" t="str">
        <f t="shared" si="68"/>
        <v>Enter Trade</v>
      </c>
      <c r="P250" s="15" t="str">
        <f t="shared" si="69"/>
        <v/>
      </c>
      <c r="Q250" s="15">
        <f t="shared" si="70"/>
        <v>1067.3</v>
      </c>
      <c r="R250" s="15" t="str">
        <f t="shared" si="71"/>
        <v/>
      </c>
      <c r="S250" s="15">
        <f t="shared" si="72"/>
        <v>1219.3</v>
      </c>
      <c r="T250" s="18" t="str">
        <f t="shared" si="73"/>
        <v/>
      </c>
      <c r="U250" s="18">
        <f t="shared" si="74"/>
        <v>7.409504931804152E-3</v>
      </c>
      <c r="V250" s="18" t="str">
        <f t="shared" si="75"/>
        <v/>
      </c>
      <c r="W250" s="18">
        <f t="shared" si="76"/>
        <v>1.0567320044755709E-2</v>
      </c>
      <c r="X250" s="18" t="str">
        <f t="shared" si="77"/>
        <v/>
      </c>
      <c r="Y250" s="18" t="str">
        <f t="shared" si="78"/>
        <v/>
      </c>
      <c r="Z250" s="18" t="str">
        <f t="shared" si="79"/>
        <v/>
      </c>
      <c r="AA250" s="18" t="str">
        <f t="shared" si="80"/>
        <v/>
      </c>
    </row>
    <row r="251" spans="1:27">
      <c r="A251" s="11">
        <v>42373</v>
      </c>
      <c r="B251" s="12">
        <v>1070.5</v>
      </c>
      <c r="C251" s="12">
        <v>1216.7</v>
      </c>
      <c r="D251" s="9">
        <f t="shared" si="66"/>
        <v>-5.5596836422321515E-2</v>
      </c>
      <c r="E251" s="9">
        <f t="shared" si="81"/>
        <v>-5.4767029636113101E-2</v>
      </c>
      <c r="F251" s="9">
        <f t="shared" si="82"/>
        <v>6.2416071575563253E-3</v>
      </c>
      <c r="G251" s="9">
        <f t="shared" si="83"/>
        <v>-4.0723413531611366E-2</v>
      </c>
      <c r="H251" s="9">
        <f t="shared" si="84"/>
        <v>-6.8810645740614837E-2</v>
      </c>
      <c r="I251" s="9">
        <f t="shared" si="85"/>
        <v>-0.13294761513528094</v>
      </c>
      <c r="J251" s="3">
        <f t="shared" si="86"/>
        <v>-1.6762342135476463E-2</v>
      </c>
      <c r="K251" s="3">
        <f t="shared" si="86"/>
        <v>-3.3175732051332986E-2</v>
      </c>
      <c r="L251" s="15" t="str">
        <f t="shared" si="87"/>
        <v>Exit Trade</v>
      </c>
      <c r="M251" s="12">
        <v>-0.13294761513528094</v>
      </c>
      <c r="N251" s="15" t="str">
        <f t="shared" si="67"/>
        <v>Exit Trade</v>
      </c>
      <c r="O251" s="15" t="str">
        <f t="shared" si="68"/>
        <v>Exit Trade</v>
      </c>
      <c r="P251" s="15">
        <f t="shared" si="69"/>
        <v>1070.5</v>
      </c>
      <c r="Q251" s="15">
        <f t="shared" si="70"/>
        <v>1070.5</v>
      </c>
      <c r="R251" s="15">
        <f t="shared" si="71"/>
        <v>1216.7</v>
      </c>
      <c r="S251" s="15">
        <f t="shared" si="72"/>
        <v>1216.7</v>
      </c>
      <c r="T251" s="18">
        <f t="shared" si="73"/>
        <v>-1.6762342135476463E-2</v>
      </c>
      <c r="U251" s="18">
        <f t="shared" si="74"/>
        <v>-1.6762342135476463E-2</v>
      </c>
      <c r="V251" s="18">
        <f t="shared" si="75"/>
        <v>-3.3175732051332986E-2</v>
      </c>
      <c r="W251" s="18">
        <f t="shared" si="76"/>
        <v>-3.3175732051332986E-2</v>
      </c>
      <c r="X251" s="18">
        <f t="shared" si="77"/>
        <v>2.9982198069895549E-3</v>
      </c>
      <c r="Y251" s="18">
        <f t="shared" si="78"/>
        <v>2.1323710325595879E-3</v>
      </c>
      <c r="Z251" s="18">
        <f t="shared" si="79"/>
        <v>5.1305908395491429E-3</v>
      </c>
      <c r="AA251" s="18">
        <f t="shared" si="80"/>
        <v>2.5652954197745714E-3</v>
      </c>
    </row>
    <row r="252" spans="1:27">
      <c r="A252" s="11">
        <v>42374</v>
      </c>
      <c r="B252" s="12">
        <v>1062.4000000000001</v>
      </c>
      <c r="C252" s="12">
        <v>1209.4000000000001</v>
      </c>
      <c r="D252" s="9">
        <f t="shared" si="66"/>
        <v>-5.6281902245980647E-2</v>
      </c>
      <c r="E252" s="9">
        <f t="shared" si="81"/>
        <v>-5.49254720583243E-2</v>
      </c>
      <c r="F252" s="9">
        <f t="shared" si="82"/>
        <v>6.2168475807670934E-3</v>
      </c>
      <c r="G252" s="9">
        <f t="shared" si="83"/>
        <v>-4.0937565001598342E-2</v>
      </c>
      <c r="H252" s="9">
        <f t="shared" si="84"/>
        <v>-6.8913379115050258E-2</v>
      </c>
      <c r="I252" s="9">
        <f t="shared" si="85"/>
        <v>-0.2181861739465355</v>
      </c>
      <c r="J252" s="3">
        <f t="shared" si="86"/>
        <v>-7.5665576833254637E-3</v>
      </c>
      <c r="K252" s="3">
        <f t="shared" si="86"/>
        <v>-5.9998356209418546E-3</v>
      </c>
      <c r="L252" s="15" t="str">
        <f t="shared" si="87"/>
        <v>Exit Trade</v>
      </c>
      <c r="M252" s="12">
        <v>-0.13294761513528094</v>
      </c>
      <c r="N252" s="15" t="str">
        <f t="shared" si="67"/>
        <v/>
      </c>
      <c r="O252" s="15" t="str">
        <f t="shared" si="68"/>
        <v>Exit Trade</v>
      </c>
      <c r="P252" s="15" t="str">
        <f t="shared" si="69"/>
        <v/>
      </c>
      <c r="Q252" s="15">
        <f t="shared" si="70"/>
        <v>1070.5</v>
      </c>
      <c r="R252" s="15" t="str">
        <f t="shared" si="71"/>
        <v/>
      </c>
      <c r="S252" s="15">
        <f t="shared" si="72"/>
        <v>1216.7</v>
      </c>
      <c r="T252" s="18" t="str">
        <f t="shared" si="73"/>
        <v/>
      </c>
      <c r="U252" s="18">
        <f t="shared" si="74"/>
        <v>-1.6762342135476463E-2</v>
      </c>
      <c r="V252" s="18" t="str">
        <f t="shared" si="75"/>
        <v/>
      </c>
      <c r="W252" s="18">
        <f t="shared" si="76"/>
        <v>-3.3175732051332986E-2</v>
      </c>
      <c r="X252" s="18" t="str">
        <f t="shared" si="77"/>
        <v/>
      </c>
      <c r="Y252" s="18" t="str">
        <f t="shared" si="78"/>
        <v/>
      </c>
      <c r="Z252" s="18" t="str">
        <f t="shared" si="79"/>
        <v/>
      </c>
      <c r="AA252" s="18" t="str">
        <f t="shared" si="80"/>
        <v/>
      </c>
    </row>
    <row r="253" spans="1:27">
      <c r="A253" s="11">
        <v>42375</v>
      </c>
      <c r="B253" s="12">
        <v>1067.0999999999999</v>
      </c>
      <c r="C253" s="12">
        <v>1209.3</v>
      </c>
      <c r="D253" s="9">
        <f t="shared" si="66"/>
        <v>-5.4328932967270878E-2</v>
      </c>
      <c r="E253" s="9">
        <f t="shared" si="81"/>
        <v>-5.5130140471280557E-2</v>
      </c>
      <c r="F253" s="9">
        <f t="shared" si="82"/>
        <v>6.0871377702229612E-3</v>
      </c>
      <c r="G253" s="9">
        <f t="shared" si="83"/>
        <v>-4.1434080488278895E-2</v>
      </c>
      <c r="H253" s="9">
        <f t="shared" si="84"/>
        <v>-6.8826200454282227E-2</v>
      </c>
      <c r="I253" s="9">
        <f t="shared" si="85"/>
        <v>0.13162302780939564</v>
      </c>
      <c r="J253" s="3">
        <f t="shared" si="86"/>
        <v>4.4239457831323587E-3</v>
      </c>
      <c r="K253" s="3">
        <f t="shared" si="86"/>
        <v>-8.2685629237751299E-5</v>
      </c>
      <c r="L253" s="15" t="str">
        <f t="shared" si="87"/>
        <v>Exit Trade</v>
      </c>
      <c r="M253" s="12">
        <v>-0.13294761513528094</v>
      </c>
      <c r="N253" s="15" t="str">
        <f t="shared" si="67"/>
        <v/>
      </c>
      <c r="O253" s="15" t="str">
        <f t="shared" si="68"/>
        <v>Exit Trade</v>
      </c>
      <c r="P253" s="15" t="str">
        <f t="shared" si="69"/>
        <v/>
      </c>
      <c r="Q253" s="15">
        <f t="shared" si="70"/>
        <v>1070.5</v>
      </c>
      <c r="R253" s="15" t="str">
        <f t="shared" si="71"/>
        <v/>
      </c>
      <c r="S253" s="15">
        <f t="shared" si="72"/>
        <v>1216.7</v>
      </c>
      <c r="T253" s="18" t="str">
        <f t="shared" si="73"/>
        <v/>
      </c>
      <c r="U253" s="18">
        <f t="shared" si="74"/>
        <v>-1.6762342135476463E-2</v>
      </c>
      <c r="V253" s="18" t="str">
        <f t="shared" si="75"/>
        <v/>
      </c>
      <c r="W253" s="18">
        <f t="shared" si="76"/>
        <v>-3.3175732051332986E-2</v>
      </c>
      <c r="X253" s="18" t="str">
        <f t="shared" si="77"/>
        <v/>
      </c>
      <c r="Y253" s="18" t="str">
        <f t="shared" si="78"/>
        <v/>
      </c>
      <c r="Z253" s="18" t="str">
        <f t="shared" si="79"/>
        <v/>
      </c>
      <c r="AA253" s="18" t="str">
        <f t="shared" si="80"/>
        <v/>
      </c>
    </row>
    <row r="254" spans="1:27">
      <c r="A254" s="11">
        <v>42376</v>
      </c>
      <c r="B254" s="12">
        <v>1056.2</v>
      </c>
      <c r="C254" s="12">
        <v>1179.45</v>
      </c>
      <c r="D254" s="9">
        <f t="shared" si="66"/>
        <v>-4.7933371569468128E-2</v>
      </c>
      <c r="E254" s="9">
        <f t="shared" si="81"/>
        <v>-5.4764538616823434E-2</v>
      </c>
      <c r="F254" s="9">
        <f t="shared" si="82"/>
        <v>6.1814658408575734E-3</v>
      </c>
      <c r="G254" s="9">
        <f t="shared" si="83"/>
        <v>-4.085624047489389E-2</v>
      </c>
      <c r="H254" s="9">
        <f t="shared" si="84"/>
        <v>-6.8672836758752978E-2</v>
      </c>
      <c r="I254" s="9">
        <f t="shared" si="85"/>
        <v>1.1051047151637414</v>
      </c>
      <c r="J254" s="3">
        <f t="shared" si="86"/>
        <v>-1.0214600318620433E-2</v>
      </c>
      <c r="K254" s="3">
        <f t="shared" si="86"/>
        <v>-2.4683701314810146E-2</v>
      </c>
      <c r="L254" s="15" t="str">
        <f t="shared" si="87"/>
        <v/>
      </c>
      <c r="M254" s="12">
        <v>-0.13294761513528094</v>
      </c>
      <c r="N254" s="15" t="str">
        <f t="shared" si="67"/>
        <v/>
      </c>
      <c r="O254" s="15" t="str">
        <f t="shared" si="68"/>
        <v>Exit Trade</v>
      </c>
      <c r="P254" s="15" t="str">
        <f t="shared" si="69"/>
        <v/>
      </c>
      <c r="Q254" s="15">
        <f t="shared" si="70"/>
        <v>1070.5</v>
      </c>
      <c r="R254" s="15" t="str">
        <f t="shared" si="71"/>
        <v/>
      </c>
      <c r="S254" s="15">
        <f t="shared" si="72"/>
        <v>1216.7</v>
      </c>
      <c r="T254" s="18" t="str">
        <f t="shared" si="73"/>
        <v/>
      </c>
      <c r="U254" s="18">
        <f t="shared" si="74"/>
        <v>-1.6762342135476463E-2</v>
      </c>
      <c r="V254" s="18" t="str">
        <f t="shared" si="75"/>
        <v/>
      </c>
      <c r="W254" s="18">
        <f t="shared" si="76"/>
        <v>-3.3175732051332986E-2</v>
      </c>
      <c r="X254" s="18" t="str">
        <f t="shared" si="77"/>
        <v/>
      </c>
      <c r="Y254" s="18" t="str">
        <f t="shared" si="78"/>
        <v/>
      </c>
      <c r="Z254" s="18" t="str">
        <f t="shared" si="79"/>
        <v/>
      </c>
      <c r="AA254" s="18" t="str">
        <f t="shared" si="80"/>
        <v/>
      </c>
    </row>
    <row r="255" spans="1:27">
      <c r="A255" s="11">
        <v>42377</v>
      </c>
      <c r="B255" s="12">
        <v>1062.3499999999999</v>
      </c>
      <c r="C255" s="12">
        <v>1174.4000000000001</v>
      </c>
      <c r="D255" s="9">
        <f t="shared" si="66"/>
        <v>-4.3548420340121997E-2</v>
      </c>
      <c r="E255" s="9">
        <f t="shared" si="81"/>
        <v>-5.4203454851860088E-2</v>
      </c>
      <c r="F255" s="9">
        <f t="shared" si="82"/>
        <v>6.4136654984463491E-3</v>
      </c>
      <c r="G255" s="9">
        <f t="shared" si="83"/>
        <v>-3.9772707480355801E-2</v>
      </c>
      <c r="H255" s="9">
        <f t="shared" si="84"/>
        <v>-6.8634202223364374E-2</v>
      </c>
      <c r="I255" s="9">
        <f t="shared" si="85"/>
        <v>1.6613018739937675</v>
      </c>
      <c r="J255" s="3">
        <f t="shared" si="86"/>
        <v>5.8227608407497283E-3</v>
      </c>
      <c r="K255" s="3">
        <f t="shared" si="86"/>
        <v>-4.2816567043960779E-3</v>
      </c>
      <c r="L255" s="15" t="str">
        <f t="shared" si="87"/>
        <v>Enter Trade</v>
      </c>
      <c r="M255" s="12">
        <v>1.6613018739937675</v>
      </c>
      <c r="N255" s="15" t="str">
        <f t="shared" si="67"/>
        <v>Enter Trade</v>
      </c>
      <c r="O255" s="15" t="str">
        <f t="shared" si="68"/>
        <v>Enter Trade</v>
      </c>
      <c r="P255" s="15">
        <f t="shared" si="69"/>
        <v>1062.3499999999999</v>
      </c>
      <c r="Q255" s="15">
        <f t="shared" si="70"/>
        <v>1062.3499999999999</v>
      </c>
      <c r="R255" s="15">
        <f t="shared" si="71"/>
        <v>1174.4000000000001</v>
      </c>
      <c r="S255" s="15">
        <f t="shared" si="72"/>
        <v>1174.4000000000001</v>
      </c>
      <c r="T255" s="18">
        <f t="shared" si="73"/>
        <v>5.8227608407497283E-3</v>
      </c>
      <c r="U255" s="18">
        <f t="shared" si="74"/>
        <v>5.8227608407497283E-3</v>
      </c>
      <c r="V255" s="18">
        <f t="shared" si="75"/>
        <v>-4.2816567043960779E-3</v>
      </c>
      <c r="W255" s="18">
        <f t="shared" si="76"/>
        <v>-4.2816567043960779E-3</v>
      </c>
      <c r="X255" s="18" t="str">
        <f t="shared" si="77"/>
        <v/>
      </c>
      <c r="Y255" s="18" t="str">
        <f t="shared" si="78"/>
        <v/>
      </c>
      <c r="Z255" s="18" t="str">
        <f t="shared" si="79"/>
        <v/>
      </c>
      <c r="AA255" s="18" t="str">
        <f t="shared" si="80"/>
        <v/>
      </c>
    </row>
    <row r="256" spans="1:27">
      <c r="A256" s="11">
        <v>42380</v>
      </c>
      <c r="B256" s="12">
        <v>1058.5999999999999</v>
      </c>
      <c r="C256" s="12">
        <v>1161.55</v>
      </c>
      <c r="D256" s="9">
        <f t="shared" si="66"/>
        <v>-4.0306019493250758E-2</v>
      </c>
      <c r="E256" s="9">
        <f t="shared" si="81"/>
        <v>-5.3649172267541297E-2</v>
      </c>
      <c r="F256" s="9">
        <f t="shared" si="82"/>
        <v>6.8716842571318274E-3</v>
      </c>
      <c r="G256" s="9">
        <f t="shared" si="83"/>
        <v>-3.8187882688994687E-2</v>
      </c>
      <c r="H256" s="9">
        <f t="shared" si="84"/>
        <v>-6.9110461846087906E-2</v>
      </c>
      <c r="I256" s="9">
        <f t="shared" si="85"/>
        <v>1.9417587122752693</v>
      </c>
      <c r="J256" s="3">
        <f t="shared" si="86"/>
        <v>-3.5299101049559942E-3</v>
      </c>
      <c r="K256" s="3">
        <f t="shared" si="86"/>
        <v>-1.0941757493188126E-2</v>
      </c>
      <c r="L256" s="15" t="str">
        <f t="shared" si="87"/>
        <v>Enter Trade</v>
      </c>
      <c r="M256" s="12">
        <v>1.6613018739937675</v>
      </c>
      <c r="N256" s="15" t="str">
        <f t="shared" si="67"/>
        <v/>
      </c>
      <c r="O256" s="15" t="str">
        <f t="shared" si="68"/>
        <v>Enter Trade</v>
      </c>
      <c r="P256" s="15" t="str">
        <f t="shared" si="69"/>
        <v/>
      </c>
      <c r="Q256" s="15">
        <f t="shared" si="70"/>
        <v>1062.3499999999999</v>
      </c>
      <c r="R256" s="15" t="str">
        <f t="shared" si="71"/>
        <v/>
      </c>
      <c r="S256" s="15">
        <f t="shared" si="72"/>
        <v>1174.4000000000001</v>
      </c>
      <c r="T256" s="18" t="str">
        <f t="shared" si="73"/>
        <v/>
      </c>
      <c r="U256" s="18">
        <f t="shared" si="74"/>
        <v>5.8227608407497283E-3</v>
      </c>
      <c r="V256" s="18" t="str">
        <f t="shared" si="75"/>
        <v/>
      </c>
      <c r="W256" s="18">
        <f t="shared" si="76"/>
        <v>-4.2816567043960779E-3</v>
      </c>
      <c r="X256" s="18" t="str">
        <f t="shared" si="77"/>
        <v/>
      </c>
      <c r="Y256" s="18" t="str">
        <f t="shared" si="78"/>
        <v/>
      </c>
      <c r="Z256" s="18" t="str">
        <f t="shared" si="79"/>
        <v/>
      </c>
      <c r="AA256" s="18" t="str">
        <f t="shared" si="80"/>
        <v/>
      </c>
    </row>
    <row r="257" spans="1:27">
      <c r="A257" s="11">
        <v>42381</v>
      </c>
      <c r="B257" s="12">
        <v>1046.95</v>
      </c>
      <c r="C257" s="12">
        <v>1151.8499999999999</v>
      </c>
      <c r="D257" s="9">
        <f t="shared" si="66"/>
        <v>-4.1469985407650505E-2</v>
      </c>
      <c r="E257" s="9">
        <f t="shared" si="81"/>
        <v>-5.3341577426793921E-2</v>
      </c>
      <c r="F257" s="9">
        <f t="shared" si="82"/>
        <v>7.2067138928945309E-3</v>
      </c>
      <c r="G257" s="9">
        <f t="shared" si="83"/>
        <v>-3.7126471167781228E-2</v>
      </c>
      <c r="H257" s="9">
        <f t="shared" si="84"/>
        <v>-6.9556683685806614E-2</v>
      </c>
      <c r="I257" s="9">
        <f t="shared" si="85"/>
        <v>1.6472961457299184</v>
      </c>
      <c r="J257" s="3">
        <f t="shared" si="86"/>
        <v>-1.1005101076893883E-2</v>
      </c>
      <c r="K257" s="3">
        <f t="shared" si="86"/>
        <v>-8.3509104214196939E-3</v>
      </c>
      <c r="L257" s="15" t="str">
        <f t="shared" si="87"/>
        <v>Enter Trade</v>
      </c>
      <c r="M257" s="12">
        <v>1.6613018739937675</v>
      </c>
      <c r="N257" s="15" t="str">
        <f t="shared" si="67"/>
        <v/>
      </c>
      <c r="O257" s="15" t="str">
        <f t="shared" si="68"/>
        <v>Enter Trade</v>
      </c>
      <c r="P257" s="15" t="str">
        <f t="shared" si="69"/>
        <v/>
      </c>
      <c r="Q257" s="15">
        <f t="shared" si="70"/>
        <v>1062.3499999999999</v>
      </c>
      <c r="R257" s="15" t="str">
        <f t="shared" si="71"/>
        <v/>
      </c>
      <c r="S257" s="15">
        <f t="shared" si="72"/>
        <v>1174.4000000000001</v>
      </c>
      <c r="T257" s="18" t="str">
        <f t="shared" si="73"/>
        <v/>
      </c>
      <c r="U257" s="18">
        <f t="shared" si="74"/>
        <v>5.8227608407497283E-3</v>
      </c>
      <c r="V257" s="18" t="str">
        <f t="shared" si="75"/>
        <v/>
      </c>
      <c r="W257" s="18">
        <f t="shared" si="76"/>
        <v>-4.2816567043960779E-3</v>
      </c>
      <c r="X257" s="18" t="str">
        <f t="shared" si="77"/>
        <v/>
      </c>
      <c r="Y257" s="18" t="str">
        <f t="shared" si="78"/>
        <v/>
      </c>
      <c r="Z257" s="18" t="str">
        <f t="shared" si="79"/>
        <v/>
      </c>
      <c r="AA257" s="18" t="str">
        <f t="shared" si="80"/>
        <v/>
      </c>
    </row>
    <row r="258" spans="1:27">
      <c r="A258" s="11">
        <v>42382</v>
      </c>
      <c r="B258" s="12">
        <v>1060.1500000000001</v>
      </c>
      <c r="C258" s="12">
        <v>1167.6500000000001</v>
      </c>
      <c r="D258" s="9">
        <f t="shared" si="66"/>
        <v>-4.1945365977111286E-2</v>
      </c>
      <c r="E258" s="9">
        <f t="shared" si="81"/>
        <v>-5.2959714252117845E-2</v>
      </c>
      <c r="F258" s="9">
        <f t="shared" si="82"/>
        <v>7.5009436592842604E-3</v>
      </c>
      <c r="G258" s="9">
        <f t="shared" si="83"/>
        <v>-3.6082591018728259E-2</v>
      </c>
      <c r="H258" s="9">
        <f t="shared" si="84"/>
        <v>-6.9836837485507425E-2</v>
      </c>
      <c r="I258" s="9">
        <f t="shared" si="85"/>
        <v>1.4683950147223941</v>
      </c>
      <c r="J258" s="3">
        <f t="shared" si="86"/>
        <v>1.2608051960456607E-2</v>
      </c>
      <c r="K258" s="3">
        <f t="shared" si="86"/>
        <v>1.3717063853800567E-2</v>
      </c>
      <c r="L258" s="15" t="str">
        <f t="shared" si="87"/>
        <v/>
      </c>
      <c r="M258" s="12">
        <v>1.6613018739937675</v>
      </c>
      <c r="N258" s="15" t="str">
        <f t="shared" si="67"/>
        <v/>
      </c>
      <c r="O258" s="15" t="str">
        <f t="shared" si="68"/>
        <v>Enter Trade</v>
      </c>
      <c r="P258" s="15" t="str">
        <f t="shared" si="69"/>
        <v/>
      </c>
      <c r="Q258" s="15">
        <f t="shared" si="70"/>
        <v>1062.3499999999999</v>
      </c>
      <c r="R258" s="15" t="str">
        <f t="shared" si="71"/>
        <v/>
      </c>
      <c r="S258" s="15">
        <f t="shared" si="72"/>
        <v>1174.4000000000001</v>
      </c>
      <c r="T258" s="18" t="str">
        <f t="shared" si="73"/>
        <v/>
      </c>
      <c r="U258" s="18">
        <f t="shared" si="74"/>
        <v>5.8227608407497283E-3</v>
      </c>
      <c r="V258" s="18" t="str">
        <f t="shared" si="75"/>
        <v/>
      </c>
      <c r="W258" s="18">
        <f t="shared" si="76"/>
        <v>-4.2816567043960779E-3</v>
      </c>
      <c r="X258" s="18" t="str">
        <f t="shared" si="77"/>
        <v/>
      </c>
      <c r="Y258" s="18" t="str">
        <f t="shared" si="78"/>
        <v/>
      </c>
      <c r="Z258" s="18" t="str">
        <f t="shared" si="79"/>
        <v/>
      </c>
      <c r="AA258" s="18" t="str">
        <f t="shared" si="80"/>
        <v/>
      </c>
    </row>
    <row r="259" spans="1:27">
      <c r="A259" s="11">
        <v>42383</v>
      </c>
      <c r="B259" s="12">
        <v>1049.75</v>
      </c>
      <c r="C259" s="12">
        <v>1159.3</v>
      </c>
      <c r="D259" s="9">
        <f t="shared" ref="D259:D322" si="88">LOG(B259/C259)</f>
        <v>-4.3109952554665348E-2</v>
      </c>
      <c r="E259" s="9">
        <f t="shared" si="81"/>
        <v>-5.2700884366113684E-2</v>
      </c>
      <c r="F259" s="9">
        <f t="shared" si="82"/>
        <v>7.7065173342178318E-3</v>
      </c>
      <c r="G259" s="9">
        <f t="shared" si="83"/>
        <v>-3.5361220364123563E-2</v>
      </c>
      <c r="H259" s="9">
        <f t="shared" si="84"/>
        <v>-7.0040548368103805E-2</v>
      </c>
      <c r="I259" s="9">
        <f t="shared" si="85"/>
        <v>1.2445221875857575</v>
      </c>
      <c r="J259" s="3">
        <f t="shared" si="86"/>
        <v>-9.8099325567137571E-3</v>
      </c>
      <c r="K259" s="3">
        <f t="shared" si="86"/>
        <v>-7.1511154883742009E-3</v>
      </c>
      <c r="L259" s="15" t="str">
        <f t="shared" si="87"/>
        <v/>
      </c>
      <c r="M259" s="12">
        <v>1.6613018739937675</v>
      </c>
      <c r="N259" s="15" t="str">
        <f t="shared" si="67"/>
        <v/>
      </c>
      <c r="O259" s="15" t="str">
        <f t="shared" si="68"/>
        <v>Enter Trade</v>
      </c>
      <c r="P259" s="15" t="str">
        <f t="shared" si="69"/>
        <v/>
      </c>
      <c r="Q259" s="15">
        <f t="shared" si="70"/>
        <v>1062.3499999999999</v>
      </c>
      <c r="R259" s="15" t="str">
        <f t="shared" si="71"/>
        <v/>
      </c>
      <c r="S259" s="15">
        <f t="shared" si="72"/>
        <v>1174.4000000000001</v>
      </c>
      <c r="T259" s="18" t="str">
        <f t="shared" si="73"/>
        <v/>
      </c>
      <c r="U259" s="18">
        <f t="shared" si="74"/>
        <v>5.8227608407497283E-3</v>
      </c>
      <c r="V259" s="18" t="str">
        <f t="shared" si="75"/>
        <v/>
      </c>
      <c r="W259" s="18">
        <f t="shared" si="76"/>
        <v>-4.2816567043960779E-3</v>
      </c>
      <c r="X259" s="18" t="str">
        <f t="shared" si="77"/>
        <v/>
      </c>
      <c r="Y259" s="18" t="str">
        <f t="shared" si="78"/>
        <v/>
      </c>
      <c r="Z259" s="18" t="str">
        <f t="shared" si="79"/>
        <v/>
      </c>
      <c r="AA259" s="18" t="str">
        <f t="shared" si="80"/>
        <v/>
      </c>
    </row>
    <row r="260" spans="1:27">
      <c r="A260" s="11">
        <v>42384</v>
      </c>
      <c r="B260" s="12">
        <v>1042.1500000000001</v>
      </c>
      <c r="C260" s="12">
        <v>1149.8</v>
      </c>
      <c r="D260" s="9">
        <f t="shared" si="88"/>
        <v>-4.2692071446397077E-2</v>
      </c>
      <c r="E260" s="9">
        <f t="shared" si="81"/>
        <v>-5.2552662014478918E-2</v>
      </c>
      <c r="F260" s="9">
        <f t="shared" si="82"/>
        <v>7.8584496268621143E-3</v>
      </c>
      <c r="G260" s="9">
        <f t="shared" si="83"/>
        <v>-3.4871150354039163E-2</v>
      </c>
      <c r="H260" s="9">
        <f t="shared" si="84"/>
        <v>-7.0234173674918673E-2</v>
      </c>
      <c r="I260" s="9">
        <f t="shared" si="85"/>
        <v>1.2547755646833845</v>
      </c>
      <c r="J260" s="3">
        <f t="shared" si="86"/>
        <v>-7.2398190045248004E-3</v>
      </c>
      <c r="K260" s="3">
        <f t="shared" si="86"/>
        <v>-8.1946001897696893E-3</v>
      </c>
      <c r="L260" s="15" t="str">
        <f t="shared" si="87"/>
        <v/>
      </c>
      <c r="M260" s="12">
        <v>1.6613018739937675</v>
      </c>
      <c r="N260" s="15" t="str">
        <f t="shared" si="67"/>
        <v/>
      </c>
      <c r="O260" s="15" t="str">
        <f t="shared" si="68"/>
        <v>Enter Trade</v>
      </c>
      <c r="P260" s="15" t="str">
        <f t="shared" si="69"/>
        <v/>
      </c>
      <c r="Q260" s="15">
        <f t="shared" si="70"/>
        <v>1062.3499999999999</v>
      </c>
      <c r="R260" s="15" t="str">
        <f t="shared" si="71"/>
        <v/>
      </c>
      <c r="S260" s="15">
        <f t="shared" si="72"/>
        <v>1174.4000000000001</v>
      </c>
      <c r="T260" s="18" t="str">
        <f t="shared" si="73"/>
        <v/>
      </c>
      <c r="U260" s="18">
        <f t="shared" si="74"/>
        <v>5.8227608407497283E-3</v>
      </c>
      <c r="V260" s="18" t="str">
        <f t="shared" si="75"/>
        <v/>
      </c>
      <c r="W260" s="18">
        <f t="shared" si="76"/>
        <v>-4.2816567043960779E-3</v>
      </c>
      <c r="X260" s="18" t="str">
        <f t="shared" si="77"/>
        <v/>
      </c>
      <c r="Y260" s="18" t="str">
        <f t="shared" si="78"/>
        <v/>
      </c>
      <c r="Z260" s="18" t="str">
        <f t="shared" si="79"/>
        <v/>
      </c>
      <c r="AA260" s="18" t="str">
        <f t="shared" si="80"/>
        <v/>
      </c>
    </row>
    <row r="261" spans="1:27">
      <c r="A261" s="11">
        <v>42387</v>
      </c>
      <c r="B261" s="12">
        <v>1025.8499999999999</v>
      </c>
      <c r="C261" s="12">
        <v>1131.8</v>
      </c>
      <c r="D261" s="9">
        <f t="shared" si="88"/>
        <v>-4.2685826810598099E-2</v>
      </c>
      <c r="E261" s="9">
        <f t="shared" si="81"/>
        <v>-5.2511375751347414E-2</v>
      </c>
      <c r="F261" s="9">
        <f t="shared" si="82"/>
        <v>7.9084379516838922E-3</v>
      </c>
      <c r="G261" s="9">
        <f t="shared" si="83"/>
        <v>-3.4717390360058657E-2</v>
      </c>
      <c r="H261" s="9">
        <f t="shared" si="84"/>
        <v>-7.0305361142636164E-2</v>
      </c>
      <c r="I261" s="9">
        <f t="shared" si="85"/>
        <v>1.242413356566479</v>
      </c>
      <c r="J261" s="3">
        <f t="shared" si="86"/>
        <v>-1.5640742695389512E-2</v>
      </c>
      <c r="K261" s="3">
        <f t="shared" si="86"/>
        <v>-1.5654896503739781E-2</v>
      </c>
      <c r="L261" s="15" t="str">
        <f t="shared" si="87"/>
        <v/>
      </c>
      <c r="M261" s="12">
        <v>1.6613018739937675</v>
      </c>
      <c r="N261" s="15" t="str">
        <f t="shared" si="67"/>
        <v/>
      </c>
      <c r="O261" s="15" t="str">
        <f t="shared" si="68"/>
        <v>Enter Trade</v>
      </c>
      <c r="P261" s="15" t="str">
        <f t="shared" si="69"/>
        <v/>
      </c>
      <c r="Q261" s="15">
        <f t="shared" si="70"/>
        <v>1062.3499999999999</v>
      </c>
      <c r="R261" s="15" t="str">
        <f t="shared" si="71"/>
        <v/>
      </c>
      <c r="S261" s="15">
        <f t="shared" si="72"/>
        <v>1174.4000000000001</v>
      </c>
      <c r="T261" s="18" t="str">
        <f t="shared" si="73"/>
        <v/>
      </c>
      <c r="U261" s="18">
        <f t="shared" si="74"/>
        <v>5.8227608407497283E-3</v>
      </c>
      <c r="V261" s="18" t="str">
        <f t="shared" si="75"/>
        <v/>
      </c>
      <c r="W261" s="18">
        <f t="shared" si="76"/>
        <v>-4.2816567043960779E-3</v>
      </c>
      <c r="X261" s="18" t="str">
        <f t="shared" si="77"/>
        <v/>
      </c>
      <c r="Y261" s="18" t="str">
        <f t="shared" si="78"/>
        <v/>
      </c>
      <c r="Z261" s="18" t="str">
        <f t="shared" si="79"/>
        <v/>
      </c>
      <c r="AA261" s="18" t="str">
        <f t="shared" si="80"/>
        <v/>
      </c>
    </row>
    <row r="262" spans="1:27">
      <c r="A262" s="11">
        <v>42388</v>
      </c>
      <c r="B262" s="12">
        <v>1035.8</v>
      </c>
      <c r="C262" s="12">
        <v>1153</v>
      </c>
      <c r="D262" s="9">
        <f t="shared" si="88"/>
        <v>-4.6553400612823821E-2</v>
      </c>
      <c r="E262" s="9">
        <f t="shared" si="81"/>
        <v>-5.2480900470097271E-2</v>
      </c>
      <c r="F262" s="9">
        <f t="shared" si="82"/>
        <v>7.9302755997277541E-3</v>
      </c>
      <c r="G262" s="9">
        <f t="shared" si="83"/>
        <v>-3.4637780370709824E-2</v>
      </c>
      <c r="H262" s="9">
        <f t="shared" si="84"/>
        <v>-7.0324020569484724E-2</v>
      </c>
      <c r="I262" s="9">
        <f t="shared" si="85"/>
        <v>0.74745193691338296</v>
      </c>
      <c r="J262" s="3">
        <f t="shared" si="86"/>
        <v>9.6992737729688031E-3</v>
      </c>
      <c r="K262" s="3">
        <f t="shared" si="86"/>
        <v>1.8731224597985551E-2</v>
      </c>
      <c r="L262" s="15" t="str">
        <f t="shared" si="87"/>
        <v/>
      </c>
      <c r="M262" s="12">
        <v>1.6613018739937675</v>
      </c>
      <c r="N262" s="15" t="str">
        <f t="shared" si="67"/>
        <v/>
      </c>
      <c r="O262" s="15" t="str">
        <f t="shared" si="68"/>
        <v>Enter Trade</v>
      </c>
      <c r="P262" s="15" t="str">
        <f t="shared" si="69"/>
        <v/>
      </c>
      <c r="Q262" s="15">
        <f t="shared" si="70"/>
        <v>1062.3499999999999</v>
      </c>
      <c r="R262" s="15" t="str">
        <f t="shared" si="71"/>
        <v/>
      </c>
      <c r="S262" s="15">
        <f t="shared" si="72"/>
        <v>1174.4000000000001</v>
      </c>
      <c r="T262" s="18" t="str">
        <f t="shared" si="73"/>
        <v/>
      </c>
      <c r="U262" s="18">
        <f t="shared" si="74"/>
        <v>5.8227608407497283E-3</v>
      </c>
      <c r="V262" s="18" t="str">
        <f t="shared" si="75"/>
        <v/>
      </c>
      <c r="W262" s="18">
        <f t="shared" si="76"/>
        <v>-4.2816567043960779E-3</v>
      </c>
      <c r="X262" s="18" t="str">
        <f t="shared" si="77"/>
        <v/>
      </c>
      <c r="Y262" s="18" t="str">
        <f t="shared" si="78"/>
        <v/>
      </c>
      <c r="Z262" s="18" t="str">
        <f t="shared" si="79"/>
        <v/>
      </c>
      <c r="AA262" s="18" t="str">
        <f t="shared" si="80"/>
        <v/>
      </c>
    </row>
    <row r="263" spans="1:27">
      <c r="A263" s="11">
        <v>42389</v>
      </c>
      <c r="B263" s="12">
        <v>1018.3</v>
      </c>
      <c r="C263" s="12">
        <v>1136.6500000000001</v>
      </c>
      <c r="D263" s="9">
        <f t="shared" si="88"/>
        <v>-4.7751012504283603E-2</v>
      </c>
      <c r="E263" s="9">
        <f t="shared" si="81"/>
        <v>-5.2476539204131159E-2</v>
      </c>
      <c r="F263" s="9">
        <f t="shared" si="82"/>
        <v>7.932927603067956E-3</v>
      </c>
      <c r="G263" s="9">
        <f t="shared" si="83"/>
        <v>-3.4627452097228256E-2</v>
      </c>
      <c r="H263" s="9">
        <f t="shared" si="84"/>
        <v>-7.0325626311034062E-2</v>
      </c>
      <c r="I263" s="9">
        <f t="shared" si="85"/>
        <v>0.59568509083834575</v>
      </c>
      <c r="J263" s="3">
        <f t="shared" si="86"/>
        <v>-1.6895153504537557E-2</v>
      </c>
      <c r="K263" s="3">
        <f t="shared" si="86"/>
        <v>-1.4180398959236696E-2</v>
      </c>
      <c r="L263" s="15" t="str">
        <f t="shared" si="87"/>
        <v/>
      </c>
      <c r="M263" s="12">
        <v>1.6613018739937675</v>
      </c>
      <c r="N263" s="15" t="str">
        <f t="shared" si="67"/>
        <v/>
      </c>
      <c r="O263" s="15" t="str">
        <f t="shared" si="68"/>
        <v>Enter Trade</v>
      </c>
      <c r="P263" s="15" t="str">
        <f t="shared" si="69"/>
        <v/>
      </c>
      <c r="Q263" s="15">
        <f t="shared" si="70"/>
        <v>1062.3499999999999</v>
      </c>
      <c r="R263" s="15" t="str">
        <f t="shared" si="71"/>
        <v/>
      </c>
      <c r="S263" s="15">
        <f t="shared" si="72"/>
        <v>1174.4000000000001</v>
      </c>
      <c r="T263" s="18" t="str">
        <f t="shared" si="73"/>
        <v/>
      </c>
      <c r="U263" s="18">
        <f t="shared" si="74"/>
        <v>5.8227608407497283E-3</v>
      </c>
      <c r="V263" s="18" t="str">
        <f t="shared" si="75"/>
        <v/>
      </c>
      <c r="W263" s="18">
        <f t="shared" si="76"/>
        <v>-4.2816567043960779E-3</v>
      </c>
      <c r="X263" s="18" t="str">
        <f t="shared" si="77"/>
        <v/>
      </c>
      <c r="Y263" s="18" t="str">
        <f t="shared" si="78"/>
        <v/>
      </c>
      <c r="Z263" s="18" t="str">
        <f t="shared" si="79"/>
        <v/>
      </c>
      <c r="AA263" s="18" t="str">
        <f t="shared" si="80"/>
        <v/>
      </c>
    </row>
    <row r="264" spans="1:27">
      <c r="A264" s="11">
        <v>42390</v>
      </c>
      <c r="B264" s="12">
        <v>1023</v>
      </c>
      <c r="C264" s="12">
        <v>1131.0999999999999</v>
      </c>
      <c r="D264" s="9">
        <f t="shared" si="88"/>
        <v>-4.3625368674254907E-2</v>
      </c>
      <c r="E264" s="9">
        <f t="shared" si="81"/>
        <v>-5.2537712753819438E-2</v>
      </c>
      <c r="F264" s="9">
        <f t="shared" si="82"/>
        <v>7.8543666092416344E-3</v>
      </c>
      <c r="G264" s="9">
        <f t="shared" si="83"/>
        <v>-3.4865387883025761E-2</v>
      </c>
      <c r="H264" s="9">
        <f t="shared" si="84"/>
        <v>-7.0210037624613114E-2</v>
      </c>
      <c r="I264" s="9">
        <f t="shared" si="85"/>
        <v>1.1346992727686094</v>
      </c>
      <c r="J264" s="3">
        <f t="shared" si="86"/>
        <v>4.6155356967495292E-3</v>
      </c>
      <c r="K264" s="3">
        <f t="shared" si="86"/>
        <v>-4.8827695420755567E-3</v>
      </c>
      <c r="L264" s="15" t="str">
        <f t="shared" si="87"/>
        <v/>
      </c>
      <c r="M264" s="12">
        <v>1.6613018739937675</v>
      </c>
      <c r="N264" s="15" t="str">
        <f t="shared" si="67"/>
        <v/>
      </c>
      <c r="O264" s="15" t="str">
        <f t="shared" si="68"/>
        <v>Enter Trade</v>
      </c>
      <c r="P264" s="15" t="str">
        <f t="shared" si="69"/>
        <v/>
      </c>
      <c r="Q264" s="15">
        <f t="shared" si="70"/>
        <v>1062.3499999999999</v>
      </c>
      <c r="R264" s="15" t="str">
        <f t="shared" si="71"/>
        <v/>
      </c>
      <c r="S264" s="15">
        <f t="shared" si="72"/>
        <v>1174.4000000000001</v>
      </c>
      <c r="T264" s="18" t="str">
        <f t="shared" si="73"/>
        <v/>
      </c>
      <c r="U264" s="18">
        <f t="shared" si="74"/>
        <v>5.8227608407497283E-3</v>
      </c>
      <c r="V264" s="18" t="str">
        <f t="shared" si="75"/>
        <v/>
      </c>
      <c r="W264" s="18">
        <f t="shared" si="76"/>
        <v>-4.2816567043960779E-3</v>
      </c>
      <c r="X264" s="18" t="str">
        <f t="shared" si="77"/>
        <v/>
      </c>
      <c r="Y264" s="18" t="str">
        <f t="shared" si="78"/>
        <v/>
      </c>
      <c r="Z264" s="18" t="str">
        <f t="shared" si="79"/>
        <v/>
      </c>
      <c r="AA264" s="18" t="str">
        <f t="shared" si="80"/>
        <v/>
      </c>
    </row>
    <row r="265" spans="1:27">
      <c r="A265" s="11">
        <v>42391</v>
      </c>
      <c r="B265" s="12">
        <v>1030.3</v>
      </c>
      <c r="C265" s="12">
        <v>1158.45</v>
      </c>
      <c r="D265" s="9">
        <f t="shared" si="88"/>
        <v>-5.0913594068275107E-2</v>
      </c>
      <c r="E265" s="9">
        <f t="shared" si="81"/>
        <v>-5.266229699600454E-2</v>
      </c>
      <c r="F265" s="9">
        <f t="shared" si="82"/>
        <v>7.7958124199769864E-3</v>
      </c>
      <c r="G265" s="9">
        <f t="shared" si="83"/>
        <v>-3.5121719051056322E-2</v>
      </c>
      <c r="H265" s="9">
        <f t="shared" si="84"/>
        <v>-7.0202874940952759E-2</v>
      </c>
      <c r="I265" s="9">
        <f t="shared" si="85"/>
        <v>0.22431310984963324</v>
      </c>
      <c r="J265" s="3">
        <f t="shared" si="86"/>
        <v>7.135874877810317E-3</v>
      </c>
      <c r="K265" s="3">
        <f t="shared" si="86"/>
        <v>2.4180001768190379E-2</v>
      </c>
      <c r="L265" s="15" t="str">
        <f t="shared" si="87"/>
        <v>Exit Trade</v>
      </c>
      <c r="M265" s="12">
        <v>0.22431310984963324</v>
      </c>
      <c r="N265" s="15" t="str">
        <f t="shared" si="67"/>
        <v>Exit Trade</v>
      </c>
      <c r="O265" s="15" t="str">
        <f t="shared" si="68"/>
        <v>Exit Trade</v>
      </c>
      <c r="P265" s="15">
        <f t="shared" si="69"/>
        <v>1030.3</v>
      </c>
      <c r="Q265" s="15">
        <f t="shared" si="70"/>
        <v>1030.3</v>
      </c>
      <c r="R265" s="15">
        <f t="shared" si="71"/>
        <v>1158.45</v>
      </c>
      <c r="S265" s="15">
        <f t="shared" si="72"/>
        <v>1158.45</v>
      </c>
      <c r="T265" s="18">
        <f t="shared" si="73"/>
        <v>7.135874877810317E-3</v>
      </c>
      <c r="U265" s="18">
        <f t="shared" si="74"/>
        <v>7.135874877810317E-3</v>
      </c>
      <c r="V265" s="18">
        <f t="shared" si="75"/>
        <v>2.4180001768190379E-2</v>
      </c>
      <c r="W265" s="18">
        <f t="shared" si="76"/>
        <v>2.4180001768190379E-2</v>
      </c>
      <c r="X265" s="18">
        <f t="shared" si="77"/>
        <v>3.0168965030357153E-2</v>
      </c>
      <c r="Y265" s="18">
        <f t="shared" si="78"/>
        <v>-1.3581403269754766E-2</v>
      </c>
      <c r="Z265" s="18">
        <f t="shared" si="79"/>
        <v>1.6587561760602387E-2</v>
      </c>
      <c r="AA265" s="18">
        <f t="shared" si="80"/>
        <v>8.2937808803011936E-3</v>
      </c>
    </row>
    <row r="266" spans="1:27">
      <c r="A266" s="11">
        <v>42394</v>
      </c>
      <c r="B266" s="12">
        <v>1041.1500000000001</v>
      </c>
      <c r="C266" s="12">
        <v>1174.5999999999999</v>
      </c>
      <c r="D266" s="9">
        <f t="shared" si="88"/>
        <v>-5.237669304889761E-2</v>
      </c>
      <c r="E266" s="9">
        <f t="shared" si="81"/>
        <v>-5.2732570929321786E-2</v>
      </c>
      <c r="F266" s="9">
        <f t="shared" si="82"/>
        <v>7.7829811695197633E-3</v>
      </c>
      <c r="G266" s="9">
        <f t="shared" si="83"/>
        <v>-3.5220863297902319E-2</v>
      </c>
      <c r="H266" s="9">
        <f t="shared" si="84"/>
        <v>-7.0244278560741252E-2</v>
      </c>
      <c r="I266" s="9">
        <f t="shared" si="85"/>
        <v>4.5725137023058533E-2</v>
      </c>
      <c r="J266" s="3">
        <f t="shared" si="86"/>
        <v>1.0530913326215799E-2</v>
      </c>
      <c r="K266" s="3">
        <f t="shared" si="86"/>
        <v>1.3941041909447852E-2</v>
      </c>
      <c r="L266" s="15" t="str">
        <f t="shared" si="87"/>
        <v>Exit Trade</v>
      </c>
      <c r="M266" s="12">
        <v>0.22431310984963324</v>
      </c>
      <c r="N266" s="15" t="str">
        <f t="shared" si="67"/>
        <v/>
      </c>
      <c r="O266" s="15" t="str">
        <f t="shared" si="68"/>
        <v>Exit Trade</v>
      </c>
      <c r="P266" s="15" t="str">
        <f t="shared" si="69"/>
        <v/>
      </c>
      <c r="Q266" s="15">
        <f t="shared" si="70"/>
        <v>1030.3</v>
      </c>
      <c r="R266" s="15" t="str">
        <f t="shared" si="71"/>
        <v/>
      </c>
      <c r="S266" s="15">
        <f t="shared" si="72"/>
        <v>1158.45</v>
      </c>
      <c r="T266" s="18" t="str">
        <f t="shared" si="73"/>
        <v/>
      </c>
      <c r="U266" s="18">
        <f t="shared" si="74"/>
        <v>7.135874877810317E-3</v>
      </c>
      <c r="V266" s="18" t="str">
        <f t="shared" si="75"/>
        <v/>
      </c>
      <c r="W266" s="18">
        <f t="shared" si="76"/>
        <v>2.4180001768190379E-2</v>
      </c>
      <c r="X266" s="18" t="str">
        <f t="shared" si="77"/>
        <v/>
      </c>
      <c r="Y266" s="18" t="str">
        <f t="shared" si="78"/>
        <v/>
      </c>
      <c r="Z266" s="18" t="str">
        <f t="shared" si="79"/>
        <v/>
      </c>
      <c r="AA266" s="18" t="str">
        <f t="shared" si="80"/>
        <v/>
      </c>
    </row>
    <row r="267" spans="1:27">
      <c r="A267" s="11">
        <v>42396</v>
      </c>
      <c r="B267" s="12">
        <v>1035.6500000000001</v>
      </c>
      <c r="C267" s="12">
        <v>1169.95</v>
      </c>
      <c r="D267" s="9">
        <f t="shared" si="88"/>
        <v>-5.2954292245425437E-2</v>
      </c>
      <c r="E267" s="9">
        <f t="shared" si="81"/>
        <v>-5.2778991443336899E-2</v>
      </c>
      <c r="F267" s="9">
        <f t="shared" si="82"/>
        <v>7.7799091433456233E-3</v>
      </c>
      <c r="G267" s="9">
        <f t="shared" si="83"/>
        <v>-3.5274195870809245E-2</v>
      </c>
      <c r="H267" s="9">
        <f t="shared" si="84"/>
        <v>-7.0283787015864546E-2</v>
      </c>
      <c r="I267" s="9">
        <f t="shared" si="85"/>
        <v>-2.2532499912094404E-2</v>
      </c>
      <c r="J267" s="3">
        <f t="shared" si="86"/>
        <v>-5.2826201796090854E-3</v>
      </c>
      <c r="K267" s="3">
        <f t="shared" si="86"/>
        <v>-3.9587944832282168E-3</v>
      </c>
      <c r="L267" s="15" t="str">
        <f t="shared" si="87"/>
        <v>Exit Trade</v>
      </c>
      <c r="M267" s="12">
        <v>0.22431310984963324</v>
      </c>
      <c r="N267" s="15" t="str">
        <f t="shared" si="67"/>
        <v/>
      </c>
      <c r="O267" s="15" t="str">
        <f t="shared" si="68"/>
        <v>Exit Trade</v>
      </c>
      <c r="P267" s="15" t="str">
        <f t="shared" si="69"/>
        <v/>
      </c>
      <c r="Q267" s="15">
        <f t="shared" si="70"/>
        <v>1030.3</v>
      </c>
      <c r="R267" s="15" t="str">
        <f t="shared" si="71"/>
        <v/>
      </c>
      <c r="S267" s="15">
        <f t="shared" si="72"/>
        <v>1158.45</v>
      </c>
      <c r="T267" s="18" t="str">
        <f t="shared" si="73"/>
        <v/>
      </c>
      <c r="U267" s="18">
        <f t="shared" si="74"/>
        <v>7.135874877810317E-3</v>
      </c>
      <c r="V267" s="18" t="str">
        <f t="shared" si="75"/>
        <v/>
      </c>
      <c r="W267" s="18">
        <f t="shared" si="76"/>
        <v>2.4180001768190379E-2</v>
      </c>
      <c r="X267" s="18" t="str">
        <f t="shared" si="77"/>
        <v/>
      </c>
      <c r="Y267" s="18" t="str">
        <f t="shared" si="78"/>
        <v/>
      </c>
      <c r="Z267" s="18" t="str">
        <f t="shared" si="79"/>
        <v/>
      </c>
      <c r="AA267" s="18" t="str">
        <f t="shared" si="80"/>
        <v/>
      </c>
    </row>
    <row r="268" spans="1:27">
      <c r="A268" s="11">
        <v>42397</v>
      </c>
      <c r="B268" s="12">
        <v>1031.7</v>
      </c>
      <c r="C268" s="12">
        <v>1147.75</v>
      </c>
      <c r="D268" s="9">
        <f t="shared" si="88"/>
        <v>-4.6293870896382455E-2</v>
      </c>
      <c r="E268" s="9">
        <f t="shared" si="81"/>
        <v>-5.2439958517261111E-2</v>
      </c>
      <c r="F268" s="9">
        <f t="shared" si="82"/>
        <v>7.8351671275133112E-3</v>
      </c>
      <c r="G268" s="9">
        <f t="shared" si="83"/>
        <v>-3.4810832480356158E-2</v>
      </c>
      <c r="H268" s="9">
        <f t="shared" si="84"/>
        <v>-7.0069084554166064E-2</v>
      </c>
      <c r="I268" s="9">
        <f t="shared" si="85"/>
        <v>0.78442329574522707</v>
      </c>
      <c r="J268" s="3">
        <f t="shared" si="86"/>
        <v>-3.8140298363347125E-3</v>
      </c>
      <c r="K268" s="3">
        <f t="shared" si="86"/>
        <v>-1.8975169879054697E-2</v>
      </c>
      <c r="L268" s="15" t="str">
        <f t="shared" si="87"/>
        <v/>
      </c>
      <c r="M268" s="12">
        <v>0.22431310984963324</v>
      </c>
      <c r="N268" s="15" t="str">
        <f t="shared" si="67"/>
        <v/>
      </c>
      <c r="O268" s="15" t="str">
        <f t="shared" si="68"/>
        <v>Exit Trade</v>
      </c>
      <c r="P268" s="15" t="str">
        <f t="shared" si="69"/>
        <v/>
      </c>
      <c r="Q268" s="15">
        <f t="shared" si="70"/>
        <v>1030.3</v>
      </c>
      <c r="R268" s="15" t="str">
        <f t="shared" si="71"/>
        <v/>
      </c>
      <c r="S268" s="15">
        <f t="shared" si="72"/>
        <v>1158.45</v>
      </c>
      <c r="T268" s="18" t="str">
        <f t="shared" si="73"/>
        <v/>
      </c>
      <c r="U268" s="18">
        <f t="shared" si="74"/>
        <v>7.135874877810317E-3</v>
      </c>
      <c r="V268" s="18" t="str">
        <f t="shared" si="75"/>
        <v/>
      </c>
      <c r="W268" s="18">
        <f t="shared" si="76"/>
        <v>2.4180001768190379E-2</v>
      </c>
      <c r="X268" s="18" t="str">
        <f t="shared" si="77"/>
        <v/>
      </c>
      <c r="Y268" s="18" t="str">
        <f t="shared" si="78"/>
        <v/>
      </c>
      <c r="Z268" s="18" t="str">
        <f t="shared" si="79"/>
        <v/>
      </c>
      <c r="AA268" s="18" t="str">
        <f t="shared" si="80"/>
        <v/>
      </c>
    </row>
    <row r="269" spans="1:27">
      <c r="A269" s="11">
        <v>42398</v>
      </c>
      <c r="B269" s="12">
        <v>1049.8499999999999</v>
      </c>
      <c r="C269" s="12">
        <v>1180</v>
      </c>
      <c r="D269" s="9">
        <f t="shared" si="88"/>
        <v>-5.075475473702909E-2</v>
      </c>
      <c r="E269" s="9">
        <f t="shared" si="81"/>
        <v>-5.2204314862660674E-2</v>
      </c>
      <c r="F269" s="9">
        <f t="shared" si="82"/>
        <v>7.7737199888812288E-3</v>
      </c>
      <c r="G269" s="9">
        <f t="shared" si="83"/>
        <v>-3.4713444887677913E-2</v>
      </c>
      <c r="H269" s="9">
        <f t="shared" si="84"/>
        <v>-6.9695184837643434E-2</v>
      </c>
      <c r="I269" s="9">
        <f t="shared" si="85"/>
        <v>0.18646930011691873</v>
      </c>
      <c r="J269" s="3">
        <f t="shared" si="86"/>
        <v>1.7592323349810857E-2</v>
      </c>
      <c r="K269" s="3">
        <f t="shared" si="86"/>
        <v>2.8098453495970378E-2</v>
      </c>
      <c r="L269" s="15" t="str">
        <f t="shared" si="87"/>
        <v>Exit Trade</v>
      </c>
      <c r="M269" s="12">
        <v>0.22431310984963324</v>
      </c>
      <c r="N269" s="15" t="str">
        <f t="shared" si="67"/>
        <v/>
      </c>
      <c r="O269" s="15" t="str">
        <f t="shared" si="68"/>
        <v>Exit Trade</v>
      </c>
      <c r="P269" s="15" t="str">
        <f t="shared" si="69"/>
        <v/>
      </c>
      <c r="Q269" s="15">
        <f t="shared" si="70"/>
        <v>1030.3</v>
      </c>
      <c r="R269" s="15" t="str">
        <f t="shared" si="71"/>
        <v/>
      </c>
      <c r="S269" s="15">
        <f t="shared" si="72"/>
        <v>1158.45</v>
      </c>
      <c r="T269" s="18" t="str">
        <f t="shared" si="73"/>
        <v/>
      </c>
      <c r="U269" s="18">
        <f t="shared" si="74"/>
        <v>7.135874877810317E-3</v>
      </c>
      <c r="V269" s="18" t="str">
        <f t="shared" si="75"/>
        <v/>
      </c>
      <c r="W269" s="18">
        <f t="shared" si="76"/>
        <v>2.4180001768190379E-2</v>
      </c>
      <c r="X269" s="18" t="str">
        <f t="shared" si="77"/>
        <v/>
      </c>
      <c r="Y269" s="18" t="str">
        <f t="shared" si="78"/>
        <v/>
      </c>
      <c r="Z269" s="18" t="str">
        <f t="shared" si="79"/>
        <v/>
      </c>
      <c r="AA269" s="18" t="str">
        <f t="shared" si="80"/>
        <v/>
      </c>
    </row>
    <row r="270" spans="1:27">
      <c r="A270" s="11">
        <v>42401</v>
      </c>
      <c r="B270" s="12">
        <v>1059.75</v>
      </c>
      <c r="C270" s="12">
        <v>1180.05</v>
      </c>
      <c r="D270" s="9">
        <f t="shared" si="88"/>
        <v>-4.6696983984553526E-2</v>
      </c>
      <c r="E270" s="9">
        <f t="shared" si="81"/>
        <v>-5.175321404881951E-2</v>
      </c>
      <c r="F270" s="9">
        <f t="shared" si="82"/>
        <v>7.6840747313272565E-3</v>
      </c>
      <c r="G270" s="9">
        <f t="shared" si="83"/>
        <v>-3.4464045903333185E-2</v>
      </c>
      <c r="H270" s="9">
        <f t="shared" si="84"/>
        <v>-6.9042382194305835E-2</v>
      </c>
      <c r="I270" s="9">
        <f t="shared" si="85"/>
        <v>0.65801417100385617</v>
      </c>
      <c r="J270" s="3">
        <f t="shared" si="86"/>
        <v>9.4299185597943435E-3</v>
      </c>
      <c r="K270" s="3">
        <f t="shared" si="86"/>
        <v>4.2372881355893663E-5</v>
      </c>
      <c r="L270" s="15" t="str">
        <f t="shared" si="87"/>
        <v/>
      </c>
      <c r="M270" s="12">
        <v>0.22431310984963324</v>
      </c>
      <c r="N270" s="15" t="str">
        <f t="shared" si="67"/>
        <v/>
      </c>
      <c r="O270" s="15" t="str">
        <f t="shared" si="68"/>
        <v>Exit Trade</v>
      </c>
      <c r="P270" s="15" t="str">
        <f t="shared" si="69"/>
        <v/>
      </c>
      <c r="Q270" s="15">
        <f t="shared" si="70"/>
        <v>1030.3</v>
      </c>
      <c r="R270" s="15" t="str">
        <f t="shared" si="71"/>
        <v/>
      </c>
      <c r="S270" s="15">
        <f t="shared" si="72"/>
        <v>1158.45</v>
      </c>
      <c r="T270" s="18" t="str">
        <f t="shared" si="73"/>
        <v/>
      </c>
      <c r="U270" s="18">
        <f t="shared" si="74"/>
        <v>7.135874877810317E-3</v>
      </c>
      <c r="V270" s="18" t="str">
        <f t="shared" si="75"/>
        <v/>
      </c>
      <c r="W270" s="18">
        <f t="shared" si="76"/>
        <v>2.4180001768190379E-2</v>
      </c>
      <c r="X270" s="18" t="str">
        <f t="shared" si="77"/>
        <v/>
      </c>
      <c r="Y270" s="18" t="str">
        <f t="shared" si="78"/>
        <v/>
      </c>
      <c r="Z270" s="18" t="str">
        <f t="shared" si="79"/>
        <v/>
      </c>
      <c r="AA270" s="18" t="str">
        <f t="shared" si="80"/>
        <v/>
      </c>
    </row>
    <row r="271" spans="1:27">
      <c r="A271" s="11">
        <v>42402</v>
      </c>
      <c r="B271" s="12">
        <v>1053.8</v>
      </c>
      <c r="C271" s="12">
        <v>1179.8</v>
      </c>
      <c r="D271" s="9">
        <f t="shared" si="88"/>
        <v>-4.9050197596359389E-2</v>
      </c>
      <c r="E271" s="9">
        <f t="shared" si="81"/>
        <v>-5.1472114483287125E-2</v>
      </c>
      <c r="F271" s="9">
        <f t="shared" si="82"/>
        <v>7.6212234439738662E-3</v>
      </c>
      <c r="G271" s="9">
        <f t="shared" si="83"/>
        <v>-3.4324361734345929E-2</v>
      </c>
      <c r="H271" s="9">
        <f t="shared" si="84"/>
        <v>-6.8619867232228321E-2</v>
      </c>
      <c r="I271" s="9">
        <f t="shared" si="85"/>
        <v>0.31778583907584496</v>
      </c>
      <c r="J271" s="3">
        <f t="shared" si="86"/>
        <v>-5.6145317291814538E-3</v>
      </c>
      <c r="K271" s="3">
        <f t="shared" si="86"/>
        <v>-2.1185542985466718E-4</v>
      </c>
      <c r="L271" s="15" t="str">
        <f t="shared" si="87"/>
        <v>Exit Trade</v>
      </c>
      <c r="M271" s="12">
        <v>0.22431310984963324</v>
      </c>
      <c r="N271" s="15" t="str">
        <f t="shared" si="67"/>
        <v/>
      </c>
      <c r="O271" s="15" t="str">
        <f t="shared" si="68"/>
        <v>Exit Trade</v>
      </c>
      <c r="P271" s="15" t="str">
        <f t="shared" si="69"/>
        <v/>
      </c>
      <c r="Q271" s="15">
        <f t="shared" si="70"/>
        <v>1030.3</v>
      </c>
      <c r="R271" s="15" t="str">
        <f t="shared" si="71"/>
        <v/>
      </c>
      <c r="S271" s="15">
        <f t="shared" si="72"/>
        <v>1158.45</v>
      </c>
      <c r="T271" s="18" t="str">
        <f t="shared" si="73"/>
        <v/>
      </c>
      <c r="U271" s="18">
        <f t="shared" si="74"/>
        <v>7.135874877810317E-3</v>
      </c>
      <c r="V271" s="18" t="str">
        <f t="shared" si="75"/>
        <v/>
      </c>
      <c r="W271" s="18">
        <f t="shared" si="76"/>
        <v>2.4180001768190379E-2</v>
      </c>
      <c r="X271" s="18" t="str">
        <f t="shared" si="77"/>
        <v/>
      </c>
      <c r="Y271" s="18" t="str">
        <f t="shared" si="78"/>
        <v/>
      </c>
      <c r="Z271" s="18" t="str">
        <f t="shared" si="79"/>
        <v/>
      </c>
      <c r="AA271" s="18" t="str">
        <f t="shared" si="80"/>
        <v/>
      </c>
    </row>
    <row r="272" spans="1:27">
      <c r="A272" s="11">
        <v>42403</v>
      </c>
      <c r="B272" s="12">
        <v>1043.8499999999999</v>
      </c>
      <c r="C272" s="12">
        <v>1160.95</v>
      </c>
      <c r="D272" s="9">
        <f t="shared" si="88"/>
        <v>-4.6175420319061793E-2</v>
      </c>
      <c r="E272" s="9">
        <f t="shared" si="81"/>
        <v>-5.1039160584610541E-2</v>
      </c>
      <c r="F272" s="9">
        <f t="shared" si="82"/>
        <v>7.5376621664342636E-3</v>
      </c>
      <c r="G272" s="9">
        <f t="shared" si="83"/>
        <v>-3.4079420710133451E-2</v>
      </c>
      <c r="H272" s="9">
        <f t="shared" si="84"/>
        <v>-6.799890045908763E-2</v>
      </c>
      <c r="I272" s="9">
        <f t="shared" si="85"/>
        <v>0.6452584578819841</v>
      </c>
      <c r="J272" s="3">
        <f t="shared" si="86"/>
        <v>-9.4420193585120944E-3</v>
      </c>
      <c r="K272" s="3">
        <f t="shared" si="86"/>
        <v>-1.5977284285472036E-2</v>
      </c>
      <c r="L272" s="15" t="str">
        <f t="shared" si="87"/>
        <v/>
      </c>
      <c r="M272" s="12">
        <v>0.22431310984963324</v>
      </c>
      <c r="N272" s="15" t="str">
        <f t="shared" ref="N272:N335" si="89">IF(M272&lt;&gt;M271,L272,"")</f>
        <v/>
      </c>
      <c r="O272" s="15" t="str">
        <f t="shared" ref="O272:O335" si="90">IF(M272&lt;&gt;M271,N272,O271)</f>
        <v>Exit Trade</v>
      </c>
      <c r="P272" s="15" t="str">
        <f t="shared" ref="P272:P335" si="91">IF(OR(N272="Enter Trade",N272="Exit Trade"),B272,"")</f>
        <v/>
      </c>
      <c r="Q272" s="15">
        <f t="shared" ref="Q272:Q335" si="92">IF(M272&lt;&gt;M271,P272,Q271)</f>
        <v>1030.3</v>
      </c>
      <c r="R272" s="15" t="str">
        <f t="shared" ref="R272:R335" si="93">IF(OR(N272="Enter Trade",N272="Exit Trade"),C272,"")</f>
        <v/>
      </c>
      <c r="S272" s="15">
        <f t="shared" ref="S272:S335" si="94">IF(M272&lt;&gt;M271,R272,S271)</f>
        <v>1158.45</v>
      </c>
      <c r="T272" s="18" t="str">
        <f t="shared" ref="T272:T335" si="95">IF(OR(N272="Enter Trade",N272="Exit Trade"),J272,"")</f>
        <v/>
      </c>
      <c r="U272" s="18">
        <f t="shared" ref="U272:U335" si="96">IF(M272&lt;&gt;M271,T272,U271)</f>
        <v>7.135874877810317E-3</v>
      </c>
      <c r="V272" s="18" t="str">
        <f t="shared" ref="V272:V335" si="97">IF(OR(N272="Enter Trade",N272="Exit Trade"),K272,"")</f>
        <v/>
      </c>
      <c r="W272" s="18">
        <f t="shared" ref="W272:W335" si="98">IF(M272&lt;&gt;M271,V272,W271)</f>
        <v>2.4180001768190379E-2</v>
      </c>
      <c r="X272" s="18" t="str">
        <f t="shared" si="77"/>
        <v/>
      </c>
      <c r="Y272" s="18" t="str">
        <f t="shared" si="78"/>
        <v/>
      </c>
      <c r="Z272" s="18" t="str">
        <f t="shared" si="79"/>
        <v/>
      </c>
      <c r="AA272" s="18" t="str">
        <f t="shared" si="80"/>
        <v/>
      </c>
    </row>
    <row r="273" spans="1:27">
      <c r="A273" s="11">
        <v>42404</v>
      </c>
      <c r="B273" s="12">
        <v>1049.2</v>
      </c>
      <c r="C273" s="12">
        <v>1168.3499999999999</v>
      </c>
      <c r="D273" s="9">
        <f t="shared" si="88"/>
        <v>-4.6714680976885227E-2</v>
      </c>
      <c r="E273" s="9">
        <f t="shared" si="81"/>
        <v>-5.0551440809376375E-2</v>
      </c>
      <c r="F273" s="9">
        <f t="shared" si="82"/>
        <v>7.3179104607779665E-3</v>
      </c>
      <c r="G273" s="9">
        <f t="shared" si="83"/>
        <v>-3.4086142272625949E-2</v>
      </c>
      <c r="H273" s="9">
        <f t="shared" si="84"/>
        <v>-6.70167393461268E-2</v>
      </c>
      <c r="I273" s="9">
        <f t="shared" si="85"/>
        <v>0.52429718196951836</v>
      </c>
      <c r="J273" s="3">
        <f t="shared" si="86"/>
        <v>5.1252574603632105E-3</v>
      </c>
      <c r="K273" s="3">
        <f t="shared" si="86"/>
        <v>6.3740901847623615E-3</v>
      </c>
      <c r="L273" s="15" t="str">
        <f t="shared" si="87"/>
        <v/>
      </c>
      <c r="M273" s="12">
        <v>0.22431310984963324</v>
      </c>
      <c r="N273" s="15" t="str">
        <f t="shared" si="89"/>
        <v/>
      </c>
      <c r="O273" s="15" t="str">
        <f t="shared" si="90"/>
        <v>Exit Trade</v>
      </c>
      <c r="P273" s="15" t="str">
        <f t="shared" si="91"/>
        <v/>
      </c>
      <c r="Q273" s="15">
        <f t="shared" si="92"/>
        <v>1030.3</v>
      </c>
      <c r="R273" s="15" t="str">
        <f t="shared" si="93"/>
        <v/>
      </c>
      <c r="S273" s="15">
        <f t="shared" si="94"/>
        <v>1158.45</v>
      </c>
      <c r="T273" s="18" t="str">
        <f t="shared" si="95"/>
        <v/>
      </c>
      <c r="U273" s="18">
        <f t="shared" si="96"/>
        <v>7.135874877810317E-3</v>
      </c>
      <c r="V273" s="18" t="str">
        <f t="shared" si="97"/>
        <v/>
      </c>
      <c r="W273" s="18">
        <f t="shared" si="98"/>
        <v>2.4180001768190379E-2</v>
      </c>
      <c r="X273" s="18" t="str">
        <f t="shared" si="77"/>
        <v/>
      </c>
      <c r="Y273" s="18" t="str">
        <f t="shared" si="78"/>
        <v/>
      </c>
      <c r="Z273" s="18" t="str">
        <f t="shared" si="79"/>
        <v/>
      </c>
      <c r="AA273" s="18" t="str">
        <f t="shared" si="80"/>
        <v/>
      </c>
    </row>
    <row r="274" spans="1:27">
      <c r="A274" s="11">
        <v>42405</v>
      </c>
      <c r="B274" s="12">
        <v>1055.25</v>
      </c>
      <c r="C274" s="12">
        <v>1182.95</v>
      </c>
      <c r="D274" s="9">
        <f t="shared" si="88"/>
        <v>-4.9611027771899595E-2</v>
      </c>
      <c r="E274" s="9">
        <f t="shared" si="81"/>
        <v>-5.0135252129524868E-2</v>
      </c>
      <c r="F274" s="9">
        <f t="shared" si="82"/>
        <v>6.9861879533141312E-3</v>
      </c>
      <c r="G274" s="9">
        <f t="shared" si="83"/>
        <v>-3.4416329234568069E-2</v>
      </c>
      <c r="H274" s="9">
        <f t="shared" si="84"/>
        <v>-6.5854175024481668E-2</v>
      </c>
      <c r="I274" s="9">
        <f t="shared" si="85"/>
        <v>7.5037253668016488E-2</v>
      </c>
      <c r="J274" s="3">
        <f t="shared" si="86"/>
        <v>5.7662981319099834E-3</v>
      </c>
      <c r="K274" s="3">
        <f t="shared" si="86"/>
        <v>1.2496255402918764E-2</v>
      </c>
      <c r="L274" s="15" t="str">
        <f t="shared" si="87"/>
        <v>Exit Trade</v>
      </c>
      <c r="M274" s="12">
        <v>0.22431310984963324</v>
      </c>
      <c r="N274" s="15" t="str">
        <f t="shared" si="89"/>
        <v/>
      </c>
      <c r="O274" s="15" t="str">
        <f t="shared" si="90"/>
        <v>Exit Trade</v>
      </c>
      <c r="P274" s="15" t="str">
        <f t="shared" si="91"/>
        <v/>
      </c>
      <c r="Q274" s="15">
        <f t="shared" si="92"/>
        <v>1030.3</v>
      </c>
      <c r="R274" s="15" t="str">
        <f t="shared" si="93"/>
        <v/>
      </c>
      <c r="S274" s="15">
        <f t="shared" si="94"/>
        <v>1158.45</v>
      </c>
      <c r="T274" s="18" t="str">
        <f t="shared" si="95"/>
        <v/>
      </c>
      <c r="U274" s="18">
        <f t="shared" si="96"/>
        <v>7.135874877810317E-3</v>
      </c>
      <c r="V274" s="18" t="str">
        <f t="shared" si="97"/>
        <v/>
      </c>
      <c r="W274" s="18">
        <f t="shared" si="98"/>
        <v>2.4180001768190379E-2</v>
      </c>
      <c r="X274" s="18" t="str">
        <f t="shared" si="77"/>
        <v/>
      </c>
      <c r="Y274" s="18" t="str">
        <f t="shared" si="78"/>
        <v/>
      </c>
      <c r="Z274" s="18" t="str">
        <f t="shared" si="79"/>
        <v/>
      </c>
      <c r="AA274" s="18" t="str">
        <f t="shared" si="80"/>
        <v/>
      </c>
    </row>
    <row r="275" spans="1:27">
      <c r="A275" s="11">
        <v>42408</v>
      </c>
      <c r="B275" s="12">
        <v>1035.8499999999999</v>
      </c>
      <c r="C275" s="12">
        <v>1164.0999999999999</v>
      </c>
      <c r="D275" s="9">
        <f t="shared" si="88"/>
        <v>-5.0693418852338322E-2</v>
      </c>
      <c r="E275" s="9">
        <f t="shared" si="81"/>
        <v>-4.9866968998643998E-2</v>
      </c>
      <c r="F275" s="9">
        <f t="shared" si="82"/>
        <v>6.7962350349590594E-3</v>
      </c>
      <c r="G275" s="9">
        <f t="shared" si="83"/>
        <v>-3.4575440169986114E-2</v>
      </c>
      <c r="H275" s="9">
        <f t="shared" si="84"/>
        <v>-6.5158497827301876E-2</v>
      </c>
      <c r="I275" s="9">
        <f t="shared" si="85"/>
        <v>-0.12160407187849737</v>
      </c>
      <c r="J275" s="3">
        <f t="shared" si="86"/>
        <v>-1.8384269130537874E-2</v>
      </c>
      <c r="K275" s="3">
        <f t="shared" si="86"/>
        <v>-1.5934739422629979E-2</v>
      </c>
      <c r="L275" s="15" t="str">
        <f t="shared" si="87"/>
        <v>Exit Trade</v>
      </c>
      <c r="M275" s="12">
        <v>0.22431310984963324</v>
      </c>
      <c r="N275" s="15" t="str">
        <f t="shared" si="89"/>
        <v/>
      </c>
      <c r="O275" s="15" t="str">
        <f t="shared" si="90"/>
        <v>Exit Trade</v>
      </c>
      <c r="P275" s="15" t="str">
        <f t="shared" si="91"/>
        <v/>
      </c>
      <c r="Q275" s="15">
        <f t="shared" si="92"/>
        <v>1030.3</v>
      </c>
      <c r="R275" s="15" t="str">
        <f t="shared" si="93"/>
        <v/>
      </c>
      <c r="S275" s="15">
        <f t="shared" si="94"/>
        <v>1158.45</v>
      </c>
      <c r="T275" s="18" t="str">
        <f t="shared" si="95"/>
        <v/>
      </c>
      <c r="U275" s="18">
        <f t="shared" si="96"/>
        <v>7.135874877810317E-3</v>
      </c>
      <c r="V275" s="18" t="str">
        <f t="shared" si="97"/>
        <v/>
      </c>
      <c r="W275" s="18">
        <f t="shared" si="98"/>
        <v>2.4180001768190379E-2</v>
      </c>
      <c r="X275" s="18" t="str">
        <f t="shared" si="77"/>
        <v/>
      </c>
      <c r="Y275" s="18" t="str">
        <f t="shared" si="78"/>
        <v/>
      </c>
      <c r="Z275" s="18" t="str">
        <f t="shared" si="79"/>
        <v/>
      </c>
      <c r="AA275" s="18" t="str">
        <f t="shared" si="80"/>
        <v/>
      </c>
    </row>
    <row r="276" spans="1:27">
      <c r="A276" s="11">
        <v>42409</v>
      </c>
      <c r="B276" s="12">
        <v>1026.05</v>
      </c>
      <c r="C276" s="12">
        <v>1159.9000000000001</v>
      </c>
      <c r="D276" s="9">
        <f t="shared" si="88"/>
        <v>-5.3252023725046504E-2</v>
      </c>
      <c r="E276" s="9">
        <f t="shared" si="81"/>
        <v>-4.9750100942777285E-2</v>
      </c>
      <c r="F276" s="9">
        <f t="shared" si="82"/>
        <v>6.7031571317649179E-3</v>
      </c>
      <c r="G276" s="9">
        <f t="shared" si="83"/>
        <v>-3.4667997396306216E-2</v>
      </c>
      <c r="H276" s="9">
        <f t="shared" si="84"/>
        <v>-6.4832204489248355E-2</v>
      </c>
      <c r="I276" s="9">
        <f t="shared" si="85"/>
        <v>-0.52242886649252318</v>
      </c>
      <c r="J276" s="3">
        <f t="shared" si="86"/>
        <v>-9.4608292706472516E-3</v>
      </c>
      <c r="K276" s="3">
        <f t="shared" si="86"/>
        <v>-3.6079374624171621E-3</v>
      </c>
      <c r="L276" s="15" t="str">
        <f t="shared" si="87"/>
        <v/>
      </c>
      <c r="M276" s="12">
        <v>0.22431310984963324</v>
      </c>
      <c r="N276" s="15" t="str">
        <f t="shared" si="89"/>
        <v/>
      </c>
      <c r="O276" s="15" t="str">
        <f t="shared" si="90"/>
        <v>Exit Trade</v>
      </c>
      <c r="P276" s="15" t="str">
        <f t="shared" si="91"/>
        <v/>
      </c>
      <c r="Q276" s="15">
        <f t="shared" si="92"/>
        <v>1030.3</v>
      </c>
      <c r="R276" s="15" t="str">
        <f t="shared" si="93"/>
        <v/>
      </c>
      <c r="S276" s="15">
        <f t="shared" si="94"/>
        <v>1158.45</v>
      </c>
      <c r="T276" s="18" t="str">
        <f t="shared" si="95"/>
        <v/>
      </c>
      <c r="U276" s="18">
        <f t="shared" si="96"/>
        <v>7.135874877810317E-3</v>
      </c>
      <c r="V276" s="18" t="str">
        <f t="shared" si="97"/>
        <v/>
      </c>
      <c r="W276" s="18">
        <f t="shared" si="98"/>
        <v>2.4180001768190379E-2</v>
      </c>
      <c r="X276" s="18" t="str">
        <f t="shared" si="77"/>
        <v/>
      </c>
      <c r="Y276" s="18" t="str">
        <f t="shared" si="78"/>
        <v/>
      </c>
      <c r="Z276" s="18" t="str">
        <f t="shared" si="79"/>
        <v/>
      </c>
      <c r="AA276" s="18" t="str">
        <f t="shared" si="80"/>
        <v/>
      </c>
    </row>
    <row r="277" spans="1:27">
      <c r="A277" s="11">
        <v>42410</v>
      </c>
      <c r="B277" s="12">
        <v>1012.95</v>
      </c>
      <c r="C277" s="12">
        <v>1116.55</v>
      </c>
      <c r="D277" s="9">
        <f t="shared" si="88"/>
        <v>-4.2290167120519674E-2</v>
      </c>
      <c r="E277" s="9">
        <f t="shared" si="81"/>
        <v>-4.9199036108883223E-2</v>
      </c>
      <c r="F277" s="9">
        <f t="shared" si="82"/>
        <v>6.6105354847116361E-3</v>
      </c>
      <c r="G277" s="9">
        <f t="shared" si="83"/>
        <v>-3.4325331268282043E-2</v>
      </c>
      <c r="H277" s="9">
        <f t="shared" si="84"/>
        <v>-6.4072740949484397E-2</v>
      </c>
      <c r="I277" s="9">
        <f t="shared" si="85"/>
        <v>1.0451300056314465</v>
      </c>
      <c r="J277" s="3">
        <f t="shared" si="86"/>
        <v>-1.2767408995662892E-2</v>
      </c>
      <c r="K277" s="3">
        <f t="shared" si="86"/>
        <v>-3.7373911544098741E-2</v>
      </c>
      <c r="L277" s="15" t="str">
        <f t="shared" si="87"/>
        <v/>
      </c>
      <c r="M277" s="12">
        <v>0.22431310984963324</v>
      </c>
      <c r="N277" s="15" t="str">
        <f t="shared" si="89"/>
        <v/>
      </c>
      <c r="O277" s="15" t="str">
        <f t="shared" si="90"/>
        <v>Exit Trade</v>
      </c>
      <c r="P277" s="15" t="str">
        <f t="shared" si="91"/>
        <v/>
      </c>
      <c r="Q277" s="15">
        <f t="shared" si="92"/>
        <v>1030.3</v>
      </c>
      <c r="R277" s="15" t="str">
        <f t="shared" si="93"/>
        <v/>
      </c>
      <c r="S277" s="15">
        <f t="shared" si="94"/>
        <v>1158.45</v>
      </c>
      <c r="T277" s="18" t="str">
        <f t="shared" si="95"/>
        <v/>
      </c>
      <c r="U277" s="18">
        <f t="shared" si="96"/>
        <v>7.135874877810317E-3</v>
      </c>
      <c r="V277" s="18" t="str">
        <f t="shared" si="97"/>
        <v/>
      </c>
      <c r="W277" s="18">
        <f t="shared" si="98"/>
        <v>2.4180001768190379E-2</v>
      </c>
      <c r="X277" s="18" t="str">
        <f t="shared" si="77"/>
        <v/>
      </c>
      <c r="Y277" s="18" t="str">
        <f t="shared" si="78"/>
        <v/>
      </c>
      <c r="Z277" s="18" t="str">
        <f t="shared" si="79"/>
        <v/>
      </c>
      <c r="AA277" s="18" t="str">
        <f t="shared" si="80"/>
        <v/>
      </c>
    </row>
    <row r="278" spans="1:27">
      <c r="A278" s="11">
        <v>42411</v>
      </c>
      <c r="B278" s="12">
        <v>975.3</v>
      </c>
      <c r="C278" s="12">
        <v>1066.6500000000001</v>
      </c>
      <c r="D278" s="9">
        <f t="shared" si="88"/>
        <v>-3.8883713480159718E-2</v>
      </c>
      <c r="E278" s="9">
        <f t="shared" si="81"/>
        <v>-4.8492360258136413E-2</v>
      </c>
      <c r="F278" s="9">
        <f t="shared" si="82"/>
        <v>6.539582822137977E-3</v>
      </c>
      <c r="G278" s="9">
        <f t="shared" si="83"/>
        <v>-3.3778298908325968E-2</v>
      </c>
      <c r="H278" s="9">
        <f t="shared" si="84"/>
        <v>-6.3206421607946858E-2</v>
      </c>
      <c r="I278" s="9">
        <f t="shared" si="85"/>
        <v>1.4693057706141801</v>
      </c>
      <c r="J278" s="3">
        <f t="shared" si="86"/>
        <v>-3.7168665778172752E-2</v>
      </c>
      <c r="K278" s="3">
        <f t="shared" si="86"/>
        <v>-4.4691236397832491E-2</v>
      </c>
      <c r="L278" s="15" t="str">
        <f t="shared" si="87"/>
        <v/>
      </c>
      <c r="M278" s="12">
        <v>0.22431310984963324</v>
      </c>
      <c r="N278" s="15" t="str">
        <f t="shared" si="89"/>
        <v/>
      </c>
      <c r="O278" s="15" t="str">
        <f t="shared" si="90"/>
        <v>Exit Trade</v>
      </c>
      <c r="P278" s="15" t="str">
        <f t="shared" si="91"/>
        <v/>
      </c>
      <c r="Q278" s="15">
        <f t="shared" si="92"/>
        <v>1030.3</v>
      </c>
      <c r="R278" s="15" t="str">
        <f t="shared" si="93"/>
        <v/>
      </c>
      <c r="S278" s="15">
        <f t="shared" si="94"/>
        <v>1158.45</v>
      </c>
      <c r="T278" s="18" t="str">
        <f t="shared" si="95"/>
        <v/>
      </c>
      <c r="U278" s="18">
        <f t="shared" si="96"/>
        <v>7.135874877810317E-3</v>
      </c>
      <c r="V278" s="18" t="str">
        <f t="shared" si="97"/>
        <v/>
      </c>
      <c r="W278" s="18">
        <f t="shared" si="98"/>
        <v>2.4180001768190379E-2</v>
      </c>
      <c r="X278" s="18" t="str">
        <f t="shared" si="77"/>
        <v/>
      </c>
      <c r="Y278" s="18" t="str">
        <f t="shared" si="78"/>
        <v/>
      </c>
      <c r="Z278" s="18" t="str">
        <f t="shared" si="79"/>
        <v/>
      </c>
      <c r="AA278" s="18" t="str">
        <f t="shared" si="80"/>
        <v/>
      </c>
    </row>
    <row r="279" spans="1:27">
      <c r="A279" s="11">
        <v>42412</v>
      </c>
      <c r="B279" s="12">
        <v>971.4</v>
      </c>
      <c r="C279" s="12">
        <v>1083.75</v>
      </c>
      <c r="D279" s="9">
        <f t="shared" si="88"/>
        <v>-4.7531011347249345E-2</v>
      </c>
      <c r="E279" s="9">
        <f t="shared" si="81"/>
        <v>-4.7830937142438433E-2</v>
      </c>
      <c r="F279" s="9">
        <f t="shared" si="82"/>
        <v>5.4819854329780249E-3</v>
      </c>
      <c r="G279" s="9">
        <f t="shared" si="83"/>
        <v>-3.5496469918237877E-2</v>
      </c>
      <c r="H279" s="9">
        <f t="shared" si="84"/>
        <v>-6.0165404366638989E-2</v>
      </c>
      <c r="I279" s="9">
        <f t="shared" si="85"/>
        <v>5.471116238011535E-2</v>
      </c>
      <c r="J279" s="3">
        <f t="shared" si="86"/>
        <v>-3.9987696093509457E-3</v>
      </c>
      <c r="K279" s="3">
        <f t="shared" si="86"/>
        <v>1.6031500492195105E-2</v>
      </c>
      <c r="L279" s="15" t="str">
        <f t="shared" si="87"/>
        <v>Exit Trade</v>
      </c>
      <c r="M279" s="12">
        <v>0.22431310984963324</v>
      </c>
      <c r="N279" s="15" t="str">
        <f t="shared" si="89"/>
        <v/>
      </c>
      <c r="O279" s="15" t="str">
        <f t="shared" si="90"/>
        <v>Exit Trade</v>
      </c>
      <c r="P279" s="15" t="str">
        <f t="shared" si="91"/>
        <v/>
      </c>
      <c r="Q279" s="15">
        <f t="shared" si="92"/>
        <v>1030.3</v>
      </c>
      <c r="R279" s="15" t="str">
        <f t="shared" si="93"/>
        <v/>
      </c>
      <c r="S279" s="15">
        <f t="shared" si="94"/>
        <v>1158.45</v>
      </c>
      <c r="T279" s="18" t="str">
        <f t="shared" si="95"/>
        <v/>
      </c>
      <c r="U279" s="18">
        <f t="shared" si="96"/>
        <v>7.135874877810317E-3</v>
      </c>
      <c r="V279" s="18" t="str">
        <f t="shared" si="97"/>
        <v/>
      </c>
      <c r="W279" s="18">
        <f t="shared" si="98"/>
        <v>2.4180001768190379E-2</v>
      </c>
      <c r="X279" s="18" t="str">
        <f t="shared" si="77"/>
        <v/>
      </c>
      <c r="Y279" s="18" t="str">
        <f t="shared" si="78"/>
        <v/>
      </c>
      <c r="Z279" s="18" t="str">
        <f t="shared" si="79"/>
        <v/>
      </c>
      <c r="AA279" s="18" t="str">
        <f t="shared" si="80"/>
        <v/>
      </c>
    </row>
    <row r="280" spans="1:27">
      <c r="A280" s="11">
        <v>42415</v>
      </c>
      <c r="B280" s="12">
        <v>973.6</v>
      </c>
      <c r="C280" s="12">
        <v>1080.45</v>
      </c>
      <c r="D280" s="9">
        <f t="shared" si="88"/>
        <v>-4.5224108610362412E-2</v>
      </c>
      <c r="E280" s="9">
        <f t="shared" si="81"/>
        <v>-4.7241480860221459E-2</v>
      </c>
      <c r="F280" s="9">
        <f t="shared" si="82"/>
        <v>4.6998637272536595E-3</v>
      </c>
      <c r="G280" s="9">
        <f t="shared" si="83"/>
        <v>-3.6666787473900724E-2</v>
      </c>
      <c r="H280" s="9">
        <f t="shared" si="84"/>
        <v>-5.7816174246542194E-2</v>
      </c>
      <c r="I280" s="9">
        <f t="shared" si="85"/>
        <v>0.42924058375579482</v>
      </c>
      <c r="J280" s="3">
        <f t="shared" si="86"/>
        <v>2.2647724933086734E-3</v>
      </c>
      <c r="K280" s="3">
        <f t="shared" si="86"/>
        <v>-3.0449826989618956E-3</v>
      </c>
      <c r="L280" s="15" t="str">
        <f t="shared" si="87"/>
        <v>Exit Trade</v>
      </c>
      <c r="M280" s="12">
        <v>0.22431310984963324</v>
      </c>
      <c r="N280" s="15" t="str">
        <f t="shared" si="89"/>
        <v/>
      </c>
      <c r="O280" s="15" t="str">
        <f t="shared" si="90"/>
        <v>Exit Trade</v>
      </c>
      <c r="P280" s="15" t="str">
        <f t="shared" si="91"/>
        <v/>
      </c>
      <c r="Q280" s="15">
        <f t="shared" si="92"/>
        <v>1030.3</v>
      </c>
      <c r="R280" s="15" t="str">
        <f t="shared" si="93"/>
        <v/>
      </c>
      <c r="S280" s="15">
        <f t="shared" si="94"/>
        <v>1158.45</v>
      </c>
      <c r="T280" s="18" t="str">
        <f t="shared" si="95"/>
        <v/>
      </c>
      <c r="U280" s="18">
        <f t="shared" si="96"/>
        <v>7.135874877810317E-3</v>
      </c>
      <c r="V280" s="18" t="str">
        <f t="shared" si="97"/>
        <v/>
      </c>
      <c r="W280" s="18">
        <f t="shared" si="98"/>
        <v>2.4180001768190379E-2</v>
      </c>
      <c r="X280" s="18" t="str">
        <f t="shared" si="77"/>
        <v/>
      </c>
      <c r="Y280" s="18" t="str">
        <f t="shared" si="78"/>
        <v/>
      </c>
      <c r="Z280" s="18" t="str">
        <f t="shared" si="79"/>
        <v/>
      </c>
      <c r="AA280" s="18" t="str">
        <f t="shared" si="80"/>
        <v/>
      </c>
    </row>
    <row r="281" spans="1:27">
      <c r="A281" s="11">
        <v>42416</v>
      </c>
      <c r="B281" s="12">
        <v>973.45</v>
      </c>
      <c r="C281" s="12">
        <v>1077.1500000000001</v>
      </c>
      <c r="D281" s="9">
        <f t="shared" si="88"/>
        <v>-4.3962536328197584E-2</v>
      </c>
      <c r="E281" s="9">
        <f t="shared" si="81"/>
        <v>-4.6853670857083987E-2</v>
      </c>
      <c r="F281" s="9">
        <f t="shared" si="82"/>
        <v>4.4605568900308677E-3</v>
      </c>
      <c r="G281" s="9">
        <f t="shared" si="83"/>
        <v>-3.6817417854514534E-2</v>
      </c>
      <c r="H281" s="9">
        <f t="shared" si="84"/>
        <v>-5.6889923859653441E-2</v>
      </c>
      <c r="I281" s="9">
        <f t="shared" si="85"/>
        <v>0.64815551066010424</v>
      </c>
      <c r="J281" s="3">
        <f t="shared" si="86"/>
        <v>-1.5406737880030533E-4</v>
      </c>
      <c r="K281" s="3">
        <f t="shared" si="86"/>
        <v>-3.0542829376648197E-3</v>
      </c>
      <c r="L281" s="15" t="str">
        <f t="shared" si="87"/>
        <v/>
      </c>
      <c r="M281" s="12">
        <v>0.22431310984963324</v>
      </c>
      <c r="N281" s="15" t="str">
        <f t="shared" si="89"/>
        <v/>
      </c>
      <c r="O281" s="15" t="str">
        <f t="shared" si="90"/>
        <v>Exit Trade</v>
      </c>
      <c r="P281" s="15" t="str">
        <f t="shared" si="91"/>
        <v/>
      </c>
      <c r="Q281" s="15">
        <f t="shared" si="92"/>
        <v>1030.3</v>
      </c>
      <c r="R281" s="15" t="str">
        <f t="shared" si="93"/>
        <v/>
      </c>
      <c r="S281" s="15">
        <f t="shared" si="94"/>
        <v>1158.45</v>
      </c>
      <c r="T281" s="18" t="str">
        <f t="shared" si="95"/>
        <v/>
      </c>
      <c r="U281" s="18">
        <f t="shared" si="96"/>
        <v>7.135874877810317E-3</v>
      </c>
      <c r="V281" s="18" t="str">
        <f t="shared" si="97"/>
        <v/>
      </c>
      <c r="W281" s="18">
        <f t="shared" si="98"/>
        <v>2.4180001768190379E-2</v>
      </c>
      <c r="X281" s="18" t="str">
        <f t="shared" ref="X281:X344" si="99">IF(AND(O280="Enter Trade",O281="Exit Trade",U280&gt;W280),1-Q281/Q280,IF(AND(O280="Enter Trade",O281="Exit Trade",U280&lt;W280),Q281/Q280-1,""))</f>
        <v/>
      </c>
      <c r="Y281" s="18" t="str">
        <f t="shared" ref="Y281:Y344" si="100">IF(AND(O280="Enter Trade",O281="Exit Trade",U280&gt;W280),S281/S280-1,IF(AND(O280="Enter Trade",O281="Exit Trade",U280&lt;W280),1-S281/S280,""))</f>
        <v/>
      </c>
      <c r="Z281" s="18" t="str">
        <f t="shared" ref="Z281:Z344" si="101">IF(AND(X281&lt;&gt;"",Y281&lt;&gt;""),(X281+Y281),"")</f>
        <v/>
      </c>
      <c r="AA281" s="18" t="str">
        <f t="shared" ref="AA281:AA344" si="102">IF(AND(X281&lt;&gt;"",Y281&lt;&gt;""),(X281+Y281)/2,"")</f>
        <v/>
      </c>
    </row>
    <row r="282" spans="1:27">
      <c r="A282" s="11">
        <v>42417</v>
      </c>
      <c r="B282" s="12">
        <v>974.9</v>
      </c>
      <c r="C282" s="12">
        <v>1076.3</v>
      </c>
      <c r="D282" s="9">
        <f t="shared" si="88"/>
        <v>-4.2973269885267409E-2</v>
      </c>
      <c r="E282" s="9">
        <f t="shared" si="81"/>
        <v>-4.6410049778393546E-2</v>
      </c>
      <c r="F282" s="9">
        <f t="shared" si="82"/>
        <v>4.1408912918747447E-3</v>
      </c>
      <c r="G282" s="9">
        <f t="shared" si="83"/>
        <v>-3.709304437167537E-2</v>
      </c>
      <c r="H282" s="9">
        <f t="shared" si="84"/>
        <v>-5.5727055185111722E-2</v>
      </c>
      <c r="I282" s="9">
        <f t="shared" si="85"/>
        <v>0.82996139016491077</v>
      </c>
      <c r="J282" s="3">
        <f t="shared" si="86"/>
        <v>1.4895474857465013E-3</v>
      </c>
      <c r="K282" s="3">
        <f t="shared" si="86"/>
        <v>-7.8911943554763617E-4</v>
      </c>
      <c r="L282" s="15" t="str">
        <f t="shared" si="87"/>
        <v/>
      </c>
      <c r="M282" s="12">
        <v>0.22431310984963324</v>
      </c>
      <c r="N282" s="15" t="str">
        <f t="shared" si="89"/>
        <v/>
      </c>
      <c r="O282" s="15" t="str">
        <f t="shared" si="90"/>
        <v>Exit Trade</v>
      </c>
      <c r="P282" s="15" t="str">
        <f t="shared" si="91"/>
        <v/>
      </c>
      <c r="Q282" s="15">
        <f t="shared" si="92"/>
        <v>1030.3</v>
      </c>
      <c r="R282" s="15" t="str">
        <f t="shared" si="93"/>
        <v/>
      </c>
      <c r="S282" s="15">
        <f t="shared" si="94"/>
        <v>1158.45</v>
      </c>
      <c r="T282" s="18" t="str">
        <f t="shared" si="95"/>
        <v/>
      </c>
      <c r="U282" s="18">
        <f t="shared" si="96"/>
        <v>7.135874877810317E-3</v>
      </c>
      <c r="V282" s="18" t="str">
        <f t="shared" si="97"/>
        <v/>
      </c>
      <c r="W282" s="18">
        <f t="shared" si="98"/>
        <v>2.4180001768190379E-2</v>
      </c>
      <c r="X282" s="18" t="str">
        <f t="shared" si="99"/>
        <v/>
      </c>
      <c r="Y282" s="18" t="str">
        <f t="shared" si="100"/>
        <v/>
      </c>
      <c r="Z282" s="18" t="str">
        <f t="shared" si="101"/>
        <v/>
      </c>
      <c r="AA282" s="18" t="str">
        <f t="shared" si="102"/>
        <v/>
      </c>
    </row>
    <row r="283" spans="1:27">
      <c r="A283" s="11">
        <v>42418</v>
      </c>
      <c r="B283" s="12">
        <v>989.45</v>
      </c>
      <c r="C283" s="12">
        <v>1069.0999999999999</v>
      </c>
      <c r="D283" s="9">
        <f t="shared" si="88"/>
        <v>-3.3624476706686335E-2</v>
      </c>
      <c r="E283" s="9">
        <f t="shared" si="81"/>
        <v>-4.5719901236374066E-2</v>
      </c>
      <c r="F283" s="9">
        <f t="shared" si="82"/>
        <v>4.486514112445209E-3</v>
      </c>
      <c r="G283" s="9">
        <f t="shared" si="83"/>
        <v>-3.5625244483372343E-2</v>
      </c>
      <c r="H283" s="9">
        <f t="shared" si="84"/>
        <v>-5.581455798937579E-2</v>
      </c>
      <c r="I283" s="9">
        <f t="shared" si="85"/>
        <v>2.6959515174901716</v>
      </c>
      <c r="J283" s="3">
        <f t="shared" si="86"/>
        <v>1.4924607652066949E-2</v>
      </c>
      <c r="K283" s="3">
        <f t="shared" si="86"/>
        <v>-6.6895846882839786E-3</v>
      </c>
      <c r="L283" s="15" t="str">
        <f t="shared" si="87"/>
        <v>Enter Trade</v>
      </c>
      <c r="M283" s="12">
        <v>2.6959515174901716</v>
      </c>
      <c r="N283" s="15" t="str">
        <f t="shared" si="89"/>
        <v>Enter Trade</v>
      </c>
      <c r="O283" s="15" t="str">
        <f t="shared" si="90"/>
        <v>Enter Trade</v>
      </c>
      <c r="P283" s="15">
        <f t="shared" si="91"/>
        <v>989.45</v>
      </c>
      <c r="Q283" s="15">
        <f t="shared" si="92"/>
        <v>989.45</v>
      </c>
      <c r="R283" s="15">
        <f t="shared" si="93"/>
        <v>1069.0999999999999</v>
      </c>
      <c r="S283" s="15">
        <f t="shared" si="94"/>
        <v>1069.0999999999999</v>
      </c>
      <c r="T283" s="18">
        <f t="shared" si="95"/>
        <v>1.4924607652066949E-2</v>
      </c>
      <c r="U283" s="18">
        <f t="shared" si="96"/>
        <v>1.4924607652066949E-2</v>
      </c>
      <c r="V283" s="18">
        <f t="shared" si="97"/>
        <v>-6.6895846882839786E-3</v>
      </c>
      <c r="W283" s="18">
        <f t="shared" si="98"/>
        <v>-6.6895846882839786E-3</v>
      </c>
      <c r="X283" s="18" t="str">
        <f t="shared" si="99"/>
        <v/>
      </c>
      <c r="Y283" s="18" t="str">
        <f t="shared" si="100"/>
        <v/>
      </c>
      <c r="Z283" s="18" t="str">
        <f t="shared" si="101"/>
        <v/>
      </c>
      <c r="AA283" s="18" t="str">
        <f t="shared" si="102"/>
        <v/>
      </c>
    </row>
    <row r="284" spans="1:27">
      <c r="A284" s="11">
        <v>42419</v>
      </c>
      <c r="B284" s="12">
        <v>989.3</v>
      </c>
      <c r="C284" s="12">
        <v>1060.8499999999999</v>
      </c>
      <c r="D284" s="9">
        <f t="shared" si="88"/>
        <v>-3.032597164048827E-2</v>
      </c>
      <c r="E284" s="9">
        <f t="shared" si="81"/>
        <v>-4.5132987905408074E-2</v>
      </c>
      <c r="F284" s="9">
        <f t="shared" si="82"/>
        <v>5.2701994246752209E-3</v>
      </c>
      <c r="G284" s="9">
        <f t="shared" si="83"/>
        <v>-3.3275039199888827E-2</v>
      </c>
      <c r="H284" s="9">
        <f t="shared" si="84"/>
        <v>-5.6990936610927322E-2</v>
      </c>
      <c r="I284" s="9">
        <f t="shared" si="85"/>
        <v>2.8095741871916537</v>
      </c>
      <c r="J284" s="3">
        <f t="shared" si="86"/>
        <v>-1.5159937338934856E-4</v>
      </c>
      <c r="K284" s="3">
        <f t="shared" si="86"/>
        <v>-7.7167711158918724E-3</v>
      </c>
      <c r="L284" s="15" t="str">
        <f t="shared" si="87"/>
        <v>Enter Trade</v>
      </c>
      <c r="M284" s="12">
        <v>2.6959515174901716</v>
      </c>
      <c r="N284" s="15" t="str">
        <f t="shared" si="89"/>
        <v/>
      </c>
      <c r="O284" s="15" t="str">
        <f t="shared" si="90"/>
        <v>Enter Trade</v>
      </c>
      <c r="P284" s="15" t="str">
        <f t="shared" si="91"/>
        <v/>
      </c>
      <c r="Q284" s="15">
        <f t="shared" si="92"/>
        <v>989.45</v>
      </c>
      <c r="R284" s="15" t="str">
        <f t="shared" si="93"/>
        <v/>
      </c>
      <c r="S284" s="15">
        <f t="shared" si="94"/>
        <v>1069.0999999999999</v>
      </c>
      <c r="T284" s="18" t="str">
        <f t="shared" si="95"/>
        <v/>
      </c>
      <c r="U284" s="18">
        <f t="shared" si="96"/>
        <v>1.4924607652066949E-2</v>
      </c>
      <c r="V284" s="18" t="str">
        <f t="shared" si="97"/>
        <v/>
      </c>
      <c r="W284" s="18">
        <f t="shared" si="98"/>
        <v>-6.6895846882839786E-3</v>
      </c>
      <c r="X284" s="18" t="str">
        <f t="shared" si="99"/>
        <v/>
      </c>
      <c r="Y284" s="18" t="str">
        <f t="shared" si="100"/>
        <v/>
      </c>
      <c r="Z284" s="18" t="str">
        <f t="shared" si="101"/>
        <v/>
      </c>
      <c r="AA284" s="18" t="str">
        <f t="shared" si="102"/>
        <v/>
      </c>
    </row>
    <row r="285" spans="1:27">
      <c r="A285" s="11">
        <v>42422</v>
      </c>
      <c r="B285" s="12">
        <v>988.75</v>
      </c>
      <c r="C285" s="12">
        <v>1058.4000000000001</v>
      </c>
      <c r="D285" s="9">
        <f t="shared" si="88"/>
        <v>-2.9563334673711621E-2</v>
      </c>
      <c r="E285" s="9">
        <f t="shared" si="81"/>
        <v>-4.4666818383194404E-2</v>
      </c>
      <c r="F285" s="9">
        <f t="shared" si="82"/>
        <v>5.9852084456042919E-3</v>
      </c>
      <c r="G285" s="9">
        <f t="shared" si="83"/>
        <v>-3.1200099380584746E-2</v>
      </c>
      <c r="H285" s="9">
        <f t="shared" si="84"/>
        <v>-5.8133537385804061E-2</v>
      </c>
      <c r="I285" s="9">
        <f t="shared" si="85"/>
        <v>2.5234682879884014</v>
      </c>
      <c r="J285" s="3">
        <f t="shared" si="86"/>
        <v>-5.5594865056095679E-4</v>
      </c>
      <c r="K285" s="3">
        <f t="shared" si="86"/>
        <v>-2.3094688221707294E-3</v>
      </c>
      <c r="L285" s="15" t="str">
        <f t="shared" si="87"/>
        <v>Enter Trade</v>
      </c>
      <c r="M285" s="12">
        <v>2.6959515174901716</v>
      </c>
      <c r="N285" s="15" t="str">
        <f t="shared" si="89"/>
        <v/>
      </c>
      <c r="O285" s="15" t="str">
        <f t="shared" si="90"/>
        <v>Enter Trade</v>
      </c>
      <c r="P285" s="15" t="str">
        <f t="shared" si="91"/>
        <v/>
      </c>
      <c r="Q285" s="15">
        <f t="shared" si="92"/>
        <v>989.45</v>
      </c>
      <c r="R285" s="15" t="str">
        <f t="shared" si="93"/>
        <v/>
      </c>
      <c r="S285" s="15">
        <f t="shared" si="94"/>
        <v>1069.0999999999999</v>
      </c>
      <c r="T285" s="18" t="str">
        <f t="shared" si="95"/>
        <v/>
      </c>
      <c r="U285" s="18">
        <f t="shared" si="96"/>
        <v>1.4924607652066949E-2</v>
      </c>
      <c r="V285" s="18" t="str">
        <f t="shared" si="97"/>
        <v/>
      </c>
      <c r="W285" s="18">
        <f t="shared" si="98"/>
        <v>-6.6895846882839786E-3</v>
      </c>
      <c r="X285" s="18" t="str">
        <f t="shared" si="99"/>
        <v/>
      </c>
      <c r="Y285" s="18" t="str">
        <f t="shared" si="100"/>
        <v/>
      </c>
      <c r="Z285" s="18" t="str">
        <f t="shared" si="101"/>
        <v/>
      </c>
      <c r="AA285" s="18" t="str">
        <f t="shared" si="102"/>
        <v/>
      </c>
    </row>
    <row r="286" spans="1:27">
      <c r="A286" s="11">
        <v>42423</v>
      </c>
      <c r="B286" s="12">
        <v>970.05</v>
      </c>
      <c r="C286" s="12">
        <v>1051.0999999999999</v>
      </c>
      <c r="D286" s="9">
        <f t="shared" si="88"/>
        <v>-3.4849916084645091E-2</v>
      </c>
      <c r="E286" s="9">
        <f t="shared" si="81"/>
        <v>-4.4484948269574213E-2</v>
      </c>
      <c r="F286" s="9">
        <f t="shared" si="82"/>
        <v>6.201283475652266E-3</v>
      </c>
      <c r="G286" s="9">
        <f t="shared" si="83"/>
        <v>-3.0532060449356614E-2</v>
      </c>
      <c r="H286" s="9">
        <f t="shared" si="84"/>
        <v>-5.8437836089791813E-2</v>
      </c>
      <c r="I286" s="9">
        <f t="shared" si="85"/>
        <v>1.5537158110508222</v>
      </c>
      <c r="J286" s="3">
        <f t="shared" si="86"/>
        <v>-1.8912768647281968E-2</v>
      </c>
      <c r="K286" s="3">
        <f t="shared" si="86"/>
        <v>-6.8972033257749255E-3</v>
      </c>
      <c r="L286" s="15" t="str">
        <f t="shared" si="87"/>
        <v>Enter Trade</v>
      </c>
      <c r="M286" s="12">
        <v>2.6959515174901716</v>
      </c>
      <c r="N286" s="15" t="str">
        <f t="shared" si="89"/>
        <v/>
      </c>
      <c r="O286" s="15" t="str">
        <f t="shared" si="90"/>
        <v>Enter Trade</v>
      </c>
      <c r="P286" s="15" t="str">
        <f t="shared" si="91"/>
        <v/>
      </c>
      <c r="Q286" s="15">
        <f t="shared" si="92"/>
        <v>989.45</v>
      </c>
      <c r="R286" s="15" t="str">
        <f t="shared" si="93"/>
        <v/>
      </c>
      <c r="S286" s="15">
        <f t="shared" si="94"/>
        <v>1069.0999999999999</v>
      </c>
      <c r="T286" s="18" t="str">
        <f t="shared" si="95"/>
        <v/>
      </c>
      <c r="U286" s="18">
        <f t="shared" si="96"/>
        <v>1.4924607652066949E-2</v>
      </c>
      <c r="V286" s="18" t="str">
        <f t="shared" si="97"/>
        <v/>
      </c>
      <c r="W286" s="18">
        <f t="shared" si="98"/>
        <v>-6.6895846882839786E-3</v>
      </c>
      <c r="X286" s="18" t="str">
        <f t="shared" si="99"/>
        <v/>
      </c>
      <c r="Y286" s="18" t="str">
        <f t="shared" si="100"/>
        <v/>
      </c>
      <c r="Z286" s="18" t="str">
        <f t="shared" si="101"/>
        <v/>
      </c>
      <c r="AA286" s="18" t="str">
        <f t="shared" si="102"/>
        <v/>
      </c>
    </row>
    <row r="287" spans="1:27">
      <c r="A287" s="11">
        <v>42424</v>
      </c>
      <c r="B287" s="12">
        <v>949.6</v>
      </c>
      <c r="C287" s="12">
        <v>1022.1</v>
      </c>
      <c r="D287" s="9">
        <f t="shared" si="88"/>
        <v>-3.1952682341005054E-2</v>
      </c>
      <c r="E287" s="9">
        <f t="shared" si="81"/>
        <v>-4.4167704834019356E-2</v>
      </c>
      <c r="F287" s="9">
        <f t="shared" si="82"/>
        <v>6.5919751943897776E-3</v>
      </c>
      <c r="G287" s="9">
        <f t="shared" si="83"/>
        <v>-2.9335760646642357E-2</v>
      </c>
      <c r="H287" s="9">
        <f t="shared" si="84"/>
        <v>-5.8999649021396358E-2</v>
      </c>
      <c r="I287" s="9">
        <f t="shared" si="85"/>
        <v>1.8530140258127978</v>
      </c>
      <c r="J287" s="3">
        <f t="shared" si="86"/>
        <v>-2.1081387557342336E-2</v>
      </c>
      <c r="K287" s="3">
        <f t="shared" si="86"/>
        <v>-2.7590143659023774E-2</v>
      </c>
      <c r="L287" s="15" t="str">
        <f t="shared" si="87"/>
        <v>Enter Trade</v>
      </c>
      <c r="M287" s="12">
        <v>2.6959515174901716</v>
      </c>
      <c r="N287" s="15" t="str">
        <f t="shared" si="89"/>
        <v/>
      </c>
      <c r="O287" s="15" t="str">
        <f t="shared" si="90"/>
        <v>Enter Trade</v>
      </c>
      <c r="P287" s="15" t="str">
        <f t="shared" si="91"/>
        <v/>
      </c>
      <c r="Q287" s="15">
        <f t="shared" si="92"/>
        <v>989.45</v>
      </c>
      <c r="R287" s="15" t="str">
        <f t="shared" si="93"/>
        <v/>
      </c>
      <c r="S287" s="15">
        <f t="shared" si="94"/>
        <v>1069.0999999999999</v>
      </c>
      <c r="T287" s="18" t="str">
        <f t="shared" si="95"/>
        <v/>
      </c>
      <c r="U287" s="18">
        <f t="shared" si="96"/>
        <v>1.4924607652066949E-2</v>
      </c>
      <c r="V287" s="18" t="str">
        <f t="shared" si="97"/>
        <v/>
      </c>
      <c r="W287" s="18">
        <f t="shared" si="98"/>
        <v>-6.6895846882839786E-3</v>
      </c>
      <c r="X287" s="18" t="str">
        <f t="shared" si="99"/>
        <v/>
      </c>
      <c r="Y287" s="18" t="str">
        <f t="shared" si="100"/>
        <v/>
      </c>
      <c r="Z287" s="18" t="str">
        <f t="shared" si="101"/>
        <v/>
      </c>
      <c r="AA287" s="18" t="str">
        <f t="shared" si="102"/>
        <v/>
      </c>
    </row>
    <row r="288" spans="1:27">
      <c r="A288" s="11">
        <v>42425</v>
      </c>
      <c r="B288" s="12">
        <v>942.65</v>
      </c>
      <c r="C288" s="12">
        <v>1042.6500000000001</v>
      </c>
      <c r="D288" s="9">
        <f t="shared" si="88"/>
        <v>-4.3788075701866512E-2</v>
      </c>
      <c r="E288" s="9">
        <f t="shared" ref="E288:E351" si="103">AVERAGE(D259:D288)</f>
        <v>-4.4229128491511206E-2</v>
      </c>
      <c r="F288" s="9">
        <f t="shared" ref="F288:F351" si="104">STDEV(D259:D288)</f>
        <v>6.5791261191325695E-3</v>
      </c>
      <c r="G288" s="9">
        <f t="shared" ref="G288:G351" si="105">E288+2.25*F288</f>
        <v>-2.9426094723462925E-2</v>
      </c>
      <c r="H288" s="9">
        <f t="shared" ref="H288:H351" si="106">E288-2.25*F288</f>
        <v>-5.9032162259559484E-2</v>
      </c>
      <c r="I288" s="9">
        <f t="shared" ref="I288:I351" si="107">(D288-E288)/F288</f>
        <v>6.7038202590778903E-2</v>
      </c>
      <c r="J288" s="3">
        <f t="shared" ref="J288:K351" si="108">(B288-B287)/B287</f>
        <v>-7.3188711036226255E-3</v>
      </c>
      <c r="K288" s="3">
        <f t="shared" si="108"/>
        <v>2.0105664807748818E-2</v>
      </c>
      <c r="L288" s="15" t="str">
        <f t="shared" ref="L288:L351" si="109">IF(ABS(I288)&gt;1.5,"Enter Trade",IF(ABS(I288)&lt;0.5,"Exit Trade",""))</f>
        <v>Exit Trade</v>
      </c>
      <c r="M288" s="12">
        <v>6.7038202590778903E-2</v>
      </c>
      <c r="N288" s="15" t="str">
        <f t="shared" si="89"/>
        <v>Exit Trade</v>
      </c>
      <c r="O288" s="15" t="str">
        <f t="shared" si="90"/>
        <v>Exit Trade</v>
      </c>
      <c r="P288" s="15">
        <f t="shared" si="91"/>
        <v>942.65</v>
      </c>
      <c r="Q288" s="15">
        <f t="shared" si="92"/>
        <v>942.65</v>
      </c>
      <c r="R288" s="15">
        <f t="shared" si="93"/>
        <v>1042.6500000000001</v>
      </c>
      <c r="S288" s="15">
        <f t="shared" si="94"/>
        <v>1042.6500000000001</v>
      </c>
      <c r="T288" s="18">
        <f t="shared" si="95"/>
        <v>-7.3188711036226255E-3</v>
      </c>
      <c r="U288" s="18">
        <f t="shared" si="96"/>
        <v>-7.3188711036226255E-3</v>
      </c>
      <c r="V288" s="18">
        <f t="shared" si="97"/>
        <v>2.0105664807748818E-2</v>
      </c>
      <c r="W288" s="18">
        <f t="shared" si="98"/>
        <v>2.0105664807748818E-2</v>
      </c>
      <c r="X288" s="18">
        <f t="shared" si="99"/>
        <v>4.7299004497448172E-2</v>
      </c>
      <c r="Y288" s="18">
        <f t="shared" si="100"/>
        <v>-2.4740435880647116E-2</v>
      </c>
      <c r="Z288" s="18">
        <f t="shared" si="101"/>
        <v>2.2558568616801056E-2</v>
      </c>
      <c r="AA288" s="18">
        <f t="shared" si="102"/>
        <v>1.1279284308400528E-2</v>
      </c>
    </row>
    <row r="289" spans="1:27">
      <c r="A289" s="11">
        <v>42426</v>
      </c>
      <c r="B289" s="12">
        <v>961</v>
      </c>
      <c r="C289" s="12">
        <v>1053.7</v>
      </c>
      <c r="D289" s="9">
        <f t="shared" si="88"/>
        <v>-3.9993592382484677E-2</v>
      </c>
      <c r="E289" s="9">
        <f t="shared" si="103"/>
        <v>-4.4125249819105178E-2</v>
      </c>
      <c r="F289" s="9">
        <f t="shared" si="104"/>
        <v>6.621869728271999E-3</v>
      </c>
      <c r="G289" s="9">
        <f t="shared" si="105"/>
        <v>-2.922604293049318E-2</v>
      </c>
      <c r="H289" s="9">
        <f t="shared" si="106"/>
        <v>-5.9024456707717179E-2</v>
      </c>
      <c r="I289" s="9">
        <f t="shared" si="107"/>
        <v>0.62394121391129687</v>
      </c>
      <c r="J289" s="3">
        <f t="shared" si="108"/>
        <v>1.9466397920755343E-2</v>
      </c>
      <c r="K289" s="3">
        <f t="shared" si="108"/>
        <v>1.0597995492255267E-2</v>
      </c>
      <c r="L289" s="15" t="str">
        <f t="shared" si="109"/>
        <v/>
      </c>
      <c r="M289" s="12">
        <v>6.7038202590778903E-2</v>
      </c>
      <c r="N289" s="15" t="str">
        <f t="shared" si="89"/>
        <v/>
      </c>
      <c r="O289" s="15" t="str">
        <f t="shared" si="90"/>
        <v>Exit Trade</v>
      </c>
      <c r="P289" s="15" t="str">
        <f t="shared" si="91"/>
        <v/>
      </c>
      <c r="Q289" s="15">
        <f t="shared" si="92"/>
        <v>942.65</v>
      </c>
      <c r="R289" s="15" t="str">
        <f t="shared" si="93"/>
        <v/>
      </c>
      <c r="S289" s="15">
        <f t="shared" si="94"/>
        <v>1042.6500000000001</v>
      </c>
      <c r="T289" s="18" t="str">
        <f t="shared" si="95"/>
        <v/>
      </c>
      <c r="U289" s="18">
        <f t="shared" si="96"/>
        <v>-7.3188711036226255E-3</v>
      </c>
      <c r="V289" s="18" t="str">
        <f t="shared" si="97"/>
        <v/>
      </c>
      <c r="W289" s="18">
        <f t="shared" si="98"/>
        <v>2.0105664807748818E-2</v>
      </c>
      <c r="X289" s="18" t="str">
        <f t="shared" si="99"/>
        <v/>
      </c>
      <c r="Y289" s="18" t="str">
        <f t="shared" si="100"/>
        <v/>
      </c>
      <c r="Z289" s="18" t="str">
        <f t="shared" si="101"/>
        <v/>
      </c>
      <c r="AA289" s="18" t="str">
        <f t="shared" si="102"/>
        <v/>
      </c>
    </row>
    <row r="290" spans="1:27">
      <c r="A290" s="11">
        <v>42429</v>
      </c>
      <c r="B290" s="12">
        <v>971.85</v>
      </c>
      <c r="C290" s="12">
        <v>1060.3</v>
      </c>
      <c r="D290" s="9">
        <f t="shared" si="88"/>
        <v>-3.7829522406233045E-2</v>
      </c>
      <c r="E290" s="9">
        <f t="shared" si="103"/>
        <v>-4.3963164851099718E-2</v>
      </c>
      <c r="F290" s="9">
        <f t="shared" si="104"/>
        <v>6.7169873161429198E-3</v>
      </c>
      <c r="G290" s="9">
        <f t="shared" si="105"/>
        <v>-2.884994338977815E-2</v>
      </c>
      <c r="H290" s="9">
        <f t="shared" si="106"/>
        <v>-5.9076386312421285E-2</v>
      </c>
      <c r="I290" s="9">
        <f t="shared" si="107"/>
        <v>0.91315379294013321</v>
      </c>
      <c r="J290" s="3">
        <f t="shared" si="108"/>
        <v>1.1290322580645185E-2</v>
      </c>
      <c r="K290" s="3">
        <f t="shared" si="108"/>
        <v>6.2636424029609084E-3</v>
      </c>
      <c r="L290" s="15" t="str">
        <f t="shared" si="109"/>
        <v/>
      </c>
      <c r="M290" s="12">
        <v>6.7038202590778903E-2</v>
      </c>
      <c r="N290" s="15" t="str">
        <f t="shared" si="89"/>
        <v/>
      </c>
      <c r="O290" s="15" t="str">
        <f t="shared" si="90"/>
        <v>Exit Trade</v>
      </c>
      <c r="P290" s="15" t="str">
        <f t="shared" si="91"/>
        <v/>
      </c>
      <c r="Q290" s="15">
        <f t="shared" si="92"/>
        <v>942.65</v>
      </c>
      <c r="R290" s="15" t="str">
        <f t="shared" si="93"/>
        <v/>
      </c>
      <c r="S290" s="15">
        <f t="shared" si="94"/>
        <v>1042.6500000000001</v>
      </c>
      <c r="T290" s="18" t="str">
        <f t="shared" si="95"/>
        <v/>
      </c>
      <c r="U290" s="18">
        <f t="shared" si="96"/>
        <v>-7.3188711036226255E-3</v>
      </c>
      <c r="V290" s="18" t="str">
        <f t="shared" si="97"/>
        <v/>
      </c>
      <c r="W290" s="18">
        <f t="shared" si="98"/>
        <v>2.0105664807748818E-2</v>
      </c>
      <c r="X290" s="18" t="str">
        <f t="shared" si="99"/>
        <v/>
      </c>
      <c r="Y290" s="18" t="str">
        <f t="shared" si="100"/>
        <v/>
      </c>
      <c r="Z290" s="18" t="str">
        <f t="shared" si="101"/>
        <v/>
      </c>
      <c r="AA290" s="18" t="str">
        <f t="shared" si="102"/>
        <v/>
      </c>
    </row>
    <row r="291" spans="1:27">
      <c r="A291" s="11">
        <v>42430</v>
      </c>
      <c r="B291" s="12">
        <v>984.15</v>
      </c>
      <c r="C291" s="12">
        <v>1069.45</v>
      </c>
      <c r="D291" s="9">
        <f t="shared" si="88"/>
        <v>-3.6099187997603442E-2</v>
      </c>
      <c r="E291" s="9">
        <f t="shared" si="103"/>
        <v>-4.3743610223999883E-2</v>
      </c>
      <c r="F291" s="9">
        <f t="shared" si="104"/>
        <v>6.8661690669083912E-3</v>
      </c>
      <c r="G291" s="9">
        <f t="shared" si="105"/>
        <v>-2.8294729823456002E-2</v>
      </c>
      <c r="H291" s="9">
        <f t="shared" si="106"/>
        <v>-5.9192490624543764E-2</v>
      </c>
      <c r="I291" s="9">
        <f t="shared" si="107"/>
        <v>1.1133460524936465</v>
      </c>
      <c r="J291" s="3">
        <f t="shared" si="108"/>
        <v>1.2656274116375937E-2</v>
      </c>
      <c r="K291" s="3">
        <f t="shared" si="108"/>
        <v>8.629633122701208E-3</v>
      </c>
      <c r="L291" s="15" t="str">
        <f t="shared" si="109"/>
        <v/>
      </c>
      <c r="M291" s="12">
        <v>6.7038202590778903E-2</v>
      </c>
      <c r="N291" s="15" t="str">
        <f t="shared" si="89"/>
        <v/>
      </c>
      <c r="O291" s="15" t="str">
        <f t="shared" si="90"/>
        <v>Exit Trade</v>
      </c>
      <c r="P291" s="15" t="str">
        <f t="shared" si="91"/>
        <v/>
      </c>
      <c r="Q291" s="15">
        <f t="shared" si="92"/>
        <v>942.65</v>
      </c>
      <c r="R291" s="15" t="str">
        <f t="shared" si="93"/>
        <v/>
      </c>
      <c r="S291" s="15">
        <f t="shared" si="94"/>
        <v>1042.6500000000001</v>
      </c>
      <c r="T291" s="18" t="str">
        <f t="shared" si="95"/>
        <v/>
      </c>
      <c r="U291" s="18">
        <f t="shared" si="96"/>
        <v>-7.3188711036226255E-3</v>
      </c>
      <c r="V291" s="18" t="str">
        <f t="shared" si="97"/>
        <v/>
      </c>
      <c r="W291" s="18">
        <f t="shared" si="98"/>
        <v>2.0105664807748818E-2</v>
      </c>
      <c r="X291" s="18" t="str">
        <f t="shared" si="99"/>
        <v/>
      </c>
      <c r="Y291" s="18" t="str">
        <f t="shared" si="100"/>
        <v/>
      </c>
      <c r="Z291" s="18" t="str">
        <f t="shared" si="101"/>
        <v/>
      </c>
      <c r="AA291" s="18" t="str">
        <f t="shared" si="102"/>
        <v/>
      </c>
    </row>
    <row r="292" spans="1:27">
      <c r="A292" s="11">
        <v>42431</v>
      </c>
      <c r="B292" s="12">
        <v>1007.2</v>
      </c>
      <c r="C292" s="12">
        <v>1099.55</v>
      </c>
      <c r="D292" s="9">
        <f t="shared" si="88"/>
        <v>-3.809926578333242E-2</v>
      </c>
      <c r="E292" s="9">
        <f t="shared" si="103"/>
        <v>-4.3461805729683507E-2</v>
      </c>
      <c r="F292" s="9">
        <f t="shared" si="104"/>
        <v>6.9201488446992256E-3</v>
      </c>
      <c r="G292" s="9">
        <f t="shared" si="105"/>
        <v>-2.7891470829110247E-2</v>
      </c>
      <c r="H292" s="9">
        <f t="shared" si="106"/>
        <v>-5.9032140630256767E-2</v>
      </c>
      <c r="I292" s="9">
        <f t="shared" si="107"/>
        <v>0.77491685030138424</v>
      </c>
      <c r="J292" s="3">
        <f t="shared" si="108"/>
        <v>2.3421226439059157E-2</v>
      </c>
      <c r="K292" s="3">
        <f t="shared" si="108"/>
        <v>2.8145308336060507E-2</v>
      </c>
      <c r="L292" s="15" t="str">
        <f t="shared" si="109"/>
        <v/>
      </c>
      <c r="M292" s="12">
        <v>6.7038202590778903E-2</v>
      </c>
      <c r="N292" s="15" t="str">
        <f t="shared" si="89"/>
        <v/>
      </c>
      <c r="O292" s="15" t="str">
        <f t="shared" si="90"/>
        <v>Exit Trade</v>
      </c>
      <c r="P292" s="15" t="str">
        <f t="shared" si="91"/>
        <v/>
      </c>
      <c r="Q292" s="15">
        <f t="shared" si="92"/>
        <v>942.65</v>
      </c>
      <c r="R292" s="15" t="str">
        <f t="shared" si="93"/>
        <v/>
      </c>
      <c r="S292" s="15">
        <f t="shared" si="94"/>
        <v>1042.6500000000001</v>
      </c>
      <c r="T292" s="18" t="str">
        <f t="shared" si="95"/>
        <v/>
      </c>
      <c r="U292" s="18">
        <f t="shared" si="96"/>
        <v>-7.3188711036226255E-3</v>
      </c>
      <c r="V292" s="18" t="str">
        <f t="shared" si="97"/>
        <v/>
      </c>
      <c r="W292" s="18">
        <f t="shared" si="98"/>
        <v>2.0105664807748818E-2</v>
      </c>
      <c r="X292" s="18" t="str">
        <f t="shared" si="99"/>
        <v/>
      </c>
      <c r="Y292" s="18" t="str">
        <f t="shared" si="100"/>
        <v/>
      </c>
      <c r="Z292" s="18" t="str">
        <f t="shared" si="101"/>
        <v/>
      </c>
      <c r="AA292" s="18" t="str">
        <f t="shared" si="102"/>
        <v/>
      </c>
    </row>
    <row r="293" spans="1:27">
      <c r="A293" s="11">
        <v>42432</v>
      </c>
      <c r="B293" s="12">
        <v>1015.85</v>
      </c>
      <c r="C293" s="12">
        <v>1124.1500000000001</v>
      </c>
      <c r="D293" s="9">
        <f t="shared" si="88"/>
        <v>-4.3994679880286179E-2</v>
      </c>
      <c r="E293" s="9">
        <f t="shared" si="103"/>
        <v>-4.3336594642216925E-2</v>
      </c>
      <c r="F293" s="9">
        <f t="shared" si="104"/>
        <v>6.8736921428442163E-3</v>
      </c>
      <c r="G293" s="9">
        <f t="shared" si="105"/>
        <v>-2.7870787320817436E-2</v>
      </c>
      <c r="H293" s="9">
        <f t="shared" si="106"/>
        <v>-5.8802401963616413E-2</v>
      </c>
      <c r="I293" s="9">
        <f t="shared" si="107"/>
        <v>-9.5739702097997953E-2</v>
      </c>
      <c r="J293" s="3">
        <f t="shared" si="108"/>
        <v>8.5881652104844892E-3</v>
      </c>
      <c r="K293" s="3">
        <f t="shared" si="108"/>
        <v>2.2372788868173468E-2</v>
      </c>
      <c r="L293" s="15" t="str">
        <f t="shared" si="109"/>
        <v>Exit Trade</v>
      </c>
      <c r="M293" s="12">
        <v>6.7038202590778903E-2</v>
      </c>
      <c r="N293" s="15" t="str">
        <f t="shared" si="89"/>
        <v/>
      </c>
      <c r="O293" s="15" t="str">
        <f t="shared" si="90"/>
        <v>Exit Trade</v>
      </c>
      <c r="P293" s="15" t="str">
        <f t="shared" si="91"/>
        <v/>
      </c>
      <c r="Q293" s="15">
        <f t="shared" si="92"/>
        <v>942.65</v>
      </c>
      <c r="R293" s="15" t="str">
        <f t="shared" si="93"/>
        <v/>
      </c>
      <c r="S293" s="15">
        <f t="shared" si="94"/>
        <v>1042.6500000000001</v>
      </c>
      <c r="T293" s="18" t="str">
        <f t="shared" si="95"/>
        <v/>
      </c>
      <c r="U293" s="18">
        <f t="shared" si="96"/>
        <v>-7.3188711036226255E-3</v>
      </c>
      <c r="V293" s="18" t="str">
        <f t="shared" si="97"/>
        <v/>
      </c>
      <c r="W293" s="18">
        <f t="shared" si="98"/>
        <v>2.0105664807748818E-2</v>
      </c>
      <c r="X293" s="18" t="str">
        <f t="shared" si="99"/>
        <v/>
      </c>
      <c r="Y293" s="18" t="str">
        <f t="shared" si="100"/>
        <v/>
      </c>
      <c r="Z293" s="18" t="str">
        <f t="shared" si="101"/>
        <v/>
      </c>
      <c r="AA293" s="18" t="str">
        <f t="shared" si="102"/>
        <v/>
      </c>
    </row>
    <row r="294" spans="1:27">
      <c r="A294" s="11">
        <v>42433</v>
      </c>
      <c r="B294" s="12">
        <v>1020.55</v>
      </c>
      <c r="C294" s="12">
        <v>1129</v>
      </c>
      <c r="D294" s="9">
        <f t="shared" si="88"/>
        <v>-4.3859654879591307E-2</v>
      </c>
      <c r="E294" s="9">
        <f t="shared" si="103"/>
        <v>-4.3344404182394797E-2</v>
      </c>
      <c r="F294" s="9">
        <f t="shared" si="104"/>
        <v>6.8741646225162975E-3</v>
      </c>
      <c r="G294" s="9">
        <f t="shared" si="105"/>
        <v>-2.7877533781733126E-2</v>
      </c>
      <c r="H294" s="9">
        <f t="shared" si="106"/>
        <v>-5.8811274583056468E-2</v>
      </c>
      <c r="I294" s="9">
        <f t="shared" si="107"/>
        <v>-7.495466365597489E-2</v>
      </c>
      <c r="J294" s="3">
        <f t="shared" si="108"/>
        <v>4.6266673229314681E-3</v>
      </c>
      <c r="K294" s="3">
        <f t="shared" si="108"/>
        <v>4.314370857981505E-3</v>
      </c>
      <c r="L294" s="15" t="str">
        <f t="shared" si="109"/>
        <v>Exit Trade</v>
      </c>
      <c r="M294" s="12">
        <v>6.7038202590778903E-2</v>
      </c>
      <c r="N294" s="15" t="str">
        <f t="shared" si="89"/>
        <v/>
      </c>
      <c r="O294" s="15" t="str">
        <f t="shared" si="90"/>
        <v>Exit Trade</v>
      </c>
      <c r="P294" s="15" t="str">
        <f t="shared" si="91"/>
        <v/>
      </c>
      <c r="Q294" s="15">
        <f t="shared" si="92"/>
        <v>942.65</v>
      </c>
      <c r="R294" s="15" t="str">
        <f t="shared" si="93"/>
        <v/>
      </c>
      <c r="S294" s="15">
        <f t="shared" si="94"/>
        <v>1042.6500000000001</v>
      </c>
      <c r="T294" s="18" t="str">
        <f t="shared" si="95"/>
        <v/>
      </c>
      <c r="U294" s="18">
        <f t="shared" si="96"/>
        <v>-7.3188711036226255E-3</v>
      </c>
      <c r="V294" s="18" t="str">
        <f t="shared" si="97"/>
        <v/>
      </c>
      <c r="W294" s="18">
        <f t="shared" si="98"/>
        <v>2.0105664807748818E-2</v>
      </c>
      <c r="X294" s="18" t="str">
        <f t="shared" si="99"/>
        <v/>
      </c>
      <c r="Y294" s="18" t="str">
        <f t="shared" si="100"/>
        <v/>
      </c>
      <c r="Z294" s="18" t="str">
        <f t="shared" si="101"/>
        <v/>
      </c>
      <c r="AA294" s="18" t="str">
        <f t="shared" si="102"/>
        <v/>
      </c>
    </row>
    <row r="295" spans="1:27">
      <c r="A295" s="11">
        <v>42437</v>
      </c>
      <c r="B295" s="12">
        <v>1014.15</v>
      </c>
      <c r="C295" s="12">
        <v>1146.45</v>
      </c>
      <c r="D295" s="9">
        <f t="shared" si="88"/>
        <v>-5.3252923648856164E-2</v>
      </c>
      <c r="E295" s="9">
        <f t="shared" si="103"/>
        <v>-4.3422381835080834E-2</v>
      </c>
      <c r="F295" s="9">
        <f t="shared" si="104"/>
        <v>6.9755082512275258E-3</v>
      </c>
      <c r="G295" s="9">
        <f t="shared" si="105"/>
        <v>-2.7727488269818901E-2</v>
      </c>
      <c r="H295" s="9">
        <f t="shared" si="106"/>
        <v>-5.911727540034277E-2</v>
      </c>
      <c r="I295" s="9">
        <f t="shared" si="107"/>
        <v>-1.4092939839968486</v>
      </c>
      <c r="J295" s="3">
        <f t="shared" si="108"/>
        <v>-6.2711283131644483E-3</v>
      </c>
      <c r="K295" s="3">
        <f t="shared" si="108"/>
        <v>1.5456155890168331E-2</v>
      </c>
      <c r="L295" s="15" t="str">
        <f t="shared" si="109"/>
        <v/>
      </c>
      <c r="M295" s="12">
        <v>6.7038202590778903E-2</v>
      </c>
      <c r="N295" s="15" t="str">
        <f t="shared" si="89"/>
        <v/>
      </c>
      <c r="O295" s="15" t="str">
        <f t="shared" si="90"/>
        <v>Exit Trade</v>
      </c>
      <c r="P295" s="15" t="str">
        <f t="shared" si="91"/>
        <v/>
      </c>
      <c r="Q295" s="15">
        <f t="shared" si="92"/>
        <v>942.65</v>
      </c>
      <c r="R295" s="15" t="str">
        <f t="shared" si="93"/>
        <v/>
      </c>
      <c r="S295" s="15">
        <f t="shared" si="94"/>
        <v>1042.6500000000001</v>
      </c>
      <c r="T295" s="18" t="str">
        <f t="shared" si="95"/>
        <v/>
      </c>
      <c r="U295" s="18">
        <f t="shared" si="96"/>
        <v>-7.3188711036226255E-3</v>
      </c>
      <c r="V295" s="18" t="str">
        <f t="shared" si="97"/>
        <v/>
      </c>
      <c r="W295" s="18">
        <f t="shared" si="98"/>
        <v>2.0105664807748818E-2</v>
      </c>
      <c r="X295" s="18" t="str">
        <f t="shared" si="99"/>
        <v/>
      </c>
      <c r="Y295" s="18" t="str">
        <f t="shared" si="100"/>
        <v/>
      </c>
      <c r="Z295" s="18" t="str">
        <f t="shared" si="101"/>
        <v/>
      </c>
      <c r="AA295" s="18" t="str">
        <f t="shared" si="102"/>
        <v/>
      </c>
    </row>
    <row r="296" spans="1:27">
      <c r="A296" s="11">
        <v>42438</v>
      </c>
      <c r="B296" s="12">
        <v>1024.8</v>
      </c>
      <c r="C296" s="12">
        <v>1128.6500000000001</v>
      </c>
      <c r="D296" s="9">
        <f t="shared" si="88"/>
        <v>-4.1920169178873451E-2</v>
      </c>
      <c r="E296" s="9">
        <f t="shared" si="103"/>
        <v>-4.3073831039413354E-2</v>
      </c>
      <c r="F296" s="9">
        <f t="shared" si="104"/>
        <v>6.7708963124923074E-3</v>
      </c>
      <c r="G296" s="9">
        <f t="shared" si="105"/>
        <v>-2.7839314336305661E-2</v>
      </c>
      <c r="H296" s="9">
        <f t="shared" si="106"/>
        <v>-5.8308347742521048E-2</v>
      </c>
      <c r="I296" s="9">
        <f t="shared" si="107"/>
        <v>0.1703853976336038</v>
      </c>
      <c r="J296" s="3">
        <f t="shared" si="108"/>
        <v>1.0501405117586134E-2</v>
      </c>
      <c r="K296" s="3">
        <f t="shared" si="108"/>
        <v>-1.5526189541628465E-2</v>
      </c>
      <c r="L296" s="15" t="str">
        <f t="shared" si="109"/>
        <v>Exit Trade</v>
      </c>
      <c r="M296" s="12">
        <v>6.7038202590778903E-2</v>
      </c>
      <c r="N296" s="15" t="str">
        <f t="shared" si="89"/>
        <v/>
      </c>
      <c r="O296" s="15" t="str">
        <f t="shared" si="90"/>
        <v>Exit Trade</v>
      </c>
      <c r="P296" s="15" t="str">
        <f t="shared" si="91"/>
        <v/>
      </c>
      <c r="Q296" s="15">
        <f t="shared" si="92"/>
        <v>942.65</v>
      </c>
      <c r="R296" s="15" t="str">
        <f t="shared" si="93"/>
        <v/>
      </c>
      <c r="S296" s="15">
        <f t="shared" si="94"/>
        <v>1042.6500000000001</v>
      </c>
      <c r="T296" s="18" t="str">
        <f t="shared" si="95"/>
        <v/>
      </c>
      <c r="U296" s="18">
        <f t="shared" si="96"/>
        <v>-7.3188711036226255E-3</v>
      </c>
      <c r="V296" s="18" t="str">
        <f t="shared" si="97"/>
        <v/>
      </c>
      <c r="W296" s="18">
        <f t="shared" si="98"/>
        <v>2.0105664807748818E-2</v>
      </c>
      <c r="X296" s="18" t="str">
        <f t="shared" si="99"/>
        <v/>
      </c>
      <c r="Y296" s="18" t="str">
        <f t="shared" si="100"/>
        <v/>
      </c>
      <c r="Z296" s="18" t="str">
        <f t="shared" si="101"/>
        <v/>
      </c>
      <c r="AA296" s="18" t="str">
        <f t="shared" si="102"/>
        <v/>
      </c>
    </row>
    <row r="297" spans="1:27">
      <c r="A297" s="11">
        <v>42439</v>
      </c>
      <c r="B297" s="12">
        <v>1021.25</v>
      </c>
      <c r="C297" s="12">
        <v>1153.1500000000001</v>
      </c>
      <c r="D297" s="9">
        <f t="shared" si="88"/>
        <v>-5.275373379514154E-2</v>
      </c>
      <c r="E297" s="9">
        <f t="shared" si="103"/>
        <v>-4.3067145757737228E-2</v>
      </c>
      <c r="F297" s="9">
        <f t="shared" si="104"/>
        <v>6.7608960135836036E-3</v>
      </c>
      <c r="G297" s="9">
        <f t="shared" si="105"/>
        <v>-2.7855129727174119E-2</v>
      </c>
      <c r="H297" s="9">
        <f t="shared" si="106"/>
        <v>-5.8279161788300338E-2</v>
      </c>
      <c r="I297" s="9">
        <f t="shared" si="107"/>
        <v>-1.43273732031118</v>
      </c>
      <c r="J297" s="3">
        <f t="shared" si="108"/>
        <v>-3.4640905542544444E-3</v>
      </c>
      <c r="K297" s="3">
        <f t="shared" si="108"/>
        <v>2.1707349488326762E-2</v>
      </c>
      <c r="L297" s="15" t="str">
        <f t="shared" si="109"/>
        <v/>
      </c>
      <c r="M297" s="12">
        <v>6.7038202590778903E-2</v>
      </c>
      <c r="N297" s="15" t="str">
        <f t="shared" si="89"/>
        <v/>
      </c>
      <c r="O297" s="15" t="str">
        <f t="shared" si="90"/>
        <v>Exit Trade</v>
      </c>
      <c r="P297" s="15" t="str">
        <f t="shared" si="91"/>
        <v/>
      </c>
      <c r="Q297" s="15">
        <f t="shared" si="92"/>
        <v>942.65</v>
      </c>
      <c r="R297" s="15" t="str">
        <f t="shared" si="93"/>
        <v/>
      </c>
      <c r="S297" s="15">
        <f t="shared" si="94"/>
        <v>1042.6500000000001</v>
      </c>
      <c r="T297" s="18" t="str">
        <f t="shared" si="95"/>
        <v/>
      </c>
      <c r="U297" s="18">
        <f t="shared" si="96"/>
        <v>-7.3188711036226255E-3</v>
      </c>
      <c r="V297" s="18" t="str">
        <f t="shared" si="97"/>
        <v/>
      </c>
      <c r="W297" s="18">
        <f t="shared" si="98"/>
        <v>2.0105664807748818E-2</v>
      </c>
      <c r="X297" s="18" t="str">
        <f t="shared" si="99"/>
        <v/>
      </c>
      <c r="Y297" s="18" t="str">
        <f t="shared" si="100"/>
        <v/>
      </c>
      <c r="Z297" s="18" t="str">
        <f t="shared" si="101"/>
        <v/>
      </c>
      <c r="AA297" s="18" t="str">
        <f t="shared" si="102"/>
        <v/>
      </c>
    </row>
    <row r="298" spans="1:27">
      <c r="A298" s="11">
        <v>42440</v>
      </c>
      <c r="B298" s="12">
        <v>1028.7</v>
      </c>
      <c r="C298" s="12">
        <v>1160.5</v>
      </c>
      <c r="D298" s="9">
        <f t="shared" si="88"/>
        <v>-5.2356404957329856E-2</v>
      </c>
      <c r="E298" s="9">
        <f t="shared" si="103"/>
        <v>-4.3269230226435487E-2</v>
      </c>
      <c r="F298" s="9">
        <f t="shared" si="104"/>
        <v>6.9486668770307614E-3</v>
      </c>
      <c r="G298" s="9">
        <f t="shared" si="105"/>
        <v>-2.7634729753116274E-2</v>
      </c>
      <c r="H298" s="9">
        <f t="shared" si="106"/>
        <v>-5.89037306997547E-2</v>
      </c>
      <c r="I298" s="9">
        <f t="shared" si="107"/>
        <v>-1.3077580047667237</v>
      </c>
      <c r="J298" s="3">
        <f t="shared" si="108"/>
        <v>7.2949816401469232E-3</v>
      </c>
      <c r="K298" s="3">
        <f t="shared" si="108"/>
        <v>6.3738455534838563E-3</v>
      </c>
      <c r="L298" s="15" t="str">
        <f t="shared" si="109"/>
        <v/>
      </c>
      <c r="M298" s="12">
        <v>6.7038202590778903E-2</v>
      </c>
      <c r="N298" s="15" t="str">
        <f t="shared" si="89"/>
        <v/>
      </c>
      <c r="O298" s="15" t="str">
        <f t="shared" si="90"/>
        <v>Exit Trade</v>
      </c>
      <c r="P298" s="15" t="str">
        <f t="shared" si="91"/>
        <v/>
      </c>
      <c r="Q298" s="15">
        <f t="shared" si="92"/>
        <v>942.65</v>
      </c>
      <c r="R298" s="15" t="str">
        <f t="shared" si="93"/>
        <v/>
      </c>
      <c r="S298" s="15">
        <f t="shared" si="94"/>
        <v>1042.6500000000001</v>
      </c>
      <c r="T298" s="18" t="str">
        <f t="shared" si="95"/>
        <v/>
      </c>
      <c r="U298" s="18">
        <f t="shared" si="96"/>
        <v>-7.3188711036226255E-3</v>
      </c>
      <c r="V298" s="18" t="str">
        <f t="shared" si="97"/>
        <v/>
      </c>
      <c r="W298" s="18">
        <f t="shared" si="98"/>
        <v>2.0105664807748818E-2</v>
      </c>
      <c r="X298" s="18" t="str">
        <f t="shared" si="99"/>
        <v/>
      </c>
      <c r="Y298" s="18" t="str">
        <f t="shared" si="100"/>
        <v/>
      </c>
      <c r="Z298" s="18" t="str">
        <f t="shared" si="101"/>
        <v/>
      </c>
      <c r="AA298" s="18" t="str">
        <f t="shared" si="102"/>
        <v/>
      </c>
    </row>
    <row r="299" spans="1:27">
      <c r="A299" s="11">
        <v>42443</v>
      </c>
      <c r="B299" s="12">
        <v>1027.55</v>
      </c>
      <c r="C299" s="12">
        <v>1158.7</v>
      </c>
      <c r="D299" s="9">
        <f t="shared" si="88"/>
        <v>-5.2168043379406191E-2</v>
      </c>
      <c r="E299" s="9">
        <f t="shared" si="103"/>
        <v>-4.3316339847848065E-2</v>
      </c>
      <c r="F299" s="9">
        <f t="shared" si="104"/>
        <v>7.0057227555721038E-3</v>
      </c>
      <c r="G299" s="9">
        <f t="shared" si="105"/>
        <v>-2.7553463647810833E-2</v>
      </c>
      <c r="H299" s="9">
        <f t="shared" si="106"/>
        <v>-5.9079216047885297E-2</v>
      </c>
      <c r="I299" s="9">
        <f t="shared" si="107"/>
        <v>-1.2634961217267404</v>
      </c>
      <c r="J299" s="3">
        <f t="shared" si="108"/>
        <v>-1.1179158160786341E-3</v>
      </c>
      <c r="K299" s="3">
        <f t="shared" si="108"/>
        <v>-1.5510555794915593E-3</v>
      </c>
      <c r="L299" s="15" t="str">
        <f t="shared" si="109"/>
        <v/>
      </c>
      <c r="M299" s="12">
        <v>6.7038202590778903E-2</v>
      </c>
      <c r="N299" s="15" t="str">
        <f t="shared" si="89"/>
        <v/>
      </c>
      <c r="O299" s="15" t="str">
        <f t="shared" si="90"/>
        <v>Exit Trade</v>
      </c>
      <c r="P299" s="15" t="str">
        <f t="shared" si="91"/>
        <v/>
      </c>
      <c r="Q299" s="15">
        <f t="shared" si="92"/>
        <v>942.65</v>
      </c>
      <c r="R299" s="15" t="str">
        <f t="shared" si="93"/>
        <v/>
      </c>
      <c r="S299" s="15">
        <f t="shared" si="94"/>
        <v>1042.6500000000001</v>
      </c>
      <c r="T299" s="18" t="str">
        <f t="shared" si="95"/>
        <v/>
      </c>
      <c r="U299" s="18">
        <f t="shared" si="96"/>
        <v>-7.3188711036226255E-3</v>
      </c>
      <c r="V299" s="18" t="str">
        <f t="shared" si="97"/>
        <v/>
      </c>
      <c r="W299" s="18">
        <f t="shared" si="98"/>
        <v>2.0105664807748818E-2</v>
      </c>
      <c r="X299" s="18" t="str">
        <f t="shared" si="99"/>
        <v/>
      </c>
      <c r="Y299" s="18" t="str">
        <f t="shared" si="100"/>
        <v/>
      </c>
      <c r="Z299" s="18" t="str">
        <f t="shared" si="101"/>
        <v/>
      </c>
      <c r="AA299" s="18" t="str">
        <f t="shared" si="102"/>
        <v/>
      </c>
    </row>
    <row r="300" spans="1:27">
      <c r="A300" s="11">
        <v>42444</v>
      </c>
      <c r="B300" s="12">
        <v>1026.7</v>
      </c>
      <c r="C300" s="12">
        <v>1111.3499999999999</v>
      </c>
      <c r="D300" s="9">
        <f t="shared" si="88"/>
        <v>-3.4407291816016837E-2</v>
      </c>
      <c r="E300" s="9">
        <f t="shared" si="103"/>
        <v>-4.290668344223017E-2</v>
      </c>
      <c r="F300" s="9">
        <f t="shared" si="104"/>
        <v>7.1588677091707293E-3</v>
      </c>
      <c r="G300" s="9">
        <f t="shared" si="105"/>
        <v>-2.679923109659603E-2</v>
      </c>
      <c r="H300" s="9">
        <f t="shared" si="106"/>
        <v>-5.9014135787864311E-2</v>
      </c>
      <c r="I300" s="9">
        <f t="shared" si="107"/>
        <v>1.1872536232685724</v>
      </c>
      <c r="J300" s="3">
        <f t="shared" si="108"/>
        <v>-8.2721035472717536E-4</v>
      </c>
      <c r="K300" s="3">
        <f t="shared" si="108"/>
        <v>-4.0864762233537702E-2</v>
      </c>
      <c r="L300" s="15" t="str">
        <f t="shared" si="109"/>
        <v/>
      </c>
      <c r="M300" s="12">
        <v>6.7038202590778903E-2</v>
      </c>
      <c r="N300" s="15" t="str">
        <f t="shared" si="89"/>
        <v/>
      </c>
      <c r="O300" s="15" t="str">
        <f t="shared" si="90"/>
        <v>Exit Trade</v>
      </c>
      <c r="P300" s="15" t="str">
        <f t="shared" si="91"/>
        <v/>
      </c>
      <c r="Q300" s="15">
        <f t="shared" si="92"/>
        <v>942.65</v>
      </c>
      <c r="R300" s="15" t="str">
        <f t="shared" si="93"/>
        <v/>
      </c>
      <c r="S300" s="15">
        <f t="shared" si="94"/>
        <v>1042.6500000000001</v>
      </c>
      <c r="T300" s="18" t="str">
        <f t="shared" si="95"/>
        <v/>
      </c>
      <c r="U300" s="18">
        <f t="shared" si="96"/>
        <v>-7.3188711036226255E-3</v>
      </c>
      <c r="V300" s="18" t="str">
        <f t="shared" si="97"/>
        <v/>
      </c>
      <c r="W300" s="18">
        <f t="shared" si="98"/>
        <v>2.0105664807748818E-2</v>
      </c>
      <c r="X300" s="18" t="str">
        <f t="shared" si="99"/>
        <v/>
      </c>
      <c r="Y300" s="18" t="str">
        <f t="shared" si="100"/>
        <v/>
      </c>
      <c r="Z300" s="18" t="str">
        <f t="shared" si="101"/>
        <v/>
      </c>
      <c r="AA300" s="18" t="str">
        <f t="shared" si="102"/>
        <v/>
      </c>
    </row>
    <row r="301" spans="1:27">
      <c r="A301" s="11">
        <v>42445</v>
      </c>
      <c r="B301" s="12">
        <v>1030.45</v>
      </c>
      <c r="C301" s="12">
        <v>1125.95</v>
      </c>
      <c r="D301" s="9">
        <f t="shared" si="88"/>
        <v>-3.8492181675502758E-2</v>
      </c>
      <c r="E301" s="9">
        <f t="shared" si="103"/>
        <v>-4.2554749578201621E-2</v>
      </c>
      <c r="F301" s="9">
        <f t="shared" si="104"/>
        <v>7.1057566652625087E-3</v>
      </c>
      <c r="G301" s="9">
        <f t="shared" si="105"/>
        <v>-2.6566797081360977E-2</v>
      </c>
      <c r="H301" s="9">
        <f t="shared" si="106"/>
        <v>-5.8542702075042266E-2</v>
      </c>
      <c r="I301" s="9">
        <f t="shared" si="107"/>
        <v>0.57172910557988821</v>
      </c>
      <c r="J301" s="3">
        <f t="shared" si="108"/>
        <v>3.6524788156228694E-3</v>
      </c>
      <c r="K301" s="3">
        <f t="shared" si="108"/>
        <v>1.3137175507266062E-2</v>
      </c>
      <c r="L301" s="15" t="str">
        <f t="shared" si="109"/>
        <v/>
      </c>
      <c r="M301" s="12">
        <v>6.7038202590778903E-2</v>
      </c>
      <c r="N301" s="15" t="str">
        <f t="shared" si="89"/>
        <v/>
      </c>
      <c r="O301" s="15" t="str">
        <f t="shared" si="90"/>
        <v>Exit Trade</v>
      </c>
      <c r="P301" s="15" t="str">
        <f t="shared" si="91"/>
        <v/>
      </c>
      <c r="Q301" s="15">
        <f t="shared" si="92"/>
        <v>942.65</v>
      </c>
      <c r="R301" s="15" t="str">
        <f t="shared" si="93"/>
        <v/>
      </c>
      <c r="S301" s="15">
        <f t="shared" si="94"/>
        <v>1042.6500000000001</v>
      </c>
      <c r="T301" s="18" t="str">
        <f t="shared" si="95"/>
        <v/>
      </c>
      <c r="U301" s="18">
        <f t="shared" si="96"/>
        <v>-7.3188711036226255E-3</v>
      </c>
      <c r="V301" s="18" t="str">
        <f t="shared" si="97"/>
        <v/>
      </c>
      <c r="W301" s="18">
        <f t="shared" si="98"/>
        <v>2.0105664807748818E-2</v>
      </c>
      <c r="X301" s="18" t="str">
        <f t="shared" si="99"/>
        <v/>
      </c>
      <c r="Y301" s="18" t="str">
        <f t="shared" si="100"/>
        <v/>
      </c>
      <c r="Z301" s="18" t="str">
        <f t="shared" si="101"/>
        <v/>
      </c>
      <c r="AA301" s="18" t="str">
        <f t="shared" si="102"/>
        <v/>
      </c>
    </row>
    <row r="302" spans="1:27">
      <c r="A302" s="11">
        <v>42446</v>
      </c>
      <c r="B302" s="12">
        <v>1018.4</v>
      </c>
      <c r="C302" s="12">
        <v>1108.05</v>
      </c>
      <c r="D302" s="9">
        <f t="shared" si="88"/>
        <v>-3.6640967431068941E-2</v>
      </c>
      <c r="E302" s="9">
        <f t="shared" si="103"/>
        <v>-4.2236934481935197E-2</v>
      </c>
      <c r="F302" s="9">
        <f t="shared" si="104"/>
        <v>7.1513078750753429E-3</v>
      </c>
      <c r="G302" s="9">
        <f t="shared" si="105"/>
        <v>-2.6146491763015676E-2</v>
      </c>
      <c r="H302" s="9">
        <f t="shared" si="106"/>
        <v>-5.8327377200854721E-2</v>
      </c>
      <c r="I302" s="9">
        <f t="shared" si="107"/>
        <v>0.78250959805129339</v>
      </c>
      <c r="J302" s="3">
        <f t="shared" si="108"/>
        <v>-1.1693920131981238E-2</v>
      </c>
      <c r="K302" s="3">
        <f t="shared" si="108"/>
        <v>-1.5897686398152752E-2</v>
      </c>
      <c r="L302" s="15" t="str">
        <f t="shared" si="109"/>
        <v/>
      </c>
      <c r="M302" s="12">
        <v>6.7038202590778903E-2</v>
      </c>
      <c r="N302" s="15" t="str">
        <f t="shared" si="89"/>
        <v/>
      </c>
      <c r="O302" s="15" t="str">
        <f t="shared" si="90"/>
        <v>Exit Trade</v>
      </c>
      <c r="P302" s="15" t="str">
        <f t="shared" si="91"/>
        <v/>
      </c>
      <c r="Q302" s="15">
        <f t="shared" si="92"/>
        <v>942.65</v>
      </c>
      <c r="R302" s="15" t="str">
        <f t="shared" si="93"/>
        <v/>
      </c>
      <c r="S302" s="15">
        <f t="shared" si="94"/>
        <v>1042.6500000000001</v>
      </c>
      <c r="T302" s="18" t="str">
        <f t="shared" si="95"/>
        <v/>
      </c>
      <c r="U302" s="18">
        <f t="shared" si="96"/>
        <v>-7.3188711036226255E-3</v>
      </c>
      <c r="V302" s="18" t="str">
        <f t="shared" si="97"/>
        <v/>
      </c>
      <c r="W302" s="18">
        <f t="shared" si="98"/>
        <v>2.0105664807748818E-2</v>
      </c>
      <c r="X302" s="18" t="str">
        <f t="shared" si="99"/>
        <v/>
      </c>
      <c r="Y302" s="18" t="str">
        <f t="shared" si="100"/>
        <v/>
      </c>
      <c r="Z302" s="18" t="str">
        <f t="shared" si="101"/>
        <v/>
      </c>
      <c r="AA302" s="18" t="str">
        <f t="shared" si="102"/>
        <v/>
      </c>
    </row>
    <row r="303" spans="1:27">
      <c r="A303" s="11">
        <v>42447</v>
      </c>
      <c r="B303" s="12">
        <v>1028.4000000000001</v>
      </c>
      <c r="C303" s="12">
        <v>1129.3</v>
      </c>
      <c r="D303" s="9">
        <f t="shared" si="88"/>
        <v>-4.0647260169738311E-2</v>
      </c>
      <c r="E303" s="9">
        <f t="shared" si="103"/>
        <v>-4.2034687121696959E-2</v>
      </c>
      <c r="F303" s="9">
        <f t="shared" si="104"/>
        <v>7.1059582971481619E-3</v>
      </c>
      <c r="G303" s="9">
        <f t="shared" si="105"/>
        <v>-2.6046280953113597E-2</v>
      </c>
      <c r="H303" s="9">
        <f t="shared" si="106"/>
        <v>-5.8023093290280325E-2</v>
      </c>
      <c r="I303" s="9">
        <f t="shared" si="107"/>
        <v>0.19524839493013416</v>
      </c>
      <c r="J303" s="3">
        <f t="shared" si="108"/>
        <v>9.8193244304792954E-3</v>
      </c>
      <c r="K303" s="3">
        <f t="shared" si="108"/>
        <v>1.9177834935246604E-2</v>
      </c>
      <c r="L303" s="15" t="str">
        <f t="shared" si="109"/>
        <v>Exit Trade</v>
      </c>
      <c r="M303" s="12">
        <v>6.7038202590778903E-2</v>
      </c>
      <c r="N303" s="15" t="str">
        <f t="shared" si="89"/>
        <v/>
      </c>
      <c r="O303" s="15" t="str">
        <f t="shared" si="90"/>
        <v>Exit Trade</v>
      </c>
      <c r="P303" s="15" t="str">
        <f t="shared" si="91"/>
        <v/>
      </c>
      <c r="Q303" s="15">
        <f t="shared" si="92"/>
        <v>942.65</v>
      </c>
      <c r="R303" s="15" t="str">
        <f t="shared" si="93"/>
        <v/>
      </c>
      <c r="S303" s="15">
        <f t="shared" si="94"/>
        <v>1042.6500000000001</v>
      </c>
      <c r="T303" s="18" t="str">
        <f t="shared" si="95"/>
        <v/>
      </c>
      <c r="U303" s="18">
        <f t="shared" si="96"/>
        <v>-7.3188711036226255E-3</v>
      </c>
      <c r="V303" s="18" t="str">
        <f t="shared" si="97"/>
        <v/>
      </c>
      <c r="W303" s="18">
        <f t="shared" si="98"/>
        <v>2.0105664807748818E-2</v>
      </c>
      <c r="X303" s="18" t="str">
        <f t="shared" si="99"/>
        <v/>
      </c>
      <c r="Y303" s="18" t="str">
        <f t="shared" si="100"/>
        <v/>
      </c>
      <c r="Z303" s="18" t="str">
        <f t="shared" si="101"/>
        <v/>
      </c>
      <c r="AA303" s="18" t="str">
        <f t="shared" si="102"/>
        <v/>
      </c>
    </row>
    <row r="304" spans="1:27">
      <c r="A304" s="11">
        <v>42450</v>
      </c>
      <c r="B304" s="12">
        <v>1045.5999999999999</v>
      </c>
      <c r="C304" s="12">
        <v>1151.25</v>
      </c>
      <c r="D304" s="9">
        <f t="shared" si="88"/>
        <v>-4.18040686324175E-2</v>
      </c>
      <c r="E304" s="9">
        <f t="shared" si="103"/>
        <v>-4.177445515038089E-2</v>
      </c>
      <c r="F304" s="9">
        <f t="shared" si="104"/>
        <v>6.9603935758128718E-3</v>
      </c>
      <c r="G304" s="9">
        <f t="shared" si="105"/>
        <v>-2.6113569604801927E-2</v>
      </c>
      <c r="H304" s="9">
        <f t="shared" si="106"/>
        <v>-5.7435340695959854E-2</v>
      </c>
      <c r="I304" s="9">
        <f t="shared" si="107"/>
        <v>-4.2545700489575221E-3</v>
      </c>
      <c r="J304" s="3">
        <f t="shared" si="108"/>
        <v>1.6725009723842683E-2</v>
      </c>
      <c r="K304" s="3">
        <f t="shared" si="108"/>
        <v>1.9436819268573494E-2</v>
      </c>
      <c r="L304" s="15" t="str">
        <f t="shared" si="109"/>
        <v>Exit Trade</v>
      </c>
      <c r="M304" s="12">
        <v>6.7038202590778903E-2</v>
      </c>
      <c r="N304" s="15" t="str">
        <f t="shared" si="89"/>
        <v/>
      </c>
      <c r="O304" s="15" t="str">
        <f t="shared" si="90"/>
        <v>Exit Trade</v>
      </c>
      <c r="P304" s="15" t="str">
        <f t="shared" si="91"/>
        <v/>
      </c>
      <c r="Q304" s="15">
        <f t="shared" si="92"/>
        <v>942.65</v>
      </c>
      <c r="R304" s="15" t="str">
        <f t="shared" si="93"/>
        <v/>
      </c>
      <c r="S304" s="15">
        <f t="shared" si="94"/>
        <v>1042.6500000000001</v>
      </c>
      <c r="T304" s="18" t="str">
        <f t="shared" si="95"/>
        <v/>
      </c>
      <c r="U304" s="18">
        <f t="shared" si="96"/>
        <v>-7.3188711036226255E-3</v>
      </c>
      <c r="V304" s="18" t="str">
        <f t="shared" si="97"/>
        <v/>
      </c>
      <c r="W304" s="18">
        <f t="shared" si="98"/>
        <v>2.0105664807748818E-2</v>
      </c>
      <c r="X304" s="18" t="str">
        <f t="shared" si="99"/>
        <v/>
      </c>
      <c r="Y304" s="18" t="str">
        <f t="shared" si="100"/>
        <v/>
      </c>
      <c r="Z304" s="18" t="str">
        <f t="shared" si="101"/>
        <v/>
      </c>
      <c r="AA304" s="18" t="str">
        <f t="shared" si="102"/>
        <v/>
      </c>
    </row>
    <row r="305" spans="1:27">
      <c r="A305" s="11">
        <v>42451</v>
      </c>
      <c r="B305" s="12">
        <v>1053.8499999999999</v>
      </c>
      <c r="C305" s="12">
        <v>1168.0999999999999</v>
      </c>
      <c r="D305" s="9">
        <f t="shared" si="88"/>
        <v>-4.4701224068447717E-2</v>
      </c>
      <c r="E305" s="9">
        <f t="shared" si="103"/>
        <v>-4.15747153242512E-2</v>
      </c>
      <c r="F305" s="9">
        <f t="shared" si="104"/>
        <v>6.7792443532089771E-3</v>
      </c>
      <c r="G305" s="9">
        <f t="shared" si="105"/>
        <v>-2.6321415529531003E-2</v>
      </c>
      <c r="H305" s="9">
        <f t="shared" si="106"/>
        <v>-5.6828015118971398E-2</v>
      </c>
      <c r="I305" s="9">
        <f t="shared" si="107"/>
        <v>-0.46118838343930973</v>
      </c>
      <c r="J305" s="3">
        <f t="shared" si="108"/>
        <v>7.8902065799540937E-3</v>
      </c>
      <c r="K305" s="3">
        <f t="shared" si="108"/>
        <v>1.4636264929424459E-2</v>
      </c>
      <c r="L305" s="15" t="str">
        <f t="shared" si="109"/>
        <v>Exit Trade</v>
      </c>
      <c r="M305" s="12">
        <v>6.7038202590778903E-2</v>
      </c>
      <c r="N305" s="15" t="str">
        <f t="shared" si="89"/>
        <v/>
      </c>
      <c r="O305" s="15" t="str">
        <f t="shared" si="90"/>
        <v>Exit Trade</v>
      </c>
      <c r="P305" s="15" t="str">
        <f t="shared" si="91"/>
        <v/>
      </c>
      <c r="Q305" s="15">
        <f t="shared" si="92"/>
        <v>942.65</v>
      </c>
      <c r="R305" s="15" t="str">
        <f t="shared" si="93"/>
        <v/>
      </c>
      <c r="S305" s="15">
        <f t="shared" si="94"/>
        <v>1042.6500000000001</v>
      </c>
      <c r="T305" s="18" t="str">
        <f t="shared" si="95"/>
        <v/>
      </c>
      <c r="U305" s="18">
        <f t="shared" si="96"/>
        <v>-7.3188711036226255E-3</v>
      </c>
      <c r="V305" s="18" t="str">
        <f t="shared" si="97"/>
        <v/>
      </c>
      <c r="W305" s="18">
        <f t="shared" si="98"/>
        <v>2.0105664807748818E-2</v>
      </c>
      <c r="X305" s="18" t="str">
        <f t="shared" si="99"/>
        <v/>
      </c>
      <c r="Y305" s="18" t="str">
        <f t="shared" si="100"/>
        <v/>
      </c>
      <c r="Z305" s="18" t="str">
        <f t="shared" si="101"/>
        <v/>
      </c>
      <c r="AA305" s="18" t="str">
        <f t="shared" si="102"/>
        <v/>
      </c>
    </row>
    <row r="306" spans="1:27">
      <c r="A306" s="11">
        <v>42452</v>
      </c>
      <c r="B306" s="12">
        <v>1049.3499999999999</v>
      </c>
      <c r="C306" s="12">
        <v>1162.75</v>
      </c>
      <c r="D306" s="9">
        <f t="shared" si="88"/>
        <v>-4.4565981328118315E-2</v>
      </c>
      <c r="E306" s="9">
        <f t="shared" si="103"/>
        <v>-4.1285180577686931E-2</v>
      </c>
      <c r="F306" s="9">
        <f t="shared" si="104"/>
        <v>6.4403354371559852E-3</v>
      </c>
      <c r="G306" s="9">
        <f t="shared" si="105"/>
        <v>-2.6794425844085965E-2</v>
      </c>
      <c r="H306" s="9">
        <f t="shared" si="106"/>
        <v>-5.5775935311287897E-2</v>
      </c>
      <c r="I306" s="9">
        <f t="shared" si="107"/>
        <v>-0.50941457668549117</v>
      </c>
      <c r="J306" s="3">
        <f t="shared" si="108"/>
        <v>-4.2700574085496046E-3</v>
      </c>
      <c r="K306" s="3">
        <f t="shared" si="108"/>
        <v>-4.580087321290908E-3</v>
      </c>
      <c r="L306" s="15" t="str">
        <f t="shared" si="109"/>
        <v/>
      </c>
      <c r="M306" s="12">
        <v>6.7038202590778903E-2</v>
      </c>
      <c r="N306" s="15" t="str">
        <f t="shared" si="89"/>
        <v/>
      </c>
      <c r="O306" s="15" t="str">
        <f t="shared" si="90"/>
        <v>Exit Trade</v>
      </c>
      <c r="P306" s="15" t="str">
        <f t="shared" si="91"/>
        <v/>
      </c>
      <c r="Q306" s="15">
        <f t="shared" si="92"/>
        <v>942.65</v>
      </c>
      <c r="R306" s="15" t="str">
        <f t="shared" si="93"/>
        <v/>
      </c>
      <c r="S306" s="15">
        <f t="shared" si="94"/>
        <v>1042.6500000000001</v>
      </c>
      <c r="T306" s="18" t="str">
        <f t="shared" si="95"/>
        <v/>
      </c>
      <c r="U306" s="18">
        <f t="shared" si="96"/>
        <v>-7.3188711036226255E-3</v>
      </c>
      <c r="V306" s="18" t="str">
        <f t="shared" si="97"/>
        <v/>
      </c>
      <c r="W306" s="18">
        <f t="shared" si="98"/>
        <v>2.0105664807748818E-2</v>
      </c>
      <c r="X306" s="18" t="str">
        <f t="shared" si="99"/>
        <v/>
      </c>
      <c r="Y306" s="18" t="str">
        <f t="shared" si="100"/>
        <v/>
      </c>
      <c r="Z306" s="18" t="str">
        <f t="shared" si="101"/>
        <v/>
      </c>
      <c r="AA306" s="18" t="str">
        <f t="shared" si="102"/>
        <v/>
      </c>
    </row>
    <row r="307" spans="1:27">
      <c r="A307" s="11">
        <v>42457</v>
      </c>
      <c r="B307" s="12">
        <v>1047.5</v>
      </c>
      <c r="C307" s="12">
        <v>1143.3499999999999</v>
      </c>
      <c r="D307" s="9">
        <f t="shared" si="88"/>
        <v>-3.8025164461983903E-2</v>
      </c>
      <c r="E307" s="9">
        <f t="shared" si="103"/>
        <v>-4.1143013822402395E-2</v>
      </c>
      <c r="F307" s="9">
        <f t="shared" si="104"/>
        <v>6.4644146901048603E-3</v>
      </c>
      <c r="G307" s="9">
        <f t="shared" si="105"/>
        <v>-2.6598080769666459E-2</v>
      </c>
      <c r="H307" s="9">
        <f t="shared" si="106"/>
        <v>-5.5687946875138332E-2</v>
      </c>
      <c r="I307" s="9">
        <f t="shared" si="107"/>
        <v>0.48230961500520897</v>
      </c>
      <c r="J307" s="3">
        <f t="shared" si="108"/>
        <v>-1.7629961404678222E-3</v>
      </c>
      <c r="K307" s="3">
        <f t="shared" si="108"/>
        <v>-1.6684583960438693E-2</v>
      </c>
      <c r="L307" s="15" t="str">
        <f t="shared" si="109"/>
        <v>Exit Trade</v>
      </c>
      <c r="M307" s="12">
        <v>6.7038202590778903E-2</v>
      </c>
      <c r="N307" s="15" t="str">
        <f t="shared" si="89"/>
        <v/>
      </c>
      <c r="O307" s="15" t="str">
        <f t="shared" si="90"/>
        <v>Exit Trade</v>
      </c>
      <c r="P307" s="15" t="str">
        <f t="shared" si="91"/>
        <v/>
      </c>
      <c r="Q307" s="15">
        <f t="shared" si="92"/>
        <v>942.65</v>
      </c>
      <c r="R307" s="15" t="str">
        <f t="shared" si="93"/>
        <v/>
      </c>
      <c r="S307" s="15">
        <f t="shared" si="94"/>
        <v>1042.6500000000001</v>
      </c>
      <c r="T307" s="18" t="str">
        <f t="shared" si="95"/>
        <v/>
      </c>
      <c r="U307" s="18">
        <f t="shared" si="96"/>
        <v>-7.3188711036226255E-3</v>
      </c>
      <c r="V307" s="18" t="str">
        <f t="shared" si="97"/>
        <v/>
      </c>
      <c r="W307" s="18">
        <f t="shared" si="98"/>
        <v>2.0105664807748818E-2</v>
      </c>
      <c r="X307" s="18" t="str">
        <f t="shared" si="99"/>
        <v/>
      </c>
      <c r="Y307" s="18" t="str">
        <f t="shared" si="100"/>
        <v/>
      </c>
      <c r="Z307" s="18" t="str">
        <f t="shared" si="101"/>
        <v/>
      </c>
      <c r="AA307" s="18" t="str">
        <f t="shared" si="102"/>
        <v/>
      </c>
    </row>
    <row r="308" spans="1:27">
      <c r="A308" s="11">
        <v>42458</v>
      </c>
      <c r="B308" s="12">
        <v>1053.8</v>
      </c>
      <c r="C308" s="12">
        <v>1125.75</v>
      </c>
      <c r="D308" s="9">
        <f t="shared" si="88"/>
        <v>-2.8683761398200995E-2</v>
      </c>
      <c r="E308" s="9">
        <f t="shared" si="103"/>
        <v>-4.0803015419670442E-2</v>
      </c>
      <c r="F308" s="9">
        <f t="shared" si="104"/>
        <v>6.8444078024007329E-3</v>
      </c>
      <c r="G308" s="9">
        <f t="shared" si="105"/>
        <v>-2.5403097864268795E-2</v>
      </c>
      <c r="H308" s="9">
        <f t="shared" si="106"/>
        <v>-5.620293297507209E-2</v>
      </c>
      <c r="I308" s="9">
        <f t="shared" si="107"/>
        <v>1.7706797098236196</v>
      </c>
      <c r="J308" s="3">
        <f t="shared" si="108"/>
        <v>6.014319809069169E-3</v>
      </c>
      <c r="K308" s="3">
        <f t="shared" si="108"/>
        <v>-1.53933616128044E-2</v>
      </c>
      <c r="L308" s="15" t="str">
        <f t="shared" si="109"/>
        <v>Enter Trade</v>
      </c>
      <c r="M308" s="12">
        <v>1.7706797098236196</v>
      </c>
      <c r="N308" s="15" t="str">
        <f t="shared" si="89"/>
        <v>Enter Trade</v>
      </c>
      <c r="O308" s="15" t="str">
        <f t="shared" si="90"/>
        <v>Enter Trade</v>
      </c>
      <c r="P308" s="15">
        <f t="shared" si="91"/>
        <v>1053.8</v>
      </c>
      <c r="Q308" s="15">
        <f t="shared" si="92"/>
        <v>1053.8</v>
      </c>
      <c r="R308" s="15">
        <f t="shared" si="93"/>
        <v>1125.75</v>
      </c>
      <c r="S308" s="15">
        <f t="shared" si="94"/>
        <v>1125.75</v>
      </c>
      <c r="T308" s="18">
        <f t="shared" si="95"/>
        <v>6.014319809069169E-3</v>
      </c>
      <c r="U308" s="18">
        <f t="shared" si="96"/>
        <v>6.014319809069169E-3</v>
      </c>
      <c r="V308" s="18">
        <f t="shared" si="97"/>
        <v>-1.53933616128044E-2</v>
      </c>
      <c r="W308" s="18">
        <f t="shared" si="98"/>
        <v>-1.53933616128044E-2</v>
      </c>
      <c r="X308" s="18" t="str">
        <f t="shared" si="99"/>
        <v/>
      </c>
      <c r="Y308" s="18" t="str">
        <f t="shared" si="100"/>
        <v/>
      </c>
      <c r="Z308" s="18" t="str">
        <f t="shared" si="101"/>
        <v/>
      </c>
      <c r="AA308" s="18" t="str">
        <f t="shared" si="102"/>
        <v/>
      </c>
    </row>
    <row r="309" spans="1:27">
      <c r="A309" s="11">
        <v>42459</v>
      </c>
      <c r="B309" s="12">
        <v>1064.95</v>
      </c>
      <c r="C309" s="12">
        <v>1115.3</v>
      </c>
      <c r="D309" s="9">
        <f t="shared" si="88"/>
        <v>-2.0062484316622459E-2</v>
      </c>
      <c r="E309" s="9">
        <f t="shared" si="103"/>
        <v>-3.9887397851982871E-2</v>
      </c>
      <c r="F309" s="9">
        <f t="shared" si="104"/>
        <v>7.6974797983375125E-3</v>
      </c>
      <c r="G309" s="9">
        <f t="shared" si="105"/>
        <v>-2.2568068305723468E-2</v>
      </c>
      <c r="H309" s="9">
        <f t="shared" si="106"/>
        <v>-5.7206727398242271E-2</v>
      </c>
      <c r="I309" s="9">
        <f t="shared" si="107"/>
        <v>2.5755070561720941</v>
      </c>
      <c r="J309" s="3">
        <f t="shared" si="108"/>
        <v>1.0580755361548767E-2</v>
      </c>
      <c r="K309" s="3">
        <f t="shared" si="108"/>
        <v>-9.2827004219409679E-3</v>
      </c>
      <c r="L309" s="15" t="str">
        <f t="shared" si="109"/>
        <v>Enter Trade</v>
      </c>
      <c r="M309" s="12">
        <v>1.7706797098236196</v>
      </c>
      <c r="N309" s="15" t="str">
        <f t="shared" si="89"/>
        <v/>
      </c>
      <c r="O309" s="15" t="str">
        <f t="shared" si="90"/>
        <v>Enter Trade</v>
      </c>
      <c r="P309" s="15" t="str">
        <f t="shared" si="91"/>
        <v/>
      </c>
      <c r="Q309" s="15">
        <f t="shared" si="92"/>
        <v>1053.8</v>
      </c>
      <c r="R309" s="15" t="str">
        <f t="shared" si="93"/>
        <v/>
      </c>
      <c r="S309" s="15">
        <f t="shared" si="94"/>
        <v>1125.75</v>
      </c>
      <c r="T309" s="18" t="str">
        <f t="shared" si="95"/>
        <v/>
      </c>
      <c r="U309" s="18">
        <f t="shared" si="96"/>
        <v>6.014319809069169E-3</v>
      </c>
      <c r="V309" s="18" t="str">
        <f t="shared" si="97"/>
        <v/>
      </c>
      <c r="W309" s="18">
        <f t="shared" si="98"/>
        <v>-1.53933616128044E-2</v>
      </c>
      <c r="X309" s="18" t="str">
        <f t="shared" si="99"/>
        <v/>
      </c>
      <c r="Y309" s="18" t="str">
        <f t="shared" si="100"/>
        <v/>
      </c>
      <c r="Z309" s="18" t="str">
        <f t="shared" si="101"/>
        <v/>
      </c>
      <c r="AA309" s="18" t="str">
        <f t="shared" si="102"/>
        <v/>
      </c>
    </row>
    <row r="310" spans="1:27">
      <c r="A310" s="11">
        <v>42460</v>
      </c>
      <c r="B310" s="12">
        <v>1071.1500000000001</v>
      </c>
      <c r="C310" s="12">
        <v>1105.5999999999999</v>
      </c>
      <c r="D310" s="9">
        <f t="shared" si="88"/>
        <v>-1.3747737899673125E-2</v>
      </c>
      <c r="E310" s="9">
        <f t="shared" si="103"/>
        <v>-3.8838185494959897E-2</v>
      </c>
      <c r="F310" s="9">
        <f t="shared" si="104"/>
        <v>8.9828583994806845E-3</v>
      </c>
      <c r="G310" s="9">
        <f t="shared" si="105"/>
        <v>-1.8626754096128358E-2</v>
      </c>
      <c r="H310" s="9">
        <f t="shared" si="106"/>
        <v>-5.9049616893791436E-2</v>
      </c>
      <c r="I310" s="9">
        <f t="shared" si="107"/>
        <v>2.7931474013591595</v>
      </c>
      <c r="J310" s="3">
        <f t="shared" si="108"/>
        <v>5.8218695713414198E-3</v>
      </c>
      <c r="K310" s="3">
        <f t="shared" si="108"/>
        <v>-8.6972115125975493E-3</v>
      </c>
      <c r="L310" s="15" t="str">
        <f t="shared" si="109"/>
        <v>Enter Trade</v>
      </c>
      <c r="M310" s="12">
        <v>1.7706797098236196</v>
      </c>
      <c r="N310" s="15" t="str">
        <f t="shared" si="89"/>
        <v/>
      </c>
      <c r="O310" s="15" t="str">
        <f t="shared" si="90"/>
        <v>Enter Trade</v>
      </c>
      <c r="P310" s="15" t="str">
        <f t="shared" si="91"/>
        <v/>
      </c>
      <c r="Q310" s="15">
        <f t="shared" si="92"/>
        <v>1053.8</v>
      </c>
      <c r="R310" s="15" t="str">
        <f t="shared" si="93"/>
        <v/>
      </c>
      <c r="S310" s="15">
        <f t="shared" si="94"/>
        <v>1125.75</v>
      </c>
      <c r="T310" s="18" t="str">
        <f t="shared" si="95"/>
        <v/>
      </c>
      <c r="U310" s="18">
        <f t="shared" si="96"/>
        <v>6.014319809069169E-3</v>
      </c>
      <c r="V310" s="18" t="str">
        <f t="shared" si="97"/>
        <v/>
      </c>
      <c r="W310" s="18">
        <f t="shared" si="98"/>
        <v>-1.53933616128044E-2</v>
      </c>
      <c r="X310" s="18" t="str">
        <f t="shared" si="99"/>
        <v/>
      </c>
      <c r="Y310" s="18" t="str">
        <f t="shared" si="100"/>
        <v/>
      </c>
      <c r="Z310" s="18" t="str">
        <f t="shared" si="101"/>
        <v/>
      </c>
      <c r="AA310" s="18" t="str">
        <f t="shared" si="102"/>
        <v/>
      </c>
    </row>
    <row r="311" spans="1:27">
      <c r="A311" s="11">
        <v>42461</v>
      </c>
      <c r="B311" s="12">
        <v>1064.45</v>
      </c>
      <c r="C311" s="12">
        <v>1113.4000000000001</v>
      </c>
      <c r="D311" s="9">
        <f t="shared" si="88"/>
        <v>-1.952595066495388E-2</v>
      </c>
      <c r="E311" s="9">
        <f t="shared" si="103"/>
        <v>-3.802363263951844E-2</v>
      </c>
      <c r="F311" s="9">
        <f t="shared" si="104"/>
        <v>9.5896121200305488E-3</v>
      </c>
      <c r="G311" s="9">
        <f t="shared" si="105"/>
        <v>-1.6447005369449704E-2</v>
      </c>
      <c r="H311" s="9">
        <f t="shared" si="106"/>
        <v>-5.9600259909587172E-2</v>
      </c>
      <c r="I311" s="9">
        <f t="shared" si="107"/>
        <v>1.9289291102741319</v>
      </c>
      <c r="J311" s="3">
        <f t="shared" si="108"/>
        <v>-6.254959622835312E-3</v>
      </c>
      <c r="K311" s="3">
        <f t="shared" si="108"/>
        <v>7.0549927641101505E-3</v>
      </c>
      <c r="L311" s="15" t="str">
        <f t="shared" si="109"/>
        <v>Enter Trade</v>
      </c>
      <c r="M311" s="12">
        <v>1.7706797098236196</v>
      </c>
      <c r="N311" s="15" t="str">
        <f t="shared" si="89"/>
        <v/>
      </c>
      <c r="O311" s="15" t="str">
        <f t="shared" si="90"/>
        <v>Enter Trade</v>
      </c>
      <c r="P311" s="15" t="str">
        <f t="shared" si="91"/>
        <v/>
      </c>
      <c r="Q311" s="15">
        <f t="shared" si="92"/>
        <v>1053.8</v>
      </c>
      <c r="R311" s="15" t="str">
        <f t="shared" si="93"/>
        <v/>
      </c>
      <c r="S311" s="15">
        <f t="shared" si="94"/>
        <v>1125.75</v>
      </c>
      <c r="T311" s="18" t="str">
        <f t="shared" si="95"/>
        <v/>
      </c>
      <c r="U311" s="18">
        <f t="shared" si="96"/>
        <v>6.014319809069169E-3</v>
      </c>
      <c r="V311" s="18" t="str">
        <f t="shared" si="97"/>
        <v/>
      </c>
      <c r="W311" s="18">
        <f t="shared" si="98"/>
        <v>-1.53933616128044E-2</v>
      </c>
      <c r="X311" s="18" t="str">
        <f t="shared" si="99"/>
        <v/>
      </c>
      <c r="Y311" s="18" t="str">
        <f t="shared" si="100"/>
        <v/>
      </c>
      <c r="Z311" s="18" t="str">
        <f t="shared" si="101"/>
        <v/>
      </c>
      <c r="AA311" s="18" t="str">
        <f t="shared" si="102"/>
        <v/>
      </c>
    </row>
    <row r="312" spans="1:27">
      <c r="A312" s="11">
        <v>42464</v>
      </c>
      <c r="B312" s="12">
        <v>1069.05</v>
      </c>
      <c r="C312" s="12">
        <v>1103.7</v>
      </c>
      <c r="D312" s="9">
        <f t="shared" si="88"/>
        <v>-1.3853024698154541E-2</v>
      </c>
      <c r="E312" s="9">
        <f t="shared" si="103"/>
        <v>-3.7052957799948001E-2</v>
      </c>
      <c r="F312" s="9">
        <f t="shared" si="104"/>
        <v>1.0501744104460968E-2</v>
      </c>
      <c r="G312" s="9">
        <f t="shared" si="105"/>
        <v>-1.3424033564910821E-2</v>
      </c>
      <c r="H312" s="9">
        <f t="shared" si="106"/>
        <v>-6.0681882034985181E-2</v>
      </c>
      <c r="I312" s="9">
        <f t="shared" si="107"/>
        <v>2.2091504869118372</v>
      </c>
      <c r="J312" s="3">
        <f t="shared" si="108"/>
        <v>4.3214805768236261E-3</v>
      </c>
      <c r="K312" s="3">
        <f t="shared" si="108"/>
        <v>-8.7120531704688742E-3</v>
      </c>
      <c r="L312" s="15" t="str">
        <f t="shared" si="109"/>
        <v>Enter Trade</v>
      </c>
      <c r="M312" s="12">
        <v>1.7706797098236196</v>
      </c>
      <c r="N312" s="15" t="str">
        <f t="shared" si="89"/>
        <v/>
      </c>
      <c r="O312" s="15" t="str">
        <f t="shared" si="90"/>
        <v>Enter Trade</v>
      </c>
      <c r="P312" s="15" t="str">
        <f t="shared" si="91"/>
        <v/>
      </c>
      <c r="Q312" s="15">
        <f t="shared" si="92"/>
        <v>1053.8</v>
      </c>
      <c r="R312" s="15" t="str">
        <f t="shared" si="93"/>
        <v/>
      </c>
      <c r="S312" s="15">
        <f t="shared" si="94"/>
        <v>1125.75</v>
      </c>
      <c r="T312" s="18" t="str">
        <f t="shared" si="95"/>
        <v/>
      </c>
      <c r="U312" s="18">
        <f t="shared" si="96"/>
        <v>6.014319809069169E-3</v>
      </c>
      <c r="V312" s="18" t="str">
        <f t="shared" si="97"/>
        <v/>
      </c>
      <c r="W312" s="18">
        <f t="shared" si="98"/>
        <v>-1.53933616128044E-2</v>
      </c>
      <c r="X312" s="18" t="str">
        <f t="shared" si="99"/>
        <v/>
      </c>
      <c r="Y312" s="18" t="str">
        <f t="shared" si="100"/>
        <v/>
      </c>
      <c r="Z312" s="18" t="str">
        <f t="shared" si="101"/>
        <v/>
      </c>
      <c r="AA312" s="18" t="str">
        <f t="shared" si="102"/>
        <v/>
      </c>
    </row>
    <row r="313" spans="1:27">
      <c r="A313" s="11">
        <v>42465</v>
      </c>
      <c r="B313" s="12">
        <v>1057.45</v>
      </c>
      <c r="C313" s="12">
        <v>1103.45</v>
      </c>
      <c r="D313" s="9">
        <f t="shared" si="88"/>
        <v>-1.8492817461977732E-2</v>
      </c>
      <c r="E313" s="9">
        <f t="shared" si="103"/>
        <v>-3.6548569158457722E-2</v>
      </c>
      <c r="F313" s="9">
        <f t="shared" si="104"/>
        <v>1.1022554209188056E-2</v>
      </c>
      <c r="G313" s="9">
        <f t="shared" si="105"/>
        <v>-1.1747822187784595E-2</v>
      </c>
      <c r="H313" s="9">
        <f t="shared" si="106"/>
        <v>-6.1349316129130846E-2</v>
      </c>
      <c r="I313" s="9">
        <f t="shared" si="107"/>
        <v>1.6380732953374164</v>
      </c>
      <c r="J313" s="3">
        <f t="shared" si="108"/>
        <v>-1.0850755343529217E-2</v>
      </c>
      <c r="K313" s="3">
        <f t="shared" si="108"/>
        <v>-2.2651082721754099E-4</v>
      </c>
      <c r="L313" s="15" t="str">
        <f t="shared" si="109"/>
        <v>Enter Trade</v>
      </c>
      <c r="M313" s="12">
        <v>1.7706797098236196</v>
      </c>
      <c r="N313" s="15" t="str">
        <f t="shared" si="89"/>
        <v/>
      </c>
      <c r="O313" s="15" t="str">
        <f t="shared" si="90"/>
        <v>Enter Trade</v>
      </c>
      <c r="P313" s="15" t="str">
        <f t="shared" si="91"/>
        <v/>
      </c>
      <c r="Q313" s="15">
        <f t="shared" si="92"/>
        <v>1053.8</v>
      </c>
      <c r="R313" s="15" t="str">
        <f t="shared" si="93"/>
        <v/>
      </c>
      <c r="S313" s="15">
        <f t="shared" si="94"/>
        <v>1125.75</v>
      </c>
      <c r="T313" s="18" t="str">
        <f t="shared" si="95"/>
        <v/>
      </c>
      <c r="U313" s="18">
        <f t="shared" si="96"/>
        <v>6.014319809069169E-3</v>
      </c>
      <c r="V313" s="18" t="str">
        <f t="shared" si="97"/>
        <v/>
      </c>
      <c r="W313" s="18">
        <f t="shared" si="98"/>
        <v>-1.53933616128044E-2</v>
      </c>
      <c r="X313" s="18" t="str">
        <f t="shared" si="99"/>
        <v/>
      </c>
      <c r="Y313" s="18" t="str">
        <f t="shared" si="100"/>
        <v/>
      </c>
      <c r="Z313" s="18" t="str">
        <f t="shared" si="101"/>
        <v/>
      </c>
      <c r="AA313" s="18" t="str">
        <f t="shared" si="102"/>
        <v/>
      </c>
    </row>
    <row r="314" spans="1:27">
      <c r="A314" s="11">
        <v>42466</v>
      </c>
      <c r="B314" s="12">
        <v>1061.5</v>
      </c>
      <c r="C314" s="12">
        <v>1102.05</v>
      </c>
      <c r="D314" s="9">
        <f t="shared" si="88"/>
        <v>-1.6281300398040151E-2</v>
      </c>
      <c r="E314" s="9">
        <f t="shared" si="103"/>
        <v>-3.6080413450376124E-2</v>
      </c>
      <c r="F314" s="9">
        <f t="shared" si="104"/>
        <v>1.1580111826728025E-2</v>
      </c>
      <c r="G314" s="9">
        <f t="shared" si="105"/>
        <v>-1.0025161840238068E-2</v>
      </c>
      <c r="H314" s="9">
        <f t="shared" si="106"/>
        <v>-6.2135665060514184E-2</v>
      </c>
      <c r="I314" s="9">
        <f t="shared" si="107"/>
        <v>1.709751455649823</v>
      </c>
      <c r="J314" s="3">
        <f t="shared" si="108"/>
        <v>3.8299683200150878E-3</v>
      </c>
      <c r="K314" s="3">
        <f t="shared" si="108"/>
        <v>-1.268748017581305E-3</v>
      </c>
      <c r="L314" s="15" t="str">
        <f t="shared" si="109"/>
        <v>Enter Trade</v>
      </c>
      <c r="M314" s="12">
        <v>1.7706797098236196</v>
      </c>
      <c r="N314" s="15" t="str">
        <f t="shared" si="89"/>
        <v/>
      </c>
      <c r="O314" s="15" t="str">
        <f t="shared" si="90"/>
        <v>Enter Trade</v>
      </c>
      <c r="P314" s="15" t="str">
        <f t="shared" si="91"/>
        <v/>
      </c>
      <c r="Q314" s="15">
        <f t="shared" si="92"/>
        <v>1053.8</v>
      </c>
      <c r="R314" s="15" t="str">
        <f t="shared" si="93"/>
        <v/>
      </c>
      <c r="S314" s="15">
        <f t="shared" si="94"/>
        <v>1125.75</v>
      </c>
      <c r="T314" s="18" t="str">
        <f t="shared" si="95"/>
        <v/>
      </c>
      <c r="U314" s="18">
        <f t="shared" si="96"/>
        <v>6.014319809069169E-3</v>
      </c>
      <c r="V314" s="18" t="str">
        <f t="shared" si="97"/>
        <v/>
      </c>
      <c r="W314" s="18">
        <f t="shared" si="98"/>
        <v>-1.53933616128044E-2</v>
      </c>
      <c r="X314" s="18" t="str">
        <f t="shared" si="99"/>
        <v/>
      </c>
      <c r="Y314" s="18" t="str">
        <f t="shared" si="100"/>
        <v/>
      </c>
      <c r="Z314" s="18" t="str">
        <f t="shared" si="101"/>
        <v/>
      </c>
      <c r="AA314" s="18" t="str">
        <f t="shared" si="102"/>
        <v/>
      </c>
    </row>
    <row r="315" spans="1:27">
      <c r="A315" s="11">
        <v>42467</v>
      </c>
      <c r="B315" s="12">
        <v>1055.5</v>
      </c>
      <c r="C315" s="12">
        <v>1070.8499999999999</v>
      </c>
      <c r="D315" s="9">
        <f t="shared" si="88"/>
        <v>-6.2704033706002986E-3</v>
      </c>
      <c r="E315" s="9">
        <f t="shared" si="103"/>
        <v>-3.5303982406939077E-2</v>
      </c>
      <c r="F315" s="9">
        <f t="shared" si="104"/>
        <v>1.2753565745994828E-2</v>
      </c>
      <c r="G315" s="9">
        <f t="shared" si="105"/>
        <v>-6.6084594784507136E-3</v>
      </c>
      <c r="H315" s="9">
        <f t="shared" si="106"/>
        <v>-6.3999505335427448E-2</v>
      </c>
      <c r="I315" s="9">
        <f t="shared" si="107"/>
        <v>2.2765067914795969</v>
      </c>
      <c r="J315" s="3">
        <f t="shared" si="108"/>
        <v>-5.6523787093735282E-3</v>
      </c>
      <c r="K315" s="3">
        <f t="shared" si="108"/>
        <v>-2.8310875187151259E-2</v>
      </c>
      <c r="L315" s="15" t="str">
        <f t="shared" si="109"/>
        <v>Enter Trade</v>
      </c>
      <c r="M315" s="12">
        <v>1.7706797098236196</v>
      </c>
      <c r="N315" s="15" t="str">
        <f t="shared" si="89"/>
        <v/>
      </c>
      <c r="O315" s="15" t="str">
        <f t="shared" si="90"/>
        <v>Enter Trade</v>
      </c>
      <c r="P315" s="15" t="str">
        <f t="shared" si="91"/>
        <v/>
      </c>
      <c r="Q315" s="15">
        <f t="shared" si="92"/>
        <v>1053.8</v>
      </c>
      <c r="R315" s="15" t="str">
        <f t="shared" si="93"/>
        <v/>
      </c>
      <c r="S315" s="15">
        <f t="shared" si="94"/>
        <v>1125.75</v>
      </c>
      <c r="T315" s="18" t="str">
        <f t="shared" si="95"/>
        <v/>
      </c>
      <c r="U315" s="18">
        <f t="shared" si="96"/>
        <v>6.014319809069169E-3</v>
      </c>
      <c r="V315" s="18" t="str">
        <f t="shared" si="97"/>
        <v/>
      </c>
      <c r="W315" s="18">
        <f t="shared" si="98"/>
        <v>-1.53933616128044E-2</v>
      </c>
      <c r="X315" s="18" t="str">
        <f t="shared" si="99"/>
        <v/>
      </c>
      <c r="Y315" s="18" t="str">
        <f t="shared" si="100"/>
        <v/>
      </c>
      <c r="Z315" s="18" t="str">
        <f t="shared" si="101"/>
        <v/>
      </c>
      <c r="AA315" s="18" t="str">
        <f t="shared" si="102"/>
        <v/>
      </c>
    </row>
    <row r="316" spans="1:27">
      <c r="A316" s="11">
        <v>42468</v>
      </c>
      <c r="B316" s="12">
        <v>1059.3499999999999</v>
      </c>
      <c r="C316" s="12">
        <v>1079.55</v>
      </c>
      <c r="D316" s="9">
        <f t="shared" si="88"/>
        <v>-8.2032908182613409E-3</v>
      </c>
      <c r="E316" s="9">
        <f t="shared" si="103"/>
        <v>-3.4415761564726283E-2</v>
      </c>
      <c r="F316" s="9">
        <f t="shared" si="104"/>
        <v>1.3680495754160254E-2</v>
      </c>
      <c r="G316" s="9">
        <f t="shared" si="105"/>
        <v>-3.634646117865712E-3</v>
      </c>
      <c r="H316" s="9">
        <f t="shared" si="106"/>
        <v>-6.5196877011586857E-2</v>
      </c>
      <c r="I316" s="9">
        <f t="shared" si="107"/>
        <v>1.9160468463647378</v>
      </c>
      <c r="J316" s="3">
        <f t="shared" si="108"/>
        <v>3.6475603979155935E-3</v>
      </c>
      <c r="K316" s="3">
        <f t="shared" si="108"/>
        <v>8.1243871690713423E-3</v>
      </c>
      <c r="L316" s="15" t="str">
        <f t="shared" si="109"/>
        <v>Enter Trade</v>
      </c>
      <c r="M316" s="12">
        <v>1.7706797098236196</v>
      </c>
      <c r="N316" s="15" t="str">
        <f t="shared" si="89"/>
        <v/>
      </c>
      <c r="O316" s="15" t="str">
        <f t="shared" si="90"/>
        <v>Enter Trade</v>
      </c>
      <c r="P316" s="15" t="str">
        <f t="shared" si="91"/>
        <v/>
      </c>
      <c r="Q316" s="15">
        <f t="shared" si="92"/>
        <v>1053.8</v>
      </c>
      <c r="R316" s="15" t="str">
        <f t="shared" si="93"/>
        <v/>
      </c>
      <c r="S316" s="15">
        <f t="shared" si="94"/>
        <v>1125.75</v>
      </c>
      <c r="T316" s="18" t="str">
        <f t="shared" si="95"/>
        <v/>
      </c>
      <c r="U316" s="18">
        <f t="shared" si="96"/>
        <v>6.014319809069169E-3</v>
      </c>
      <c r="V316" s="18" t="str">
        <f t="shared" si="97"/>
        <v/>
      </c>
      <c r="W316" s="18">
        <f t="shared" si="98"/>
        <v>-1.53933616128044E-2</v>
      </c>
      <c r="X316" s="18" t="str">
        <f t="shared" si="99"/>
        <v/>
      </c>
      <c r="Y316" s="18" t="str">
        <f t="shared" si="100"/>
        <v/>
      </c>
      <c r="Z316" s="18" t="str">
        <f t="shared" si="101"/>
        <v/>
      </c>
      <c r="AA316" s="18" t="str">
        <f t="shared" si="102"/>
        <v/>
      </c>
    </row>
    <row r="317" spans="1:27">
      <c r="A317" s="11">
        <v>42471</v>
      </c>
      <c r="B317" s="12">
        <v>1070.95</v>
      </c>
      <c r="C317" s="12">
        <v>1079.8</v>
      </c>
      <c r="D317" s="9">
        <f t="shared" si="88"/>
        <v>-3.5741279625562624E-3</v>
      </c>
      <c r="E317" s="9">
        <f t="shared" si="103"/>
        <v>-3.3469809752111321E-2</v>
      </c>
      <c r="F317" s="9">
        <f t="shared" si="104"/>
        <v>1.4792609778071751E-2</v>
      </c>
      <c r="G317" s="9">
        <f t="shared" si="105"/>
        <v>-1.8643775144987912E-4</v>
      </c>
      <c r="H317" s="9">
        <f t="shared" si="106"/>
        <v>-6.6753181752772756E-2</v>
      </c>
      <c r="I317" s="9">
        <f t="shared" si="107"/>
        <v>2.0209876578960242</v>
      </c>
      <c r="J317" s="3">
        <f t="shared" si="108"/>
        <v>1.0950110917071919E-2</v>
      </c>
      <c r="K317" s="3">
        <f t="shared" si="108"/>
        <v>2.3157797230327452E-4</v>
      </c>
      <c r="L317" s="15" t="str">
        <f t="shared" si="109"/>
        <v>Enter Trade</v>
      </c>
      <c r="M317" s="12">
        <v>1.7706797098236196</v>
      </c>
      <c r="N317" s="15" t="str">
        <f t="shared" si="89"/>
        <v/>
      </c>
      <c r="O317" s="15" t="str">
        <f t="shared" si="90"/>
        <v>Enter Trade</v>
      </c>
      <c r="P317" s="15" t="str">
        <f t="shared" si="91"/>
        <v/>
      </c>
      <c r="Q317" s="15">
        <f t="shared" si="92"/>
        <v>1053.8</v>
      </c>
      <c r="R317" s="15" t="str">
        <f t="shared" si="93"/>
        <v/>
      </c>
      <c r="S317" s="15">
        <f t="shared" si="94"/>
        <v>1125.75</v>
      </c>
      <c r="T317" s="18" t="str">
        <f t="shared" si="95"/>
        <v/>
      </c>
      <c r="U317" s="18">
        <f t="shared" si="96"/>
        <v>6.014319809069169E-3</v>
      </c>
      <c r="V317" s="18" t="str">
        <f t="shared" si="97"/>
        <v/>
      </c>
      <c r="W317" s="18">
        <f t="shared" si="98"/>
        <v>-1.53933616128044E-2</v>
      </c>
      <c r="X317" s="18" t="str">
        <f t="shared" si="99"/>
        <v/>
      </c>
      <c r="Y317" s="18" t="str">
        <f t="shared" si="100"/>
        <v/>
      </c>
      <c r="Z317" s="18" t="str">
        <f t="shared" si="101"/>
        <v/>
      </c>
      <c r="AA317" s="18" t="str">
        <f t="shared" si="102"/>
        <v/>
      </c>
    </row>
    <row r="318" spans="1:27">
      <c r="A318" s="11">
        <v>42472</v>
      </c>
      <c r="B318" s="12">
        <v>1063</v>
      </c>
      <c r="C318" s="12">
        <v>1090.5</v>
      </c>
      <c r="D318" s="9">
        <f t="shared" si="88"/>
        <v>-1.1092405391422306E-2</v>
      </c>
      <c r="E318" s="9">
        <f t="shared" si="103"/>
        <v>-3.2379954075096508E-2</v>
      </c>
      <c r="F318" s="9">
        <f t="shared" si="104"/>
        <v>1.5204883368400365E-2</v>
      </c>
      <c r="G318" s="9">
        <f t="shared" si="105"/>
        <v>1.8310335038043135E-3</v>
      </c>
      <c r="H318" s="9">
        <f t="shared" si="106"/>
        <v>-6.6590941653997329E-2</v>
      </c>
      <c r="I318" s="9">
        <f t="shared" si="107"/>
        <v>1.4000468249506717</v>
      </c>
      <c r="J318" s="3">
        <f t="shared" si="108"/>
        <v>-7.4233157477006815E-3</v>
      </c>
      <c r="K318" s="3">
        <f t="shared" si="108"/>
        <v>9.9092424523060246E-3</v>
      </c>
      <c r="L318" s="15" t="str">
        <f t="shared" si="109"/>
        <v/>
      </c>
      <c r="M318" s="12">
        <v>1.7706797098236196</v>
      </c>
      <c r="N318" s="15" t="str">
        <f t="shared" si="89"/>
        <v/>
      </c>
      <c r="O318" s="15" t="str">
        <f t="shared" si="90"/>
        <v>Enter Trade</v>
      </c>
      <c r="P318" s="15" t="str">
        <f t="shared" si="91"/>
        <v/>
      </c>
      <c r="Q318" s="15">
        <f t="shared" si="92"/>
        <v>1053.8</v>
      </c>
      <c r="R318" s="15" t="str">
        <f t="shared" si="93"/>
        <v/>
      </c>
      <c r="S318" s="15">
        <f t="shared" si="94"/>
        <v>1125.75</v>
      </c>
      <c r="T318" s="18" t="str">
        <f t="shared" si="95"/>
        <v/>
      </c>
      <c r="U318" s="18">
        <f t="shared" si="96"/>
        <v>6.014319809069169E-3</v>
      </c>
      <c r="V318" s="18" t="str">
        <f t="shared" si="97"/>
        <v/>
      </c>
      <c r="W318" s="18">
        <f t="shared" si="98"/>
        <v>-1.53933616128044E-2</v>
      </c>
      <c r="X318" s="18" t="str">
        <f t="shared" si="99"/>
        <v/>
      </c>
      <c r="Y318" s="18" t="str">
        <f t="shared" si="100"/>
        <v/>
      </c>
      <c r="Z318" s="18" t="str">
        <f t="shared" si="101"/>
        <v/>
      </c>
      <c r="AA318" s="18" t="str">
        <f t="shared" si="102"/>
        <v/>
      </c>
    </row>
    <row r="319" spans="1:27">
      <c r="A319" s="11">
        <v>42473</v>
      </c>
      <c r="B319" s="12">
        <v>1081.75</v>
      </c>
      <c r="C319" s="12">
        <v>1114.95</v>
      </c>
      <c r="D319" s="9">
        <f t="shared" si="88"/>
        <v>-1.3128487987868771E-2</v>
      </c>
      <c r="E319" s="9">
        <f t="shared" si="103"/>
        <v>-3.1484450595275978E-2</v>
      </c>
      <c r="F319" s="9">
        <f t="shared" si="104"/>
        <v>1.5528682619384775E-2</v>
      </c>
      <c r="G319" s="9">
        <f t="shared" si="105"/>
        <v>3.4550852983397662E-3</v>
      </c>
      <c r="H319" s="9">
        <f t="shared" si="106"/>
        <v>-6.6423986488891723E-2</v>
      </c>
      <c r="I319" s="9">
        <f t="shared" si="107"/>
        <v>1.1820682447648896</v>
      </c>
      <c r="J319" s="3">
        <f t="shared" si="108"/>
        <v>1.7638758231420509E-2</v>
      </c>
      <c r="K319" s="3">
        <f t="shared" si="108"/>
        <v>2.2420907840440207E-2</v>
      </c>
      <c r="L319" s="15" t="str">
        <f t="shared" si="109"/>
        <v/>
      </c>
      <c r="M319" s="12">
        <v>1.7706797098236196</v>
      </c>
      <c r="N319" s="15" t="str">
        <f t="shared" si="89"/>
        <v/>
      </c>
      <c r="O319" s="15" t="str">
        <f t="shared" si="90"/>
        <v>Enter Trade</v>
      </c>
      <c r="P319" s="15" t="str">
        <f t="shared" si="91"/>
        <v/>
      </c>
      <c r="Q319" s="15">
        <f t="shared" si="92"/>
        <v>1053.8</v>
      </c>
      <c r="R319" s="15" t="str">
        <f t="shared" si="93"/>
        <v/>
      </c>
      <c r="S319" s="15">
        <f t="shared" si="94"/>
        <v>1125.75</v>
      </c>
      <c r="T319" s="18" t="str">
        <f t="shared" si="95"/>
        <v/>
      </c>
      <c r="U319" s="18">
        <f t="shared" si="96"/>
        <v>6.014319809069169E-3</v>
      </c>
      <c r="V319" s="18" t="str">
        <f t="shared" si="97"/>
        <v/>
      </c>
      <c r="W319" s="18">
        <f t="shared" si="98"/>
        <v>-1.53933616128044E-2</v>
      </c>
      <c r="X319" s="18" t="str">
        <f t="shared" si="99"/>
        <v/>
      </c>
      <c r="Y319" s="18" t="str">
        <f t="shared" si="100"/>
        <v/>
      </c>
      <c r="Z319" s="18" t="str">
        <f t="shared" si="101"/>
        <v/>
      </c>
      <c r="AA319" s="18" t="str">
        <f t="shared" si="102"/>
        <v/>
      </c>
    </row>
    <row r="320" spans="1:27">
      <c r="A320" s="11">
        <v>42478</v>
      </c>
      <c r="B320" s="12">
        <v>1087.8</v>
      </c>
      <c r="C320" s="12">
        <v>1132.4000000000001</v>
      </c>
      <c r="D320" s="9">
        <f t="shared" si="88"/>
        <v>-1.745080621391313E-2</v>
      </c>
      <c r="E320" s="9">
        <f t="shared" si="103"/>
        <v>-3.0805160055531987E-2</v>
      </c>
      <c r="F320" s="9">
        <f t="shared" si="104"/>
        <v>1.5686475288284315E-2</v>
      </c>
      <c r="G320" s="9">
        <f t="shared" si="105"/>
        <v>4.4894093431077225E-3</v>
      </c>
      <c r="H320" s="9">
        <f t="shared" si="106"/>
        <v>-6.6099729454171696E-2</v>
      </c>
      <c r="I320" s="9">
        <f t="shared" si="107"/>
        <v>0.85132916070653308</v>
      </c>
      <c r="J320" s="3">
        <f t="shared" si="108"/>
        <v>5.5927894615206419E-3</v>
      </c>
      <c r="K320" s="3">
        <f t="shared" si="108"/>
        <v>1.5650926050495579E-2</v>
      </c>
      <c r="L320" s="15" t="str">
        <f t="shared" si="109"/>
        <v/>
      </c>
      <c r="M320" s="12">
        <v>1.7706797098236196</v>
      </c>
      <c r="N320" s="15" t="str">
        <f t="shared" si="89"/>
        <v/>
      </c>
      <c r="O320" s="15" t="str">
        <f t="shared" si="90"/>
        <v>Enter Trade</v>
      </c>
      <c r="P320" s="15" t="str">
        <f t="shared" si="91"/>
        <v/>
      </c>
      <c r="Q320" s="15">
        <f t="shared" si="92"/>
        <v>1053.8</v>
      </c>
      <c r="R320" s="15" t="str">
        <f t="shared" si="93"/>
        <v/>
      </c>
      <c r="S320" s="15">
        <f t="shared" si="94"/>
        <v>1125.75</v>
      </c>
      <c r="T320" s="18" t="str">
        <f t="shared" si="95"/>
        <v/>
      </c>
      <c r="U320" s="18">
        <f t="shared" si="96"/>
        <v>6.014319809069169E-3</v>
      </c>
      <c r="V320" s="18" t="str">
        <f t="shared" si="97"/>
        <v/>
      </c>
      <c r="W320" s="18">
        <f t="shared" si="98"/>
        <v>-1.53933616128044E-2</v>
      </c>
      <c r="X320" s="18" t="str">
        <f t="shared" si="99"/>
        <v/>
      </c>
      <c r="Y320" s="18" t="str">
        <f t="shared" si="100"/>
        <v/>
      </c>
      <c r="Z320" s="18" t="str">
        <f t="shared" si="101"/>
        <v/>
      </c>
      <c r="AA320" s="18" t="str">
        <f t="shared" si="102"/>
        <v/>
      </c>
    </row>
    <row r="321" spans="1:27">
      <c r="A321" s="11">
        <v>42480</v>
      </c>
      <c r="B321" s="12">
        <v>1097.8499999999999</v>
      </c>
      <c r="C321" s="12">
        <v>1140</v>
      </c>
      <c r="D321" s="9">
        <f t="shared" si="88"/>
        <v>-1.6361845122608382E-2</v>
      </c>
      <c r="E321" s="9">
        <f t="shared" si="103"/>
        <v>-3.0147248626365485E-2</v>
      </c>
      <c r="F321" s="9">
        <f t="shared" si="104"/>
        <v>1.5869616266649005E-2</v>
      </c>
      <c r="G321" s="9">
        <f t="shared" si="105"/>
        <v>5.5593879735947767E-3</v>
      </c>
      <c r="H321" s="9">
        <f t="shared" si="106"/>
        <v>-6.5853885226325751E-2</v>
      </c>
      <c r="I321" s="9">
        <f t="shared" si="107"/>
        <v>0.86866646755208532</v>
      </c>
      <c r="J321" s="3">
        <f t="shared" si="108"/>
        <v>9.2388306674020537E-3</v>
      </c>
      <c r="K321" s="3">
        <f t="shared" si="108"/>
        <v>6.7114093959730736E-3</v>
      </c>
      <c r="L321" s="15" t="str">
        <f t="shared" si="109"/>
        <v/>
      </c>
      <c r="M321" s="12">
        <v>1.7706797098236196</v>
      </c>
      <c r="N321" s="15" t="str">
        <f t="shared" si="89"/>
        <v/>
      </c>
      <c r="O321" s="15" t="str">
        <f t="shared" si="90"/>
        <v>Enter Trade</v>
      </c>
      <c r="P321" s="15" t="str">
        <f t="shared" si="91"/>
        <v/>
      </c>
      <c r="Q321" s="15">
        <f t="shared" si="92"/>
        <v>1053.8</v>
      </c>
      <c r="R321" s="15" t="str">
        <f t="shared" si="93"/>
        <v/>
      </c>
      <c r="S321" s="15">
        <f t="shared" si="94"/>
        <v>1125.75</v>
      </c>
      <c r="T321" s="18" t="str">
        <f t="shared" si="95"/>
        <v/>
      </c>
      <c r="U321" s="18">
        <f t="shared" si="96"/>
        <v>6.014319809069169E-3</v>
      </c>
      <c r="V321" s="18" t="str">
        <f t="shared" si="97"/>
        <v/>
      </c>
      <c r="W321" s="18">
        <f t="shared" si="98"/>
        <v>-1.53933616128044E-2</v>
      </c>
      <c r="X321" s="18" t="str">
        <f t="shared" si="99"/>
        <v/>
      </c>
      <c r="Y321" s="18" t="str">
        <f t="shared" si="100"/>
        <v/>
      </c>
      <c r="Z321" s="18" t="str">
        <f t="shared" si="101"/>
        <v/>
      </c>
      <c r="AA321" s="18" t="str">
        <f t="shared" si="102"/>
        <v/>
      </c>
    </row>
    <row r="322" spans="1:27">
      <c r="A322" s="11">
        <v>42481</v>
      </c>
      <c r="B322" s="12">
        <v>1091.1500000000001</v>
      </c>
      <c r="C322" s="12">
        <v>1150.0999999999999</v>
      </c>
      <c r="D322" s="9">
        <f t="shared" si="88"/>
        <v>-2.2851146449970869E-2</v>
      </c>
      <c r="E322" s="9">
        <f t="shared" si="103"/>
        <v>-2.9638977981920101E-2</v>
      </c>
      <c r="F322" s="9">
        <f t="shared" si="104"/>
        <v>1.5850318447506489E-2</v>
      </c>
      <c r="G322" s="9">
        <f t="shared" si="105"/>
        <v>6.0242385249694962E-3</v>
      </c>
      <c r="H322" s="9">
        <f t="shared" si="106"/>
        <v>-6.5302194488809695E-2</v>
      </c>
      <c r="I322" s="9">
        <f t="shared" si="107"/>
        <v>0.42824575130331644</v>
      </c>
      <c r="J322" s="3">
        <f t="shared" si="108"/>
        <v>-6.1028373639384417E-3</v>
      </c>
      <c r="K322" s="3">
        <f t="shared" si="108"/>
        <v>8.8596491228069372E-3</v>
      </c>
      <c r="L322" s="15" t="str">
        <f t="shared" si="109"/>
        <v>Exit Trade</v>
      </c>
      <c r="M322" s="12">
        <v>0.42824575130331644</v>
      </c>
      <c r="N322" s="15" t="str">
        <f t="shared" si="89"/>
        <v>Exit Trade</v>
      </c>
      <c r="O322" s="15" t="str">
        <f t="shared" si="90"/>
        <v>Exit Trade</v>
      </c>
      <c r="P322" s="15">
        <f t="shared" si="91"/>
        <v>1091.1500000000001</v>
      </c>
      <c r="Q322" s="15">
        <f t="shared" si="92"/>
        <v>1091.1500000000001</v>
      </c>
      <c r="R322" s="15">
        <f t="shared" si="93"/>
        <v>1150.0999999999999</v>
      </c>
      <c r="S322" s="15">
        <f t="shared" si="94"/>
        <v>1150.0999999999999</v>
      </c>
      <c r="T322" s="18">
        <f t="shared" si="95"/>
        <v>-6.1028373639384417E-3</v>
      </c>
      <c r="U322" s="18">
        <f t="shared" si="96"/>
        <v>-6.1028373639384417E-3</v>
      </c>
      <c r="V322" s="18">
        <f t="shared" si="97"/>
        <v>8.8596491228069372E-3</v>
      </c>
      <c r="W322" s="18">
        <f t="shared" si="98"/>
        <v>8.8596491228069372E-3</v>
      </c>
      <c r="X322" s="18">
        <f t="shared" si="99"/>
        <v>-3.5443158094515148E-2</v>
      </c>
      <c r="Y322" s="18">
        <f t="shared" si="100"/>
        <v>2.1630024428158867E-2</v>
      </c>
      <c r="Z322" s="18">
        <f t="shared" si="101"/>
        <v>-1.3813133666356281E-2</v>
      </c>
      <c r="AA322" s="18">
        <f t="shared" si="102"/>
        <v>-6.9065668331781405E-3</v>
      </c>
    </row>
    <row r="323" spans="1:27">
      <c r="A323" s="11">
        <v>42482</v>
      </c>
      <c r="B323" s="12">
        <v>1092.1500000000001</v>
      </c>
      <c r="C323" s="12">
        <v>1131.9000000000001</v>
      </c>
      <c r="D323" s="9">
        <f t="shared" ref="D323:D386" si="110">LOG(B323/C323)</f>
        <v>-1.5525769813379529E-2</v>
      </c>
      <c r="E323" s="9">
        <f t="shared" si="103"/>
        <v>-2.8690014313023211E-2</v>
      </c>
      <c r="F323" s="9">
        <f t="shared" si="104"/>
        <v>1.5813379056335116E-2</v>
      </c>
      <c r="G323" s="9">
        <f t="shared" si="105"/>
        <v>6.8900885637308007E-3</v>
      </c>
      <c r="H323" s="9">
        <f t="shared" si="106"/>
        <v>-6.4270117189777223E-2</v>
      </c>
      <c r="I323" s="9">
        <f t="shared" si="107"/>
        <v>0.83247511191289991</v>
      </c>
      <c r="J323" s="3">
        <f t="shared" si="108"/>
        <v>9.1646428080465554E-4</v>
      </c>
      <c r="K323" s="3">
        <f t="shared" si="108"/>
        <v>-1.5824710894704653E-2</v>
      </c>
      <c r="L323" s="15" t="str">
        <f t="shared" si="109"/>
        <v/>
      </c>
      <c r="M323" s="12">
        <v>0.42824575130331644</v>
      </c>
      <c r="N323" s="15" t="str">
        <f t="shared" si="89"/>
        <v/>
      </c>
      <c r="O323" s="15" t="str">
        <f t="shared" si="90"/>
        <v>Exit Trade</v>
      </c>
      <c r="P323" s="15" t="str">
        <f t="shared" si="91"/>
        <v/>
      </c>
      <c r="Q323" s="15">
        <f t="shared" si="92"/>
        <v>1091.1500000000001</v>
      </c>
      <c r="R323" s="15" t="str">
        <f t="shared" si="93"/>
        <v/>
      </c>
      <c r="S323" s="15">
        <f t="shared" si="94"/>
        <v>1150.0999999999999</v>
      </c>
      <c r="T323" s="18" t="str">
        <f t="shared" si="95"/>
        <v/>
      </c>
      <c r="U323" s="18">
        <f t="shared" si="96"/>
        <v>-6.1028373639384417E-3</v>
      </c>
      <c r="V323" s="18" t="str">
        <f t="shared" si="97"/>
        <v/>
      </c>
      <c r="W323" s="18">
        <f t="shared" si="98"/>
        <v>8.8596491228069372E-3</v>
      </c>
      <c r="X323" s="18" t="str">
        <f t="shared" si="99"/>
        <v/>
      </c>
      <c r="Y323" s="18" t="str">
        <f t="shared" si="100"/>
        <v/>
      </c>
      <c r="Z323" s="18" t="str">
        <f t="shared" si="101"/>
        <v/>
      </c>
      <c r="AA323" s="18" t="str">
        <f t="shared" si="102"/>
        <v/>
      </c>
    </row>
    <row r="324" spans="1:27">
      <c r="A324" s="11">
        <v>42485</v>
      </c>
      <c r="B324" s="12">
        <v>1093.25</v>
      </c>
      <c r="C324" s="12">
        <v>1112</v>
      </c>
      <c r="D324" s="9">
        <f t="shared" si="110"/>
        <v>-7.385301229144047E-3</v>
      </c>
      <c r="E324" s="9">
        <f t="shared" si="103"/>
        <v>-2.7474202524674973E-2</v>
      </c>
      <c r="F324" s="9">
        <f t="shared" si="104"/>
        <v>1.6007813408724599E-2</v>
      </c>
      <c r="G324" s="9">
        <f t="shared" si="105"/>
        <v>8.5433776449553717E-3</v>
      </c>
      <c r="H324" s="9">
        <f t="shared" si="106"/>
        <v>-6.3491782694305318E-2</v>
      </c>
      <c r="I324" s="9">
        <f t="shared" si="107"/>
        <v>1.2549434943177216</v>
      </c>
      <c r="J324" s="3">
        <f t="shared" si="108"/>
        <v>1.0071876573729882E-3</v>
      </c>
      <c r="K324" s="3">
        <f t="shared" si="108"/>
        <v>-1.7581058397385007E-2</v>
      </c>
      <c r="L324" s="15" t="str">
        <f t="shared" si="109"/>
        <v/>
      </c>
      <c r="M324" s="12">
        <v>0.42824575130331644</v>
      </c>
      <c r="N324" s="15" t="str">
        <f t="shared" si="89"/>
        <v/>
      </c>
      <c r="O324" s="15" t="str">
        <f t="shared" si="90"/>
        <v>Exit Trade</v>
      </c>
      <c r="P324" s="15" t="str">
        <f t="shared" si="91"/>
        <v/>
      </c>
      <c r="Q324" s="15">
        <f t="shared" si="92"/>
        <v>1091.1500000000001</v>
      </c>
      <c r="R324" s="15" t="str">
        <f t="shared" si="93"/>
        <v/>
      </c>
      <c r="S324" s="15">
        <f t="shared" si="94"/>
        <v>1150.0999999999999</v>
      </c>
      <c r="T324" s="18" t="str">
        <f t="shared" si="95"/>
        <v/>
      </c>
      <c r="U324" s="18">
        <f t="shared" si="96"/>
        <v>-6.1028373639384417E-3</v>
      </c>
      <c r="V324" s="18" t="str">
        <f t="shared" si="97"/>
        <v/>
      </c>
      <c r="W324" s="18">
        <f t="shared" si="98"/>
        <v>8.8596491228069372E-3</v>
      </c>
      <c r="X324" s="18" t="str">
        <f t="shared" si="99"/>
        <v/>
      </c>
      <c r="Y324" s="18" t="str">
        <f t="shared" si="100"/>
        <v/>
      </c>
      <c r="Z324" s="18" t="str">
        <f t="shared" si="101"/>
        <v/>
      </c>
      <c r="AA324" s="18" t="str">
        <f t="shared" si="102"/>
        <v/>
      </c>
    </row>
    <row r="325" spans="1:27">
      <c r="A325" s="11">
        <v>42486</v>
      </c>
      <c r="B325" s="12">
        <v>1113.8499999999999</v>
      </c>
      <c r="C325" s="12">
        <v>1127.3</v>
      </c>
      <c r="D325" s="9">
        <f t="shared" si="110"/>
        <v>-5.2127978141278224E-3</v>
      </c>
      <c r="E325" s="9">
        <f t="shared" si="103"/>
        <v>-2.5872864996850698E-2</v>
      </c>
      <c r="F325" s="9">
        <f t="shared" si="104"/>
        <v>1.5740735462679536E-2</v>
      </c>
      <c r="G325" s="9">
        <f t="shared" si="105"/>
        <v>9.5437897941782583E-3</v>
      </c>
      <c r="H325" s="9">
        <f t="shared" si="106"/>
        <v>-6.1289519787879651E-2</v>
      </c>
      <c r="I325" s="9">
        <f t="shared" si="107"/>
        <v>1.3125223552423468</v>
      </c>
      <c r="J325" s="3">
        <f t="shared" si="108"/>
        <v>1.8842899611250775E-2</v>
      </c>
      <c r="K325" s="3">
        <f t="shared" si="108"/>
        <v>1.3758992805755354E-2</v>
      </c>
      <c r="L325" s="15" t="str">
        <f t="shared" si="109"/>
        <v/>
      </c>
      <c r="M325" s="12">
        <v>0.42824575130331644</v>
      </c>
      <c r="N325" s="15" t="str">
        <f t="shared" si="89"/>
        <v/>
      </c>
      <c r="O325" s="15" t="str">
        <f t="shared" si="90"/>
        <v>Exit Trade</v>
      </c>
      <c r="P325" s="15" t="str">
        <f t="shared" si="91"/>
        <v/>
      </c>
      <c r="Q325" s="15">
        <f t="shared" si="92"/>
        <v>1091.1500000000001</v>
      </c>
      <c r="R325" s="15" t="str">
        <f t="shared" si="93"/>
        <v/>
      </c>
      <c r="S325" s="15">
        <f t="shared" si="94"/>
        <v>1150.0999999999999</v>
      </c>
      <c r="T325" s="18" t="str">
        <f t="shared" si="95"/>
        <v/>
      </c>
      <c r="U325" s="18">
        <f t="shared" si="96"/>
        <v>-6.1028373639384417E-3</v>
      </c>
      <c r="V325" s="18" t="str">
        <f t="shared" si="97"/>
        <v/>
      </c>
      <c r="W325" s="18">
        <f t="shared" si="98"/>
        <v>8.8596491228069372E-3</v>
      </c>
      <c r="X325" s="18" t="str">
        <f t="shared" si="99"/>
        <v/>
      </c>
      <c r="Y325" s="18" t="str">
        <f t="shared" si="100"/>
        <v/>
      </c>
      <c r="Z325" s="18" t="str">
        <f t="shared" si="101"/>
        <v/>
      </c>
      <c r="AA325" s="18" t="str">
        <f t="shared" si="102"/>
        <v/>
      </c>
    </row>
    <row r="326" spans="1:27">
      <c r="A326" s="11">
        <v>42487</v>
      </c>
      <c r="B326" s="12">
        <v>1124.2</v>
      </c>
      <c r="C326" s="12">
        <v>1121.5</v>
      </c>
      <c r="D326" s="9">
        <f t="shared" si="110"/>
        <v>1.0443030379324297E-3</v>
      </c>
      <c r="E326" s="9">
        <f t="shared" si="103"/>
        <v>-2.4440715922957167E-2</v>
      </c>
      <c r="F326" s="9">
        <f t="shared" si="104"/>
        <v>1.6178783753659286E-2</v>
      </c>
      <c r="G326" s="9">
        <f t="shared" si="105"/>
        <v>1.1961547522776225E-2</v>
      </c>
      <c r="H326" s="9">
        <f t="shared" si="106"/>
        <v>-6.0842979368690556E-2</v>
      </c>
      <c r="I326" s="9">
        <f t="shared" si="107"/>
        <v>1.5752122872107392</v>
      </c>
      <c r="J326" s="3">
        <f t="shared" si="108"/>
        <v>9.2920949858599795E-3</v>
      </c>
      <c r="K326" s="3">
        <f t="shared" si="108"/>
        <v>-5.1450368136254365E-3</v>
      </c>
      <c r="L326" s="15" t="str">
        <f t="shared" si="109"/>
        <v>Enter Trade</v>
      </c>
      <c r="M326" s="12">
        <v>1.5752122872107392</v>
      </c>
      <c r="N326" s="15" t="str">
        <f t="shared" si="89"/>
        <v>Enter Trade</v>
      </c>
      <c r="O326" s="15" t="str">
        <f t="shared" si="90"/>
        <v>Enter Trade</v>
      </c>
      <c r="P326" s="15">
        <f t="shared" si="91"/>
        <v>1124.2</v>
      </c>
      <c r="Q326" s="15">
        <f t="shared" si="92"/>
        <v>1124.2</v>
      </c>
      <c r="R326" s="15">
        <f t="shared" si="93"/>
        <v>1121.5</v>
      </c>
      <c r="S326" s="15">
        <f t="shared" si="94"/>
        <v>1121.5</v>
      </c>
      <c r="T326" s="18">
        <f t="shared" si="95"/>
        <v>9.2920949858599795E-3</v>
      </c>
      <c r="U326" s="18">
        <f t="shared" si="96"/>
        <v>9.2920949858599795E-3</v>
      </c>
      <c r="V326" s="18">
        <f t="shared" si="97"/>
        <v>-5.1450368136254365E-3</v>
      </c>
      <c r="W326" s="18">
        <f t="shared" si="98"/>
        <v>-5.1450368136254365E-3</v>
      </c>
      <c r="X326" s="18" t="str">
        <f t="shared" si="99"/>
        <v/>
      </c>
      <c r="Y326" s="18" t="str">
        <f t="shared" si="100"/>
        <v/>
      </c>
      <c r="Z326" s="18" t="str">
        <f t="shared" si="101"/>
        <v/>
      </c>
      <c r="AA326" s="18" t="str">
        <f t="shared" si="102"/>
        <v/>
      </c>
    </row>
    <row r="327" spans="1:27">
      <c r="A327" s="11">
        <v>42488</v>
      </c>
      <c r="B327" s="12">
        <v>1113.95</v>
      </c>
      <c r="C327" s="12">
        <v>1085.55</v>
      </c>
      <c r="D327" s="9">
        <f t="shared" si="110"/>
        <v>1.1215866147515692E-2</v>
      </c>
      <c r="E327" s="9">
        <f t="shared" si="103"/>
        <v>-2.2308395924868593E-2</v>
      </c>
      <c r="F327" s="9">
        <f t="shared" si="104"/>
        <v>1.6530222556622537E-2</v>
      </c>
      <c r="G327" s="9">
        <f t="shared" si="105"/>
        <v>1.4884604827532115E-2</v>
      </c>
      <c r="H327" s="9">
        <f t="shared" si="106"/>
        <v>-5.9501396677269301E-2</v>
      </c>
      <c r="I327" s="9">
        <f t="shared" si="107"/>
        <v>2.0280587244092119</v>
      </c>
      <c r="J327" s="3">
        <f t="shared" si="108"/>
        <v>-9.1175947340330892E-3</v>
      </c>
      <c r="K327" s="3">
        <f t="shared" si="108"/>
        <v>-3.2055283102987109E-2</v>
      </c>
      <c r="L327" s="15" t="str">
        <f t="shared" si="109"/>
        <v>Enter Trade</v>
      </c>
      <c r="M327" s="12">
        <v>1.5752122872107392</v>
      </c>
      <c r="N327" s="15" t="str">
        <f t="shared" si="89"/>
        <v/>
      </c>
      <c r="O327" s="15" t="str">
        <f t="shared" si="90"/>
        <v>Enter Trade</v>
      </c>
      <c r="P327" s="15" t="str">
        <f t="shared" si="91"/>
        <v/>
      </c>
      <c r="Q327" s="15">
        <f t="shared" si="92"/>
        <v>1124.2</v>
      </c>
      <c r="R327" s="15" t="str">
        <f t="shared" si="93"/>
        <v/>
      </c>
      <c r="S327" s="15">
        <f t="shared" si="94"/>
        <v>1121.5</v>
      </c>
      <c r="T327" s="18" t="str">
        <f t="shared" si="95"/>
        <v/>
      </c>
      <c r="U327" s="18">
        <f t="shared" si="96"/>
        <v>9.2920949858599795E-3</v>
      </c>
      <c r="V327" s="18" t="str">
        <f t="shared" si="97"/>
        <v/>
      </c>
      <c r="W327" s="18">
        <f t="shared" si="98"/>
        <v>-5.1450368136254365E-3</v>
      </c>
      <c r="X327" s="18" t="str">
        <f t="shared" si="99"/>
        <v/>
      </c>
      <c r="Y327" s="18" t="str">
        <f t="shared" si="100"/>
        <v/>
      </c>
      <c r="Z327" s="18" t="str">
        <f t="shared" si="101"/>
        <v/>
      </c>
      <c r="AA327" s="18" t="str">
        <f t="shared" si="102"/>
        <v/>
      </c>
    </row>
    <row r="328" spans="1:27">
      <c r="A328" s="11">
        <v>42489</v>
      </c>
      <c r="B328" s="12">
        <v>1132.3499999999999</v>
      </c>
      <c r="C328" s="12">
        <v>1088.45</v>
      </c>
      <c r="D328" s="9">
        <f t="shared" si="110"/>
        <v>1.7172200726525054E-2</v>
      </c>
      <c r="E328" s="9">
        <f t="shared" si="103"/>
        <v>-1.9990775735406766E-2</v>
      </c>
      <c r="F328" s="9">
        <f t="shared" si="104"/>
        <v>1.7038387935958049E-2</v>
      </c>
      <c r="G328" s="9">
        <f t="shared" si="105"/>
        <v>1.8345597120498845E-2</v>
      </c>
      <c r="H328" s="9">
        <f t="shared" si="106"/>
        <v>-5.8327148591312376E-2</v>
      </c>
      <c r="I328" s="9">
        <f t="shared" si="107"/>
        <v>2.1811321940559036</v>
      </c>
      <c r="J328" s="3">
        <f t="shared" si="108"/>
        <v>1.6517797028591824E-2</v>
      </c>
      <c r="K328" s="3">
        <f t="shared" si="108"/>
        <v>2.6714568651836313E-3</v>
      </c>
      <c r="L328" s="15" t="str">
        <f t="shared" si="109"/>
        <v>Enter Trade</v>
      </c>
      <c r="M328" s="12">
        <v>1.5752122872107392</v>
      </c>
      <c r="N328" s="15" t="str">
        <f t="shared" si="89"/>
        <v/>
      </c>
      <c r="O328" s="15" t="str">
        <f t="shared" si="90"/>
        <v>Enter Trade</v>
      </c>
      <c r="P328" s="15" t="str">
        <f t="shared" si="91"/>
        <v/>
      </c>
      <c r="Q328" s="15">
        <f t="shared" si="92"/>
        <v>1124.2</v>
      </c>
      <c r="R328" s="15" t="str">
        <f t="shared" si="93"/>
        <v/>
      </c>
      <c r="S328" s="15">
        <f t="shared" si="94"/>
        <v>1121.5</v>
      </c>
      <c r="T328" s="18" t="str">
        <f t="shared" si="95"/>
        <v/>
      </c>
      <c r="U328" s="18">
        <f t="shared" si="96"/>
        <v>9.2920949858599795E-3</v>
      </c>
      <c r="V328" s="18" t="str">
        <f t="shared" si="97"/>
        <v/>
      </c>
      <c r="W328" s="18">
        <f t="shared" si="98"/>
        <v>-5.1450368136254365E-3</v>
      </c>
      <c r="X328" s="18" t="str">
        <f t="shared" si="99"/>
        <v/>
      </c>
      <c r="Y328" s="18" t="str">
        <f t="shared" si="100"/>
        <v/>
      </c>
      <c r="Z328" s="18" t="str">
        <f t="shared" si="101"/>
        <v/>
      </c>
      <c r="AA328" s="18" t="str">
        <f t="shared" si="102"/>
        <v/>
      </c>
    </row>
    <row r="329" spans="1:27">
      <c r="A329" s="11">
        <v>42492</v>
      </c>
      <c r="B329" s="12">
        <v>1117.6500000000001</v>
      </c>
      <c r="C329" s="12">
        <v>1091.9000000000001</v>
      </c>
      <c r="D329" s="9">
        <f t="shared" si="110"/>
        <v>1.0122956462606601E-2</v>
      </c>
      <c r="E329" s="9">
        <f t="shared" si="103"/>
        <v>-1.7914409074006335E-2</v>
      </c>
      <c r="F329" s="9">
        <f t="shared" si="104"/>
        <v>1.6775407491543482E-2</v>
      </c>
      <c r="G329" s="9">
        <f t="shared" si="105"/>
        <v>1.9830257781966502E-2</v>
      </c>
      <c r="H329" s="9">
        <f t="shared" si="106"/>
        <v>-5.5659075929979172E-2</v>
      </c>
      <c r="I329" s="9">
        <f t="shared" si="107"/>
        <v>1.6713373759025902</v>
      </c>
      <c r="J329" s="3">
        <f t="shared" si="108"/>
        <v>-1.2981851900913869E-2</v>
      </c>
      <c r="K329" s="3">
        <f t="shared" si="108"/>
        <v>3.1696449078965918E-3</v>
      </c>
      <c r="L329" s="15" t="str">
        <f t="shared" si="109"/>
        <v>Enter Trade</v>
      </c>
      <c r="M329" s="12">
        <v>1.5752122872107392</v>
      </c>
      <c r="N329" s="15" t="str">
        <f t="shared" si="89"/>
        <v/>
      </c>
      <c r="O329" s="15" t="str">
        <f t="shared" si="90"/>
        <v>Enter Trade</v>
      </c>
      <c r="P329" s="15" t="str">
        <f t="shared" si="91"/>
        <v/>
      </c>
      <c r="Q329" s="15">
        <f t="shared" si="92"/>
        <v>1124.2</v>
      </c>
      <c r="R329" s="15" t="str">
        <f t="shared" si="93"/>
        <v/>
      </c>
      <c r="S329" s="15">
        <f t="shared" si="94"/>
        <v>1121.5</v>
      </c>
      <c r="T329" s="18" t="str">
        <f t="shared" si="95"/>
        <v/>
      </c>
      <c r="U329" s="18">
        <f t="shared" si="96"/>
        <v>9.2920949858599795E-3</v>
      </c>
      <c r="V329" s="18" t="str">
        <f t="shared" si="97"/>
        <v/>
      </c>
      <c r="W329" s="18">
        <f t="shared" si="98"/>
        <v>-5.1450368136254365E-3</v>
      </c>
      <c r="X329" s="18" t="str">
        <f t="shared" si="99"/>
        <v/>
      </c>
      <c r="Y329" s="18" t="str">
        <f t="shared" si="100"/>
        <v/>
      </c>
      <c r="Z329" s="18" t="str">
        <f t="shared" si="101"/>
        <v/>
      </c>
      <c r="AA329" s="18" t="str">
        <f t="shared" si="102"/>
        <v/>
      </c>
    </row>
    <row r="330" spans="1:27">
      <c r="A330" s="11">
        <v>42493</v>
      </c>
      <c r="B330" s="12">
        <v>1118</v>
      </c>
      <c r="C330" s="12">
        <v>1099.5999999999999</v>
      </c>
      <c r="D330" s="9">
        <f t="shared" si="110"/>
        <v>7.2070723789736633E-3</v>
      </c>
      <c r="E330" s="9">
        <f t="shared" si="103"/>
        <v>-1.6527263600839989E-2</v>
      </c>
      <c r="F330" s="9">
        <f t="shared" si="104"/>
        <v>1.7082319021131474E-2</v>
      </c>
      <c r="G330" s="9">
        <f t="shared" si="105"/>
        <v>2.1907954196705826E-2</v>
      </c>
      <c r="H330" s="9">
        <f t="shared" si="106"/>
        <v>-5.4962481398385804E-2</v>
      </c>
      <c r="I330" s="9">
        <f t="shared" si="107"/>
        <v>1.3894094795006102</v>
      </c>
      <c r="J330" s="3">
        <f t="shared" si="108"/>
        <v>3.131570706392064E-4</v>
      </c>
      <c r="K330" s="3">
        <f t="shared" si="108"/>
        <v>7.0519278322189009E-3</v>
      </c>
      <c r="L330" s="15" t="str">
        <f t="shared" si="109"/>
        <v/>
      </c>
      <c r="M330" s="12">
        <v>1.5752122872107392</v>
      </c>
      <c r="N330" s="15" t="str">
        <f t="shared" si="89"/>
        <v/>
      </c>
      <c r="O330" s="15" t="str">
        <f t="shared" si="90"/>
        <v>Enter Trade</v>
      </c>
      <c r="P330" s="15" t="str">
        <f t="shared" si="91"/>
        <v/>
      </c>
      <c r="Q330" s="15">
        <f t="shared" si="92"/>
        <v>1124.2</v>
      </c>
      <c r="R330" s="15" t="str">
        <f t="shared" si="93"/>
        <v/>
      </c>
      <c r="S330" s="15">
        <f t="shared" si="94"/>
        <v>1121.5</v>
      </c>
      <c r="T330" s="18" t="str">
        <f t="shared" si="95"/>
        <v/>
      </c>
      <c r="U330" s="18">
        <f t="shared" si="96"/>
        <v>9.2920949858599795E-3</v>
      </c>
      <c r="V330" s="18" t="str">
        <f t="shared" si="97"/>
        <v/>
      </c>
      <c r="W330" s="18">
        <f t="shared" si="98"/>
        <v>-5.1450368136254365E-3</v>
      </c>
      <c r="X330" s="18" t="str">
        <f t="shared" si="99"/>
        <v/>
      </c>
      <c r="Y330" s="18" t="str">
        <f t="shared" si="100"/>
        <v/>
      </c>
      <c r="Z330" s="18" t="str">
        <f t="shared" si="101"/>
        <v/>
      </c>
      <c r="AA330" s="18" t="str">
        <f t="shared" si="102"/>
        <v/>
      </c>
    </row>
    <row r="331" spans="1:27">
      <c r="A331" s="11">
        <v>42494</v>
      </c>
      <c r="B331" s="12">
        <v>1127.3499999999999</v>
      </c>
      <c r="C331" s="12">
        <v>1129.9000000000001</v>
      </c>
      <c r="D331" s="9">
        <f t="shared" si="110"/>
        <v>-9.8123947277955754E-4</v>
      </c>
      <c r="E331" s="9">
        <f t="shared" si="103"/>
        <v>-1.5276898860749214E-2</v>
      </c>
      <c r="F331" s="9">
        <f t="shared" si="104"/>
        <v>1.6789448607443205E-2</v>
      </c>
      <c r="G331" s="9">
        <f t="shared" si="105"/>
        <v>2.2499360505997996E-2</v>
      </c>
      <c r="H331" s="9">
        <f t="shared" si="106"/>
        <v>-5.3053158227496421E-2</v>
      </c>
      <c r="I331" s="9">
        <f t="shared" si="107"/>
        <v>0.85146687793141784</v>
      </c>
      <c r="J331" s="3">
        <f t="shared" si="108"/>
        <v>8.3631484794274673E-3</v>
      </c>
      <c r="K331" s="3">
        <f t="shared" si="108"/>
        <v>2.7555474718079471E-2</v>
      </c>
      <c r="L331" s="15" t="str">
        <f t="shared" si="109"/>
        <v/>
      </c>
      <c r="M331" s="12">
        <v>1.5752122872107392</v>
      </c>
      <c r="N331" s="15" t="str">
        <f t="shared" si="89"/>
        <v/>
      </c>
      <c r="O331" s="15" t="str">
        <f t="shared" si="90"/>
        <v>Enter Trade</v>
      </c>
      <c r="P331" s="15" t="str">
        <f t="shared" si="91"/>
        <v/>
      </c>
      <c r="Q331" s="15">
        <f t="shared" si="92"/>
        <v>1124.2</v>
      </c>
      <c r="R331" s="15" t="str">
        <f t="shared" si="93"/>
        <v/>
      </c>
      <c r="S331" s="15">
        <f t="shared" si="94"/>
        <v>1121.5</v>
      </c>
      <c r="T331" s="18" t="str">
        <f t="shared" si="95"/>
        <v/>
      </c>
      <c r="U331" s="18">
        <f t="shared" si="96"/>
        <v>9.2920949858599795E-3</v>
      </c>
      <c r="V331" s="18" t="str">
        <f t="shared" si="97"/>
        <v/>
      </c>
      <c r="W331" s="18">
        <f t="shared" si="98"/>
        <v>-5.1450368136254365E-3</v>
      </c>
      <c r="X331" s="18" t="str">
        <f t="shared" si="99"/>
        <v/>
      </c>
      <c r="Y331" s="18" t="str">
        <f t="shared" si="100"/>
        <v/>
      </c>
      <c r="Z331" s="18" t="str">
        <f t="shared" si="101"/>
        <v/>
      </c>
      <c r="AA331" s="18" t="str">
        <f t="shared" si="102"/>
        <v/>
      </c>
    </row>
    <row r="332" spans="1:27">
      <c r="A332" s="11">
        <v>42495</v>
      </c>
      <c r="B332" s="12">
        <v>1132.3</v>
      </c>
      <c r="C332" s="12">
        <v>1162.6500000000001</v>
      </c>
      <c r="D332" s="9">
        <f t="shared" si="110"/>
        <v>-1.1487488630112848E-2</v>
      </c>
      <c r="E332" s="9">
        <f t="shared" si="103"/>
        <v>-1.4438449567384014E-2</v>
      </c>
      <c r="F332" s="9">
        <f t="shared" si="104"/>
        <v>1.6306893231676608E-2</v>
      </c>
      <c r="G332" s="9">
        <f t="shared" si="105"/>
        <v>2.2252060203888355E-2</v>
      </c>
      <c r="H332" s="9">
        <f t="shared" si="106"/>
        <v>-5.1128959338656382E-2</v>
      </c>
      <c r="I332" s="9">
        <f t="shared" si="107"/>
        <v>0.18096401904066187</v>
      </c>
      <c r="J332" s="3">
        <f t="shared" si="108"/>
        <v>4.3908280480773904E-3</v>
      </c>
      <c r="K332" s="3">
        <f t="shared" si="108"/>
        <v>2.8984865917337815E-2</v>
      </c>
      <c r="L332" s="15" t="str">
        <f t="shared" si="109"/>
        <v>Exit Trade</v>
      </c>
      <c r="M332" s="12">
        <v>0.18096401904066187</v>
      </c>
      <c r="N332" s="15" t="str">
        <f t="shared" si="89"/>
        <v>Exit Trade</v>
      </c>
      <c r="O332" s="15" t="str">
        <f t="shared" si="90"/>
        <v>Exit Trade</v>
      </c>
      <c r="P332" s="15">
        <f t="shared" si="91"/>
        <v>1132.3</v>
      </c>
      <c r="Q332" s="15">
        <f t="shared" si="92"/>
        <v>1132.3</v>
      </c>
      <c r="R332" s="15">
        <f t="shared" si="93"/>
        <v>1162.6500000000001</v>
      </c>
      <c r="S332" s="15">
        <f t="shared" si="94"/>
        <v>1162.6500000000001</v>
      </c>
      <c r="T332" s="18">
        <f t="shared" si="95"/>
        <v>4.3908280480773904E-3</v>
      </c>
      <c r="U332" s="18">
        <f t="shared" si="96"/>
        <v>4.3908280480773904E-3</v>
      </c>
      <c r="V332" s="18">
        <f t="shared" si="97"/>
        <v>2.8984865917337815E-2</v>
      </c>
      <c r="W332" s="18">
        <f t="shared" si="98"/>
        <v>2.8984865917337815E-2</v>
      </c>
      <c r="X332" s="18">
        <f t="shared" si="99"/>
        <v>-7.2051236434798049E-3</v>
      </c>
      <c r="Y332" s="18">
        <f t="shared" si="100"/>
        <v>3.6691930450289956E-2</v>
      </c>
      <c r="Z332" s="18">
        <f t="shared" si="101"/>
        <v>2.9486806806810151E-2</v>
      </c>
      <c r="AA332" s="18">
        <f t="shared" si="102"/>
        <v>1.4743403403405075E-2</v>
      </c>
    </row>
    <row r="333" spans="1:27">
      <c r="A333" s="11">
        <v>42496</v>
      </c>
      <c r="B333" s="12">
        <v>1119.6500000000001</v>
      </c>
      <c r="C333" s="12">
        <v>1167.8</v>
      </c>
      <c r="D333" s="9">
        <f t="shared" si="110"/>
        <v>-1.828618648088574E-2</v>
      </c>
      <c r="E333" s="9">
        <f t="shared" si="103"/>
        <v>-1.3693080444422263E-2</v>
      </c>
      <c r="F333" s="9">
        <f t="shared" si="104"/>
        <v>1.556162866165188E-2</v>
      </c>
      <c r="G333" s="9">
        <f t="shared" si="105"/>
        <v>2.1320584044294471E-2</v>
      </c>
      <c r="H333" s="9">
        <f t="shared" si="106"/>
        <v>-4.8706744933138993E-2</v>
      </c>
      <c r="I333" s="9">
        <f t="shared" si="107"/>
        <v>-0.29515586937131782</v>
      </c>
      <c r="J333" s="3">
        <f t="shared" si="108"/>
        <v>-1.1171950896405426E-2</v>
      </c>
      <c r="K333" s="3">
        <f t="shared" si="108"/>
        <v>4.4295359738527182E-3</v>
      </c>
      <c r="L333" s="15" t="str">
        <f t="shared" si="109"/>
        <v>Exit Trade</v>
      </c>
      <c r="M333" s="12">
        <v>0.18096401904066187</v>
      </c>
      <c r="N333" s="15" t="str">
        <f t="shared" si="89"/>
        <v/>
      </c>
      <c r="O333" s="15" t="str">
        <f t="shared" si="90"/>
        <v>Exit Trade</v>
      </c>
      <c r="P333" s="15" t="str">
        <f t="shared" si="91"/>
        <v/>
      </c>
      <c r="Q333" s="15">
        <f t="shared" si="92"/>
        <v>1132.3</v>
      </c>
      <c r="R333" s="15" t="str">
        <f t="shared" si="93"/>
        <v/>
      </c>
      <c r="S333" s="15">
        <f t="shared" si="94"/>
        <v>1162.6500000000001</v>
      </c>
      <c r="T333" s="18" t="str">
        <f t="shared" si="95"/>
        <v/>
      </c>
      <c r="U333" s="18">
        <f t="shared" si="96"/>
        <v>4.3908280480773904E-3</v>
      </c>
      <c r="V333" s="18" t="str">
        <f t="shared" si="97"/>
        <v/>
      </c>
      <c r="W333" s="18">
        <f t="shared" si="98"/>
        <v>2.8984865917337815E-2</v>
      </c>
      <c r="X333" s="18" t="str">
        <f t="shared" si="99"/>
        <v/>
      </c>
      <c r="Y333" s="18" t="str">
        <f t="shared" si="100"/>
        <v/>
      </c>
      <c r="Z333" s="18" t="str">
        <f t="shared" si="101"/>
        <v/>
      </c>
      <c r="AA333" s="18" t="str">
        <f t="shared" si="102"/>
        <v/>
      </c>
    </row>
    <row r="334" spans="1:27">
      <c r="A334" s="11">
        <v>42499</v>
      </c>
      <c r="B334" s="12">
        <v>1141.4000000000001</v>
      </c>
      <c r="C334" s="12">
        <v>1203.5999999999999</v>
      </c>
      <c r="D334" s="9">
        <f t="shared" si="110"/>
        <v>-2.3044310855103521E-2</v>
      </c>
      <c r="E334" s="9">
        <f t="shared" si="103"/>
        <v>-1.3067755185178463E-2</v>
      </c>
      <c r="F334" s="9">
        <f t="shared" si="104"/>
        <v>1.474875940356575E-2</v>
      </c>
      <c r="G334" s="9">
        <f t="shared" si="105"/>
        <v>2.0116953472844472E-2</v>
      </c>
      <c r="H334" s="9">
        <f t="shared" si="106"/>
        <v>-4.6252463843201398E-2</v>
      </c>
      <c r="I334" s="9">
        <f t="shared" si="107"/>
        <v>-0.67643354921859156</v>
      </c>
      <c r="J334" s="3">
        <f t="shared" si="108"/>
        <v>1.9425713392578037E-2</v>
      </c>
      <c r="K334" s="3">
        <f t="shared" si="108"/>
        <v>3.0655934235314229E-2</v>
      </c>
      <c r="L334" s="15" t="str">
        <f t="shared" si="109"/>
        <v/>
      </c>
      <c r="M334" s="12">
        <v>0.18096401904066187</v>
      </c>
      <c r="N334" s="15" t="str">
        <f t="shared" si="89"/>
        <v/>
      </c>
      <c r="O334" s="15" t="str">
        <f t="shared" si="90"/>
        <v>Exit Trade</v>
      </c>
      <c r="P334" s="15" t="str">
        <f t="shared" si="91"/>
        <v/>
      </c>
      <c r="Q334" s="15">
        <f t="shared" si="92"/>
        <v>1132.3</v>
      </c>
      <c r="R334" s="15" t="str">
        <f t="shared" si="93"/>
        <v/>
      </c>
      <c r="S334" s="15">
        <f t="shared" si="94"/>
        <v>1162.6500000000001</v>
      </c>
      <c r="T334" s="18" t="str">
        <f t="shared" si="95"/>
        <v/>
      </c>
      <c r="U334" s="18">
        <f t="shared" si="96"/>
        <v>4.3908280480773904E-3</v>
      </c>
      <c r="V334" s="18" t="str">
        <f t="shared" si="97"/>
        <v/>
      </c>
      <c r="W334" s="18">
        <f t="shared" si="98"/>
        <v>2.8984865917337815E-2</v>
      </c>
      <c r="X334" s="18" t="str">
        <f t="shared" si="99"/>
        <v/>
      </c>
      <c r="Y334" s="18" t="str">
        <f t="shared" si="100"/>
        <v/>
      </c>
      <c r="Z334" s="18" t="str">
        <f t="shared" si="101"/>
        <v/>
      </c>
      <c r="AA334" s="18" t="str">
        <f t="shared" si="102"/>
        <v/>
      </c>
    </row>
    <row r="335" spans="1:27">
      <c r="A335" s="11">
        <v>42500</v>
      </c>
      <c r="B335" s="12">
        <v>1144.9000000000001</v>
      </c>
      <c r="C335" s="12">
        <v>1218.55</v>
      </c>
      <c r="D335" s="9">
        <f t="shared" si="110"/>
        <v>-2.7075798649778625E-2</v>
      </c>
      <c r="E335" s="9">
        <f t="shared" si="103"/>
        <v>-1.2480241004556161E-2</v>
      </c>
      <c r="F335" s="9">
        <f t="shared" si="104"/>
        <v>1.3763325774816598E-2</v>
      </c>
      <c r="G335" s="9">
        <f t="shared" si="105"/>
        <v>1.8487241988781183E-2</v>
      </c>
      <c r="H335" s="9">
        <f t="shared" si="106"/>
        <v>-4.3447723997893505E-2</v>
      </c>
      <c r="I335" s="9">
        <f t="shared" si="107"/>
        <v>-1.0604673524424337</v>
      </c>
      <c r="J335" s="3">
        <f t="shared" si="108"/>
        <v>3.0664096723322233E-3</v>
      </c>
      <c r="K335" s="3">
        <f t="shared" si="108"/>
        <v>1.2421070122964478E-2</v>
      </c>
      <c r="L335" s="15" t="str">
        <f t="shared" si="109"/>
        <v/>
      </c>
      <c r="M335" s="12">
        <v>0.18096401904066187</v>
      </c>
      <c r="N335" s="15" t="str">
        <f t="shared" si="89"/>
        <v/>
      </c>
      <c r="O335" s="15" t="str">
        <f t="shared" si="90"/>
        <v>Exit Trade</v>
      </c>
      <c r="P335" s="15" t="str">
        <f t="shared" si="91"/>
        <v/>
      </c>
      <c r="Q335" s="15">
        <f t="shared" si="92"/>
        <v>1132.3</v>
      </c>
      <c r="R335" s="15" t="str">
        <f t="shared" si="93"/>
        <v/>
      </c>
      <c r="S335" s="15">
        <f t="shared" si="94"/>
        <v>1162.6500000000001</v>
      </c>
      <c r="T335" s="18" t="str">
        <f t="shared" si="95"/>
        <v/>
      </c>
      <c r="U335" s="18">
        <f t="shared" si="96"/>
        <v>4.3908280480773904E-3</v>
      </c>
      <c r="V335" s="18" t="str">
        <f t="shared" si="97"/>
        <v/>
      </c>
      <c r="W335" s="18">
        <f t="shared" si="98"/>
        <v>2.8984865917337815E-2</v>
      </c>
      <c r="X335" s="18" t="str">
        <f t="shared" si="99"/>
        <v/>
      </c>
      <c r="Y335" s="18" t="str">
        <f t="shared" si="100"/>
        <v/>
      </c>
      <c r="Z335" s="18" t="str">
        <f t="shared" si="101"/>
        <v/>
      </c>
      <c r="AA335" s="18" t="str">
        <f t="shared" si="102"/>
        <v/>
      </c>
    </row>
    <row r="336" spans="1:27">
      <c r="A336" s="11">
        <v>42501</v>
      </c>
      <c r="B336" s="12">
        <v>1138.8</v>
      </c>
      <c r="C336" s="12">
        <v>1203.8</v>
      </c>
      <c r="D336" s="9">
        <f t="shared" si="110"/>
        <v>-2.4106880513853596E-2</v>
      </c>
      <c r="E336" s="9">
        <f t="shared" si="103"/>
        <v>-1.1798270977414002E-2</v>
      </c>
      <c r="F336" s="9">
        <f t="shared" si="104"/>
        <v>1.2574161349642815E-2</v>
      </c>
      <c r="G336" s="9">
        <f t="shared" si="105"/>
        <v>1.649359205928233E-2</v>
      </c>
      <c r="H336" s="9">
        <f t="shared" si="106"/>
        <v>-4.0090134014110337E-2</v>
      </c>
      <c r="I336" s="9">
        <f t="shared" si="107"/>
        <v>-0.97888115113054719</v>
      </c>
      <c r="J336" s="3">
        <f t="shared" si="108"/>
        <v>-5.3279762424667098E-3</v>
      </c>
      <c r="K336" s="3">
        <f t="shared" si="108"/>
        <v>-1.2104550490336876E-2</v>
      </c>
      <c r="L336" s="15" t="str">
        <f t="shared" si="109"/>
        <v/>
      </c>
      <c r="M336" s="12">
        <v>0.18096401904066187</v>
      </c>
      <c r="N336" s="15" t="str">
        <f t="shared" ref="N336:N399" si="111">IF(M336&lt;&gt;M335,L336,"")</f>
        <v/>
      </c>
      <c r="O336" s="15" t="str">
        <f t="shared" ref="O336:O399" si="112">IF(M336&lt;&gt;M335,N336,O335)</f>
        <v>Exit Trade</v>
      </c>
      <c r="P336" s="15" t="str">
        <f t="shared" ref="P336:P399" si="113">IF(OR(N336="Enter Trade",N336="Exit Trade"),B336,"")</f>
        <v/>
      </c>
      <c r="Q336" s="15">
        <f t="shared" ref="Q336:Q399" si="114">IF(M336&lt;&gt;M335,P336,Q335)</f>
        <v>1132.3</v>
      </c>
      <c r="R336" s="15" t="str">
        <f t="shared" ref="R336:R399" si="115">IF(OR(N336="Enter Trade",N336="Exit Trade"),C336,"")</f>
        <v/>
      </c>
      <c r="S336" s="15">
        <f t="shared" ref="S336:S399" si="116">IF(M336&lt;&gt;M335,R336,S335)</f>
        <v>1162.6500000000001</v>
      </c>
      <c r="T336" s="18" t="str">
        <f t="shared" ref="T336:T399" si="117">IF(OR(N336="Enter Trade",N336="Exit Trade"),J336,"")</f>
        <v/>
      </c>
      <c r="U336" s="18">
        <f t="shared" ref="U336:U399" si="118">IF(M336&lt;&gt;M335,T336,U335)</f>
        <v>4.3908280480773904E-3</v>
      </c>
      <c r="V336" s="18" t="str">
        <f t="shared" ref="V336:V399" si="119">IF(OR(N336="Enter Trade",N336="Exit Trade"),K336,"")</f>
        <v/>
      </c>
      <c r="W336" s="18">
        <f t="shared" ref="W336:W399" si="120">IF(M336&lt;&gt;M335,V336,W335)</f>
        <v>2.8984865917337815E-2</v>
      </c>
      <c r="X336" s="18" t="str">
        <f t="shared" si="99"/>
        <v/>
      </c>
      <c r="Y336" s="18" t="str">
        <f t="shared" si="100"/>
        <v/>
      </c>
      <c r="Z336" s="18" t="str">
        <f t="shared" si="101"/>
        <v/>
      </c>
      <c r="AA336" s="18" t="str">
        <f t="shared" si="102"/>
        <v/>
      </c>
    </row>
    <row r="337" spans="1:27">
      <c r="A337" s="11">
        <v>42502</v>
      </c>
      <c r="B337" s="12">
        <v>1149.0999999999999</v>
      </c>
      <c r="C337" s="12">
        <v>1195.8499999999999</v>
      </c>
      <c r="D337" s="9">
        <f t="shared" si="110"/>
        <v>-1.731888321635585E-2</v>
      </c>
      <c r="E337" s="9">
        <f t="shared" si="103"/>
        <v>-1.1108061602559728E-2</v>
      </c>
      <c r="F337" s="9">
        <f t="shared" si="104"/>
        <v>1.1616741818668381E-2</v>
      </c>
      <c r="G337" s="9">
        <f t="shared" si="105"/>
        <v>1.502960748944413E-2</v>
      </c>
      <c r="H337" s="9">
        <f t="shared" si="106"/>
        <v>-3.7245730694563585E-2</v>
      </c>
      <c r="I337" s="9">
        <f t="shared" si="107"/>
        <v>-0.53464402590192572</v>
      </c>
      <c r="J337" s="3">
        <f t="shared" si="108"/>
        <v>9.0446083596768135E-3</v>
      </c>
      <c r="K337" s="3">
        <f t="shared" si="108"/>
        <v>-6.604087057650811E-3</v>
      </c>
      <c r="L337" s="15" t="str">
        <f t="shared" si="109"/>
        <v/>
      </c>
      <c r="M337" s="12">
        <v>0.18096401904066187</v>
      </c>
      <c r="N337" s="15" t="str">
        <f t="shared" si="111"/>
        <v/>
      </c>
      <c r="O337" s="15" t="str">
        <f t="shared" si="112"/>
        <v>Exit Trade</v>
      </c>
      <c r="P337" s="15" t="str">
        <f t="shared" si="113"/>
        <v/>
      </c>
      <c r="Q337" s="15">
        <f t="shared" si="114"/>
        <v>1132.3</v>
      </c>
      <c r="R337" s="15" t="str">
        <f t="shared" si="115"/>
        <v/>
      </c>
      <c r="S337" s="15">
        <f t="shared" si="116"/>
        <v>1162.6500000000001</v>
      </c>
      <c r="T337" s="18" t="str">
        <f t="shared" si="117"/>
        <v/>
      </c>
      <c r="U337" s="18">
        <f t="shared" si="118"/>
        <v>4.3908280480773904E-3</v>
      </c>
      <c r="V337" s="18" t="str">
        <f t="shared" si="119"/>
        <v/>
      </c>
      <c r="W337" s="18">
        <f t="shared" si="120"/>
        <v>2.8984865917337815E-2</v>
      </c>
      <c r="X337" s="18" t="str">
        <f t="shared" si="99"/>
        <v/>
      </c>
      <c r="Y337" s="18" t="str">
        <f t="shared" si="100"/>
        <v/>
      </c>
      <c r="Z337" s="18" t="str">
        <f t="shared" si="101"/>
        <v/>
      </c>
      <c r="AA337" s="18" t="str">
        <f t="shared" si="102"/>
        <v/>
      </c>
    </row>
    <row r="338" spans="1:27">
      <c r="A338" s="11">
        <v>42503</v>
      </c>
      <c r="B338" s="12">
        <v>1140.9000000000001</v>
      </c>
      <c r="C338" s="12">
        <v>1166</v>
      </c>
      <c r="D338" s="9">
        <f t="shared" si="110"/>
        <v>-9.4509702917503716E-3</v>
      </c>
      <c r="E338" s="9">
        <f t="shared" si="103"/>
        <v>-1.0466968565678043E-2</v>
      </c>
      <c r="F338" s="9">
        <f t="shared" si="104"/>
        <v>1.1134015516013535E-2</v>
      </c>
      <c r="G338" s="9">
        <f t="shared" si="105"/>
        <v>1.458456634535241E-2</v>
      </c>
      <c r="H338" s="9">
        <f t="shared" si="106"/>
        <v>-3.5518503476708499E-2</v>
      </c>
      <c r="I338" s="9">
        <f t="shared" si="107"/>
        <v>9.1251738644194294E-2</v>
      </c>
      <c r="J338" s="3">
        <f t="shared" si="108"/>
        <v>-7.1360194935165076E-3</v>
      </c>
      <c r="K338" s="3">
        <f t="shared" si="108"/>
        <v>-2.4961324580842003E-2</v>
      </c>
      <c r="L338" s="15" t="str">
        <f t="shared" si="109"/>
        <v>Exit Trade</v>
      </c>
      <c r="M338" s="12">
        <v>0.18096401904066187</v>
      </c>
      <c r="N338" s="15" t="str">
        <f t="shared" si="111"/>
        <v/>
      </c>
      <c r="O338" s="15" t="str">
        <f t="shared" si="112"/>
        <v>Exit Trade</v>
      </c>
      <c r="P338" s="15" t="str">
        <f t="shared" si="113"/>
        <v/>
      </c>
      <c r="Q338" s="15">
        <f t="shared" si="114"/>
        <v>1132.3</v>
      </c>
      <c r="R338" s="15" t="str">
        <f t="shared" si="115"/>
        <v/>
      </c>
      <c r="S338" s="15">
        <f t="shared" si="116"/>
        <v>1162.6500000000001</v>
      </c>
      <c r="T338" s="18" t="str">
        <f t="shared" si="117"/>
        <v/>
      </c>
      <c r="U338" s="18">
        <f t="shared" si="118"/>
        <v>4.3908280480773904E-3</v>
      </c>
      <c r="V338" s="18" t="str">
        <f t="shared" si="119"/>
        <v/>
      </c>
      <c r="W338" s="18">
        <f t="shared" si="120"/>
        <v>2.8984865917337815E-2</v>
      </c>
      <c r="X338" s="18" t="str">
        <f t="shared" si="99"/>
        <v/>
      </c>
      <c r="Y338" s="18" t="str">
        <f t="shared" si="100"/>
        <v/>
      </c>
      <c r="Z338" s="18" t="str">
        <f t="shared" si="101"/>
        <v/>
      </c>
      <c r="AA338" s="18" t="str">
        <f t="shared" si="102"/>
        <v/>
      </c>
    </row>
    <row r="339" spans="1:27">
      <c r="A339" s="11">
        <v>42506</v>
      </c>
      <c r="B339" s="12">
        <v>1162.8</v>
      </c>
      <c r="C339" s="12">
        <v>1186.45</v>
      </c>
      <c r="D339" s="9">
        <f t="shared" si="110"/>
        <v>-8.7444175741034288E-3</v>
      </c>
      <c r="E339" s="9">
        <f t="shared" si="103"/>
        <v>-1.008969967426074E-2</v>
      </c>
      <c r="F339" s="9">
        <f t="shared" si="104"/>
        <v>1.0988467385075371E-2</v>
      </c>
      <c r="G339" s="9">
        <f t="shared" si="105"/>
        <v>1.4634351942158846E-2</v>
      </c>
      <c r="H339" s="9">
        <f t="shared" si="106"/>
        <v>-3.4813751290680324E-2</v>
      </c>
      <c r="I339" s="9">
        <f t="shared" si="107"/>
        <v>0.12242672731453746</v>
      </c>
      <c r="J339" s="3">
        <f t="shared" si="108"/>
        <v>1.9195372074677766E-2</v>
      </c>
      <c r="K339" s="3">
        <f t="shared" si="108"/>
        <v>1.7538593481989748E-2</v>
      </c>
      <c r="L339" s="15" t="str">
        <f t="shared" si="109"/>
        <v>Exit Trade</v>
      </c>
      <c r="M339" s="12">
        <v>0.18096401904066187</v>
      </c>
      <c r="N339" s="15" t="str">
        <f t="shared" si="111"/>
        <v/>
      </c>
      <c r="O339" s="15" t="str">
        <f t="shared" si="112"/>
        <v>Exit Trade</v>
      </c>
      <c r="P339" s="15" t="str">
        <f t="shared" si="113"/>
        <v/>
      </c>
      <c r="Q339" s="15">
        <f t="shared" si="114"/>
        <v>1132.3</v>
      </c>
      <c r="R339" s="15" t="str">
        <f t="shared" si="115"/>
        <v/>
      </c>
      <c r="S339" s="15">
        <f t="shared" si="116"/>
        <v>1162.6500000000001</v>
      </c>
      <c r="T339" s="18" t="str">
        <f t="shared" si="117"/>
        <v/>
      </c>
      <c r="U339" s="18">
        <f t="shared" si="118"/>
        <v>4.3908280480773904E-3</v>
      </c>
      <c r="V339" s="18" t="str">
        <f t="shared" si="119"/>
        <v/>
      </c>
      <c r="W339" s="18">
        <f t="shared" si="120"/>
        <v>2.8984865917337815E-2</v>
      </c>
      <c r="X339" s="18" t="str">
        <f t="shared" si="99"/>
        <v/>
      </c>
      <c r="Y339" s="18" t="str">
        <f t="shared" si="100"/>
        <v/>
      </c>
      <c r="Z339" s="18" t="str">
        <f t="shared" si="101"/>
        <v/>
      </c>
      <c r="AA339" s="18" t="str">
        <f t="shared" si="102"/>
        <v/>
      </c>
    </row>
    <row r="340" spans="1:27">
      <c r="A340" s="11">
        <v>42507</v>
      </c>
      <c r="B340" s="12">
        <v>1153.45</v>
      </c>
      <c r="C340" s="12">
        <v>1217.8499999999999</v>
      </c>
      <c r="D340" s="9">
        <f t="shared" si="110"/>
        <v>-2.359502708706682E-2</v>
      </c>
      <c r="E340" s="9">
        <f t="shared" si="103"/>
        <v>-1.0417942647173864E-2</v>
      </c>
      <c r="F340" s="9">
        <f t="shared" si="104"/>
        <v>1.1245575942539998E-2</v>
      </c>
      <c r="G340" s="9">
        <f t="shared" si="105"/>
        <v>1.4884603223541132E-2</v>
      </c>
      <c r="H340" s="9">
        <f t="shared" si="106"/>
        <v>-3.5720488517888858E-2</v>
      </c>
      <c r="I340" s="9">
        <f t="shared" si="107"/>
        <v>-1.1717571876462465</v>
      </c>
      <c r="J340" s="3">
        <f t="shared" si="108"/>
        <v>-8.0409356725145414E-3</v>
      </c>
      <c r="K340" s="3">
        <f t="shared" si="108"/>
        <v>2.6465506342450051E-2</v>
      </c>
      <c r="L340" s="15" t="str">
        <f t="shared" si="109"/>
        <v/>
      </c>
      <c r="M340" s="12">
        <v>0.18096401904066187</v>
      </c>
      <c r="N340" s="15" t="str">
        <f t="shared" si="111"/>
        <v/>
      </c>
      <c r="O340" s="15" t="str">
        <f t="shared" si="112"/>
        <v>Exit Trade</v>
      </c>
      <c r="P340" s="15" t="str">
        <f t="shared" si="113"/>
        <v/>
      </c>
      <c r="Q340" s="15">
        <f t="shared" si="114"/>
        <v>1132.3</v>
      </c>
      <c r="R340" s="15" t="str">
        <f t="shared" si="115"/>
        <v/>
      </c>
      <c r="S340" s="15">
        <f t="shared" si="116"/>
        <v>1162.6500000000001</v>
      </c>
      <c r="T340" s="18" t="str">
        <f t="shared" si="117"/>
        <v/>
      </c>
      <c r="U340" s="18">
        <f t="shared" si="118"/>
        <v>4.3908280480773904E-3</v>
      </c>
      <c r="V340" s="18" t="str">
        <f t="shared" si="119"/>
        <v/>
      </c>
      <c r="W340" s="18">
        <f t="shared" si="120"/>
        <v>2.8984865917337815E-2</v>
      </c>
      <c r="X340" s="18" t="str">
        <f t="shared" si="99"/>
        <v/>
      </c>
      <c r="Y340" s="18" t="str">
        <f t="shared" si="100"/>
        <v/>
      </c>
      <c r="Z340" s="18" t="str">
        <f t="shared" si="101"/>
        <v/>
      </c>
      <c r="AA340" s="18" t="str">
        <f t="shared" si="102"/>
        <v/>
      </c>
    </row>
    <row r="341" spans="1:27">
      <c r="A341" s="11">
        <v>42508</v>
      </c>
      <c r="B341" s="12">
        <v>1140.6500000000001</v>
      </c>
      <c r="C341" s="12">
        <v>1208.2</v>
      </c>
      <c r="D341" s="9">
        <f t="shared" si="110"/>
        <v>-2.4986426578027788E-2</v>
      </c>
      <c r="E341" s="9">
        <f t="shared" si="103"/>
        <v>-1.0599958510942996E-2</v>
      </c>
      <c r="F341" s="9">
        <f t="shared" si="104"/>
        <v>1.1440577196156534E-2</v>
      </c>
      <c r="G341" s="9">
        <f t="shared" si="105"/>
        <v>1.5141340180409205E-2</v>
      </c>
      <c r="H341" s="9">
        <f t="shared" si="106"/>
        <v>-3.6341257202295196E-2</v>
      </c>
      <c r="I341" s="9">
        <f t="shared" si="107"/>
        <v>-1.2574949515587317</v>
      </c>
      <c r="J341" s="3">
        <f t="shared" si="108"/>
        <v>-1.1097143352551003E-2</v>
      </c>
      <c r="K341" s="3">
        <f t="shared" si="108"/>
        <v>-7.9238001395901501E-3</v>
      </c>
      <c r="L341" s="15" t="str">
        <f t="shared" si="109"/>
        <v/>
      </c>
      <c r="M341" s="12">
        <v>0.18096401904066187</v>
      </c>
      <c r="N341" s="15" t="str">
        <f t="shared" si="111"/>
        <v/>
      </c>
      <c r="O341" s="15" t="str">
        <f t="shared" si="112"/>
        <v>Exit Trade</v>
      </c>
      <c r="P341" s="15" t="str">
        <f t="shared" si="113"/>
        <v/>
      </c>
      <c r="Q341" s="15">
        <f t="shared" si="114"/>
        <v>1132.3</v>
      </c>
      <c r="R341" s="15" t="str">
        <f t="shared" si="115"/>
        <v/>
      </c>
      <c r="S341" s="15">
        <f t="shared" si="116"/>
        <v>1162.6500000000001</v>
      </c>
      <c r="T341" s="18" t="str">
        <f t="shared" si="117"/>
        <v/>
      </c>
      <c r="U341" s="18">
        <f t="shared" si="118"/>
        <v>4.3908280480773904E-3</v>
      </c>
      <c r="V341" s="18" t="str">
        <f t="shared" si="119"/>
        <v/>
      </c>
      <c r="W341" s="18">
        <f t="shared" si="120"/>
        <v>2.8984865917337815E-2</v>
      </c>
      <c r="X341" s="18" t="str">
        <f t="shared" si="99"/>
        <v/>
      </c>
      <c r="Y341" s="18" t="str">
        <f t="shared" si="100"/>
        <v/>
      </c>
      <c r="Z341" s="18" t="str">
        <f t="shared" si="101"/>
        <v/>
      </c>
      <c r="AA341" s="18" t="str">
        <f t="shared" si="102"/>
        <v/>
      </c>
    </row>
    <row r="342" spans="1:27">
      <c r="A342" s="11">
        <v>42509</v>
      </c>
      <c r="B342" s="12">
        <v>1139.3</v>
      </c>
      <c r="C342" s="12">
        <v>1175.8499999999999</v>
      </c>
      <c r="D342" s="9">
        <f t="shared" si="110"/>
        <v>-1.371382612301676E-2</v>
      </c>
      <c r="E342" s="9">
        <f t="shared" si="103"/>
        <v>-1.0595318558438404E-2</v>
      </c>
      <c r="F342" s="9">
        <f t="shared" si="104"/>
        <v>1.143924050539475E-2</v>
      </c>
      <c r="G342" s="9">
        <f t="shared" si="105"/>
        <v>1.5142972578699782E-2</v>
      </c>
      <c r="H342" s="9">
        <f t="shared" si="106"/>
        <v>-3.6333609695576592E-2</v>
      </c>
      <c r="I342" s="9">
        <f t="shared" si="107"/>
        <v>-0.2726149138229646</v>
      </c>
      <c r="J342" s="3">
        <f t="shared" si="108"/>
        <v>-1.1835357033271698E-3</v>
      </c>
      <c r="K342" s="3">
        <f t="shared" si="108"/>
        <v>-2.6775368316504001E-2</v>
      </c>
      <c r="L342" s="15" t="str">
        <f t="shared" si="109"/>
        <v>Exit Trade</v>
      </c>
      <c r="M342" s="12">
        <v>0.18096401904066187</v>
      </c>
      <c r="N342" s="15" t="str">
        <f t="shared" si="111"/>
        <v/>
      </c>
      <c r="O342" s="15" t="str">
        <f t="shared" si="112"/>
        <v>Exit Trade</v>
      </c>
      <c r="P342" s="15" t="str">
        <f t="shared" si="113"/>
        <v/>
      </c>
      <c r="Q342" s="15">
        <f t="shared" si="114"/>
        <v>1132.3</v>
      </c>
      <c r="R342" s="15" t="str">
        <f t="shared" si="115"/>
        <v/>
      </c>
      <c r="S342" s="15">
        <f t="shared" si="116"/>
        <v>1162.6500000000001</v>
      </c>
      <c r="T342" s="18" t="str">
        <f t="shared" si="117"/>
        <v/>
      </c>
      <c r="U342" s="18">
        <f t="shared" si="118"/>
        <v>4.3908280480773904E-3</v>
      </c>
      <c r="V342" s="18" t="str">
        <f t="shared" si="119"/>
        <v/>
      </c>
      <c r="W342" s="18">
        <f t="shared" si="120"/>
        <v>2.8984865917337815E-2</v>
      </c>
      <c r="X342" s="18" t="str">
        <f t="shared" si="99"/>
        <v/>
      </c>
      <c r="Y342" s="18" t="str">
        <f t="shared" si="100"/>
        <v/>
      </c>
      <c r="Z342" s="18" t="str">
        <f t="shared" si="101"/>
        <v/>
      </c>
      <c r="AA342" s="18" t="str">
        <f t="shared" si="102"/>
        <v/>
      </c>
    </row>
    <row r="343" spans="1:27">
      <c r="A343" s="11">
        <v>42510</v>
      </c>
      <c r="B343" s="12">
        <v>1140.9000000000001</v>
      </c>
      <c r="C343" s="12">
        <v>1179.55</v>
      </c>
      <c r="D343" s="9">
        <f t="shared" si="110"/>
        <v>-1.4468774809619339E-2</v>
      </c>
      <c r="E343" s="9">
        <f t="shared" si="103"/>
        <v>-1.0461183803359791E-2</v>
      </c>
      <c r="F343" s="9">
        <f t="shared" si="104"/>
        <v>1.1366805706773264E-2</v>
      </c>
      <c r="G343" s="9">
        <f t="shared" si="105"/>
        <v>1.5114129036880052E-2</v>
      </c>
      <c r="H343" s="9">
        <f t="shared" si="106"/>
        <v>-3.6036496643599633E-2</v>
      </c>
      <c r="I343" s="9">
        <f t="shared" si="107"/>
        <v>-0.35256967609391798</v>
      </c>
      <c r="J343" s="3">
        <f t="shared" si="108"/>
        <v>1.4043711050646332E-3</v>
      </c>
      <c r="K343" s="3">
        <f t="shared" si="108"/>
        <v>3.1466598630778123E-3</v>
      </c>
      <c r="L343" s="15" t="str">
        <f t="shared" si="109"/>
        <v>Exit Trade</v>
      </c>
      <c r="M343" s="12">
        <v>0.18096401904066187</v>
      </c>
      <c r="N343" s="15" t="str">
        <f t="shared" si="111"/>
        <v/>
      </c>
      <c r="O343" s="15" t="str">
        <f t="shared" si="112"/>
        <v>Exit Trade</v>
      </c>
      <c r="P343" s="15" t="str">
        <f t="shared" si="113"/>
        <v/>
      </c>
      <c r="Q343" s="15">
        <f t="shared" si="114"/>
        <v>1132.3</v>
      </c>
      <c r="R343" s="15" t="str">
        <f t="shared" si="115"/>
        <v/>
      </c>
      <c r="S343" s="15">
        <f t="shared" si="116"/>
        <v>1162.6500000000001</v>
      </c>
      <c r="T343" s="18" t="str">
        <f t="shared" si="117"/>
        <v/>
      </c>
      <c r="U343" s="18">
        <f t="shared" si="118"/>
        <v>4.3908280480773904E-3</v>
      </c>
      <c r="V343" s="18" t="str">
        <f t="shared" si="119"/>
        <v/>
      </c>
      <c r="W343" s="18">
        <f t="shared" si="120"/>
        <v>2.8984865917337815E-2</v>
      </c>
      <c r="X343" s="18" t="str">
        <f t="shared" si="99"/>
        <v/>
      </c>
      <c r="Y343" s="18" t="str">
        <f t="shared" si="100"/>
        <v/>
      </c>
      <c r="Z343" s="18" t="str">
        <f t="shared" si="101"/>
        <v/>
      </c>
      <c r="AA343" s="18" t="str">
        <f t="shared" si="102"/>
        <v/>
      </c>
    </row>
    <row r="344" spans="1:27">
      <c r="A344" s="11">
        <v>42513</v>
      </c>
      <c r="B344" s="12">
        <v>1136.75</v>
      </c>
      <c r="C344" s="12">
        <v>1160.25</v>
      </c>
      <c r="D344" s="9">
        <f t="shared" si="110"/>
        <v>-8.8866142139217806E-3</v>
      </c>
      <c r="E344" s="9">
        <f t="shared" si="103"/>
        <v>-1.0214694263889178E-2</v>
      </c>
      <c r="F344" s="9">
        <f t="shared" si="104"/>
        <v>1.1316309083178353E-2</v>
      </c>
      <c r="G344" s="9">
        <f t="shared" si="105"/>
        <v>1.5247001173262116E-2</v>
      </c>
      <c r="H344" s="9">
        <f t="shared" si="106"/>
        <v>-3.5676389701040472E-2</v>
      </c>
      <c r="I344" s="9">
        <f t="shared" si="107"/>
        <v>0.11735982467477693</v>
      </c>
      <c r="J344" s="3">
        <f t="shared" si="108"/>
        <v>-3.63747918310114E-3</v>
      </c>
      <c r="K344" s="3">
        <f t="shared" si="108"/>
        <v>-1.6362172014751351E-2</v>
      </c>
      <c r="L344" s="15" t="str">
        <f t="shared" si="109"/>
        <v>Exit Trade</v>
      </c>
      <c r="M344" s="12">
        <v>0.18096401904066187</v>
      </c>
      <c r="N344" s="15" t="str">
        <f t="shared" si="111"/>
        <v/>
      </c>
      <c r="O344" s="15" t="str">
        <f t="shared" si="112"/>
        <v>Exit Trade</v>
      </c>
      <c r="P344" s="15" t="str">
        <f t="shared" si="113"/>
        <v/>
      </c>
      <c r="Q344" s="15">
        <f t="shared" si="114"/>
        <v>1132.3</v>
      </c>
      <c r="R344" s="15" t="str">
        <f t="shared" si="115"/>
        <v/>
      </c>
      <c r="S344" s="15">
        <f t="shared" si="116"/>
        <v>1162.6500000000001</v>
      </c>
      <c r="T344" s="18" t="str">
        <f t="shared" si="117"/>
        <v/>
      </c>
      <c r="U344" s="18">
        <f t="shared" si="118"/>
        <v>4.3908280480773904E-3</v>
      </c>
      <c r="V344" s="18" t="str">
        <f t="shared" si="119"/>
        <v/>
      </c>
      <c r="W344" s="18">
        <f t="shared" si="120"/>
        <v>2.8984865917337815E-2</v>
      </c>
      <c r="X344" s="18" t="str">
        <f t="shared" si="99"/>
        <v/>
      </c>
      <c r="Y344" s="18" t="str">
        <f t="shared" si="100"/>
        <v/>
      </c>
      <c r="Z344" s="18" t="str">
        <f t="shared" si="101"/>
        <v/>
      </c>
      <c r="AA344" s="18" t="str">
        <f t="shared" si="102"/>
        <v/>
      </c>
    </row>
    <row r="345" spans="1:27">
      <c r="A345" s="11">
        <v>42514</v>
      </c>
      <c r="B345" s="12">
        <v>1139.95</v>
      </c>
      <c r="C345" s="12">
        <v>1172.75</v>
      </c>
      <c r="D345" s="9">
        <f t="shared" si="110"/>
        <v>-1.2319638704047219E-2</v>
      </c>
      <c r="E345" s="9">
        <f t="shared" si="103"/>
        <v>-1.0416335441670742E-2</v>
      </c>
      <c r="F345" s="9">
        <f t="shared" si="104"/>
        <v>1.1297482588402814E-2</v>
      </c>
      <c r="G345" s="9">
        <f t="shared" si="105"/>
        <v>1.5003000382235588E-2</v>
      </c>
      <c r="H345" s="9">
        <f t="shared" si="106"/>
        <v>-3.5835671265577074E-2</v>
      </c>
      <c r="I345" s="9">
        <f t="shared" si="107"/>
        <v>-0.16847144905806463</v>
      </c>
      <c r="J345" s="3">
        <f t="shared" si="108"/>
        <v>2.8150428854189975E-3</v>
      </c>
      <c r="K345" s="3">
        <f t="shared" si="108"/>
        <v>1.0773540185304891E-2</v>
      </c>
      <c r="L345" s="15" t="str">
        <f t="shared" si="109"/>
        <v>Exit Trade</v>
      </c>
      <c r="M345" s="12">
        <v>0.18096401904066187</v>
      </c>
      <c r="N345" s="15" t="str">
        <f t="shared" si="111"/>
        <v/>
      </c>
      <c r="O345" s="15" t="str">
        <f t="shared" si="112"/>
        <v>Exit Trade</v>
      </c>
      <c r="P345" s="15" t="str">
        <f t="shared" si="113"/>
        <v/>
      </c>
      <c r="Q345" s="15">
        <f t="shared" si="114"/>
        <v>1132.3</v>
      </c>
      <c r="R345" s="15" t="str">
        <f t="shared" si="115"/>
        <v/>
      </c>
      <c r="S345" s="15">
        <f t="shared" si="116"/>
        <v>1162.6500000000001</v>
      </c>
      <c r="T345" s="18" t="str">
        <f t="shared" si="117"/>
        <v/>
      </c>
      <c r="U345" s="18">
        <f t="shared" si="118"/>
        <v>4.3908280480773904E-3</v>
      </c>
      <c r="V345" s="18" t="str">
        <f t="shared" si="119"/>
        <v/>
      </c>
      <c r="W345" s="18">
        <f t="shared" si="120"/>
        <v>2.8984865917337815E-2</v>
      </c>
      <c r="X345" s="18" t="str">
        <f t="shared" ref="X345:X408" si="121">IF(AND(O344="Enter Trade",O345="Exit Trade",U344&gt;W344),1-Q345/Q344,IF(AND(O344="Enter Trade",O345="Exit Trade",U344&lt;W344),Q345/Q344-1,""))</f>
        <v/>
      </c>
      <c r="Y345" s="18" t="str">
        <f t="shared" ref="Y345:Y408" si="122">IF(AND(O344="Enter Trade",O345="Exit Trade",U344&gt;W344),S345/S344-1,IF(AND(O344="Enter Trade",O345="Exit Trade",U344&lt;W344),1-S345/S344,""))</f>
        <v/>
      </c>
      <c r="Z345" s="18" t="str">
        <f t="shared" ref="Z345:Z408" si="123">IF(AND(X345&lt;&gt;"",Y345&lt;&gt;""),(X345+Y345),"")</f>
        <v/>
      </c>
      <c r="AA345" s="18" t="str">
        <f t="shared" ref="AA345:AA408" si="124">IF(AND(X345&lt;&gt;"",Y345&lt;&gt;""),(X345+Y345)/2,"")</f>
        <v/>
      </c>
    </row>
    <row r="346" spans="1:27">
      <c r="A346" s="11">
        <v>42515</v>
      </c>
      <c r="B346" s="12">
        <v>1173.3</v>
      </c>
      <c r="C346" s="12">
        <v>1207.05</v>
      </c>
      <c r="D346" s="9">
        <f t="shared" si="110"/>
        <v>-1.2316189710842858E-2</v>
      </c>
      <c r="E346" s="9">
        <f t="shared" si="103"/>
        <v>-1.0553432071423459E-2</v>
      </c>
      <c r="F346" s="9">
        <f t="shared" si="104"/>
        <v>1.1294655872984083E-2</v>
      </c>
      <c r="G346" s="9">
        <f t="shared" si="105"/>
        <v>1.485954364279073E-2</v>
      </c>
      <c r="H346" s="9">
        <f t="shared" si="106"/>
        <v>-3.5966407785637644E-2</v>
      </c>
      <c r="I346" s="9">
        <f t="shared" si="107"/>
        <v>-0.1560700617391784</v>
      </c>
      <c r="J346" s="3">
        <f t="shared" si="108"/>
        <v>2.9255669108294143E-2</v>
      </c>
      <c r="K346" s="3">
        <f t="shared" si="108"/>
        <v>2.9247495203581286E-2</v>
      </c>
      <c r="L346" s="15" t="str">
        <f t="shared" si="109"/>
        <v>Exit Trade</v>
      </c>
      <c r="M346" s="12">
        <v>0.18096401904066187</v>
      </c>
      <c r="N346" s="15" t="str">
        <f t="shared" si="111"/>
        <v/>
      </c>
      <c r="O346" s="15" t="str">
        <f t="shared" si="112"/>
        <v>Exit Trade</v>
      </c>
      <c r="P346" s="15" t="str">
        <f t="shared" si="113"/>
        <v/>
      </c>
      <c r="Q346" s="15">
        <f t="shared" si="114"/>
        <v>1132.3</v>
      </c>
      <c r="R346" s="15" t="str">
        <f t="shared" si="115"/>
        <v/>
      </c>
      <c r="S346" s="15">
        <f t="shared" si="116"/>
        <v>1162.6500000000001</v>
      </c>
      <c r="T346" s="18" t="str">
        <f t="shared" si="117"/>
        <v/>
      </c>
      <c r="U346" s="18">
        <f t="shared" si="118"/>
        <v>4.3908280480773904E-3</v>
      </c>
      <c r="V346" s="18" t="str">
        <f t="shared" si="119"/>
        <v/>
      </c>
      <c r="W346" s="18">
        <f t="shared" si="120"/>
        <v>2.8984865917337815E-2</v>
      </c>
      <c r="X346" s="18" t="str">
        <f t="shared" si="121"/>
        <v/>
      </c>
      <c r="Y346" s="18" t="str">
        <f t="shared" si="122"/>
        <v/>
      </c>
      <c r="Z346" s="18" t="str">
        <f t="shared" si="123"/>
        <v/>
      </c>
      <c r="AA346" s="18" t="str">
        <f t="shared" si="124"/>
        <v/>
      </c>
    </row>
    <row r="347" spans="1:27">
      <c r="A347" s="11">
        <v>42516</v>
      </c>
      <c r="B347" s="12">
        <v>1183.25</v>
      </c>
      <c r="C347" s="12">
        <v>1228.25</v>
      </c>
      <c r="D347" s="9">
        <f t="shared" si="110"/>
        <v>-1.6210259666827754E-2</v>
      </c>
      <c r="E347" s="9">
        <f t="shared" si="103"/>
        <v>-1.0974636461565842E-2</v>
      </c>
      <c r="F347" s="9">
        <f t="shared" si="104"/>
        <v>1.1260971517218683E-2</v>
      </c>
      <c r="G347" s="9">
        <f t="shared" si="105"/>
        <v>1.4362549452176193E-2</v>
      </c>
      <c r="H347" s="9">
        <f t="shared" si="106"/>
        <v>-3.6311822375307876E-2</v>
      </c>
      <c r="I347" s="9">
        <f t="shared" si="107"/>
        <v>-0.46493530307365916</v>
      </c>
      <c r="J347" s="3">
        <f t="shared" si="108"/>
        <v>8.480354555527184E-3</v>
      </c>
      <c r="K347" s="3">
        <f t="shared" si="108"/>
        <v>1.7563481214531333E-2</v>
      </c>
      <c r="L347" s="15" t="str">
        <f t="shared" si="109"/>
        <v>Exit Trade</v>
      </c>
      <c r="M347" s="12">
        <v>0.18096401904066187</v>
      </c>
      <c r="N347" s="15" t="str">
        <f t="shared" si="111"/>
        <v/>
      </c>
      <c r="O347" s="15" t="str">
        <f t="shared" si="112"/>
        <v>Exit Trade</v>
      </c>
      <c r="P347" s="15" t="str">
        <f t="shared" si="113"/>
        <v/>
      </c>
      <c r="Q347" s="15">
        <f t="shared" si="114"/>
        <v>1132.3</v>
      </c>
      <c r="R347" s="15" t="str">
        <f t="shared" si="115"/>
        <v/>
      </c>
      <c r="S347" s="15">
        <f t="shared" si="116"/>
        <v>1162.6500000000001</v>
      </c>
      <c r="T347" s="18" t="str">
        <f t="shared" si="117"/>
        <v/>
      </c>
      <c r="U347" s="18">
        <f t="shared" si="118"/>
        <v>4.3908280480773904E-3</v>
      </c>
      <c r="V347" s="18" t="str">
        <f t="shared" si="119"/>
        <v/>
      </c>
      <c r="W347" s="18">
        <f t="shared" si="120"/>
        <v>2.8984865917337815E-2</v>
      </c>
      <c r="X347" s="18" t="str">
        <f t="shared" si="121"/>
        <v/>
      </c>
      <c r="Y347" s="18" t="str">
        <f t="shared" si="122"/>
        <v/>
      </c>
      <c r="Z347" s="18" t="str">
        <f t="shared" si="123"/>
        <v/>
      </c>
      <c r="AA347" s="18" t="str">
        <f t="shared" si="124"/>
        <v/>
      </c>
    </row>
    <row r="348" spans="1:27">
      <c r="A348" s="11">
        <v>42517</v>
      </c>
      <c r="B348" s="12">
        <v>1186.8</v>
      </c>
      <c r="C348" s="12">
        <v>1255.55</v>
      </c>
      <c r="D348" s="9">
        <f t="shared" si="110"/>
        <v>-2.4456474738039559E-2</v>
      </c>
      <c r="E348" s="9">
        <f t="shared" si="103"/>
        <v>-1.1420105439786421E-2</v>
      </c>
      <c r="F348" s="9">
        <f t="shared" si="104"/>
        <v>1.1526981423378003E-2</v>
      </c>
      <c r="G348" s="9">
        <f t="shared" si="105"/>
        <v>1.4515602762814087E-2</v>
      </c>
      <c r="H348" s="9">
        <f t="shared" si="106"/>
        <v>-3.735581364238693E-2</v>
      </c>
      <c r="I348" s="9">
        <f t="shared" si="107"/>
        <v>-1.1309438975770298</v>
      </c>
      <c r="J348" s="3">
        <f t="shared" si="108"/>
        <v>3.0002112824846438E-3</v>
      </c>
      <c r="K348" s="3">
        <f t="shared" si="108"/>
        <v>2.2226745369428012E-2</v>
      </c>
      <c r="L348" s="15" t="str">
        <f t="shared" si="109"/>
        <v/>
      </c>
      <c r="M348" s="12">
        <v>0.18096401904066187</v>
      </c>
      <c r="N348" s="15" t="str">
        <f t="shared" si="111"/>
        <v/>
      </c>
      <c r="O348" s="15" t="str">
        <f t="shared" si="112"/>
        <v>Exit Trade</v>
      </c>
      <c r="P348" s="15" t="str">
        <f t="shared" si="113"/>
        <v/>
      </c>
      <c r="Q348" s="15">
        <f t="shared" si="114"/>
        <v>1132.3</v>
      </c>
      <c r="R348" s="15" t="str">
        <f t="shared" si="115"/>
        <v/>
      </c>
      <c r="S348" s="15">
        <f t="shared" si="116"/>
        <v>1162.6500000000001</v>
      </c>
      <c r="T348" s="18" t="str">
        <f t="shared" si="117"/>
        <v/>
      </c>
      <c r="U348" s="18">
        <f t="shared" si="118"/>
        <v>4.3908280480773904E-3</v>
      </c>
      <c r="V348" s="18" t="str">
        <f t="shared" si="119"/>
        <v/>
      </c>
      <c r="W348" s="18">
        <f t="shared" si="120"/>
        <v>2.8984865917337815E-2</v>
      </c>
      <c r="X348" s="18" t="str">
        <f t="shared" si="121"/>
        <v/>
      </c>
      <c r="Y348" s="18" t="str">
        <f t="shared" si="122"/>
        <v/>
      </c>
      <c r="Z348" s="18" t="str">
        <f t="shared" si="123"/>
        <v/>
      </c>
      <c r="AA348" s="18" t="str">
        <f t="shared" si="124"/>
        <v/>
      </c>
    </row>
    <row r="349" spans="1:27">
      <c r="A349" s="11">
        <v>42520</v>
      </c>
      <c r="B349" s="12">
        <v>1179.75</v>
      </c>
      <c r="C349" s="12">
        <v>1233.95</v>
      </c>
      <c r="D349" s="9">
        <f t="shared" si="110"/>
        <v>-1.9507576304575894E-2</v>
      </c>
      <c r="E349" s="9">
        <f t="shared" si="103"/>
        <v>-1.163274171700999E-2</v>
      </c>
      <c r="F349" s="9">
        <f t="shared" si="104"/>
        <v>1.1618059529617921E-2</v>
      </c>
      <c r="G349" s="9">
        <f t="shared" si="105"/>
        <v>1.4507892224630331E-2</v>
      </c>
      <c r="H349" s="9">
        <f t="shared" si="106"/>
        <v>-3.7773375658650313E-2</v>
      </c>
      <c r="I349" s="9">
        <f t="shared" si="107"/>
        <v>-0.67780979839968869</v>
      </c>
      <c r="J349" s="3">
        <f t="shared" si="108"/>
        <v>-5.9403437815975348E-3</v>
      </c>
      <c r="K349" s="3">
        <f t="shared" si="108"/>
        <v>-1.7203615945203227E-2</v>
      </c>
      <c r="L349" s="15" t="str">
        <f t="shared" si="109"/>
        <v/>
      </c>
      <c r="M349" s="12">
        <v>0.18096401904066187</v>
      </c>
      <c r="N349" s="15" t="str">
        <f t="shared" si="111"/>
        <v/>
      </c>
      <c r="O349" s="15" t="str">
        <f t="shared" si="112"/>
        <v>Exit Trade</v>
      </c>
      <c r="P349" s="15" t="str">
        <f t="shared" si="113"/>
        <v/>
      </c>
      <c r="Q349" s="15">
        <f t="shared" si="114"/>
        <v>1132.3</v>
      </c>
      <c r="R349" s="15" t="str">
        <f t="shared" si="115"/>
        <v/>
      </c>
      <c r="S349" s="15">
        <f t="shared" si="116"/>
        <v>1162.6500000000001</v>
      </c>
      <c r="T349" s="18" t="str">
        <f t="shared" si="117"/>
        <v/>
      </c>
      <c r="U349" s="18">
        <f t="shared" si="118"/>
        <v>4.3908280480773904E-3</v>
      </c>
      <c r="V349" s="18" t="str">
        <f t="shared" si="119"/>
        <v/>
      </c>
      <c r="W349" s="18">
        <f t="shared" si="120"/>
        <v>2.8984865917337815E-2</v>
      </c>
      <c r="X349" s="18" t="str">
        <f t="shared" si="121"/>
        <v/>
      </c>
      <c r="Y349" s="18" t="str">
        <f t="shared" si="122"/>
        <v/>
      </c>
      <c r="Z349" s="18" t="str">
        <f t="shared" si="123"/>
        <v/>
      </c>
      <c r="AA349" s="18" t="str">
        <f t="shared" si="124"/>
        <v/>
      </c>
    </row>
    <row r="350" spans="1:27">
      <c r="A350" s="11">
        <v>42521</v>
      </c>
      <c r="B350" s="12">
        <v>1181.9000000000001</v>
      </c>
      <c r="C350" s="12">
        <v>1237.7</v>
      </c>
      <c r="D350" s="9">
        <f t="shared" si="110"/>
        <v>-2.0034658292604954E-2</v>
      </c>
      <c r="E350" s="9">
        <f t="shared" si="103"/>
        <v>-1.1718870119633051E-2</v>
      </c>
      <c r="F350" s="9">
        <f t="shared" si="104"/>
        <v>1.1672129632205982E-2</v>
      </c>
      <c r="G350" s="9">
        <f t="shared" si="105"/>
        <v>1.4543421552830409E-2</v>
      </c>
      <c r="H350" s="9">
        <f t="shared" si="106"/>
        <v>-3.7981161792096513E-2</v>
      </c>
      <c r="I350" s="9">
        <f t="shared" si="107"/>
        <v>-0.7124482365263326</v>
      </c>
      <c r="J350" s="3">
        <f t="shared" si="108"/>
        <v>1.8224200042382631E-3</v>
      </c>
      <c r="K350" s="3">
        <f t="shared" si="108"/>
        <v>3.0390210300255275E-3</v>
      </c>
      <c r="L350" s="15" t="str">
        <f t="shared" si="109"/>
        <v/>
      </c>
      <c r="M350" s="12">
        <v>0.18096401904066187</v>
      </c>
      <c r="N350" s="15" t="str">
        <f t="shared" si="111"/>
        <v/>
      </c>
      <c r="O350" s="15" t="str">
        <f t="shared" si="112"/>
        <v>Exit Trade</v>
      </c>
      <c r="P350" s="15" t="str">
        <f t="shared" si="113"/>
        <v/>
      </c>
      <c r="Q350" s="15">
        <f t="shared" si="114"/>
        <v>1132.3</v>
      </c>
      <c r="R350" s="15" t="str">
        <f t="shared" si="115"/>
        <v/>
      </c>
      <c r="S350" s="15">
        <f t="shared" si="116"/>
        <v>1162.6500000000001</v>
      </c>
      <c r="T350" s="18" t="str">
        <f t="shared" si="117"/>
        <v/>
      </c>
      <c r="U350" s="18">
        <f t="shared" si="118"/>
        <v>4.3908280480773904E-3</v>
      </c>
      <c r="V350" s="18" t="str">
        <f t="shared" si="119"/>
        <v/>
      </c>
      <c r="W350" s="18">
        <f t="shared" si="120"/>
        <v>2.8984865917337815E-2</v>
      </c>
      <c r="X350" s="18" t="str">
        <f t="shared" si="121"/>
        <v/>
      </c>
      <c r="Y350" s="18" t="str">
        <f t="shared" si="122"/>
        <v/>
      </c>
      <c r="Z350" s="18" t="str">
        <f t="shared" si="123"/>
        <v/>
      </c>
      <c r="AA350" s="18" t="str">
        <f t="shared" si="124"/>
        <v/>
      </c>
    </row>
    <row r="351" spans="1:27">
      <c r="A351" s="11">
        <v>42522</v>
      </c>
      <c r="B351" s="12">
        <v>1175.1500000000001</v>
      </c>
      <c r="C351" s="12">
        <v>1243.25</v>
      </c>
      <c r="D351" s="9">
        <f t="shared" si="110"/>
        <v>-2.446516298629408E-2</v>
      </c>
      <c r="E351" s="9">
        <f t="shared" si="103"/>
        <v>-1.1988980715089241E-2</v>
      </c>
      <c r="F351" s="9">
        <f t="shared" si="104"/>
        <v>1.1875273742515579E-2</v>
      </c>
      <c r="G351" s="9">
        <f t="shared" si="105"/>
        <v>1.4730385205570812E-2</v>
      </c>
      <c r="H351" s="9">
        <f t="shared" si="106"/>
        <v>-3.8708346635749291E-2</v>
      </c>
      <c r="I351" s="9">
        <f t="shared" si="107"/>
        <v>-1.0506016569991057</v>
      </c>
      <c r="J351" s="3">
        <f t="shared" si="108"/>
        <v>-5.7111430747102121E-3</v>
      </c>
      <c r="K351" s="3">
        <f t="shared" si="108"/>
        <v>4.4841237779752402E-3</v>
      </c>
      <c r="L351" s="15" t="str">
        <f t="shared" si="109"/>
        <v/>
      </c>
      <c r="M351" s="12">
        <v>0.18096401904066187</v>
      </c>
      <c r="N351" s="15" t="str">
        <f t="shared" si="111"/>
        <v/>
      </c>
      <c r="O351" s="15" t="str">
        <f t="shared" si="112"/>
        <v>Exit Trade</v>
      </c>
      <c r="P351" s="15" t="str">
        <f t="shared" si="113"/>
        <v/>
      </c>
      <c r="Q351" s="15">
        <f t="shared" si="114"/>
        <v>1132.3</v>
      </c>
      <c r="R351" s="15" t="str">
        <f t="shared" si="115"/>
        <v/>
      </c>
      <c r="S351" s="15">
        <f t="shared" si="116"/>
        <v>1162.6500000000001</v>
      </c>
      <c r="T351" s="18" t="str">
        <f t="shared" si="117"/>
        <v/>
      </c>
      <c r="U351" s="18">
        <f t="shared" si="118"/>
        <v>4.3908280480773904E-3</v>
      </c>
      <c r="V351" s="18" t="str">
        <f t="shared" si="119"/>
        <v/>
      </c>
      <c r="W351" s="18">
        <f t="shared" si="120"/>
        <v>2.8984865917337815E-2</v>
      </c>
      <c r="X351" s="18" t="str">
        <f t="shared" si="121"/>
        <v/>
      </c>
      <c r="Y351" s="18" t="str">
        <f t="shared" si="122"/>
        <v/>
      </c>
      <c r="Z351" s="18" t="str">
        <f t="shared" si="123"/>
        <v/>
      </c>
      <c r="AA351" s="18" t="str">
        <f t="shared" si="124"/>
        <v/>
      </c>
    </row>
    <row r="352" spans="1:27">
      <c r="A352" s="11">
        <v>42523</v>
      </c>
      <c r="B352" s="12">
        <v>1174.95</v>
      </c>
      <c r="C352" s="12">
        <v>1260.55</v>
      </c>
      <c r="D352" s="9">
        <f t="shared" si="110"/>
        <v>-3.0540691144386609E-2</v>
      </c>
      <c r="E352" s="9">
        <f t="shared" ref="E352:E415" si="125">AVERAGE(D323:D352)</f>
        <v>-1.2245298871569768E-2</v>
      </c>
      <c r="F352" s="9">
        <f t="shared" ref="F352:F415" si="126">STDEV(D323:D352)</f>
        <v>1.2196452300469117E-2</v>
      </c>
      <c r="G352" s="9">
        <f t="shared" ref="G352:G415" si="127">E352+2.25*F352</f>
        <v>1.5196718804485745E-2</v>
      </c>
      <c r="H352" s="9">
        <f t="shared" ref="H352:H415" si="128">E352-2.25*F352</f>
        <v>-3.9687316547625279E-2</v>
      </c>
      <c r="I352" s="9">
        <f t="shared" ref="I352:I415" si="129">(D352-E352)/F352</f>
        <v>-1.5000585270286455</v>
      </c>
      <c r="J352" s="3">
        <f t="shared" ref="J352:K415" si="130">(B352-B351)/B351</f>
        <v>-1.7019103944181208E-4</v>
      </c>
      <c r="K352" s="3">
        <f t="shared" si="130"/>
        <v>1.3915141765533847E-2</v>
      </c>
      <c r="L352" s="15" t="str">
        <f t="shared" ref="L352:L415" si="131">IF(ABS(I352)&gt;1.5,"Enter Trade",IF(ABS(I352)&lt;0.5,"Exit Trade",""))</f>
        <v>Enter Trade</v>
      </c>
      <c r="M352" s="12">
        <v>-1.5000585270286455</v>
      </c>
      <c r="N352" s="15" t="str">
        <f t="shared" si="111"/>
        <v>Enter Trade</v>
      </c>
      <c r="O352" s="15" t="str">
        <f t="shared" si="112"/>
        <v>Enter Trade</v>
      </c>
      <c r="P352" s="15">
        <f t="shared" si="113"/>
        <v>1174.95</v>
      </c>
      <c r="Q352" s="15">
        <f t="shared" si="114"/>
        <v>1174.95</v>
      </c>
      <c r="R352" s="15">
        <f t="shared" si="115"/>
        <v>1260.55</v>
      </c>
      <c r="S352" s="15">
        <f t="shared" si="116"/>
        <v>1260.55</v>
      </c>
      <c r="T352" s="18">
        <f t="shared" si="117"/>
        <v>-1.7019103944181208E-4</v>
      </c>
      <c r="U352" s="18">
        <f t="shared" si="118"/>
        <v>-1.7019103944181208E-4</v>
      </c>
      <c r="V352" s="18">
        <f t="shared" si="119"/>
        <v>1.3915141765533847E-2</v>
      </c>
      <c r="W352" s="18">
        <f t="shared" si="120"/>
        <v>1.3915141765533847E-2</v>
      </c>
      <c r="X352" s="18" t="str">
        <f t="shared" si="121"/>
        <v/>
      </c>
      <c r="Y352" s="18" t="str">
        <f t="shared" si="122"/>
        <v/>
      </c>
      <c r="Z352" s="18" t="str">
        <f t="shared" si="123"/>
        <v/>
      </c>
      <c r="AA352" s="18" t="str">
        <f t="shared" si="124"/>
        <v/>
      </c>
    </row>
    <row r="353" spans="1:27">
      <c r="A353" s="11">
        <v>42524</v>
      </c>
      <c r="B353" s="12">
        <v>1171.75</v>
      </c>
      <c r="C353" s="12">
        <v>1254.9000000000001</v>
      </c>
      <c r="D353" s="9">
        <f t="shared" si="110"/>
        <v>-2.9774157108044933E-2</v>
      </c>
      <c r="E353" s="9">
        <f t="shared" si="125"/>
        <v>-1.2720245114725279E-2</v>
      </c>
      <c r="F353" s="9">
        <f t="shared" si="126"/>
        <v>1.2599373515170608E-2</v>
      </c>
      <c r="G353" s="9">
        <f t="shared" si="127"/>
        <v>1.562834529440859E-2</v>
      </c>
      <c r="H353" s="9">
        <f t="shared" si="128"/>
        <v>-4.1068835523859148E-2</v>
      </c>
      <c r="I353" s="9">
        <f t="shared" si="129"/>
        <v>-1.3535523788373638</v>
      </c>
      <c r="J353" s="3">
        <f t="shared" si="130"/>
        <v>-2.7235201497936468E-3</v>
      </c>
      <c r="K353" s="3">
        <f t="shared" si="130"/>
        <v>-4.4821704811390771E-3</v>
      </c>
      <c r="L353" s="15" t="str">
        <f t="shared" si="131"/>
        <v/>
      </c>
      <c r="M353" s="12">
        <v>-1.5000585270286455</v>
      </c>
      <c r="N353" s="15" t="str">
        <f t="shared" si="111"/>
        <v/>
      </c>
      <c r="O353" s="15" t="str">
        <f t="shared" si="112"/>
        <v>Enter Trade</v>
      </c>
      <c r="P353" s="15" t="str">
        <f t="shared" si="113"/>
        <v/>
      </c>
      <c r="Q353" s="15">
        <f t="shared" si="114"/>
        <v>1174.95</v>
      </c>
      <c r="R353" s="15" t="str">
        <f t="shared" si="115"/>
        <v/>
      </c>
      <c r="S353" s="15">
        <f t="shared" si="116"/>
        <v>1260.55</v>
      </c>
      <c r="T353" s="18" t="str">
        <f t="shared" si="117"/>
        <v/>
      </c>
      <c r="U353" s="18">
        <f t="shared" si="118"/>
        <v>-1.7019103944181208E-4</v>
      </c>
      <c r="V353" s="18" t="str">
        <f t="shared" si="119"/>
        <v/>
      </c>
      <c r="W353" s="18">
        <f t="shared" si="120"/>
        <v>1.3915141765533847E-2</v>
      </c>
      <c r="X353" s="18" t="str">
        <f t="shared" si="121"/>
        <v/>
      </c>
      <c r="Y353" s="18" t="str">
        <f t="shared" si="122"/>
        <v/>
      </c>
      <c r="Z353" s="18" t="str">
        <f t="shared" si="123"/>
        <v/>
      </c>
      <c r="AA353" s="18" t="str">
        <f t="shared" si="124"/>
        <v/>
      </c>
    </row>
    <row r="354" spans="1:27">
      <c r="A354" s="11">
        <v>42527</v>
      </c>
      <c r="B354" s="12">
        <v>1171.0999999999999</v>
      </c>
      <c r="C354" s="12">
        <v>1251.6500000000001</v>
      </c>
      <c r="D354" s="9">
        <f t="shared" si="110"/>
        <v>-2.8888922722790002E-2</v>
      </c>
      <c r="E354" s="9">
        <f t="shared" si="125"/>
        <v>-1.343703249784681E-2</v>
      </c>
      <c r="F354" s="9">
        <f t="shared" si="126"/>
        <v>1.289364072206603E-2</v>
      </c>
      <c r="G354" s="9">
        <f t="shared" si="127"/>
        <v>1.5573659126801757E-2</v>
      </c>
      <c r="H354" s="9">
        <f t="shared" si="128"/>
        <v>-4.2447724122495381E-2</v>
      </c>
      <c r="I354" s="9">
        <f t="shared" si="129"/>
        <v>-1.1984117254406665</v>
      </c>
      <c r="J354" s="3">
        <f t="shared" si="130"/>
        <v>-5.5472583742273603E-4</v>
      </c>
      <c r="K354" s="3">
        <f t="shared" si="130"/>
        <v>-2.5898477966371822E-3</v>
      </c>
      <c r="L354" s="15" t="str">
        <f t="shared" si="131"/>
        <v/>
      </c>
      <c r="M354" s="12">
        <v>-1.5000585270286455</v>
      </c>
      <c r="N354" s="15" t="str">
        <f t="shared" si="111"/>
        <v/>
      </c>
      <c r="O354" s="15" t="str">
        <f t="shared" si="112"/>
        <v>Enter Trade</v>
      </c>
      <c r="P354" s="15" t="str">
        <f t="shared" si="113"/>
        <v/>
      </c>
      <c r="Q354" s="15">
        <f t="shared" si="114"/>
        <v>1174.95</v>
      </c>
      <c r="R354" s="15" t="str">
        <f t="shared" si="115"/>
        <v/>
      </c>
      <c r="S354" s="15">
        <f t="shared" si="116"/>
        <v>1260.55</v>
      </c>
      <c r="T354" s="18" t="str">
        <f t="shared" si="117"/>
        <v/>
      </c>
      <c r="U354" s="18">
        <f t="shared" si="118"/>
        <v>-1.7019103944181208E-4</v>
      </c>
      <c r="V354" s="18" t="str">
        <f t="shared" si="119"/>
        <v/>
      </c>
      <c r="W354" s="18">
        <f t="shared" si="120"/>
        <v>1.3915141765533847E-2</v>
      </c>
      <c r="X354" s="18" t="str">
        <f t="shared" si="121"/>
        <v/>
      </c>
      <c r="Y354" s="18" t="str">
        <f t="shared" si="122"/>
        <v/>
      </c>
      <c r="Z354" s="18" t="str">
        <f t="shared" si="123"/>
        <v/>
      </c>
      <c r="AA354" s="18" t="str">
        <f t="shared" si="124"/>
        <v/>
      </c>
    </row>
    <row r="355" spans="1:27">
      <c r="A355" s="11">
        <v>42528</v>
      </c>
      <c r="B355" s="12">
        <v>1173.7</v>
      </c>
      <c r="C355" s="12">
        <v>1251.3</v>
      </c>
      <c r="D355" s="9">
        <f t="shared" si="110"/>
        <v>-2.7804339982798829E-2</v>
      </c>
      <c r="E355" s="9">
        <f t="shared" si="125"/>
        <v>-1.4190083903469179E-2</v>
      </c>
      <c r="F355" s="9">
        <f t="shared" si="126"/>
        <v>1.3055454741443935E-2</v>
      </c>
      <c r="G355" s="9">
        <f t="shared" si="127"/>
        <v>1.5184689264779673E-2</v>
      </c>
      <c r="H355" s="9">
        <f t="shared" si="128"/>
        <v>-4.3564857071718033E-2</v>
      </c>
      <c r="I355" s="9">
        <f t="shared" si="129"/>
        <v>-1.0428021351191872</v>
      </c>
      <c r="J355" s="3">
        <f t="shared" si="130"/>
        <v>2.2201349158911593E-3</v>
      </c>
      <c r="K355" s="3">
        <f t="shared" si="130"/>
        <v>-2.7963088722896689E-4</v>
      </c>
      <c r="L355" s="15" t="str">
        <f t="shared" si="131"/>
        <v/>
      </c>
      <c r="M355" s="12">
        <v>-1.5000585270286455</v>
      </c>
      <c r="N355" s="15" t="str">
        <f t="shared" si="111"/>
        <v/>
      </c>
      <c r="O355" s="15" t="str">
        <f t="shared" si="112"/>
        <v>Enter Trade</v>
      </c>
      <c r="P355" s="15" t="str">
        <f t="shared" si="113"/>
        <v/>
      </c>
      <c r="Q355" s="15">
        <f t="shared" si="114"/>
        <v>1174.95</v>
      </c>
      <c r="R355" s="15" t="str">
        <f t="shared" si="115"/>
        <v/>
      </c>
      <c r="S355" s="15">
        <f t="shared" si="116"/>
        <v>1260.55</v>
      </c>
      <c r="T355" s="18" t="str">
        <f t="shared" si="117"/>
        <v/>
      </c>
      <c r="U355" s="18">
        <f t="shared" si="118"/>
        <v>-1.7019103944181208E-4</v>
      </c>
      <c r="V355" s="18" t="str">
        <f t="shared" si="119"/>
        <v/>
      </c>
      <c r="W355" s="18">
        <f t="shared" si="120"/>
        <v>1.3915141765533847E-2</v>
      </c>
      <c r="X355" s="18" t="str">
        <f t="shared" si="121"/>
        <v/>
      </c>
      <c r="Y355" s="18" t="str">
        <f t="shared" si="122"/>
        <v/>
      </c>
      <c r="Z355" s="18" t="str">
        <f t="shared" si="123"/>
        <v/>
      </c>
      <c r="AA355" s="18" t="str">
        <f t="shared" si="124"/>
        <v/>
      </c>
    </row>
    <row r="356" spans="1:27">
      <c r="A356" s="11">
        <v>42529</v>
      </c>
      <c r="B356" s="12">
        <v>1162.5999999999999</v>
      </c>
      <c r="C356" s="12">
        <v>1262.5</v>
      </c>
      <c r="D356" s="9">
        <f t="shared" si="110"/>
        <v>-3.58010681703297E-2</v>
      </c>
      <c r="E356" s="9">
        <f t="shared" si="125"/>
        <v>-1.5418262943744581E-2</v>
      </c>
      <c r="F356" s="9">
        <f t="shared" si="126"/>
        <v>1.3303612990622885E-2</v>
      </c>
      <c r="G356" s="9">
        <f t="shared" si="127"/>
        <v>1.451486628515691E-2</v>
      </c>
      <c r="H356" s="9">
        <f t="shared" si="128"/>
        <v>-4.5351392172646068E-2</v>
      </c>
      <c r="I356" s="9">
        <f t="shared" si="129"/>
        <v>-1.5321255392014212</v>
      </c>
      <c r="J356" s="3">
        <f t="shared" si="130"/>
        <v>-9.4572718752663678E-3</v>
      </c>
      <c r="K356" s="3">
        <f t="shared" si="130"/>
        <v>8.9506912810677266E-3</v>
      </c>
      <c r="L356" s="15" t="str">
        <f t="shared" si="131"/>
        <v>Enter Trade</v>
      </c>
      <c r="M356" s="12">
        <v>-1.5000585270286455</v>
      </c>
      <c r="N356" s="15" t="str">
        <f t="shared" si="111"/>
        <v/>
      </c>
      <c r="O356" s="15" t="str">
        <f t="shared" si="112"/>
        <v>Enter Trade</v>
      </c>
      <c r="P356" s="15" t="str">
        <f t="shared" si="113"/>
        <v/>
      </c>
      <c r="Q356" s="15">
        <f t="shared" si="114"/>
        <v>1174.95</v>
      </c>
      <c r="R356" s="15" t="str">
        <f t="shared" si="115"/>
        <v/>
      </c>
      <c r="S356" s="15">
        <f t="shared" si="116"/>
        <v>1260.55</v>
      </c>
      <c r="T356" s="18" t="str">
        <f t="shared" si="117"/>
        <v/>
      </c>
      <c r="U356" s="18">
        <f t="shared" si="118"/>
        <v>-1.7019103944181208E-4</v>
      </c>
      <c r="V356" s="18" t="str">
        <f t="shared" si="119"/>
        <v/>
      </c>
      <c r="W356" s="18">
        <f t="shared" si="120"/>
        <v>1.3915141765533847E-2</v>
      </c>
      <c r="X356" s="18" t="str">
        <f t="shared" si="121"/>
        <v/>
      </c>
      <c r="Y356" s="18" t="str">
        <f t="shared" si="122"/>
        <v/>
      </c>
      <c r="Z356" s="18" t="str">
        <f t="shared" si="123"/>
        <v/>
      </c>
      <c r="AA356" s="18" t="str">
        <f t="shared" si="124"/>
        <v/>
      </c>
    </row>
    <row r="357" spans="1:27">
      <c r="A357" s="11">
        <v>42530</v>
      </c>
      <c r="B357" s="12">
        <v>1159.4000000000001</v>
      </c>
      <c r="C357" s="12">
        <v>1237.5</v>
      </c>
      <c r="D357" s="9">
        <f t="shared" si="110"/>
        <v>-2.8311911570853436E-2</v>
      </c>
      <c r="E357" s="9">
        <f t="shared" si="125"/>
        <v>-1.6735855534356883E-2</v>
      </c>
      <c r="F357" s="9">
        <f t="shared" si="126"/>
        <v>1.2508459585620814E-2</v>
      </c>
      <c r="G357" s="9">
        <f t="shared" si="127"/>
        <v>1.1408178533289948E-2</v>
      </c>
      <c r="H357" s="9">
        <f t="shared" si="128"/>
        <v>-4.4879889602003717E-2</v>
      </c>
      <c r="I357" s="9">
        <f t="shared" si="129"/>
        <v>-0.9254581635139062</v>
      </c>
      <c r="J357" s="3">
        <f t="shared" si="130"/>
        <v>-2.7524514020297766E-3</v>
      </c>
      <c r="K357" s="3">
        <f t="shared" si="130"/>
        <v>-1.9801980198019802E-2</v>
      </c>
      <c r="L357" s="15" t="str">
        <f t="shared" si="131"/>
        <v/>
      </c>
      <c r="M357" s="12">
        <v>-1.5000585270286455</v>
      </c>
      <c r="N357" s="15" t="str">
        <f t="shared" si="111"/>
        <v/>
      </c>
      <c r="O357" s="15" t="str">
        <f t="shared" si="112"/>
        <v>Enter Trade</v>
      </c>
      <c r="P357" s="15" t="str">
        <f t="shared" si="113"/>
        <v/>
      </c>
      <c r="Q357" s="15">
        <f t="shared" si="114"/>
        <v>1174.95</v>
      </c>
      <c r="R357" s="15" t="str">
        <f t="shared" si="115"/>
        <v/>
      </c>
      <c r="S357" s="15">
        <f t="shared" si="116"/>
        <v>1260.55</v>
      </c>
      <c r="T357" s="18" t="str">
        <f t="shared" si="117"/>
        <v/>
      </c>
      <c r="U357" s="18">
        <f t="shared" si="118"/>
        <v>-1.7019103944181208E-4</v>
      </c>
      <c r="V357" s="18" t="str">
        <f t="shared" si="119"/>
        <v/>
      </c>
      <c r="W357" s="18">
        <f t="shared" si="120"/>
        <v>1.3915141765533847E-2</v>
      </c>
      <c r="X357" s="18" t="str">
        <f t="shared" si="121"/>
        <v/>
      </c>
      <c r="Y357" s="18" t="str">
        <f t="shared" si="122"/>
        <v/>
      </c>
      <c r="Z357" s="18" t="str">
        <f t="shared" si="123"/>
        <v/>
      </c>
      <c r="AA357" s="18" t="str">
        <f t="shared" si="124"/>
        <v/>
      </c>
    </row>
    <row r="358" spans="1:27">
      <c r="A358" s="11">
        <v>42531</v>
      </c>
      <c r="B358" s="12">
        <v>1161.3499999999999</v>
      </c>
      <c r="C358" s="12">
        <v>1230.4000000000001</v>
      </c>
      <c r="D358" s="9">
        <f t="shared" si="110"/>
        <v>-2.5083198186892395E-2</v>
      </c>
      <c r="E358" s="9">
        <f t="shared" si="125"/>
        <v>-1.8144368831470803E-2</v>
      </c>
      <c r="F358" s="9">
        <f t="shared" si="126"/>
        <v>1.0824285966211648E-2</v>
      </c>
      <c r="G358" s="9">
        <f t="shared" si="127"/>
        <v>6.2102745925054076E-3</v>
      </c>
      <c r="H358" s="9">
        <f t="shared" si="128"/>
        <v>-4.2499012255447013E-2</v>
      </c>
      <c r="I358" s="9">
        <f t="shared" si="129"/>
        <v>-0.64104268651820251</v>
      </c>
      <c r="J358" s="3">
        <f t="shared" si="130"/>
        <v>1.6819044333274261E-3</v>
      </c>
      <c r="K358" s="3">
        <f t="shared" si="130"/>
        <v>-5.7373737373736635E-3</v>
      </c>
      <c r="L358" s="15" t="str">
        <f t="shared" si="131"/>
        <v/>
      </c>
      <c r="M358" s="12">
        <v>-1.5000585270286455</v>
      </c>
      <c r="N358" s="15" t="str">
        <f t="shared" si="111"/>
        <v/>
      </c>
      <c r="O358" s="15" t="str">
        <f t="shared" si="112"/>
        <v>Enter Trade</v>
      </c>
      <c r="P358" s="15" t="str">
        <f t="shared" si="113"/>
        <v/>
      </c>
      <c r="Q358" s="15">
        <f t="shared" si="114"/>
        <v>1174.95</v>
      </c>
      <c r="R358" s="15" t="str">
        <f t="shared" si="115"/>
        <v/>
      </c>
      <c r="S358" s="15">
        <f t="shared" si="116"/>
        <v>1260.55</v>
      </c>
      <c r="T358" s="18" t="str">
        <f t="shared" si="117"/>
        <v/>
      </c>
      <c r="U358" s="18">
        <f t="shared" si="118"/>
        <v>-1.7019103944181208E-4</v>
      </c>
      <c r="V358" s="18" t="str">
        <f t="shared" si="119"/>
        <v/>
      </c>
      <c r="W358" s="18">
        <f t="shared" si="120"/>
        <v>1.3915141765533847E-2</v>
      </c>
      <c r="X358" s="18" t="str">
        <f t="shared" si="121"/>
        <v/>
      </c>
      <c r="Y358" s="18" t="str">
        <f t="shared" si="122"/>
        <v/>
      </c>
      <c r="Z358" s="18" t="str">
        <f t="shared" si="123"/>
        <v/>
      </c>
      <c r="AA358" s="18" t="str">
        <f t="shared" si="124"/>
        <v/>
      </c>
    </row>
    <row r="359" spans="1:27">
      <c r="A359" s="11">
        <v>42534</v>
      </c>
      <c r="B359" s="12">
        <v>1152.9000000000001</v>
      </c>
      <c r="C359" s="12">
        <v>1205.3499999999999</v>
      </c>
      <c r="D359" s="9">
        <f t="shared" si="110"/>
        <v>-1.932153303625795E-2</v>
      </c>
      <c r="E359" s="9">
        <f t="shared" si="125"/>
        <v>-1.9125851814766288E-2</v>
      </c>
      <c r="F359" s="9">
        <f t="shared" si="126"/>
        <v>9.4161171523202154E-3</v>
      </c>
      <c r="G359" s="9">
        <f t="shared" si="127"/>
        <v>2.0604117779541957E-3</v>
      </c>
      <c r="H359" s="9">
        <f t="shared" si="128"/>
        <v>-4.0312115407486776E-2</v>
      </c>
      <c r="I359" s="9">
        <f t="shared" si="129"/>
        <v>-2.0781519423156692E-2</v>
      </c>
      <c r="J359" s="3">
        <f t="shared" si="130"/>
        <v>-7.2760149825632399E-3</v>
      </c>
      <c r="K359" s="3">
        <f t="shared" si="130"/>
        <v>-2.0359232769831096E-2</v>
      </c>
      <c r="L359" s="15" t="str">
        <f t="shared" si="131"/>
        <v>Exit Trade</v>
      </c>
      <c r="M359" s="12">
        <v>-2.0781519423156692E-2</v>
      </c>
      <c r="N359" s="15" t="str">
        <f t="shared" si="111"/>
        <v>Exit Trade</v>
      </c>
      <c r="O359" s="15" t="str">
        <f t="shared" si="112"/>
        <v>Exit Trade</v>
      </c>
      <c r="P359" s="15">
        <f t="shared" si="113"/>
        <v>1152.9000000000001</v>
      </c>
      <c r="Q359" s="15">
        <f t="shared" si="114"/>
        <v>1152.9000000000001</v>
      </c>
      <c r="R359" s="15">
        <f t="shared" si="115"/>
        <v>1205.3499999999999</v>
      </c>
      <c r="S359" s="15">
        <f t="shared" si="116"/>
        <v>1205.3499999999999</v>
      </c>
      <c r="T359" s="18">
        <f t="shared" si="117"/>
        <v>-7.2760149825632399E-3</v>
      </c>
      <c r="U359" s="18">
        <f t="shared" si="118"/>
        <v>-7.2760149825632399E-3</v>
      </c>
      <c r="V359" s="18">
        <f t="shared" si="119"/>
        <v>-2.0359232769831096E-2</v>
      </c>
      <c r="W359" s="18">
        <f t="shared" si="120"/>
        <v>-2.0359232769831096E-2</v>
      </c>
      <c r="X359" s="18">
        <f t="shared" si="121"/>
        <v>-1.8766756032171594E-2</v>
      </c>
      <c r="Y359" s="18">
        <f t="shared" si="122"/>
        <v>4.3790408948474857E-2</v>
      </c>
      <c r="Z359" s="18">
        <f t="shared" si="123"/>
        <v>2.5023652916303263E-2</v>
      </c>
      <c r="AA359" s="18">
        <f t="shared" si="124"/>
        <v>1.2511826458151631E-2</v>
      </c>
    </row>
    <row r="360" spans="1:27">
      <c r="A360" s="11">
        <v>42535</v>
      </c>
      <c r="B360" s="12">
        <v>1151.8499999999999</v>
      </c>
      <c r="C360" s="12">
        <v>1198.2</v>
      </c>
      <c r="D360" s="9">
        <f t="shared" si="110"/>
        <v>-1.7133388609697028E-2</v>
      </c>
      <c r="E360" s="9">
        <f t="shared" si="125"/>
        <v>-1.9937200514388645E-2</v>
      </c>
      <c r="F360" s="9">
        <f t="shared" si="126"/>
        <v>8.0129916412064392E-3</v>
      </c>
      <c r="G360" s="9">
        <f t="shared" si="127"/>
        <v>-1.907969321674155E-3</v>
      </c>
      <c r="H360" s="9">
        <f t="shared" si="128"/>
        <v>-3.7966431707103135E-2</v>
      </c>
      <c r="I360" s="9">
        <f t="shared" si="129"/>
        <v>0.34990825277704563</v>
      </c>
      <c r="J360" s="3">
        <f t="shared" si="130"/>
        <v>-9.107468123863144E-4</v>
      </c>
      <c r="K360" s="3">
        <f t="shared" si="130"/>
        <v>-5.9318870037747247E-3</v>
      </c>
      <c r="L360" s="15" t="str">
        <f t="shared" si="131"/>
        <v>Exit Trade</v>
      </c>
      <c r="M360" s="12">
        <v>-2.0781519423156692E-2</v>
      </c>
      <c r="N360" s="15" t="str">
        <f t="shared" si="111"/>
        <v/>
      </c>
      <c r="O360" s="15" t="str">
        <f t="shared" si="112"/>
        <v>Exit Trade</v>
      </c>
      <c r="P360" s="15" t="str">
        <f t="shared" si="113"/>
        <v/>
      </c>
      <c r="Q360" s="15">
        <f t="shared" si="114"/>
        <v>1152.9000000000001</v>
      </c>
      <c r="R360" s="15" t="str">
        <f t="shared" si="115"/>
        <v/>
      </c>
      <c r="S360" s="15">
        <f t="shared" si="116"/>
        <v>1205.3499999999999</v>
      </c>
      <c r="T360" s="18" t="str">
        <f t="shared" si="117"/>
        <v/>
      </c>
      <c r="U360" s="18">
        <f t="shared" si="118"/>
        <v>-7.2760149825632399E-3</v>
      </c>
      <c r="V360" s="18" t="str">
        <f t="shared" si="119"/>
        <v/>
      </c>
      <c r="W360" s="18">
        <f t="shared" si="120"/>
        <v>-2.0359232769831096E-2</v>
      </c>
      <c r="X360" s="18" t="str">
        <f t="shared" si="121"/>
        <v/>
      </c>
      <c r="Y360" s="18" t="str">
        <f t="shared" si="122"/>
        <v/>
      </c>
      <c r="Z360" s="18" t="str">
        <f t="shared" si="123"/>
        <v/>
      </c>
      <c r="AA360" s="18" t="str">
        <f t="shared" si="124"/>
        <v/>
      </c>
    </row>
    <row r="361" spans="1:27">
      <c r="A361" s="11">
        <v>42536</v>
      </c>
      <c r="B361" s="12">
        <v>1169.55</v>
      </c>
      <c r="C361" s="12">
        <v>1205.1500000000001</v>
      </c>
      <c r="D361" s="9">
        <f t="shared" si="110"/>
        <v>-1.3022311823747038E-2</v>
      </c>
      <c r="E361" s="9">
        <f t="shared" si="125"/>
        <v>-2.0338569592754225E-2</v>
      </c>
      <c r="F361" s="9">
        <f t="shared" si="126"/>
        <v>7.3006549746326048E-3</v>
      </c>
      <c r="G361" s="9">
        <f t="shared" si="127"/>
        <v>-3.9120958998308634E-3</v>
      </c>
      <c r="H361" s="9">
        <f t="shared" si="128"/>
        <v>-3.676504328567759E-2</v>
      </c>
      <c r="I361" s="9">
        <f t="shared" si="129"/>
        <v>1.0021371773394028</v>
      </c>
      <c r="J361" s="3">
        <f t="shared" si="130"/>
        <v>1.5366584190649865E-2</v>
      </c>
      <c r="K361" s="3">
        <f t="shared" si="130"/>
        <v>5.8003672174929436E-3</v>
      </c>
      <c r="L361" s="15" t="str">
        <f t="shared" si="131"/>
        <v/>
      </c>
      <c r="M361" s="12">
        <v>-2.0781519423156692E-2</v>
      </c>
      <c r="N361" s="15" t="str">
        <f t="shared" si="111"/>
        <v/>
      </c>
      <c r="O361" s="15" t="str">
        <f t="shared" si="112"/>
        <v>Exit Trade</v>
      </c>
      <c r="P361" s="15" t="str">
        <f t="shared" si="113"/>
        <v/>
      </c>
      <c r="Q361" s="15">
        <f t="shared" si="114"/>
        <v>1152.9000000000001</v>
      </c>
      <c r="R361" s="15" t="str">
        <f t="shared" si="115"/>
        <v/>
      </c>
      <c r="S361" s="15">
        <f t="shared" si="116"/>
        <v>1205.3499999999999</v>
      </c>
      <c r="T361" s="18" t="str">
        <f t="shared" si="117"/>
        <v/>
      </c>
      <c r="U361" s="18">
        <f t="shared" si="118"/>
        <v>-7.2760149825632399E-3</v>
      </c>
      <c r="V361" s="18" t="str">
        <f t="shared" si="119"/>
        <v/>
      </c>
      <c r="W361" s="18">
        <f t="shared" si="120"/>
        <v>-2.0359232769831096E-2</v>
      </c>
      <c r="X361" s="18" t="str">
        <f t="shared" si="121"/>
        <v/>
      </c>
      <c r="Y361" s="18" t="str">
        <f t="shared" si="122"/>
        <v/>
      </c>
      <c r="Z361" s="18" t="str">
        <f t="shared" si="123"/>
        <v/>
      </c>
      <c r="AA361" s="18" t="str">
        <f t="shared" si="124"/>
        <v/>
      </c>
    </row>
    <row r="362" spans="1:27">
      <c r="A362" s="11">
        <v>42537</v>
      </c>
      <c r="B362" s="12">
        <v>1162.1500000000001</v>
      </c>
      <c r="C362" s="12">
        <v>1200.95</v>
      </c>
      <c r="D362" s="9">
        <f t="shared" si="110"/>
        <v>-1.4262739943675109E-2</v>
      </c>
      <c r="E362" s="9">
        <f t="shared" si="125"/>
        <v>-2.0431077969872969E-2</v>
      </c>
      <c r="F362" s="9">
        <f t="shared" si="126"/>
        <v>7.2015435759729676E-3</v>
      </c>
      <c r="G362" s="9">
        <f t="shared" si="127"/>
        <v>-4.2276049239337934E-3</v>
      </c>
      <c r="H362" s="9">
        <f t="shared" si="128"/>
        <v>-3.6634551015812145E-2</v>
      </c>
      <c r="I362" s="9">
        <f t="shared" si="129"/>
        <v>0.85652998709578521</v>
      </c>
      <c r="J362" s="3">
        <f t="shared" si="130"/>
        <v>-6.3272198708903974E-3</v>
      </c>
      <c r="K362" s="3">
        <f t="shared" si="130"/>
        <v>-3.4850433555989255E-3</v>
      </c>
      <c r="L362" s="15" t="str">
        <f t="shared" si="131"/>
        <v/>
      </c>
      <c r="M362" s="12">
        <v>-2.0781519423156692E-2</v>
      </c>
      <c r="N362" s="15" t="str">
        <f t="shared" si="111"/>
        <v/>
      </c>
      <c r="O362" s="15" t="str">
        <f t="shared" si="112"/>
        <v>Exit Trade</v>
      </c>
      <c r="P362" s="15" t="str">
        <f t="shared" si="113"/>
        <v/>
      </c>
      <c r="Q362" s="15">
        <f t="shared" si="114"/>
        <v>1152.9000000000001</v>
      </c>
      <c r="R362" s="15" t="str">
        <f t="shared" si="115"/>
        <v/>
      </c>
      <c r="S362" s="15">
        <f t="shared" si="116"/>
        <v>1205.3499999999999</v>
      </c>
      <c r="T362" s="18" t="str">
        <f t="shared" si="117"/>
        <v/>
      </c>
      <c r="U362" s="18">
        <f t="shared" si="118"/>
        <v>-7.2760149825632399E-3</v>
      </c>
      <c r="V362" s="18" t="str">
        <f t="shared" si="119"/>
        <v/>
      </c>
      <c r="W362" s="18">
        <f t="shared" si="120"/>
        <v>-2.0359232769831096E-2</v>
      </c>
      <c r="X362" s="18" t="str">
        <f t="shared" si="121"/>
        <v/>
      </c>
      <c r="Y362" s="18" t="str">
        <f t="shared" si="122"/>
        <v/>
      </c>
      <c r="Z362" s="18" t="str">
        <f t="shared" si="123"/>
        <v/>
      </c>
      <c r="AA362" s="18" t="str">
        <f t="shared" si="124"/>
        <v/>
      </c>
    </row>
    <row r="363" spans="1:27">
      <c r="A363" s="11">
        <v>42538</v>
      </c>
      <c r="B363" s="12">
        <v>1170</v>
      </c>
      <c r="C363" s="12">
        <v>1227.3</v>
      </c>
      <c r="D363" s="9">
        <f t="shared" si="110"/>
        <v>-2.0764872471874515E-2</v>
      </c>
      <c r="E363" s="9">
        <f t="shared" si="125"/>
        <v>-2.0513700836239261E-2</v>
      </c>
      <c r="F363" s="9">
        <f t="shared" si="126"/>
        <v>7.1902969329869495E-3</v>
      </c>
      <c r="G363" s="9">
        <f t="shared" si="127"/>
        <v>-4.3355327370186263E-3</v>
      </c>
      <c r="H363" s="9">
        <f t="shared" si="128"/>
        <v>-3.6691868935459893E-2</v>
      </c>
      <c r="I363" s="9">
        <f t="shared" si="129"/>
        <v>-3.4932025474908167E-2</v>
      </c>
      <c r="J363" s="3">
        <f t="shared" si="130"/>
        <v>6.7547218517402304E-3</v>
      </c>
      <c r="K363" s="3">
        <f t="shared" si="130"/>
        <v>2.194096340397178E-2</v>
      </c>
      <c r="L363" s="15" t="str">
        <f t="shared" si="131"/>
        <v>Exit Trade</v>
      </c>
      <c r="M363" s="12">
        <v>-2.0781519423156692E-2</v>
      </c>
      <c r="N363" s="15" t="str">
        <f t="shared" si="111"/>
        <v/>
      </c>
      <c r="O363" s="15" t="str">
        <f t="shared" si="112"/>
        <v>Exit Trade</v>
      </c>
      <c r="P363" s="15" t="str">
        <f t="shared" si="113"/>
        <v/>
      </c>
      <c r="Q363" s="15">
        <f t="shared" si="114"/>
        <v>1152.9000000000001</v>
      </c>
      <c r="R363" s="15" t="str">
        <f t="shared" si="115"/>
        <v/>
      </c>
      <c r="S363" s="15">
        <f t="shared" si="116"/>
        <v>1205.3499999999999</v>
      </c>
      <c r="T363" s="18" t="str">
        <f t="shared" si="117"/>
        <v/>
      </c>
      <c r="U363" s="18">
        <f t="shared" si="118"/>
        <v>-7.2760149825632399E-3</v>
      </c>
      <c r="V363" s="18" t="str">
        <f t="shared" si="119"/>
        <v/>
      </c>
      <c r="W363" s="18">
        <f t="shared" si="120"/>
        <v>-2.0359232769831096E-2</v>
      </c>
      <c r="X363" s="18" t="str">
        <f t="shared" si="121"/>
        <v/>
      </c>
      <c r="Y363" s="18" t="str">
        <f t="shared" si="122"/>
        <v/>
      </c>
      <c r="Z363" s="18" t="str">
        <f t="shared" si="123"/>
        <v/>
      </c>
      <c r="AA363" s="18" t="str">
        <f t="shared" si="124"/>
        <v/>
      </c>
    </row>
    <row r="364" spans="1:27">
      <c r="A364" s="11">
        <v>42541</v>
      </c>
      <c r="B364" s="12">
        <v>1172.05</v>
      </c>
      <c r="C364" s="12">
        <v>1227.55</v>
      </c>
      <c r="D364" s="9">
        <f t="shared" si="110"/>
        <v>-2.0093051429209616E-2</v>
      </c>
      <c r="E364" s="9">
        <f t="shared" si="125"/>
        <v>-2.0415325522042796E-2</v>
      </c>
      <c r="F364" s="9">
        <f t="shared" si="126"/>
        <v>7.1746521178042665E-3</v>
      </c>
      <c r="G364" s="9">
        <f t="shared" si="127"/>
        <v>-4.2723582569831955E-3</v>
      </c>
      <c r="H364" s="9">
        <f t="shared" si="128"/>
        <v>-3.6558292787102396E-2</v>
      </c>
      <c r="I364" s="9">
        <f t="shared" si="129"/>
        <v>4.4918427756718664E-2</v>
      </c>
      <c r="J364" s="3">
        <f t="shared" si="130"/>
        <v>1.7521367521367132E-3</v>
      </c>
      <c r="K364" s="3">
        <f t="shared" si="130"/>
        <v>2.036991770553247E-4</v>
      </c>
      <c r="L364" s="15" t="str">
        <f t="shared" si="131"/>
        <v>Exit Trade</v>
      </c>
      <c r="M364" s="12">
        <v>-2.0781519423156692E-2</v>
      </c>
      <c r="N364" s="15" t="str">
        <f t="shared" si="111"/>
        <v/>
      </c>
      <c r="O364" s="15" t="str">
        <f t="shared" si="112"/>
        <v>Exit Trade</v>
      </c>
      <c r="P364" s="15" t="str">
        <f t="shared" si="113"/>
        <v/>
      </c>
      <c r="Q364" s="15">
        <f t="shared" si="114"/>
        <v>1152.9000000000001</v>
      </c>
      <c r="R364" s="15" t="str">
        <f t="shared" si="115"/>
        <v/>
      </c>
      <c r="S364" s="15">
        <f t="shared" si="116"/>
        <v>1205.3499999999999</v>
      </c>
      <c r="T364" s="18" t="str">
        <f t="shared" si="117"/>
        <v/>
      </c>
      <c r="U364" s="18">
        <f t="shared" si="118"/>
        <v>-7.2760149825632399E-3</v>
      </c>
      <c r="V364" s="18" t="str">
        <f t="shared" si="119"/>
        <v/>
      </c>
      <c r="W364" s="18">
        <f t="shared" si="120"/>
        <v>-2.0359232769831096E-2</v>
      </c>
      <c r="X364" s="18" t="str">
        <f t="shared" si="121"/>
        <v/>
      </c>
      <c r="Y364" s="18" t="str">
        <f t="shared" si="122"/>
        <v/>
      </c>
      <c r="Z364" s="18" t="str">
        <f t="shared" si="123"/>
        <v/>
      </c>
      <c r="AA364" s="18" t="str">
        <f t="shared" si="124"/>
        <v/>
      </c>
    </row>
    <row r="365" spans="1:27">
      <c r="A365" s="11">
        <v>42542</v>
      </c>
      <c r="B365" s="12">
        <v>1166.6500000000001</v>
      </c>
      <c r="C365" s="12">
        <v>1238.1500000000001</v>
      </c>
      <c r="D365" s="9">
        <f t="shared" si="110"/>
        <v>-2.5832676611687401E-2</v>
      </c>
      <c r="E365" s="9">
        <f t="shared" si="125"/>
        <v>-2.0373888120773089E-2</v>
      </c>
      <c r="F365" s="9">
        <f t="shared" si="126"/>
        <v>7.1383559300307363E-3</v>
      </c>
      <c r="G365" s="9">
        <f t="shared" si="127"/>
        <v>-4.3125872782039318E-3</v>
      </c>
      <c r="H365" s="9">
        <f t="shared" si="128"/>
        <v>-3.6435188963342247E-2</v>
      </c>
      <c r="I365" s="9">
        <f t="shared" si="129"/>
        <v>-0.7647122873138672</v>
      </c>
      <c r="J365" s="3">
        <f t="shared" si="130"/>
        <v>-4.6073119747449889E-3</v>
      </c>
      <c r="K365" s="3">
        <f t="shared" si="130"/>
        <v>8.6350861472038916E-3</v>
      </c>
      <c r="L365" s="15" t="str">
        <f t="shared" si="131"/>
        <v/>
      </c>
      <c r="M365" s="12">
        <v>-2.0781519423156692E-2</v>
      </c>
      <c r="N365" s="15" t="str">
        <f t="shared" si="111"/>
        <v/>
      </c>
      <c r="O365" s="15" t="str">
        <f t="shared" si="112"/>
        <v>Exit Trade</v>
      </c>
      <c r="P365" s="15" t="str">
        <f t="shared" si="113"/>
        <v/>
      </c>
      <c r="Q365" s="15">
        <f t="shared" si="114"/>
        <v>1152.9000000000001</v>
      </c>
      <c r="R365" s="15" t="str">
        <f t="shared" si="115"/>
        <v/>
      </c>
      <c r="S365" s="15">
        <f t="shared" si="116"/>
        <v>1205.3499999999999</v>
      </c>
      <c r="T365" s="18" t="str">
        <f t="shared" si="117"/>
        <v/>
      </c>
      <c r="U365" s="18">
        <f t="shared" si="118"/>
        <v>-7.2760149825632399E-3</v>
      </c>
      <c r="V365" s="18" t="str">
        <f t="shared" si="119"/>
        <v/>
      </c>
      <c r="W365" s="18">
        <f t="shared" si="120"/>
        <v>-2.0359232769831096E-2</v>
      </c>
      <c r="X365" s="18" t="str">
        <f t="shared" si="121"/>
        <v/>
      </c>
      <c r="Y365" s="18" t="str">
        <f t="shared" si="122"/>
        <v/>
      </c>
      <c r="Z365" s="18" t="str">
        <f t="shared" si="123"/>
        <v/>
      </c>
      <c r="AA365" s="18" t="str">
        <f t="shared" si="124"/>
        <v/>
      </c>
    </row>
    <row r="366" spans="1:27">
      <c r="A366" s="11">
        <v>42543</v>
      </c>
      <c r="B366" s="12">
        <v>1171.5</v>
      </c>
      <c r="C366" s="12">
        <v>1238.3499999999999</v>
      </c>
      <c r="D366" s="9">
        <f t="shared" si="110"/>
        <v>-2.4101115552420546E-2</v>
      </c>
      <c r="E366" s="9">
        <f t="shared" si="125"/>
        <v>-2.0373695955391988E-2</v>
      </c>
      <c r="F366" s="9">
        <f t="shared" si="126"/>
        <v>7.1382520490155116E-3</v>
      </c>
      <c r="G366" s="9">
        <f t="shared" si="127"/>
        <v>-4.3126288451070874E-3</v>
      </c>
      <c r="H366" s="9">
        <f t="shared" si="128"/>
        <v>-3.6434763065676889E-2</v>
      </c>
      <c r="I366" s="9">
        <f t="shared" si="129"/>
        <v>-0.52217539692264481</v>
      </c>
      <c r="J366" s="3">
        <f t="shared" si="130"/>
        <v>4.1572022457462892E-3</v>
      </c>
      <c r="K366" s="3">
        <f t="shared" si="130"/>
        <v>1.6153131688391396E-4</v>
      </c>
      <c r="L366" s="15" t="str">
        <f t="shared" si="131"/>
        <v/>
      </c>
      <c r="M366" s="12">
        <v>-2.0781519423156692E-2</v>
      </c>
      <c r="N366" s="15" t="str">
        <f t="shared" si="111"/>
        <v/>
      </c>
      <c r="O366" s="15" t="str">
        <f t="shared" si="112"/>
        <v>Exit Trade</v>
      </c>
      <c r="P366" s="15" t="str">
        <f t="shared" si="113"/>
        <v/>
      </c>
      <c r="Q366" s="15">
        <f t="shared" si="114"/>
        <v>1152.9000000000001</v>
      </c>
      <c r="R366" s="15" t="str">
        <f t="shared" si="115"/>
        <v/>
      </c>
      <c r="S366" s="15">
        <f t="shared" si="116"/>
        <v>1205.3499999999999</v>
      </c>
      <c r="T366" s="18" t="str">
        <f t="shared" si="117"/>
        <v/>
      </c>
      <c r="U366" s="18">
        <f t="shared" si="118"/>
        <v>-7.2760149825632399E-3</v>
      </c>
      <c r="V366" s="18" t="str">
        <f t="shared" si="119"/>
        <v/>
      </c>
      <c r="W366" s="18">
        <f t="shared" si="120"/>
        <v>-2.0359232769831096E-2</v>
      </c>
      <c r="X366" s="18" t="str">
        <f t="shared" si="121"/>
        <v/>
      </c>
      <c r="Y366" s="18" t="str">
        <f t="shared" si="122"/>
        <v/>
      </c>
      <c r="Z366" s="18" t="str">
        <f t="shared" si="123"/>
        <v/>
      </c>
      <c r="AA366" s="18" t="str">
        <f t="shared" si="124"/>
        <v/>
      </c>
    </row>
    <row r="367" spans="1:27">
      <c r="A367" s="11">
        <v>42544</v>
      </c>
      <c r="B367" s="12">
        <v>1190.0999999999999</v>
      </c>
      <c r="C367" s="12">
        <v>1245.5</v>
      </c>
      <c r="D367" s="9">
        <f t="shared" si="110"/>
        <v>-1.9760276678712399E-2</v>
      </c>
      <c r="E367" s="9">
        <f t="shared" si="125"/>
        <v>-2.0455075737470536E-2</v>
      </c>
      <c r="F367" s="9">
        <f t="shared" si="126"/>
        <v>7.1161069108031825E-3</v>
      </c>
      <c r="G367" s="9">
        <f t="shared" si="127"/>
        <v>-4.4438351881633739E-3</v>
      </c>
      <c r="H367" s="9">
        <f t="shared" si="128"/>
        <v>-3.6466316286777697E-2</v>
      </c>
      <c r="I367" s="9">
        <f t="shared" si="129"/>
        <v>9.7637523925243538E-2</v>
      </c>
      <c r="J367" s="3">
        <f t="shared" si="130"/>
        <v>1.5877080665812983E-2</v>
      </c>
      <c r="K367" s="3">
        <f t="shared" si="130"/>
        <v>5.7738119271612161E-3</v>
      </c>
      <c r="L367" s="15" t="str">
        <f t="shared" si="131"/>
        <v>Exit Trade</v>
      </c>
      <c r="M367" s="12">
        <v>-2.0781519423156692E-2</v>
      </c>
      <c r="N367" s="15" t="str">
        <f t="shared" si="111"/>
        <v/>
      </c>
      <c r="O367" s="15" t="str">
        <f t="shared" si="112"/>
        <v>Exit Trade</v>
      </c>
      <c r="P367" s="15" t="str">
        <f t="shared" si="113"/>
        <v/>
      </c>
      <c r="Q367" s="15">
        <f t="shared" si="114"/>
        <v>1152.9000000000001</v>
      </c>
      <c r="R367" s="15" t="str">
        <f t="shared" si="115"/>
        <v/>
      </c>
      <c r="S367" s="15">
        <f t="shared" si="116"/>
        <v>1205.3499999999999</v>
      </c>
      <c r="T367" s="18" t="str">
        <f t="shared" si="117"/>
        <v/>
      </c>
      <c r="U367" s="18">
        <f t="shared" si="118"/>
        <v>-7.2760149825632399E-3</v>
      </c>
      <c r="V367" s="18" t="str">
        <f t="shared" si="119"/>
        <v/>
      </c>
      <c r="W367" s="18">
        <f t="shared" si="120"/>
        <v>-2.0359232769831096E-2</v>
      </c>
      <c r="X367" s="18" t="str">
        <f t="shared" si="121"/>
        <v/>
      </c>
      <c r="Y367" s="18" t="str">
        <f t="shared" si="122"/>
        <v/>
      </c>
      <c r="Z367" s="18" t="str">
        <f t="shared" si="123"/>
        <v/>
      </c>
      <c r="AA367" s="18" t="str">
        <f t="shared" si="124"/>
        <v/>
      </c>
    </row>
    <row r="368" spans="1:27">
      <c r="A368" s="11">
        <v>42545</v>
      </c>
      <c r="B368" s="12">
        <v>1161.9000000000001</v>
      </c>
      <c r="C368" s="12">
        <v>1222.75</v>
      </c>
      <c r="D368" s="9">
        <f t="shared" si="110"/>
        <v>-2.2168919787574719E-2</v>
      </c>
      <c r="E368" s="9">
        <f t="shared" si="125"/>
        <v>-2.0879007387331349E-2</v>
      </c>
      <c r="F368" s="9">
        <f t="shared" si="126"/>
        <v>6.8101995840629866E-3</v>
      </c>
      <c r="G368" s="9">
        <f t="shared" si="127"/>
        <v>-5.5560583231896287E-3</v>
      </c>
      <c r="H368" s="9">
        <f t="shared" si="128"/>
        <v>-3.6201956451473068E-2</v>
      </c>
      <c r="I368" s="9">
        <f t="shared" si="129"/>
        <v>-0.18940889827399224</v>
      </c>
      <c r="J368" s="3">
        <f t="shared" si="130"/>
        <v>-2.3695487774136475E-2</v>
      </c>
      <c r="K368" s="3">
        <f t="shared" si="130"/>
        <v>-1.8265756724207147E-2</v>
      </c>
      <c r="L368" s="15" t="str">
        <f t="shared" si="131"/>
        <v>Exit Trade</v>
      </c>
      <c r="M368" s="12">
        <v>-2.0781519423156692E-2</v>
      </c>
      <c r="N368" s="15" t="str">
        <f t="shared" si="111"/>
        <v/>
      </c>
      <c r="O368" s="15" t="str">
        <f t="shared" si="112"/>
        <v>Exit Trade</v>
      </c>
      <c r="P368" s="15" t="str">
        <f t="shared" si="113"/>
        <v/>
      </c>
      <c r="Q368" s="15">
        <f t="shared" si="114"/>
        <v>1152.9000000000001</v>
      </c>
      <c r="R368" s="15" t="str">
        <f t="shared" si="115"/>
        <v/>
      </c>
      <c r="S368" s="15">
        <f t="shared" si="116"/>
        <v>1205.3499999999999</v>
      </c>
      <c r="T368" s="18" t="str">
        <f t="shared" si="117"/>
        <v/>
      </c>
      <c r="U368" s="18">
        <f t="shared" si="118"/>
        <v>-7.2760149825632399E-3</v>
      </c>
      <c r="V368" s="18" t="str">
        <f t="shared" si="119"/>
        <v/>
      </c>
      <c r="W368" s="18">
        <f t="shared" si="120"/>
        <v>-2.0359232769831096E-2</v>
      </c>
      <c r="X368" s="18" t="str">
        <f t="shared" si="121"/>
        <v/>
      </c>
      <c r="Y368" s="18" t="str">
        <f t="shared" si="122"/>
        <v/>
      </c>
      <c r="Z368" s="18" t="str">
        <f t="shared" si="123"/>
        <v/>
      </c>
      <c r="AA368" s="18" t="str">
        <f t="shared" si="124"/>
        <v/>
      </c>
    </row>
    <row r="369" spans="1:27">
      <c r="A369" s="11">
        <v>42548</v>
      </c>
      <c r="B369" s="12">
        <v>1159.95</v>
      </c>
      <c r="C369" s="12">
        <v>1214.5999999999999</v>
      </c>
      <c r="D369" s="9">
        <f t="shared" si="110"/>
        <v>-1.9994007552814354E-2</v>
      </c>
      <c r="E369" s="9">
        <f t="shared" si="125"/>
        <v>-2.1253993719955046E-2</v>
      </c>
      <c r="F369" s="9">
        <f t="shared" si="126"/>
        <v>6.4173854520103418E-3</v>
      </c>
      <c r="G369" s="9">
        <f t="shared" si="127"/>
        <v>-6.8148764529317764E-3</v>
      </c>
      <c r="H369" s="9">
        <f t="shared" si="128"/>
        <v>-3.5693110986978319E-2</v>
      </c>
      <c r="I369" s="9">
        <f t="shared" si="129"/>
        <v>0.19633948693949524</v>
      </c>
      <c r="J369" s="3">
        <f t="shared" si="130"/>
        <v>-1.6782855667441649E-3</v>
      </c>
      <c r="K369" s="3">
        <f t="shared" si="130"/>
        <v>-6.6653036188919169E-3</v>
      </c>
      <c r="L369" s="15" t="str">
        <f t="shared" si="131"/>
        <v>Exit Trade</v>
      </c>
      <c r="M369" s="12">
        <v>-2.0781519423156692E-2</v>
      </c>
      <c r="N369" s="15" t="str">
        <f t="shared" si="111"/>
        <v/>
      </c>
      <c r="O369" s="15" t="str">
        <f t="shared" si="112"/>
        <v>Exit Trade</v>
      </c>
      <c r="P369" s="15" t="str">
        <f t="shared" si="113"/>
        <v/>
      </c>
      <c r="Q369" s="15">
        <f t="shared" si="114"/>
        <v>1152.9000000000001</v>
      </c>
      <c r="R369" s="15" t="str">
        <f t="shared" si="115"/>
        <v/>
      </c>
      <c r="S369" s="15">
        <f t="shared" si="116"/>
        <v>1205.3499999999999</v>
      </c>
      <c r="T369" s="18" t="str">
        <f t="shared" si="117"/>
        <v/>
      </c>
      <c r="U369" s="18">
        <f t="shared" si="118"/>
        <v>-7.2760149825632399E-3</v>
      </c>
      <c r="V369" s="18" t="str">
        <f t="shared" si="119"/>
        <v/>
      </c>
      <c r="W369" s="18">
        <f t="shared" si="120"/>
        <v>-2.0359232769831096E-2</v>
      </c>
      <c r="X369" s="18" t="str">
        <f t="shared" si="121"/>
        <v/>
      </c>
      <c r="Y369" s="18" t="str">
        <f t="shared" si="122"/>
        <v/>
      </c>
      <c r="Z369" s="18" t="str">
        <f t="shared" si="123"/>
        <v/>
      </c>
      <c r="AA369" s="18" t="str">
        <f t="shared" si="124"/>
        <v/>
      </c>
    </row>
    <row r="370" spans="1:27">
      <c r="A370" s="11">
        <v>42549</v>
      </c>
      <c r="B370" s="12">
        <v>1166.95</v>
      </c>
      <c r="C370" s="12">
        <v>1228.9000000000001</v>
      </c>
      <c r="D370" s="9">
        <f t="shared" si="110"/>
        <v>-2.2464295882356374E-2</v>
      </c>
      <c r="E370" s="9">
        <f t="shared" si="125"/>
        <v>-2.121630267979803E-2</v>
      </c>
      <c r="F370" s="9">
        <f t="shared" si="126"/>
        <v>6.4064730756819262E-3</v>
      </c>
      <c r="G370" s="9">
        <f t="shared" si="127"/>
        <v>-6.8017382595136951E-3</v>
      </c>
      <c r="H370" s="9">
        <f t="shared" si="128"/>
        <v>-3.5630867100082363E-2</v>
      </c>
      <c r="I370" s="9">
        <f t="shared" si="129"/>
        <v>-0.19480191172511935</v>
      </c>
      <c r="J370" s="3">
        <f t="shared" si="130"/>
        <v>6.0347428768481402E-3</v>
      </c>
      <c r="K370" s="3">
        <f t="shared" si="130"/>
        <v>1.1773423349250934E-2</v>
      </c>
      <c r="L370" s="15" t="str">
        <f t="shared" si="131"/>
        <v>Exit Trade</v>
      </c>
      <c r="M370" s="12">
        <v>-2.0781519423156692E-2</v>
      </c>
      <c r="N370" s="15" t="str">
        <f t="shared" si="111"/>
        <v/>
      </c>
      <c r="O370" s="15" t="str">
        <f t="shared" si="112"/>
        <v>Exit Trade</v>
      </c>
      <c r="P370" s="15" t="str">
        <f t="shared" si="113"/>
        <v/>
      </c>
      <c r="Q370" s="15">
        <f t="shared" si="114"/>
        <v>1152.9000000000001</v>
      </c>
      <c r="R370" s="15" t="str">
        <f t="shared" si="115"/>
        <v/>
      </c>
      <c r="S370" s="15">
        <f t="shared" si="116"/>
        <v>1205.3499999999999</v>
      </c>
      <c r="T370" s="18" t="str">
        <f t="shared" si="117"/>
        <v/>
      </c>
      <c r="U370" s="18">
        <f t="shared" si="118"/>
        <v>-7.2760149825632399E-3</v>
      </c>
      <c r="V370" s="18" t="str">
        <f t="shared" si="119"/>
        <v/>
      </c>
      <c r="W370" s="18">
        <f t="shared" si="120"/>
        <v>-2.0359232769831096E-2</v>
      </c>
      <c r="X370" s="18" t="str">
        <f t="shared" si="121"/>
        <v/>
      </c>
      <c r="Y370" s="18" t="str">
        <f t="shared" si="122"/>
        <v/>
      </c>
      <c r="Z370" s="18" t="str">
        <f t="shared" si="123"/>
        <v/>
      </c>
      <c r="AA370" s="18" t="str">
        <f t="shared" si="124"/>
        <v/>
      </c>
    </row>
    <row r="371" spans="1:27">
      <c r="A371" s="11">
        <v>42550</v>
      </c>
      <c r="B371" s="12">
        <v>1168.3</v>
      </c>
      <c r="C371" s="12">
        <v>1248.55</v>
      </c>
      <c r="D371" s="9">
        <f t="shared" si="110"/>
        <v>-2.8851562296058071E-2</v>
      </c>
      <c r="E371" s="9">
        <f t="shared" si="125"/>
        <v>-2.134514053706571E-2</v>
      </c>
      <c r="F371" s="9">
        <f t="shared" si="126"/>
        <v>6.5227173314908694E-3</v>
      </c>
      <c r="G371" s="9">
        <f t="shared" si="127"/>
        <v>-6.6690265412112544E-3</v>
      </c>
      <c r="H371" s="9">
        <f t="shared" si="128"/>
        <v>-3.6021254532920169E-2</v>
      </c>
      <c r="I371" s="9">
        <f t="shared" si="129"/>
        <v>-1.1508120584579511</v>
      </c>
      <c r="J371" s="3">
        <f t="shared" si="130"/>
        <v>1.1568619049658589E-3</v>
      </c>
      <c r="K371" s="3">
        <f t="shared" si="130"/>
        <v>1.598990967531928E-2</v>
      </c>
      <c r="L371" s="15" t="str">
        <f t="shared" si="131"/>
        <v/>
      </c>
      <c r="M371" s="12">
        <v>-2.0781519423156692E-2</v>
      </c>
      <c r="N371" s="15" t="str">
        <f t="shared" si="111"/>
        <v/>
      </c>
      <c r="O371" s="15" t="str">
        <f t="shared" si="112"/>
        <v>Exit Trade</v>
      </c>
      <c r="P371" s="15" t="str">
        <f t="shared" si="113"/>
        <v/>
      </c>
      <c r="Q371" s="15">
        <f t="shared" si="114"/>
        <v>1152.9000000000001</v>
      </c>
      <c r="R371" s="15" t="str">
        <f t="shared" si="115"/>
        <v/>
      </c>
      <c r="S371" s="15">
        <f t="shared" si="116"/>
        <v>1205.3499999999999</v>
      </c>
      <c r="T371" s="18" t="str">
        <f t="shared" si="117"/>
        <v/>
      </c>
      <c r="U371" s="18">
        <f t="shared" si="118"/>
        <v>-7.2760149825632399E-3</v>
      </c>
      <c r="V371" s="18" t="str">
        <f t="shared" si="119"/>
        <v/>
      </c>
      <c r="W371" s="18">
        <f t="shared" si="120"/>
        <v>-2.0359232769831096E-2</v>
      </c>
      <c r="X371" s="18" t="str">
        <f t="shared" si="121"/>
        <v/>
      </c>
      <c r="Y371" s="18" t="str">
        <f t="shared" si="122"/>
        <v/>
      </c>
      <c r="Z371" s="18" t="str">
        <f t="shared" si="123"/>
        <v/>
      </c>
      <c r="AA371" s="18" t="str">
        <f t="shared" si="124"/>
        <v/>
      </c>
    </row>
    <row r="372" spans="1:27">
      <c r="A372" s="11">
        <v>42551</v>
      </c>
      <c r="B372" s="12">
        <v>1176.45</v>
      </c>
      <c r="C372" s="12">
        <v>1253.5999999999999</v>
      </c>
      <c r="D372" s="9">
        <f t="shared" si="110"/>
        <v>-2.7585509394761808E-2</v>
      </c>
      <c r="E372" s="9">
        <f t="shared" si="125"/>
        <v>-2.1807529979457209E-2</v>
      </c>
      <c r="F372" s="9">
        <f t="shared" si="126"/>
        <v>6.4544038003211263E-3</v>
      </c>
      <c r="G372" s="9">
        <f t="shared" si="127"/>
        <v>-7.2851214287346748E-3</v>
      </c>
      <c r="H372" s="9">
        <f t="shared" si="128"/>
        <v>-3.632993853017974E-2</v>
      </c>
      <c r="I372" s="9">
        <f t="shared" si="129"/>
        <v>-0.89519955584699029</v>
      </c>
      <c r="J372" s="3">
        <f t="shared" si="130"/>
        <v>6.9759479585723627E-3</v>
      </c>
      <c r="K372" s="3">
        <f t="shared" si="130"/>
        <v>4.0446918425373068E-3</v>
      </c>
      <c r="L372" s="15" t="str">
        <f t="shared" si="131"/>
        <v/>
      </c>
      <c r="M372" s="12">
        <v>-2.0781519423156692E-2</v>
      </c>
      <c r="N372" s="15" t="str">
        <f t="shared" si="111"/>
        <v/>
      </c>
      <c r="O372" s="15" t="str">
        <f t="shared" si="112"/>
        <v>Exit Trade</v>
      </c>
      <c r="P372" s="15" t="str">
        <f t="shared" si="113"/>
        <v/>
      </c>
      <c r="Q372" s="15">
        <f t="shared" si="114"/>
        <v>1152.9000000000001</v>
      </c>
      <c r="R372" s="15" t="str">
        <f t="shared" si="115"/>
        <v/>
      </c>
      <c r="S372" s="15">
        <f t="shared" si="116"/>
        <v>1205.3499999999999</v>
      </c>
      <c r="T372" s="18" t="str">
        <f t="shared" si="117"/>
        <v/>
      </c>
      <c r="U372" s="18">
        <f t="shared" si="118"/>
        <v>-7.2760149825632399E-3</v>
      </c>
      <c r="V372" s="18" t="str">
        <f t="shared" si="119"/>
        <v/>
      </c>
      <c r="W372" s="18">
        <f t="shared" si="120"/>
        <v>-2.0359232769831096E-2</v>
      </c>
      <c r="X372" s="18" t="str">
        <f t="shared" si="121"/>
        <v/>
      </c>
      <c r="Y372" s="18" t="str">
        <f t="shared" si="122"/>
        <v/>
      </c>
      <c r="Z372" s="18" t="str">
        <f t="shared" si="123"/>
        <v/>
      </c>
      <c r="AA372" s="18" t="str">
        <f t="shared" si="124"/>
        <v/>
      </c>
    </row>
    <row r="373" spans="1:27">
      <c r="A373" s="11">
        <v>42552</v>
      </c>
      <c r="B373" s="12">
        <v>1174.5</v>
      </c>
      <c r="C373" s="12">
        <v>1242.3499999999999</v>
      </c>
      <c r="D373" s="9">
        <f t="shared" si="110"/>
        <v>-2.4390943209374218E-2</v>
      </c>
      <c r="E373" s="9">
        <f t="shared" si="125"/>
        <v>-2.2138268926115704E-2</v>
      </c>
      <c r="F373" s="9">
        <f t="shared" si="126"/>
        <v>6.3181609422116513E-3</v>
      </c>
      <c r="G373" s="9">
        <f t="shared" si="127"/>
        <v>-7.9224068061394884E-3</v>
      </c>
      <c r="H373" s="9">
        <f t="shared" si="128"/>
        <v>-3.635413104609192E-2</v>
      </c>
      <c r="I373" s="9">
        <f t="shared" si="129"/>
        <v>-0.35653955381357733</v>
      </c>
      <c r="J373" s="3">
        <f t="shared" si="130"/>
        <v>-1.6575290067576568E-3</v>
      </c>
      <c r="K373" s="3">
        <f t="shared" si="130"/>
        <v>-8.9741544352265491E-3</v>
      </c>
      <c r="L373" s="15" t="str">
        <f t="shared" si="131"/>
        <v>Exit Trade</v>
      </c>
      <c r="M373" s="12">
        <v>-2.0781519423156692E-2</v>
      </c>
      <c r="N373" s="15" t="str">
        <f t="shared" si="111"/>
        <v/>
      </c>
      <c r="O373" s="15" t="str">
        <f t="shared" si="112"/>
        <v>Exit Trade</v>
      </c>
      <c r="P373" s="15" t="str">
        <f t="shared" si="113"/>
        <v/>
      </c>
      <c r="Q373" s="15">
        <f t="shared" si="114"/>
        <v>1152.9000000000001</v>
      </c>
      <c r="R373" s="15" t="str">
        <f t="shared" si="115"/>
        <v/>
      </c>
      <c r="S373" s="15">
        <f t="shared" si="116"/>
        <v>1205.3499999999999</v>
      </c>
      <c r="T373" s="18" t="str">
        <f t="shared" si="117"/>
        <v/>
      </c>
      <c r="U373" s="18">
        <f t="shared" si="118"/>
        <v>-7.2760149825632399E-3</v>
      </c>
      <c r="V373" s="18" t="str">
        <f t="shared" si="119"/>
        <v/>
      </c>
      <c r="W373" s="18">
        <f t="shared" si="120"/>
        <v>-2.0359232769831096E-2</v>
      </c>
      <c r="X373" s="18" t="str">
        <f t="shared" si="121"/>
        <v/>
      </c>
      <c r="Y373" s="18" t="str">
        <f t="shared" si="122"/>
        <v/>
      </c>
      <c r="Z373" s="18" t="str">
        <f t="shared" si="123"/>
        <v/>
      </c>
      <c r="AA373" s="18" t="str">
        <f t="shared" si="124"/>
        <v/>
      </c>
    </row>
    <row r="374" spans="1:27">
      <c r="A374" s="11">
        <v>42555</v>
      </c>
      <c r="B374" s="12">
        <v>1172.8</v>
      </c>
      <c r="C374" s="12">
        <v>1256.25</v>
      </c>
      <c r="D374" s="9">
        <f t="shared" si="110"/>
        <v>-2.9852117467511364E-2</v>
      </c>
      <c r="E374" s="9">
        <f t="shared" si="125"/>
        <v>-2.2837119034568691E-2</v>
      </c>
      <c r="F374" s="9">
        <f t="shared" si="126"/>
        <v>5.9506619033307673E-3</v>
      </c>
      <c r="G374" s="9">
        <f t="shared" si="127"/>
        <v>-9.4481297520744648E-3</v>
      </c>
      <c r="H374" s="9">
        <f t="shared" si="128"/>
        <v>-3.6226108317062918E-2</v>
      </c>
      <c r="I374" s="9">
        <f t="shared" si="129"/>
        <v>-1.1788601918412074</v>
      </c>
      <c r="J374" s="3">
        <f t="shared" si="130"/>
        <v>-1.4474244359302217E-3</v>
      </c>
      <c r="K374" s="3">
        <f t="shared" si="130"/>
        <v>1.1188473457560343E-2</v>
      </c>
      <c r="L374" s="15" t="str">
        <f t="shared" si="131"/>
        <v/>
      </c>
      <c r="M374" s="12">
        <v>-2.0781519423156692E-2</v>
      </c>
      <c r="N374" s="15" t="str">
        <f t="shared" si="111"/>
        <v/>
      </c>
      <c r="O374" s="15" t="str">
        <f t="shared" si="112"/>
        <v>Exit Trade</v>
      </c>
      <c r="P374" s="15" t="str">
        <f t="shared" si="113"/>
        <v/>
      </c>
      <c r="Q374" s="15">
        <f t="shared" si="114"/>
        <v>1152.9000000000001</v>
      </c>
      <c r="R374" s="15" t="str">
        <f t="shared" si="115"/>
        <v/>
      </c>
      <c r="S374" s="15">
        <f t="shared" si="116"/>
        <v>1205.3499999999999</v>
      </c>
      <c r="T374" s="18" t="str">
        <f t="shared" si="117"/>
        <v/>
      </c>
      <c r="U374" s="18">
        <f t="shared" si="118"/>
        <v>-7.2760149825632399E-3</v>
      </c>
      <c r="V374" s="18" t="str">
        <f t="shared" si="119"/>
        <v/>
      </c>
      <c r="W374" s="18">
        <f t="shared" si="120"/>
        <v>-2.0359232769831096E-2</v>
      </c>
      <c r="X374" s="18" t="str">
        <f t="shared" si="121"/>
        <v/>
      </c>
      <c r="Y374" s="18" t="str">
        <f t="shared" si="122"/>
        <v/>
      </c>
      <c r="Z374" s="18" t="str">
        <f t="shared" si="123"/>
        <v/>
      </c>
      <c r="AA374" s="18" t="str">
        <f t="shared" si="124"/>
        <v/>
      </c>
    </row>
    <row r="375" spans="1:27">
      <c r="A375" s="11">
        <v>42556</v>
      </c>
      <c r="B375" s="12">
        <v>1165.5999999999999</v>
      </c>
      <c r="C375" s="12">
        <v>1260.7</v>
      </c>
      <c r="D375" s="9">
        <f t="shared" si="110"/>
        <v>-3.4062214071856486E-2</v>
      </c>
      <c r="E375" s="9">
        <f t="shared" si="125"/>
        <v>-2.3561871546829E-2</v>
      </c>
      <c r="F375" s="9">
        <f t="shared" si="126"/>
        <v>5.9495821803958139E-3</v>
      </c>
      <c r="G375" s="9">
        <f t="shared" si="127"/>
        <v>-1.017531164093842E-2</v>
      </c>
      <c r="H375" s="9">
        <f t="shared" si="128"/>
        <v>-3.6948431452719581E-2</v>
      </c>
      <c r="I375" s="9">
        <f t="shared" si="129"/>
        <v>-1.764887383121905</v>
      </c>
      <c r="J375" s="3">
        <f t="shared" si="130"/>
        <v>-6.1391541609823038E-3</v>
      </c>
      <c r="K375" s="3">
        <f t="shared" si="130"/>
        <v>3.5422885572139666E-3</v>
      </c>
      <c r="L375" s="15" t="str">
        <f t="shared" si="131"/>
        <v>Enter Trade</v>
      </c>
      <c r="M375" s="12">
        <v>-1.764887383121905</v>
      </c>
      <c r="N375" s="15" t="str">
        <f t="shared" si="111"/>
        <v>Enter Trade</v>
      </c>
      <c r="O375" s="15" t="str">
        <f t="shared" si="112"/>
        <v>Enter Trade</v>
      </c>
      <c r="P375" s="15">
        <f t="shared" si="113"/>
        <v>1165.5999999999999</v>
      </c>
      <c r="Q375" s="15">
        <f t="shared" si="114"/>
        <v>1165.5999999999999</v>
      </c>
      <c r="R375" s="15">
        <f t="shared" si="115"/>
        <v>1260.7</v>
      </c>
      <c r="S375" s="15">
        <f t="shared" si="116"/>
        <v>1260.7</v>
      </c>
      <c r="T375" s="18">
        <f t="shared" si="117"/>
        <v>-6.1391541609823038E-3</v>
      </c>
      <c r="U375" s="18">
        <f t="shared" si="118"/>
        <v>-6.1391541609823038E-3</v>
      </c>
      <c r="V375" s="18">
        <f t="shared" si="119"/>
        <v>3.5422885572139666E-3</v>
      </c>
      <c r="W375" s="18">
        <f t="shared" si="120"/>
        <v>3.5422885572139666E-3</v>
      </c>
      <c r="X375" s="18" t="str">
        <f t="shared" si="121"/>
        <v/>
      </c>
      <c r="Y375" s="18" t="str">
        <f t="shared" si="122"/>
        <v/>
      </c>
      <c r="Z375" s="18" t="str">
        <f t="shared" si="123"/>
        <v/>
      </c>
      <c r="AA375" s="18" t="str">
        <f t="shared" si="124"/>
        <v/>
      </c>
    </row>
    <row r="376" spans="1:27">
      <c r="A376" s="11">
        <v>42558</v>
      </c>
      <c r="B376" s="12">
        <v>1185.6500000000001</v>
      </c>
      <c r="C376" s="12">
        <v>1290.55</v>
      </c>
      <c r="D376" s="9">
        <f t="shared" si="110"/>
        <v>-3.6818329514313887E-2</v>
      </c>
      <c r="E376" s="9">
        <f t="shared" si="125"/>
        <v>-2.4378609540278033E-2</v>
      </c>
      <c r="F376" s="9">
        <f t="shared" si="126"/>
        <v>6.0337693511584483E-3</v>
      </c>
      <c r="G376" s="9">
        <f t="shared" si="127"/>
        <v>-1.0802628500171524E-2</v>
      </c>
      <c r="H376" s="9">
        <f t="shared" si="128"/>
        <v>-3.7954590580384542E-2</v>
      </c>
      <c r="I376" s="9">
        <f t="shared" si="129"/>
        <v>-2.0616830458803501</v>
      </c>
      <c r="J376" s="3">
        <f t="shared" si="130"/>
        <v>1.7201441317776411E-2</v>
      </c>
      <c r="K376" s="3">
        <f t="shared" si="130"/>
        <v>2.3677322122630212E-2</v>
      </c>
      <c r="L376" s="15" t="str">
        <f t="shared" si="131"/>
        <v>Enter Trade</v>
      </c>
      <c r="M376" s="12">
        <v>-1.764887383121905</v>
      </c>
      <c r="N376" s="15" t="str">
        <f t="shared" si="111"/>
        <v/>
      </c>
      <c r="O376" s="15" t="str">
        <f t="shared" si="112"/>
        <v>Enter Trade</v>
      </c>
      <c r="P376" s="15" t="str">
        <f t="shared" si="113"/>
        <v/>
      </c>
      <c r="Q376" s="15">
        <f t="shared" si="114"/>
        <v>1165.5999999999999</v>
      </c>
      <c r="R376" s="15" t="str">
        <f t="shared" si="115"/>
        <v/>
      </c>
      <c r="S376" s="15">
        <f t="shared" si="116"/>
        <v>1260.7</v>
      </c>
      <c r="T376" s="18" t="str">
        <f t="shared" si="117"/>
        <v/>
      </c>
      <c r="U376" s="18">
        <f t="shared" si="118"/>
        <v>-6.1391541609823038E-3</v>
      </c>
      <c r="V376" s="18" t="str">
        <f t="shared" si="119"/>
        <v/>
      </c>
      <c r="W376" s="18">
        <f t="shared" si="120"/>
        <v>3.5422885572139666E-3</v>
      </c>
      <c r="X376" s="18" t="str">
        <f t="shared" si="121"/>
        <v/>
      </c>
      <c r="Y376" s="18" t="str">
        <f t="shared" si="122"/>
        <v/>
      </c>
      <c r="Z376" s="18" t="str">
        <f t="shared" si="123"/>
        <v/>
      </c>
      <c r="AA376" s="18" t="str">
        <f t="shared" si="124"/>
        <v/>
      </c>
    </row>
    <row r="377" spans="1:27">
      <c r="A377" s="11">
        <v>42559</v>
      </c>
      <c r="B377" s="12">
        <v>1174.8499999999999</v>
      </c>
      <c r="C377" s="12">
        <v>1286.9000000000001</v>
      </c>
      <c r="D377" s="9">
        <f t="shared" si="110"/>
        <v>-3.9562379658487898E-2</v>
      </c>
      <c r="E377" s="9">
        <f t="shared" si="125"/>
        <v>-2.515701354000004E-2</v>
      </c>
      <c r="F377" s="9">
        <f t="shared" si="126"/>
        <v>6.4365131828858606E-3</v>
      </c>
      <c r="G377" s="9">
        <f t="shared" si="127"/>
        <v>-1.0674858878506853E-2</v>
      </c>
      <c r="H377" s="9">
        <f t="shared" si="128"/>
        <v>-3.9639168201493227E-2</v>
      </c>
      <c r="I377" s="9">
        <f t="shared" si="129"/>
        <v>-2.2380698538442361</v>
      </c>
      <c r="J377" s="3">
        <f t="shared" si="130"/>
        <v>-9.1089275924599849E-3</v>
      </c>
      <c r="K377" s="3">
        <f t="shared" si="130"/>
        <v>-2.8282515206693765E-3</v>
      </c>
      <c r="L377" s="15" t="str">
        <f t="shared" si="131"/>
        <v>Enter Trade</v>
      </c>
      <c r="M377" s="12">
        <v>-1.764887383121905</v>
      </c>
      <c r="N377" s="15" t="str">
        <f t="shared" si="111"/>
        <v/>
      </c>
      <c r="O377" s="15" t="str">
        <f t="shared" si="112"/>
        <v>Enter Trade</v>
      </c>
      <c r="P377" s="15" t="str">
        <f t="shared" si="113"/>
        <v/>
      </c>
      <c r="Q377" s="15">
        <f t="shared" si="114"/>
        <v>1165.5999999999999</v>
      </c>
      <c r="R377" s="15" t="str">
        <f t="shared" si="115"/>
        <v/>
      </c>
      <c r="S377" s="15">
        <f t="shared" si="116"/>
        <v>1260.7</v>
      </c>
      <c r="T377" s="18" t="str">
        <f t="shared" si="117"/>
        <v/>
      </c>
      <c r="U377" s="18">
        <f t="shared" si="118"/>
        <v>-6.1391541609823038E-3</v>
      </c>
      <c r="V377" s="18" t="str">
        <f t="shared" si="119"/>
        <v/>
      </c>
      <c r="W377" s="18">
        <f t="shared" si="120"/>
        <v>3.5422885572139666E-3</v>
      </c>
      <c r="X377" s="18" t="str">
        <f t="shared" si="121"/>
        <v/>
      </c>
      <c r="Y377" s="18" t="str">
        <f t="shared" si="122"/>
        <v/>
      </c>
      <c r="Z377" s="18" t="str">
        <f t="shared" si="123"/>
        <v/>
      </c>
      <c r="AA377" s="18" t="str">
        <f t="shared" si="124"/>
        <v/>
      </c>
    </row>
    <row r="378" spans="1:27">
      <c r="A378" s="11">
        <v>42562</v>
      </c>
      <c r="B378" s="12">
        <v>1199.75</v>
      </c>
      <c r="C378" s="12">
        <v>1314.1</v>
      </c>
      <c r="D378" s="9">
        <f t="shared" si="110"/>
        <v>-3.9537656692139829E-2</v>
      </c>
      <c r="E378" s="9">
        <f t="shared" si="125"/>
        <v>-2.5659719605136713E-2</v>
      </c>
      <c r="F378" s="9">
        <f t="shared" si="126"/>
        <v>6.9484880465758665E-3</v>
      </c>
      <c r="G378" s="9">
        <f t="shared" si="127"/>
        <v>-1.0025621500341014E-2</v>
      </c>
      <c r="H378" s="9">
        <f t="shared" si="128"/>
        <v>-4.1293817709932415E-2</v>
      </c>
      <c r="I378" s="9">
        <f t="shared" si="129"/>
        <v>-1.9972599785707339</v>
      </c>
      <c r="J378" s="3">
        <f t="shared" si="130"/>
        <v>2.1194195003617564E-2</v>
      </c>
      <c r="K378" s="3">
        <f t="shared" si="130"/>
        <v>2.1136063408190083E-2</v>
      </c>
      <c r="L378" s="15" t="str">
        <f t="shared" si="131"/>
        <v>Enter Trade</v>
      </c>
      <c r="M378" s="12">
        <v>-1.764887383121905</v>
      </c>
      <c r="N378" s="15" t="str">
        <f t="shared" si="111"/>
        <v/>
      </c>
      <c r="O378" s="15" t="str">
        <f t="shared" si="112"/>
        <v>Enter Trade</v>
      </c>
      <c r="P378" s="15" t="str">
        <f t="shared" si="113"/>
        <v/>
      </c>
      <c r="Q378" s="15">
        <f t="shared" si="114"/>
        <v>1165.5999999999999</v>
      </c>
      <c r="R378" s="15" t="str">
        <f t="shared" si="115"/>
        <v/>
      </c>
      <c r="S378" s="15">
        <f t="shared" si="116"/>
        <v>1260.7</v>
      </c>
      <c r="T378" s="18" t="str">
        <f t="shared" si="117"/>
        <v/>
      </c>
      <c r="U378" s="18">
        <f t="shared" si="118"/>
        <v>-6.1391541609823038E-3</v>
      </c>
      <c r="V378" s="18" t="str">
        <f t="shared" si="119"/>
        <v/>
      </c>
      <c r="W378" s="18">
        <f t="shared" si="120"/>
        <v>3.5422885572139666E-3</v>
      </c>
      <c r="X378" s="18" t="str">
        <f t="shared" si="121"/>
        <v/>
      </c>
      <c r="Y378" s="18" t="str">
        <f t="shared" si="122"/>
        <v/>
      </c>
      <c r="Z378" s="18" t="str">
        <f t="shared" si="123"/>
        <v/>
      </c>
      <c r="AA378" s="18" t="str">
        <f t="shared" si="124"/>
        <v/>
      </c>
    </row>
    <row r="379" spans="1:27">
      <c r="A379" s="11">
        <v>42563</v>
      </c>
      <c r="B379" s="12">
        <v>1202.1500000000001</v>
      </c>
      <c r="C379" s="12">
        <v>1333.75</v>
      </c>
      <c r="D379" s="9">
        <f t="shared" si="110"/>
        <v>-4.511577166440172E-2</v>
      </c>
      <c r="E379" s="9">
        <f t="shared" si="125"/>
        <v>-2.6513326117130909E-2</v>
      </c>
      <c r="F379" s="9">
        <f t="shared" si="126"/>
        <v>7.6990659310107205E-3</v>
      </c>
      <c r="G379" s="9">
        <f t="shared" si="127"/>
        <v>-9.1904277723567872E-3</v>
      </c>
      <c r="H379" s="9">
        <f t="shared" si="128"/>
        <v>-4.3836224461905035E-2</v>
      </c>
      <c r="I379" s="9">
        <f t="shared" si="129"/>
        <v>-2.4161951221047295</v>
      </c>
      <c r="J379" s="3">
        <f t="shared" si="130"/>
        <v>2.0004167534903865E-3</v>
      </c>
      <c r="K379" s="3">
        <f t="shared" si="130"/>
        <v>1.4953199908682819E-2</v>
      </c>
      <c r="L379" s="15" t="str">
        <f t="shared" si="131"/>
        <v>Enter Trade</v>
      </c>
      <c r="M379" s="12">
        <v>-1.764887383121905</v>
      </c>
      <c r="N379" s="15" t="str">
        <f t="shared" si="111"/>
        <v/>
      </c>
      <c r="O379" s="15" t="str">
        <f t="shared" si="112"/>
        <v>Enter Trade</v>
      </c>
      <c r="P379" s="15" t="str">
        <f t="shared" si="113"/>
        <v/>
      </c>
      <c r="Q379" s="15">
        <f t="shared" si="114"/>
        <v>1165.5999999999999</v>
      </c>
      <c r="R379" s="15" t="str">
        <f t="shared" si="115"/>
        <v/>
      </c>
      <c r="S379" s="15">
        <f t="shared" si="116"/>
        <v>1260.7</v>
      </c>
      <c r="T379" s="18" t="str">
        <f t="shared" si="117"/>
        <v/>
      </c>
      <c r="U379" s="18">
        <f t="shared" si="118"/>
        <v>-6.1391541609823038E-3</v>
      </c>
      <c r="V379" s="18" t="str">
        <f t="shared" si="119"/>
        <v/>
      </c>
      <c r="W379" s="18">
        <f t="shared" si="120"/>
        <v>3.5422885572139666E-3</v>
      </c>
      <c r="X379" s="18" t="str">
        <f t="shared" si="121"/>
        <v/>
      </c>
      <c r="Y379" s="18" t="str">
        <f t="shared" si="122"/>
        <v/>
      </c>
      <c r="Z379" s="18" t="str">
        <f t="shared" si="123"/>
        <v/>
      </c>
      <c r="AA379" s="18" t="str">
        <f t="shared" si="124"/>
        <v/>
      </c>
    </row>
    <row r="380" spans="1:27">
      <c r="A380" s="11">
        <v>42564</v>
      </c>
      <c r="B380" s="12">
        <v>1197.75</v>
      </c>
      <c r="C380" s="12">
        <v>1330.45</v>
      </c>
      <c r="D380" s="9">
        <f t="shared" si="110"/>
        <v>-4.5632378325940588E-2</v>
      </c>
      <c r="E380" s="9">
        <f t="shared" si="125"/>
        <v>-2.736658345157543E-2</v>
      </c>
      <c r="F380" s="9">
        <f t="shared" si="126"/>
        <v>8.3474473659886795E-3</v>
      </c>
      <c r="G380" s="9">
        <f t="shared" si="127"/>
        <v>-8.5848268781009013E-3</v>
      </c>
      <c r="H380" s="9">
        <f t="shared" si="128"/>
        <v>-4.6148340025049958E-2</v>
      </c>
      <c r="I380" s="9">
        <f t="shared" si="129"/>
        <v>-2.1881892839226955</v>
      </c>
      <c r="J380" s="3">
        <f t="shared" si="130"/>
        <v>-3.6601089714262702E-3</v>
      </c>
      <c r="K380" s="3">
        <f t="shared" si="130"/>
        <v>-2.4742268041236773E-3</v>
      </c>
      <c r="L380" s="15" t="str">
        <f t="shared" si="131"/>
        <v>Enter Trade</v>
      </c>
      <c r="M380" s="12">
        <v>-1.764887383121905</v>
      </c>
      <c r="N380" s="15" t="str">
        <f t="shared" si="111"/>
        <v/>
      </c>
      <c r="O380" s="15" t="str">
        <f t="shared" si="112"/>
        <v>Enter Trade</v>
      </c>
      <c r="P380" s="15" t="str">
        <f t="shared" si="113"/>
        <v/>
      </c>
      <c r="Q380" s="15">
        <f t="shared" si="114"/>
        <v>1165.5999999999999</v>
      </c>
      <c r="R380" s="15" t="str">
        <f t="shared" si="115"/>
        <v/>
      </c>
      <c r="S380" s="15">
        <f t="shared" si="116"/>
        <v>1260.7</v>
      </c>
      <c r="T380" s="18" t="str">
        <f t="shared" si="117"/>
        <v/>
      </c>
      <c r="U380" s="18">
        <f t="shared" si="118"/>
        <v>-6.1391541609823038E-3</v>
      </c>
      <c r="V380" s="18" t="str">
        <f t="shared" si="119"/>
        <v/>
      </c>
      <c r="W380" s="18">
        <f t="shared" si="120"/>
        <v>3.5422885572139666E-3</v>
      </c>
      <c r="X380" s="18" t="str">
        <f t="shared" si="121"/>
        <v/>
      </c>
      <c r="Y380" s="18" t="str">
        <f t="shared" si="122"/>
        <v/>
      </c>
      <c r="Z380" s="18" t="str">
        <f t="shared" si="123"/>
        <v/>
      </c>
      <c r="AA380" s="18" t="str">
        <f t="shared" si="124"/>
        <v/>
      </c>
    </row>
    <row r="381" spans="1:27">
      <c r="A381" s="11">
        <v>42565</v>
      </c>
      <c r="B381" s="12">
        <v>1200.3499999999999</v>
      </c>
      <c r="C381" s="12">
        <v>1336.95</v>
      </c>
      <c r="D381" s="9">
        <f t="shared" si="110"/>
        <v>-4.6807268776498566E-2</v>
      </c>
      <c r="E381" s="9">
        <f t="shared" si="125"/>
        <v>-2.8111320311248911E-2</v>
      </c>
      <c r="F381" s="9">
        <f t="shared" si="126"/>
        <v>9.0470026733800637E-3</v>
      </c>
      <c r="G381" s="9">
        <f t="shared" si="127"/>
        <v>-7.7555642961437687E-3</v>
      </c>
      <c r="H381" s="9">
        <f t="shared" si="128"/>
        <v>-4.8467076326354053E-2</v>
      </c>
      <c r="I381" s="9">
        <f t="shared" si="129"/>
        <v>-2.0665350879425168</v>
      </c>
      <c r="J381" s="3">
        <f t="shared" si="130"/>
        <v>2.1707367981631466E-3</v>
      </c>
      <c r="K381" s="3">
        <f t="shared" si="130"/>
        <v>4.8855650343868611E-3</v>
      </c>
      <c r="L381" s="15" t="str">
        <f t="shared" si="131"/>
        <v>Enter Trade</v>
      </c>
      <c r="M381" s="12">
        <v>-1.764887383121905</v>
      </c>
      <c r="N381" s="15" t="str">
        <f t="shared" si="111"/>
        <v/>
      </c>
      <c r="O381" s="15" t="str">
        <f t="shared" si="112"/>
        <v>Enter Trade</v>
      </c>
      <c r="P381" s="15" t="str">
        <f t="shared" si="113"/>
        <v/>
      </c>
      <c r="Q381" s="15">
        <f t="shared" si="114"/>
        <v>1165.5999999999999</v>
      </c>
      <c r="R381" s="15" t="str">
        <f t="shared" si="115"/>
        <v/>
      </c>
      <c r="S381" s="15">
        <f t="shared" si="116"/>
        <v>1260.7</v>
      </c>
      <c r="T381" s="18" t="str">
        <f t="shared" si="117"/>
        <v/>
      </c>
      <c r="U381" s="18">
        <f t="shared" si="118"/>
        <v>-6.1391541609823038E-3</v>
      </c>
      <c r="V381" s="18" t="str">
        <f t="shared" si="119"/>
        <v/>
      </c>
      <c r="W381" s="18">
        <f t="shared" si="120"/>
        <v>3.5422885572139666E-3</v>
      </c>
      <c r="X381" s="18" t="str">
        <f t="shared" si="121"/>
        <v/>
      </c>
      <c r="Y381" s="18" t="str">
        <f t="shared" si="122"/>
        <v/>
      </c>
      <c r="Z381" s="18" t="str">
        <f t="shared" si="123"/>
        <v/>
      </c>
      <c r="AA381" s="18" t="str">
        <f t="shared" si="124"/>
        <v/>
      </c>
    </row>
    <row r="382" spans="1:27">
      <c r="A382" s="11">
        <v>42566</v>
      </c>
      <c r="B382" s="12">
        <v>1223.7</v>
      </c>
      <c r="C382" s="12">
        <v>1364.1</v>
      </c>
      <c r="D382" s="9">
        <f t="shared" si="110"/>
        <v>-4.7171248888013578E-2</v>
      </c>
      <c r="E382" s="9">
        <f t="shared" si="125"/>
        <v>-2.8665672236036478E-2</v>
      </c>
      <c r="F382" s="9">
        <f t="shared" si="126"/>
        <v>9.6878155197618835E-3</v>
      </c>
      <c r="G382" s="9">
        <f t="shared" si="127"/>
        <v>-6.8680873165722391E-3</v>
      </c>
      <c r="H382" s="9">
        <f t="shared" si="128"/>
        <v>-5.0463257155500721E-2</v>
      </c>
      <c r="I382" s="9">
        <f t="shared" si="129"/>
        <v>-1.9101908592528554</v>
      </c>
      <c r="J382" s="3">
        <f t="shared" si="130"/>
        <v>1.9452659640938175E-2</v>
      </c>
      <c r="K382" s="3">
        <f t="shared" si="130"/>
        <v>2.0307416133737134E-2</v>
      </c>
      <c r="L382" s="15" t="str">
        <f t="shared" si="131"/>
        <v>Enter Trade</v>
      </c>
      <c r="M382" s="12">
        <v>-1.764887383121905</v>
      </c>
      <c r="N382" s="15" t="str">
        <f t="shared" si="111"/>
        <v/>
      </c>
      <c r="O382" s="15" t="str">
        <f t="shared" si="112"/>
        <v>Enter Trade</v>
      </c>
      <c r="P382" s="15" t="str">
        <f t="shared" si="113"/>
        <v/>
      </c>
      <c r="Q382" s="15">
        <f t="shared" si="114"/>
        <v>1165.5999999999999</v>
      </c>
      <c r="R382" s="15" t="str">
        <f t="shared" si="115"/>
        <v/>
      </c>
      <c r="S382" s="15">
        <f t="shared" si="116"/>
        <v>1260.7</v>
      </c>
      <c r="T382" s="18" t="str">
        <f t="shared" si="117"/>
        <v/>
      </c>
      <c r="U382" s="18">
        <f t="shared" si="118"/>
        <v>-6.1391541609823038E-3</v>
      </c>
      <c r="V382" s="18" t="str">
        <f t="shared" si="119"/>
        <v/>
      </c>
      <c r="W382" s="18">
        <f t="shared" si="120"/>
        <v>3.5422885572139666E-3</v>
      </c>
      <c r="X382" s="18" t="str">
        <f t="shared" si="121"/>
        <v/>
      </c>
      <c r="Y382" s="18" t="str">
        <f t="shared" si="122"/>
        <v/>
      </c>
      <c r="Z382" s="18" t="str">
        <f t="shared" si="123"/>
        <v/>
      </c>
      <c r="AA382" s="18" t="str">
        <f t="shared" si="124"/>
        <v/>
      </c>
    </row>
    <row r="383" spans="1:27">
      <c r="A383" s="11">
        <v>42569</v>
      </c>
      <c r="B383" s="12">
        <v>1227.45</v>
      </c>
      <c r="C383" s="12">
        <v>1346.35</v>
      </c>
      <c r="D383" s="9">
        <f t="shared" si="110"/>
        <v>-4.0154164447735459E-2</v>
      </c>
      <c r="E383" s="9">
        <f t="shared" si="125"/>
        <v>-2.9011672480692825E-2</v>
      </c>
      <c r="F383" s="9">
        <f t="shared" si="126"/>
        <v>9.9115476823248335E-3</v>
      </c>
      <c r="G383" s="9">
        <f t="shared" si="127"/>
        <v>-6.7106901954619505E-3</v>
      </c>
      <c r="H383" s="9">
        <f t="shared" si="128"/>
        <v>-5.1312654765923699E-2</v>
      </c>
      <c r="I383" s="9">
        <f t="shared" si="129"/>
        <v>-1.1241929438439702</v>
      </c>
      <c r="J383" s="3">
        <f t="shared" si="130"/>
        <v>3.0644765873988722E-3</v>
      </c>
      <c r="K383" s="3">
        <f t="shared" si="130"/>
        <v>-1.3012242504215234E-2</v>
      </c>
      <c r="L383" s="15" t="str">
        <f t="shared" si="131"/>
        <v/>
      </c>
      <c r="M383" s="12">
        <v>-1.764887383121905</v>
      </c>
      <c r="N383" s="15" t="str">
        <f t="shared" si="111"/>
        <v/>
      </c>
      <c r="O383" s="15" t="str">
        <f t="shared" si="112"/>
        <v>Enter Trade</v>
      </c>
      <c r="P383" s="15" t="str">
        <f t="shared" si="113"/>
        <v/>
      </c>
      <c r="Q383" s="15">
        <f t="shared" si="114"/>
        <v>1165.5999999999999</v>
      </c>
      <c r="R383" s="15" t="str">
        <f t="shared" si="115"/>
        <v/>
      </c>
      <c r="S383" s="15">
        <f t="shared" si="116"/>
        <v>1260.7</v>
      </c>
      <c r="T383" s="18" t="str">
        <f t="shared" si="117"/>
        <v/>
      </c>
      <c r="U383" s="18">
        <f t="shared" si="118"/>
        <v>-6.1391541609823038E-3</v>
      </c>
      <c r="V383" s="18" t="str">
        <f t="shared" si="119"/>
        <v/>
      </c>
      <c r="W383" s="18">
        <f t="shared" si="120"/>
        <v>3.5422885572139666E-3</v>
      </c>
      <c r="X383" s="18" t="str">
        <f t="shared" si="121"/>
        <v/>
      </c>
      <c r="Y383" s="18" t="str">
        <f t="shared" si="122"/>
        <v/>
      </c>
      <c r="Z383" s="18" t="str">
        <f t="shared" si="123"/>
        <v/>
      </c>
      <c r="AA383" s="18" t="str">
        <f t="shared" si="124"/>
        <v/>
      </c>
    </row>
    <row r="384" spans="1:27">
      <c r="A384" s="11">
        <v>42570</v>
      </c>
      <c r="B384" s="12">
        <v>1218.3499999999999</v>
      </c>
      <c r="C384" s="12">
        <v>1338.55</v>
      </c>
      <c r="D384" s="9">
        <f t="shared" si="110"/>
        <v>-4.0862530763640187E-2</v>
      </c>
      <c r="E384" s="9">
        <f t="shared" si="125"/>
        <v>-2.9410792748721167E-2</v>
      </c>
      <c r="F384" s="9">
        <f t="shared" si="126"/>
        <v>1.0144768332699049E-2</v>
      </c>
      <c r="G384" s="9">
        <f t="shared" si="127"/>
        <v>-6.5850640001483066E-3</v>
      </c>
      <c r="H384" s="9">
        <f t="shared" si="128"/>
        <v>-5.2236521497294026E-2</v>
      </c>
      <c r="I384" s="9">
        <f t="shared" si="129"/>
        <v>-1.1288318904244754</v>
      </c>
      <c r="J384" s="3">
        <f t="shared" si="130"/>
        <v>-7.413743940690159E-3</v>
      </c>
      <c r="K384" s="3">
        <f t="shared" si="130"/>
        <v>-5.793441527091733E-3</v>
      </c>
      <c r="L384" s="15" t="str">
        <f t="shared" si="131"/>
        <v/>
      </c>
      <c r="M384" s="12">
        <v>-1.764887383121905</v>
      </c>
      <c r="N384" s="15" t="str">
        <f t="shared" si="111"/>
        <v/>
      </c>
      <c r="O384" s="15" t="str">
        <f t="shared" si="112"/>
        <v>Enter Trade</v>
      </c>
      <c r="P384" s="15" t="str">
        <f t="shared" si="113"/>
        <v/>
      </c>
      <c r="Q384" s="15">
        <f t="shared" si="114"/>
        <v>1165.5999999999999</v>
      </c>
      <c r="R384" s="15" t="str">
        <f t="shared" si="115"/>
        <v/>
      </c>
      <c r="S384" s="15">
        <f t="shared" si="116"/>
        <v>1260.7</v>
      </c>
      <c r="T384" s="18" t="str">
        <f t="shared" si="117"/>
        <v/>
      </c>
      <c r="U384" s="18">
        <f t="shared" si="118"/>
        <v>-6.1391541609823038E-3</v>
      </c>
      <c r="V384" s="18" t="str">
        <f t="shared" si="119"/>
        <v/>
      </c>
      <c r="W384" s="18">
        <f t="shared" si="120"/>
        <v>3.5422885572139666E-3</v>
      </c>
      <c r="X384" s="18" t="str">
        <f t="shared" si="121"/>
        <v/>
      </c>
      <c r="Y384" s="18" t="str">
        <f t="shared" si="122"/>
        <v/>
      </c>
      <c r="Z384" s="18" t="str">
        <f t="shared" si="123"/>
        <v/>
      </c>
      <c r="AA384" s="18" t="str">
        <f t="shared" si="124"/>
        <v/>
      </c>
    </row>
    <row r="385" spans="1:27">
      <c r="A385" s="11">
        <v>42571</v>
      </c>
      <c r="B385" s="12">
        <v>1232.2</v>
      </c>
      <c r="C385" s="12">
        <v>1334.45</v>
      </c>
      <c r="D385" s="9">
        <f t="shared" si="110"/>
        <v>-3.462110155605664E-2</v>
      </c>
      <c r="E385" s="9">
        <f t="shared" si="125"/>
        <v>-2.9638018134496426E-2</v>
      </c>
      <c r="F385" s="9">
        <f t="shared" si="126"/>
        <v>1.018381253941477E-2</v>
      </c>
      <c r="G385" s="9">
        <f t="shared" si="127"/>
        <v>-6.7244399208131918E-3</v>
      </c>
      <c r="H385" s="9">
        <f t="shared" si="128"/>
        <v>-5.2551596348179658E-2</v>
      </c>
      <c r="I385" s="9">
        <f t="shared" si="129"/>
        <v>-0.48931413478734109</v>
      </c>
      <c r="J385" s="3">
        <f t="shared" si="130"/>
        <v>1.136783354536885E-2</v>
      </c>
      <c r="K385" s="3">
        <f t="shared" si="130"/>
        <v>-3.0630159500951845E-3</v>
      </c>
      <c r="L385" s="15" t="str">
        <f t="shared" si="131"/>
        <v>Exit Trade</v>
      </c>
      <c r="M385" s="12">
        <v>-0.48931413478734109</v>
      </c>
      <c r="N385" s="15" t="str">
        <f t="shared" si="111"/>
        <v>Exit Trade</v>
      </c>
      <c r="O385" s="15" t="str">
        <f t="shared" si="112"/>
        <v>Exit Trade</v>
      </c>
      <c r="P385" s="15">
        <f t="shared" si="113"/>
        <v>1232.2</v>
      </c>
      <c r="Q385" s="15">
        <f t="shared" si="114"/>
        <v>1232.2</v>
      </c>
      <c r="R385" s="15">
        <f t="shared" si="115"/>
        <v>1334.45</v>
      </c>
      <c r="S385" s="15">
        <f t="shared" si="116"/>
        <v>1334.45</v>
      </c>
      <c r="T385" s="18">
        <f t="shared" si="117"/>
        <v>1.136783354536885E-2</v>
      </c>
      <c r="U385" s="18">
        <f t="shared" si="118"/>
        <v>1.136783354536885E-2</v>
      </c>
      <c r="V385" s="18">
        <f t="shared" si="119"/>
        <v>-3.0630159500951845E-3</v>
      </c>
      <c r="W385" s="18">
        <f t="shared" si="120"/>
        <v>-3.0630159500951845E-3</v>
      </c>
      <c r="X385" s="18">
        <f t="shared" si="121"/>
        <v>5.7137954701441451E-2</v>
      </c>
      <c r="Y385" s="18">
        <f t="shared" si="122"/>
        <v>-5.8499246450384623E-2</v>
      </c>
      <c r="Z385" s="18">
        <f t="shared" si="123"/>
        <v>-1.361291748943172E-3</v>
      </c>
      <c r="AA385" s="18">
        <f t="shared" si="124"/>
        <v>-6.8064587447158598E-4</v>
      </c>
    </row>
    <row r="386" spans="1:27">
      <c r="A386" s="11">
        <v>42572</v>
      </c>
      <c r="B386" s="12">
        <v>1228.5999999999999</v>
      </c>
      <c r="C386" s="12">
        <v>1332.9</v>
      </c>
      <c r="D386" s="9">
        <f t="shared" si="110"/>
        <v>-3.53870569769889E-2</v>
      </c>
      <c r="E386" s="9">
        <f t="shared" si="125"/>
        <v>-2.9624217761385071E-2</v>
      </c>
      <c r="F386" s="9">
        <f t="shared" si="126"/>
        <v>1.017544991068286E-2</v>
      </c>
      <c r="G386" s="9">
        <f t="shared" si="127"/>
        <v>-6.7294554623486338E-3</v>
      </c>
      <c r="H386" s="9">
        <f t="shared" si="128"/>
        <v>-5.2518980060421508E-2</v>
      </c>
      <c r="I386" s="9">
        <f t="shared" si="129"/>
        <v>-0.56634736214991521</v>
      </c>
      <c r="J386" s="3">
        <f t="shared" si="130"/>
        <v>-2.9216036357735242E-3</v>
      </c>
      <c r="K386" s="3">
        <f t="shared" si="130"/>
        <v>-1.1615272209524181E-3</v>
      </c>
      <c r="L386" s="15" t="str">
        <f t="shared" si="131"/>
        <v/>
      </c>
      <c r="M386" s="12">
        <v>-0.48931413478734109</v>
      </c>
      <c r="N386" s="15" t="str">
        <f t="shared" si="111"/>
        <v/>
      </c>
      <c r="O386" s="15" t="str">
        <f t="shared" si="112"/>
        <v>Exit Trade</v>
      </c>
      <c r="P386" s="15" t="str">
        <f t="shared" si="113"/>
        <v/>
      </c>
      <c r="Q386" s="15">
        <f t="shared" si="114"/>
        <v>1232.2</v>
      </c>
      <c r="R386" s="15" t="str">
        <f t="shared" si="115"/>
        <v/>
      </c>
      <c r="S386" s="15">
        <f t="shared" si="116"/>
        <v>1334.45</v>
      </c>
      <c r="T386" s="18" t="str">
        <f t="shared" si="117"/>
        <v/>
      </c>
      <c r="U386" s="18">
        <f t="shared" si="118"/>
        <v>1.136783354536885E-2</v>
      </c>
      <c r="V386" s="18" t="str">
        <f t="shared" si="119"/>
        <v/>
      </c>
      <c r="W386" s="18">
        <f t="shared" si="120"/>
        <v>-3.0630159500951845E-3</v>
      </c>
      <c r="X386" s="18" t="str">
        <f t="shared" si="121"/>
        <v/>
      </c>
      <c r="Y386" s="18" t="str">
        <f t="shared" si="122"/>
        <v/>
      </c>
      <c r="Z386" s="18" t="str">
        <f t="shared" si="123"/>
        <v/>
      </c>
      <c r="AA386" s="18" t="str">
        <f t="shared" si="124"/>
        <v/>
      </c>
    </row>
    <row r="387" spans="1:27">
      <c r="A387" s="11">
        <v>42573</v>
      </c>
      <c r="B387" s="12">
        <v>1230.8</v>
      </c>
      <c r="C387" s="12">
        <v>1357</v>
      </c>
      <c r="D387" s="9">
        <f t="shared" ref="D387:D450" si="132">LOG(B387/C387)</f>
        <v>-4.2392360084316238E-2</v>
      </c>
      <c r="E387" s="9">
        <f t="shared" si="125"/>
        <v>-3.0093566045167164E-2</v>
      </c>
      <c r="F387" s="9">
        <f t="shared" si="126"/>
        <v>1.0434274295529206E-2</v>
      </c>
      <c r="G387" s="9">
        <f t="shared" si="127"/>
        <v>-6.6164488802264512E-3</v>
      </c>
      <c r="H387" s="9">
        <f t="shared" si="128"/>
        <v>-5.3570683210107876E-2</v>
      </c>
      <c r="I387" s="9">
        <f t="shared" si="129"/>
        <v>-1.1786918467745058</v>
      </c>
      <c r="J387" s="3">
        <f t="shared" si="130"/>
        <v>1.7906560312551242E-3</v>
      </c>
      <c r="K387" s="3">
        <f t="shared" si="130"/>
        <v>1.8080876284792487E-2</v>
      </c>
      <c r="L387" s="15" t="str">
        <f t="shared" si="131"/>
        <v/>
      </c>
      <c r="M387" s="12">
        <v>-0.48931413478734109</v>
      </c>
      <c r="N387" s="15" t="str">
        <f t="shared" si="111"/>
        <v/>
      </c>
      <c r="O387" s="15" t="str">
        <f t="shared" si="112"/>
        <v>Exit Trade</v>
      </c>
      <c r="P387" s="15" t="str">
        <f t="shared" si="113"/>
        <v/>
      </c>
      <c r="Q387" s="15">
        <f t="shared" si="114"/>
        <v>1232.2</v>
      </c>
      <c r="R387" s="15" t="str">
        <f t="shared" si="115"/>
        <v/>
      </c>
      <c r="S387" s="15">
        <f t="shared" si="116"/>
        <v>1334.45</v>
      </c>
      <c r="T387" s="18" t="str">
        <f t="shared" si="117"/>
        <v/>
      </c>
      <c r="U387" s="18">
        <f t="shared" si="118"/>
        <v>1.136783354536885E-2</v>
      </c>
      <c r="V387" s="18" t="str">
        <f t="shared" si="119"/>
        <v/>
      </c>
      <c r="W387" s="18">
        <f t="shared" si="120"/>
        <v>-3.0630159500951845E-3</v>
      </c>
      <c r="X387" s="18" t="str">
        <f t="shared" si="121"/>
        <v/>
      </c>
      <c r="Y387" s="18" t="str">
        <f t="shared" si="122"/>
        <v/>
      </c>
      <c r="Z387" s="18" t="str">
        <f t="shared" si="123"/>
        <v/>
      </c>
      <c r="AA387" s="18" t="str">
        <f t="shared" si="124"/>
        <v/>
      </c>
    </row>
    <row r="388" spans="1:27">
      <c r="A388" s="11">
        <v>42576</v>
      </c>
      <c r="B388" s="12">
        <v>1246.95</v>
      </c>
      <c r="C388" s="12">
        <v>1382</v>
      </c>
      <c r="D388" s="9">
        <f t="shared" si="132"/>
        <v>-4.4659003480604149E-2</v>
      </c>
      <c r="E388" s="9">
        <f t="shared" si="125"/>
        <v>-3.0746092888290888E-2</v>
      </c>
      <c r="F388" s="9">
        <f t="shared" si="126"/>
        <v>1.0718374113282735E-2</v>
      </c>
      <c r="G388" s="9">
        <f t="shared" si="127"/>
        <v>-6.6297511334047349E-3</v>
      </c>
      <c r="H388" s="9">
        <f t="shared" si="128"/>
        <v>-5.4862434643177041E-2</v>
      </c>
      <c r="I388" s="9">
        <f t="shared" si="129"/>
        <v>-1.298043009626964</v>
      </c>
      <c r="J388" s="3">
        <f t="shared" si="130"/>
        <v>1.3121546961326041E-2</v>
      </c>
      <c r="K388" s="3">
        <f t="shared" si="130"/>
        <v>1.8422991893883568E-2</v>
      </c>
      <c r="L388" s="15" t="str">
        <f t="shared" si="131"/>
        <v/>
      </c>
      <c r="M388" s="12">
        <v>-0.48931413478734109</v>
      </c>
      <c r="N388" s="15" t="str">
        <f t="shared" si="111"/>
        <v/>
      </c>
      <c r="O388" s="15" t="str">
        <f t="shared" si="112"/>
        <v>Exit Trade</v>
      </c>
      <c r="P388" s="15" t="str">
        <f t="shared" si="113"/>
        <v/>
      </c>
      <c r="Q388" s="15">
        <f t="shared" si="114"/>
        <v>1232.2</v>
      </c>
      <c r="R388" s="15" t="str">
        <f t="shared" si="115"/>
        <v/>
      </c>
      <c r="S388" s="15">
        <f t="shared" si="116"/>
        <v>1334.45</v>
      </c>
      <c r="T388" s="18" t="str">
        <f t="shared" si="117"/>
        <v/>
      </c>
      <c r="U388" s="18">
        <f t="shared" si="118"/>
        <v>1.136783354536885E-2</v>
      </c>
      <c r="V388" s="18" t="str">
        <f t="shared" si="119"/>
        <v/>
      </c>
      <c r="W388" s="18">
        <f t="shared" si="120"/>
        <v>-3.0630159500951845E-3</v>
      </c>
      <c r="X388" s="18" t="str">
        <f t="shared" si="121"/>
        <v/>
      </c>
      <c r="Y388" s="18" t="str">
        <f t="shared" si="122"/>
        <v/>
      </c>
      <c r="Z388" s="18" t="str">
        <f t="shared" si="123"/>
        <v/>
      </c>
      <c r="AA388" s="18" t="str">
        <f t="shared" si="124"/>
        <v/>
      </c>
    </row>
    <row r="389" spans="1:27">
      <c r="A389" s="11">
        <v>42577</v>
      </c>
      <c r="B389" s="12">
        <v>1238.8</v>
      </c>
      <c r="C389" s="12">
        <v>1367.45</v>
      </c>
      <c r="D389" s="9">
        <f t="shared" si="132"/>
        <v>-4.2910258890310964E-2</v>
      </c>
      <c r="E389" s="9">
        <f t="shared" si="125"/>
        <v>-3.1532383750092659E-2</v>
      </c>
      <c r="F389" s="9">
        <f t="shared" si="126"/>
        <v>1.0716602543954741E-2</v>
      </c>
      <c r="G389" s="9">
        <f t="shared" si="127"/>
        <v>-7.4200280261944931E-3</v>
      </c>
      <c r="H389" s="9">
        <f t="shared" si="128"/>
        <v>-5.5644739473990824E-2</v>
      </c>
      <c r="I389" s="9">
        <f t="shared" si="129"/>
        <v>-1.0617054326267412</v>
      </c>
      <c r="J389" s="3">
        <f t="shared" si="130"/>
        <v>-6.5359477124183737E-3</v>
      </c>
      <c r="K389" s="3">
        <f t="shared" si="130"/>
        <v>-1.0528219971056407E-2</v>
      </c>
      <c r="L389" s="15" t="str">
        <f t="shared" si="131"/>
        <v/>
      </c>
      <c r="M389" s="12">
        <v>-0.48931413478734109</v>
      </c>
      <c r="N389" s="15" t="str">
        <f t="shared" si="111"/>
        <v/>
      </c>
      <c r="O389" s="15" t="str">
        <f t="shared" si="112"/>
        <v>Exit Trade</v>
      </c>
      <c r="P389" s="15" t="str">
        <f t="shared" si="113"/>
        <v/>
      </c>
      <c r="Q389" s="15">
        <f t="shared" si="114"/>
        <v>1232.2</v>
      </c>
      <c r="R389" s="15" t="str">
        <f t="shared" si="115"/>
        <v/>
      </c>
      <c r="S389" s="15">
        <f t="shared" si="116"/>
        <v>1334.45</v>
      </c>
      <c r="T389" s="18" t="str">
        <f t="shared" si="117"/>
        <v/>
      </c>
      <c r="U389" s="18">
        <f t="shared" si="118"/>
        <v>1.136783354536885E-2</v>
      </c>
      <c r="V389" s="18" t="str">
        <f t="shared" si="119"/>
        <v/>
      </c>
      <c r="W389" s="18">
        <f t="shared" si="120"/>
        <v>-3.0630159500951845E-3</v>
      </c>
      <c r="X389" s="18" t="str">
        <f t="shared" si="121"/>
        <v/>
      </c>
      <c r="Y389" s="18" t="str">
        <f t="shared" si="122"/>
        <v/>
      </c>
      <c r="Z389" s="18" t="str">
        <f t="shared" si="123"/>
        <v/>
      </c>
      <c r="AA389" s="18" t="str">
        <f t="shared" si="124"/>
        <v/>
      </c>
    </row>
    <row r="390" spans="1:27">
      <c r="A390" s="11">
        <v>42578</v>
      </c>
      <c r="B390" s="12">
        <v>1236.95</v>
      </c>
      <c r="C390" s="12">
        <v>1387.7</v>
      </c>
      <c r="D390" s="9">
        <f t="shared" si="132"/>
        <v>-4.9943443359887575E-2</v>
      </c>
      <c r="E390" s="9">
        <f t="shared" si="125"/>
        <v>-3.2626052241765673E-2</v>
      </c>
      <c r="F390" s="9">
        <f t="shared" si="126"/>
        <v>1.0869562476173543E-2</v>
      </c>
      <c r="G390" s="9">
        <f t="shared" si="127"/>
        <v>-8.1695366703752013E-3</v>
      </c>
      <c r="H390" s="9">
        <f t="shared" si="128"/>
        <v>-5.708256781315614E-2</v>
      </c>
      <c r="I390" s="9">
        <f t="shared" si="129"/>
        <v>-1.5932003846596607</v>
      </c>
      <c r="J390" s="3">
        <f t="shared" si="130"/>
        <v>-1.4933806909912086E-3</v>
      </c>
      <c r="K390" s="3">
        <f t="shared" si="130"/>
        <v>1.4808585323046545E-2</v>
      </c>
      <c r="L390" s="15" t="str">
        <f t="shared" si="131"/>
        <v>Enter Trade</v>
      </c>
      <c r="M390" s="12">
        <v>-1.5932003846596607</v>
      </c>
      <c r="N390" s="15" t="str">
        <f t="shared" si="111"/>
        <v>Enter Trade</v>
      </c>
      <c r="O390" s="15" t="str">
        <f t="shared" si="112"/>
        <v>Enter Trade</v>
      </c>
      <c r="P390" s="15">
        <f t="shared" si="113"/>
        <v>1236.95</v>
      </c>
      <c r="Q390" s="15">
        <f t="shared" si="114"/>
        <v>1236.95</v>
      </c>
      <c r="R390" s="15">
        <f t="shared" si="115"/>
        <v>1387.7</v>
      </c>
      <c r="S390" s="15">
        <f t="shared" si="116"/>
        <v>1387.7</v>
      </c>
      <c r="T390" s="18">
        <f t="shared" si="117"/>
        <v>-1.4933806909912086E-3</v>
      </c>
      <c r="U390" s="18">
        <f t="shared" si="118"/>
        <v>-1.4933806909912086E-3</v>
      </c>
      <c r="V390" s="18">
        <f t="shared" si="119"/>
        <v>1.4808585323046545E-2</v>
      </c>
      <c r="W390" s="18">
        <f t="shared" si="120"/>
        <v>1.4808585323046545E-2</v>
      </c>
      <c r="X390" s="18" t="str">
        <f t="shared" si="121"/>
        <v/>
      </c>
      <c r="Y390" s="18" t="str">
        <f t="shared" si="122"/>
        <v/>
      </c>
      <c r="Z390" s="18" t="str">
        <f t="shared" si="123"/>
        <v/>
      </c>
      <c r="AA390" s="18" t="str">
        <f t="shared" si="124"/>
        <v/>
      </c>
    </row>
    <row r="391" spans="1:27">
      <c r="A391" s="11">
        <v>42579</v>
      </c>
      <c r="B391" s="12">
        <v>1248.45</v>
      </c>
      <c r="C391" s="12">
        <v>1402.15</v>
      </c>
      <c r="D391" s="9">
        <f t="shared" si="132"/>
        <v>-5.0423322629346928E-2</v>
      </c>
      <c r="E391" s="9">
        <f t="shared" si="125"/>
        <v>-3.3872752601952341E-2</v>
      </c>
      <c r="F391" s="9">
        <f t="shared" si="126"/>
        <v>1.0686895948662569E-2</v>
      </c>
      <c r="G391" s="9">
        <f t="shared" si="127"/>
        <v>-9.827236717461562E-3</v>
      </c>
      <c r="H391" s="9">
        <f t="shared" si="128"/>
        <v>-5.7918268486443117E-2</v>
      </c>
      <c r="I391" s="9">
        <f t="shared" si="129"/>
        <v>-1.5486788780296714</v>
      </c>
      <c r="J391" s="3">
        <f t="shared" si="130"/>
        <v>9.2970613201827073E-3</v>
      </c>
      <c r="K391" s="3">
        <f t="shared" si="130"/>
        <v>1.0412913453916584E-2</v>
      </c>
      <c r="L391" s="15" t="str">
        <f t="shared" si="131"/>
        <v>Enter Trade</v>
      </c>
      <c r="M391" s="12">
        <v>-1.5932003846596607</v>
      </c>
      <c r="N391" s="15" t="str">
        <f t="shared" si="111"/>
        <v/>
      </c>
      <c r="O391" s="15" t="str">
        <f t="shared" si="112"/>
        <v>Enter Trade</v>
      </c>
      <c r="P391" s="15" t="str">
        <f t="shared" si="113"/>
        <v/>
      </c>
      <c r="Q391" s="15">
        <f t="shared" si="114"/>
        <v>1236.95</v>
      </c>
      <c r="R391" s="15" t="str">
        <f t="shared" si="115"/>
        <v/>
      </c>
      <c r="S391" s="15">
        <f t="shared" si="116"/>
        <v>1387.7</v>
      </c>
      <c r="T391" s="18" t="str">
        <f t="shared" si="117"/>
        <v/>
      </c>
      <c r="U391" s="18">
        <f t="shared" si="118"/>
        <v>-1.4933806909912086E-3</v>
      </c>
      <c r="V391" s="18" t="str">
        <f t="shared" si="119"/>
        <v/>
      </c>
      <c r="W391" s="18">
        <f t="shared" si="120"/>
        <v>1.4808585323046545E-2</v>
      </c>
      <c r="X391" s="18" t="str">
        <f t="shared" si="121"/>
        <v/>
      </c>
      <c r="Y391" s="18" t="str">
        <f t="shared" si="122"/>
        <v/>
      </c>
      <c r="Z391" s="18" t="str">
        <f t="shared" si="123"/>
        <v/>
      </c>
      <c r="AA391" s="18" t="str">
        <f t="shared" si="124"/>
        <v/>
      </c>
    </row>
    <row r="392" spans="1:27">
      <c r="A392" s="11">
        <v>42580</v>
      </c>
      <c r="B392" s="12">
        <v>1246.2</v>
      </c>
      <c r="C392" s="12">
        <v>1374.5</v>
      </c>
      <c r="D392" s="9">
        <f t="shared" si="132"/>
        <v>-4.2556997260744522E-2</v>
      </c>
      <c r="E392" s="9">
        <f t="shared" si="125"/>
        <v>-3.4815894512521317E-2</v>
      </c>
      <c r="F392" s="9">
        <f t="shared" si="126"/>
        <v>1.0130630600313955E-2</v>
      </c>
      <c r="G392" s="9">
        <f t="shared" si="127"/>
        <v>-1.202197566181492E-2</v>
      </c>
      <c r="H392" s="9">
        <f t="shared" si="128"/>
        <v>-5.7609813363227715E-2</v>
      </c>
      <c r="I392" s="9">
        <f t="shared" si="129"/>
        <v>-0.76412841940789977</v>
      </c>
      <c r="J392" s="3">
        <f t="shared" si="130"/>
        <v>-1.8022347711161839E-3</v>
      </c>
      <c r="K392" s="3">
        <f t="shared" si="130"/>
        <v>-1.9719716150197974E-2</v>
      </c>
      <c r="L392" s="15" t="str">
        <f t="shared" si="131"/>
        <v/>
      </c>
      <c r="M392" s="12">
        <v>-1.5932003846596607</v>
      </c>
      <c r="N392" s="15" t="str">
        <f t="shared" si="111"/>
        <v/>
      </c>
      <c r="O392" s="15" t="str">
        <f t="shared" si="112"/>
        <v>Enter Trade</v>
      </c>
      <c r="P392" s="15" t="str">
        <f t="shared" si="113"/>
        <v/>
      </c>
      <c r="Q392" s="15">
        <f t="shared" si="114"/>
        <v>1236.95</v>
      </c>
      <c r="R392" s="15" t="str">
        <f t="shared" si="115"/>
        <v/>
      </c>
      <c r="S392" s="15">
        <f t="shared" si="116"/>
        <v>1387.7</v>
      </c>
      <c r="T392" s="18" t="str">
        <f t="shared" si="117"/>
        <v/>
      </c>
      <c r="U392" s="18">
        <f t="shared" si="118"/>
        <v>-1.4933806909912086E-3</v>
      </c>
      <c r="V392" s="18" t="str">
        <f t="shared" si="119"/>
        <v/>
      </c>
      <c r="W392" s="18">
        <f t="shared" si="120"/>
        <v>1.4808585323046545E-2</v>
      </c>
      <c r="X392" s="18" t="str">
        <f t="shared" si="121"/>
        <v/>
      </c>
      <c r="Y392" s="18" t="str">
        <f t="shared" si="122"/>
        <v/>
      </c>
      <c r="Z392" s="18" t="str">
        <f t="shared" si="123"/>
        <v/>
      </c>
      <c r="AA392" s="18" t="str">
        <f t="shared" si="124"/>
        <v/>
      </c>
    </row>
    <row r="393" spans="1:27">
      <c r="A393" s="11">
        <v>42583</v>
      </c>
      <c r="B393" s="12">
        <v>1242.3</v>
      </c>
      <c r="C393" s="12">
        <v>1374.3</v>
      </c>
      <c r="D393" s="9">
        <f t="shared" si="132"/>
        <v>-4.3855061273705559E-2</v>
      </c>
      <c r="E393" s="9">
        <f t="shared" si="125"/>
        <v>-3.5585567472582354E-2</v>
      </c>
      <c r="F393" s="9">
        <f t="shared" si="126"/>
        <v>9.9008255243182904E-3</v>
      </c>
      <c r="G393" s="9">
        <f t="shared" si="127"/>
        <v>-1.3308710042866202E-2</v>
      </c>
      <c r="H393" s="9">
        <f t="shared" si="128"/>
        <v>-5.7862424902298509E-2</v>
      </c>
      <c r="I393" s="9">
        <f t="shared" si="129"/>
        <v>-0.83523275718896095</v>
      </c>
      <c r="J393" s="3">
        <f t="shared" si="130"/>
        <v>-3.1295137217140835E-3</v>
      </c>
      <c r="K393" s="3">
        <f t="shared" si="130"/>
        <v>-1.4550745725721751E-4</v>
      </c>
      <c r="L393" s="15" t="str">
        <f t="shared" si="131"/>
        <v/>
      </c>
      <c r="M393" s="12">
        <v>-1.5932003846596607</v>
      </c>
      <c r="N393" s="15" t="str">
        <f t="shared" si="111"/>
        <v/>
      </c>
      <c r="O393" s="15" t="str">
        <f t="shared" si="112"/>
        <v>Enter Trade</v>
      </c>
      <c r="P393" s="15" t="str">
        <f t="shared" si="113"/>
        <v/>
      </c>
      <c r="Q393" s="15">
        <f t="shared" si="114"/>
        <v>1236.95</v>
      </c>
      <c r="R393" s="15" t="str">
        <f t="shared" si="115"/>
        <v/>
      </c>
      <c r="S393" s="15">
        <f t="shared" si="116"/>
        <v>1387.7</v>
      </c>
      <c r="T393" s="18" t="str">
        <f t="shared" si="117"/>
        <v/>
      </c>
      <c r="U393" s="18">
        <f t="shared" si="118"/>
        <v>-1.4933806909912086E-3</v>
      </c>
      <c r="V393" s="18" t="str">
        <f t="shared" si="119"/>
        <v/>
      </c>
      <c r="W393" s="18">
        <f t="shared" si="120"/>
        <v>1.4808585323046545E-2</v>
      </c>
      <c r="X393" s="18" t="str">
        <f t="shared" si="121"/>
        <v/>
      </c>
      <c r="Y393" s="18" t="str">
        <f t="shared" si="122"/>
        <v/>
      </c>
      <c r="Z393" s="18" t="str">
        <f t="shared" si="123"/>
        <v/>
      </c>
      <c r="AA393" s="18" t="str">
        <f t="shared" si="124"/>
        <v/>
      </c>
    </row>
    <row r="394" spans="1:27">
      <c r="A394" s="11">
        <v>42584</v>
      </c>
      <c r="B394" s="12">
        <v>1243.3</v>
      </c>
      <c r="C394" s="12">
        <v>1342.15</v>
      </c>
      <c r="D394" s="9">
        <f t="shared" si="132"/>
        <v>-3.3225122073337977E-2</v>
      </c>
      <c r="E394" s="9">
        <f t="shared" si="125"/>
        <v>-3.6023303160719965E-2</v>
      </c>
      <c r="F394" s="9">
        <f t="shared" si="126"/>
        <v>9.4733188099531598E-3</v>
      </c>
      <c r="G394" s="9">
        <f t="shared" si="127"/>
        <v>-1.4708335838325357E-2</v>
      </c>
      <c r="H394" s="9">
        <f t="shared" si="128"/>
        <v>-5.7338270483114573E-2</v>
      </c>
      <c r="I394" s="9">
        <f t="shared" si="129"/>
        <v>0.29537495185341733</v>
      </c>
      <c r="J394" s="3">
        <f t="shared" si="130"/>
        <v>8.0495854463495133E-4</v>
      </c>
      <c r="K394" s="3">
        <f t="shared" si="130"/>
        <v>-2.3393727715928011E-2</v>
      </c>
      <c r="L394" s="15" t="str">
        <f t="shared" si="131"/>
        <v>Exit Trade</v>
      </c>
      <c r="M394" s="12">
        <v>0.29537495185341733</v>
      </c>
      <c r="N394" s="15" t="str">
        <f t="shared" si="111"/>
        <v>Exit Trade</v>
      </c>
      <c r="O394" s="15" t="str">
        <f t="shared" si="112"/>
        <v>Exit Trade</v>
      </c>
      <c r="P394" s="15">
        <f t="shared" si="113"/>
        <v>1243.3</v>
      </c>
      <c r="Q394" s="15">
        <f t="shared" si="114"/>
        <v>1243.3</v>
      </c>
      <c r="R394" s="15">
        <f t="shared" si="115"/>
        <v>1342.15</v>
      </c>
      <c r="S394" s="15">
        <f t="shared" si="116"/>
        <v>1342.15</v>
      </c>
      <c r="T394" s="18">
        <f t="shared" si="117"/>
        <v>8.0495854463495133E-4</v>
      </c>
      <c r="U394" s="18">
        <f t="shared" si="118"/>
        <v>8.0495854463495133E-4</v>
      </c>
      <c r="V394" s="18">
        <f t="shared" si="119"/>
        <v>-2.3393727715928011E-2</v>
      </c>
      <c r="W394" s="18">
        <f t="shared" si="120"/>
        <v>-2.3393727715928011E-2</v>
      </c>
      <c r="X394" s="18">
        <f t="shared" si="121"/>
        <v>5.1335947289703476E-3</v>
      </c>
      <c r="Y394" s="18">
        <f t="shared" si="122"/>
        <v>3.282409742739778E-2</v>
      </c>
      <c r="Z394" s="18">
        <f t="shared" si="123"/>
        <v>3.7957692156368128E-2</v>
      </c>
      <c r="AA394" s="18">
        <f t="shared" si="124"/>
        <v>1.8978846078184064E-2</v>
      </c>
    </row>
    <row r="395" spans="1:27">
      <c r="A395" s="11">
        <v>42585</v>
      </c>
      <c r="B395" s="12">
        <v>1240.45</v>
      </c>
      <c r="C395" s="12">
        <v>1325.45</v>
      </c>
      <c r="D395" s="9">
        <f t="shared" si="132"/>
        <v>-2.87840860315377E-2</v>
      </c>
      <c r="E395" s="9">
        <f t="shared" si="125"/>
        <v>-3.6121683474714977E-2</v>
      </c>
      <c r="F395" s="9">
        <f t="shared" si="126"/>
        <v>9.3786925483384312E-3</v>
      </c>
      <c r="G395" s="9">
        <f t="shared" si="127"/>
        <v>-1.5019625240953509E-2</v>
      </c>
      <c r="H395" s="9">
        <f t="shared" si="128"/>
        <v>-5.7223741708476446E-2</v>
      </c>
      <c r="I395" s="9">
        <f t="shared" si="129"/>
        <v>0.7823689075378889</v>
      </c>
      <c r="J395" s="3">
        <f t="shared" si="130"/>
        <v>-2.2922866564786528E-3</v>
      </c>
      <c r="K395" s="3">
        <f t="shared" si="130"/>
        <v>-1.244272249748541E-2</v>
      </c>
      <c r="L395" s="15" t="str">
        <f t="shared" si="131"/>
        <v/>
      </c>
      <c r="M395" s="12">
        <v>0.29537495185341733</v>
      </c>
      <c r="N395" s="15" t="str">
        <f t="shared" si="111"/>
        <v/>
      </c>
      <c r="O395" s="15" t="str">
        <f t="shared" si="112"/>
        <v>Exit Trade</v>
      </c>
      <c r="P395" s="15" t="str">
        <f t="shared" si="113"/>
        <v/>
      </c>
      <c r="Q395" s="15">
        <f t="shared" si="114"/>
        <v>1243.3</v>
      </c>
      <c r="R395" s="15" t="str">
        <f t="shared" si="115"/>
        <v/>
      </c>
      <c r="S395" s="15">
        <f t="shared" si="116"/>
        <v>1342.15</v>
      </c>
      <c r="T395" s="18" t="str">
        <f t="shared" si="117"/>
        <v/>
      </c>
      <c r="U395" s="18">
        <f t="shared" si="118"/>
        <v>8.0495854463495133E-4</v>
      </c>
      <c r="V395" s="18" t="str">
        <f t="shared" si="119"/>
        <v/>
      </c>
      <c r="W395" s="18">
        <f t="shared" si="120"/>
        <v>-2.3393727715928011E-2</v>
      </c>
      <c r="X395" s="18" t="str">
        <f t="shared" si="121"/>
        <v/>
      </c>
      <c r="Y395" s="18" t="str">
        <f t="shared" si="122"/>
        <v/>
      </c>
      <c r="Z395" s="18" t="str">
        <f t="shared" si="123"/>
        <v/>
      </c>
      <c r="AA395" s="18" t="str">
        <f t="shared" si="124"/>
        <v/>
      </c>
    </row>
    <row r="396" spans="1:27">
      <c r="A396" s="11">
        <v>42586</v>
      </c>
      <c r="B396" s="12">
        <v>1241</v>
      </c>
      <c r="C396" s="12">
        <v>1320.15</v>
      </c>
      <c r="D396" s="9">
        <f t="shared" si="132"/>
        <v>-2.685149854893255E-2</v>
      </c>
      <c r="E396" s="9">
        <f t="shared" si="125"/>
        <v>-3.6213362907932041E-2</v>
      </c>
      <c r="F396" s="9">
        <f t="shared" si="126"/>
        <v>9.2699486019498668E-3</v>
      </c>
      <c r="G396" s="9">
        <f t="shared" si="127"/>
        <v>-1.5355978553544841E-2</v>
      </c>
      <c r="H396" s="9">
        <f t="shared" si="128"/>
        <v>-5.7070747262319241E-2</v>
      </c>
      <c r="I396" s="9">
        <f t="shared" si="129"/>
        <v>1.0099154548742904</v>
      </c>
      <c r="J396" s="3">
        <f t="shared" si="130"/>
        <v>4.4338748034983635E-4</v>
      </c>
      <c r="K396" s="3">
        <f t="shared" si="130"/>
        <v>-3.9986419706514427E-3</v>
      </c>
      <c r="L396" s="15" t="str">
        <f t="shared" si="131"/>
        <v/>
      </c>
      <c r="M396" s="12">
        <v>0.29537495185341733</v>
      </c>
      <c r="N396" s="15" t="str">
        <f t="shared" si="111"/>
        <v/>
      </c>
      <c r="O396" s="15" t="str">
        <f t="shared" si="112"/>
        <v>Exit Trade</v>
      </c>
      <c r="P396" s="15" t="str">
        <f t="shared" si="113"/>
        <v/>
      </c>
      <c r="Q396" s="15">
        <f t="shared" si="114"/>
        <v>1243.3</v>
      </c>
      <c r="R396" s="15" t="str">
        <f t="shared" si="115"/>
        <v/>
      </c>
      <c r="S396" s="15">
        <f t="shared" si="116"/>
        <v>1342.15</v>
      </c>
      <c r="T396" s="18" t="str">
        <f t="shared" si="117"/>
        <v/>
      </c>
      <c r="U396" s="18">
        <f t="shared" si="118"/>
        <v>8.0495854463495133E-4</v>
      </c>
      <c r="V396" s="18" t="str">
        <f t="shared" si="119"/>
        <v/>
      </c>
      <c r="W396" s="18">
        <f t="shared" si="120"/>
        <v>-2.3393727715928011E-2</v>
      </c>
      <c r="X396" s="18" t="str">
        <f t="shared" si="121"/>
        <v/>
      </c>
      <c r="Y396" s="18" t="str">
        <f t="shared" si="122"/>
        <v/>
      </c>
      <c r="Z396" s="18" t="str">
        <f t="shared" si="123"/>
        <v/>
      </c>
      <c r="AA396" s="18" t="str">
        <f t="shared" si="124"/>
        <v/>
      </c>
    </row>
    <row r="397" spans="1:27">
      <c r="A397" s="11">
        <v>42587</v>
      </c>
      <c r="B397" s="12">
        <v>1249.25</v>
      </c>
      <c r="C397" s="12">
        <v>1342.1</v>
      </c>
      <c r="D397" s="9">
        <f t="shared" si="132"/>
        <v>-3.113551824754697E-2</v>
      </c>
      <c r="E397" s="9">
        <f t="shared" si="125"/>
        <v>-3.6592537626893192E-2</v>
      </c>
      <c r="F397" s="9">
        <f t="shared" si="126"/>
        <v>8.7941864051061542E-3</v>
      </c>
      <c r="G397" s="9">
        <f t="shared" si="127"/>
        <v>-1.6805618215404345E-2</v>
      </c>
      <c r="H397" s="9">
        <f t="shared" si="128"/>
        <v>-5.6379457038382041E-2</v>
      </c>
      <c r="I397" s="9">
        <f t="shared" si="129"/>
        <v>0.62052578009691961</v>
      </c>
      <c r="J397" s="3">
        <f t="shared" si="130"/>
        <v>6.6478646253021753E-3</v>
      </c>
      <c r="K397" s="3">
        <f t="shared" si="130"/>
        <v>1.6626898458508364E-2</v>
      </c>
      <c r="L397" s="15" t="str">
        <f t="shared" si="131"/>
        <v/>
      </c>
      <c r="M397" s="12">
        <v>0.29537495185341733</v>
      </c>
      <c r="N397" s="15" t="str">
        <f t="shared" si="111"/>
        <v/>
      </c>
      <c r="O397" s="15" t="str">
        <f t="shared" si="112"/>
        <v>Exit Trade</v>
      </c>
      <c r="P397" s="15" t="str">
        <f t="shared" si="113"/>
        <v/>
      </c>
      <c r="Q397" s="15">
        <f t="shared" si="114"/>
        <v>1243.3</v>
      </c>
      <c r="R397" s="15" t="str">
        <f t="shared" si="115"/>
        <v/>
      </c>
      <c r="S397" s="15">
        <f t="shared" si="116"/>
        <v>1342.15</v>
      </c>
      <c r="T397" s="18" t="str">
        <f t="shared" si="117"/>
        <v/>
      </c>
      <c r="U397" s="18">
        <f t="shared" si="118"/>
        <v>8.0495854463495133E-4</v>
      </c>
      <c r="V397" s="18" t="str">
        <f t="shared" si="119"/>
        <v/>
      </c>
      <c r="W397" s="18">
        <f t="shared" si="120"/>
        <v>-2.3393727715928011E-2</v>
      </c>
      <c r="X397" s="18" t="str">
        <f t="shared" si="121"/>
        <v/>
      </c>
      <c r="Y397" s="18" t="str">
        <f t="shared" si="122"/>
        <v/>
      </c>
      <c r="Z397" s="18" t="str">
        <f t="shared" si="123"/>
        <v/>
      </c>
      <c r="AA397" s="18" t="str">
        <f t="shared" si="124"/>
        <v/>
      </c>
    </row>
    <row r="398" spans="1:27">
      <c r="A398" s="11">
        <v>42590</v>
      </c>
      <c r="B398" s="12">
        <v>1249.5999999999999</v>
      </c>
      <c r="C398" s="12">
        <v>1367.45</v>
      </c>
      <c r="D398" s="9">
        <f t="shared" si="132"/>
        <v>-3.9140439041835055E-2</v>
      </c>
      <c r="E398" s="9">
        <f t="shared" si="125"/>
        <v>-3.7158254935368534E-2</v>
      </c>
      <c r="F398" s="9">
        <f t="shared" si="126"/>
        <v>8.3699867942819261E-3</v>
      </c>
      <c r="G398" s="9">
        <f t="shared" si="127"/>
        <v>-1.83257846482342E-2</v>
      </c>
      <c r="H398" s="9">
        <f t="shared" si="128"/>
        <v>-5.5990725222502868E-2</v>
      </c>
      <c r="I398" s="9">
        <f t="shared" si="129"/>
        <v>-0.2368204580466815</v>
      </c>
      <c r="J398" s="3">
        <f t="shared" si="130"/>
        <v>2.801681008604435E-4</v>
      </c>
      <c r="K398" s="3">
        <f t="shared" si="130"/>
        <v>1.8888309365919186E-2</v>
      </c>
      <c r="L398" s="15" t="str">
        <f t="shared" si="131"/>
        <v>Exit Trade</v>
      </c>
      <c r="M398" s="12">
        <v>0.29537495185341733</v>
      </c>
      <c r="N398" s="15" t="str">
        <f t="shared" si="111"/>
        <v/>
      </c>
      <c r="O398" s="15" t="str">
        <f t="shared" si="112"/>
        <v>Exit Trade</v>
      </c>
      <c r="P398" s="15" t="str">
        <f t="shared" si="113"/>
        <v/>
      </c>
      <c r="Q398" s="15">
        <f t="shared" si="114"/>
        <v>1243.3</v>
      </c>
      <c r="R398" s="15" t="str">
        <f t="shared" si="115"/>
        <v/>
      </c>
      <c r="S398" s="15">
        <f t="shared" si="116"/>
        <v>1342.15</v>
      </c>
      <c r="T398" s="18" t="str">
        <f t="shared" si="117"/>
        <v/>
      </c>
      <c r="U398" s="18">
        <f t="shared" si="118"/>
        <v>8.0495854463495133E-4</v>
      </c>
      <c r="V398" s="18" t="str">
        <f t="shared" si="119"/>
        <v/>
      </c>
      <c r="W398" s="18">
        <f t="shared" si="120"/>
        <v>-2.3393727715928011E-2</v>
      </c>
      <c r="X398" s="18" t="str">
        <f t="shared" si="121"/>
        <v/>
      </c>
      <c r="Y398" s="18" t="str">
        <f t="shared" si="122"/>
        <v/>
      </c>
      <c r="Z398" s="18" t="str">
        <f t="shared" si="123"/>
        <v/>
      </c>
      <c r="AA398" s="18" t="str">
        <f t="shared" si="124"/>
        <v/>
      </c>
    </row>
    <row r="399" spans="1:27">
      <c r="A399" s="11">
        <v>42591</v>
      </c>
      <c r="B399" s="12">
        <v>1247.2</v>
      </c>
      <c r="C399" s="12">
        <v>1343</v>
      </c>
      <c r="D399" s="9">
        <f t="shared" si="132"/>
        <v>-3.2139910487930086E-2</v>
      </c>
      <c r="E399" s="9">
        <f t="shared" si="125"/>
        <v>-3.7563118366539056E-2</v>
      </c>
      <c r="F399" s="9">
        <f t="shared" si="126"/>
        <v>7.7843757085938013E-3</v>
      </c>
      <c r="G399" s="9">
        <f t="shared" si="127"/>
        <v>-2.0048273022203002E-2</v>
      </c>
      <c r="H399" s="9">
        <f t="shared" si="128"/>
        <v>-5.5077963710875109E-2</v>
      </c>
      <c r="I399" s="9">
        <f t="shared" si="129"/>
        <v>0.69667858819068207</v>
      </c>
      <c r="J399" s="3">
        <f t="shared" si="130"/>
        <v>-1.9206145966708258E-3</v>
      </c>
      <c r="K399" s="3">
        <f t="shared" si="130"/>
        <v>-1.7879995612271049E-2</v>
      </c>
      <c r="L399" s="15" t="str">
        <f t="shared" si="131"/>
        <v/>
      </c>
      <c r="M399" s="12">
        <v>0.29537495185341733</v>
      </c>
      <c r="N399" s="15" t="str">
        <f t="shared" si="111"/>
        <v/>
      </c>
      <c r="O399" s="15" t="str">
        <f t="shared" si="112"/>
        <v>Exit Trade</v>
      </c>
      <c r="P399" s="15" t="str">
        <f t="shared" si="113"/>
        <v/>
      </c>
      <c r="Q399" s="15">
        <f t="shared" si="114"/>
        <v>1243.3</v>
      </c>
      <c r="R399" s="15" t="str">
        <f t="shared" si="115"/>
        <v/>
      </c>
      <c r="S399" s="15">
        <f t="shared" si="116"/>
        <v>1342.15</v>
      </c>
      <c r="T399" s="18" t="str">
        <f t="shared" si="117"/>
        <v/>
      </c>
      <c r="U399" s="18">
        <f t="shared" si="118"/>
        <v>8.0495854463495133E-4</v>
      </c>
      <c r="V399" s="18" t="str">
        <f t="shared" si="119"/>
        <v/>
      </c>
      <c r="W399" s="18">
        <f t="shared" si="120"/>
        <v>-2.3393727715928011E-2</v>
      </c>
      <c r="X399" s="18" t="str">
        <f t="shared" si="121"/>
        <v/>
      </c>
      <c r="Y399" s="18" t="str">
        <f t="shared" si="122"/>
        <v/>
      </c>
      <c r="Z399" s="18" t="str">
        <f t="shared" si="123"/>
        <v/>
      </c>
      <c r="AA399" s="18" t="str">
        <f t="shared" si="124"/>
        <v/>
      </c>
    </row>
    <row r="400" spans="1:27">
      <c r="A400" s="11">
        <v>42592</v>
      </c>
      <c r="B400" s="12">
        <v>1226.9000000000001</v>
      </c>
      <c r="C400" s="12">
        <v>1337.15</v>
      </c>
      <c r="D400" s="9">
        <f t="shared" si="132"/>
        <v>-3.7370962205514384E-2</v>
      </c>
      <c r="E400" s="9">
        <f t="shared" si="125"/>
        <v>-3.806000724397765E-2</v>
      </c>
      <c r="F400" s="9">
        <f t="shared" si="126"/>
        <v>7.2443894507012519E-3</v>
      </c>
      <c r="G400" s="9">
        <f t="shared" si="127"/>
        <v>-2.1760130979899834E-2</v>
      </c>
      <c r="H400" s="9">
        <f t="shared" si="128"/>
        <v>-5.435988350805547E-2</v>
      </c>
      <c r="I400" s="9">
        <f t="shared" si="129"/>
        <v>9.5114300956938125E-2</v>
      </c>
      <c r="J400" s="3">
        <f t="shared" si="130"/>
        <v>-1.6276459268761988E-2</v>
      </c>
      <c r="K400" s="3">
        <f t="shared" si="130"/>
        <v>-4.355919583023015E-3</v>
      </c>
      <c r="L400" s="15" t="str">
        <f t="shared" si="131"/>
        <v>Exit Trade</v>
      </c>
      <c r="M400" s="12">
        <v>0.29537495185341733</v>
      </c>
      <c r="N400" s="15" t="str">
        <f t="shared" ref="N400:N463" si="133">IF(M400&lt;&gt;M399,L400,"")</f>
        <v/>
      </c>
      <c r="O400" s="15" t="str">
        <f t="shared" ref="O400:O463" si="134">IF(M400&lt;&gt;M399,N400,O399)</f>
        <v>Exit Trade</v>
      </c>
      <c r="P400" s="15" t="str">
        <f t="shared" ref="P400:P463" si="135">IF(OR(N400="Enter Trade",N400="Exit Trade"),B400,"")</f>
        <v/>
      </c>
      <c r="Q400" s="15">
        <f t="shared" ref="Q400:Q463" si="136">IF(M400&lt;&gt;M399,P400,Q399)</f>
        <v>1243.3</v>
      </c>
      <c r="R400" s="15" t="str">
        <f t="shared" ref="R400:R463" si="137">IF(OR(N400="Enter Trade",N400="Exit Trade"),C400,"")</f>
        <v/>
      </c>
      <c r="S400" s="15">
        <f t="shared" ref="S400:S463" si="138">IF(M400&lt;&gt;M399,R400,S399)</f>
        <v>1342.15</v>
      </c>
      <c r="T400" s="18" t="str">
        <f t="shared" ref="T400:T463" si="139">IF(OR(N400="Enter Trade",N400="Exit Trade"),J400,"")</f>
        <v/>
      </c>
      <c r="U400" s="18">
        <f t="shared" ref="U400:U463" si="140">IF(M400&lt;&gt;M399,T400,U399)</f>
        <v>8.0495854463495133E-4</v>
      </c>
      <c r="V400" s="18" t="str">
        <f t="shared" ref="V400:V463" si="141">IF(OR(N400="Enter Trade",N400="Exit Trade"),K400,"")</f>
        <v/>
      </c>
      <c r="W400" s="18">
        <f t="shared" ref="W400:W463" si="142">IF(M400&lt;&gt;M399,V400,W399)</f>
        <v>-2.3393727715928011E-2</v>
      </c>
      <c r="X400" s="18" t="str">
        <f t="shared" si="121"/>
        <v/>
      </c>
      <c r="Y400" s="18" t="str">
        <f t="shared" si="122"/>
        <v/>
      </c>
      <c r="Z400" s="18" t="str">
        <f t="shared" si="123"/>
        <v/>
      </c>
      <c r="AA400" s="18" t="str">
        <f t="shared" si="124"/>
        <v/>
      </c>
    </row>
    <row r="401" spans="1:27">
      <c r="A401" s="11">
        <v>42593</v>
      </c>
      <c r="B401" s="12">
        <v>1228.25</v>
      </c>
      <c r="C401" s="12">
        <v>1348.45</v>
      </c>
      <c r="D401" s="9">
        <f t="shared" si="132"/>
        <v>-4.0548074810618E-2</v>
      </c>
      <c r="E401" s="9">
        <f t="shared" si="125"/>
        <v>-3.8449890994462985E-2</v>
      </c>
      <c r="F401" s="9">
        <f t="shared" si="126"/>
        <v>7.0436787963051436E-3</v>
      </c>
      <c r="G401" s="9">
        <f t="shared" si="127"/>
        <v>-2.2601613702776413E-2</v>
      </c>
      <c r="H401" s="9">
        <f t="shared" si="128"/>
        <v>-5.4298168286149556E-2</v>
      </c>
      <c r="I401" s="9">
        <f t="shared" si="129"/>
        <v>-0.29788181386914542</v>
      </c>
      <c r="J401" s="3">
        <f t="shared" si="130"/>
        <v>1.1003341755643564E-3</v>
      </c>
      <c r="K401" s="3">
        <f t="shared" si="130"/>
        <v>8.450809557641218E-3</v>
      </c>
      <c r="L401" s="15" t="str">
        <f t="shared" si="131"/>
        <v>Exit Trade</v>
      </c>
      <c r="M401" s="12">
        <v>0.29537495185341733</v>
      </c>
      <c r="N401" s="15" t="str">
        <f t="shared" si="133"/>
        <v/>
      </c>
      <c r="O401" s="15" t="str">
        <f t="shared" si="134"/>
        <v>Exit Trade</v>
      </c>
      <c r="P401" s="15" t="str">
        <f t="shared" si="135"/>
        <v/>
      </c>
      <c r="Q401" s="15">
        <f t="shared" si="136"/>
        <v>1243.3</v>
      </c>
      <c r="R401" s="15" t="str">
        <f t="shared" si="137"/>
        <v/>
      </c>
      <c r="S401" s="15">
        <f t="shared" si="138"/>
        <v>1342.15</v>
      </c>
      <c r="T401" s="18" t="str">
        <f t="shared" si="139"/>
        <v/>
      </c>
      <c r="U401" s="18">
        <f t="shared" si="140"/>
        <v>8.0495854463495133E-4</v>
      </c>
      <c r="V401" s="18" t="str">
        <f t="shared" si="141"/>
        <v/>
      </c>
      <c r="W401" s="18">
        <f t="shared" si="142"/>
        <v>-2.3393727715928011E-2</v>
      </c>
      <c r="X401" s="18" t="str">
        <f t="shared" si="121"/>
        <v/>
      </c>
      <c r="Y401" s="18" t="str">
        <f t="shared" si="122"/>
        <v/>
      </c>
      <c r="Z401" s="18" t="str">
        <f t="shared" si="123"/>
        <v/>
      </c>
      <c r="AA401" s="18" t="str">
        <f t="shared" si="124"/>
        <v/>
      </c>
    </row>
    <row r="402" spans="1:27">
      <c r="A402" s="11">
        <v>42594</v>
      </c>
      <c r="B402" s="12">
        <v>1228.7</v>
      </c>
      <c r="C402" s="12">
        <v>1382.15</v>
      </c>
      <c r="D402" s="9">
        <f t="shared" si="132"/>
        <v>-5.1109319812985755E-2</v>
      </c>
      <c r="E402" s="9">
        <f t="shared" si="125"/>
        <v>-3.923401800840378E-2</v>
      </c>
      <c r="F402" s="9">
        <f t="shared" si="126"/>
        <v>7.1016501575037489E-3</v>
      </c>
      <c r="G402" s="9">
        <f t="shared" si="127"/>
        <v>-2.3255305154020346E-2</v>
      </c>
      <c r="H402" s="9">
        <f t="shared" si="128"/>
        <v>-5.5212730862787218E-2</v>
      </c>
      <c r="I402" s="9">
        <f t="shared" si="129"/>
        <v>-1.6721890745398502</v>
      </c>
      <c r="J402" s="3">
        <f t="shared" si="130"/>
        <v>3.6637492367192794E-4</v>
      </c>
      <c r="K402" s="3">
        <f t="shared" si="130"/>
        <v>2.4991657087767471E-2</v>
      </c>
      <c r="L402" s="15" t="str">
        <f t="shared" si="131"/>
        <v>Enter Trade</v>
      </c>
      <c r="M402" s="12">
        <v>-1.6721890745398502</v>
      </c>
      <c r="N402" s="15" t="str">
        <f t="shared" si="133"/>
        <v>Enter Trade</v>
      </c>
      <c r="O402" s="15" t="str">
        <f t="shared" si="134"/>
        <v>Enter Trade</v>
      </c>
      <c r="P402" s="15">
        <f t="shared" si="135"/>
        <v>1228.7</v>
      </c>
      <c r="Q402" s="15">
        <f t="shared" si="136"/>
        <v>1228.7</v>
      </c>
      <c r="R402" s="15">
        <f t="shared" si="137"/>
        <v>1382.15</v>
      </c>
      <c r="S402" s="15">
        <f t="shared" si="138"/>
        <v>1382.15</v>
      </c>
      <c r="T402" s="18">
        <f t="shared" si="139"/>
        <v>3.6637492367192794E-4</v>
      </c>
      <c r="U402" s="18">
        <f t="shared" si="140"/>
        <v>3.6637492367192794E-4</v>
      </c>
      <c r="V402" s="18">
        <f t="shared" si="141"/>
        <v>2.4991657087767471E-2</v>
      </c>
      <c r="W402" s="18">
        <f t="shared" si="142"/>
        <v>2.4991657087767471E-2</v>
      </c>
      <c r="X402" s="18" t="str">
        <f t="shared" si="121"/>
        <v/>
      </c>
      <c r="Y402" s="18" t="str">
        <f t="shared" si="122"/>
        <v/>
      </c>
      <c r="Z402" s="18" t="str">
        <f t="shared" si="123"/>
        <v/>
      </c>
      <c r="AA402" s="18" t="str">
        <f t="shared" si="124"/>
        <v/>
      </c>
    </row>
    <row r="403" spans="1:27">
      <c r="A403" s="11">
        <v>42598</v>
      </c>
      <c r="B403" s="12">
        <v>1227.3</v>
      </c>
      <c r="C403" s="12">
        <v>1358.55</v>
      </c>
      <c r="D403" s="9">
        <f t="shared" si="132"/>
        <v>-4.4124892580405216E-2</v>
      </c>
      <c r="E403" s="9">
        <f t="shared" si="125"/>
        <v>-3.9891816320771475E-2</v>
      </c>
      <c r="F403" s="9">
        <f t="shared" si="126"/>
        <v>6.5737000545918233E-3</v>
      </c>
      <c r="G403" s="9">
        <f t="shared" si="127"/>
        <v>-2.5100991197939872E-2</v>
      </c>
      <c r="H403" s="9">
        <f t="shared" si="128"/>
        <v>-5.4682641443603075E-2</v>
      </c>
      <c r="I403" s="9">
        <f t="shared" si="129"/>
        <v>-0.64394119361696101</v>
      </c>
      <c r="J403" s="3">
        <f t="shared" si="130"/>
        <v>-1.1394156425491096E-3</v>
      </c>
      <c r="K403" s="3">
        <f t="shared" si="130"/>
        <v>-1.7074847158412714E-2</v>
      </c>
      <c r="L403" s="15" t="str">
        <f t="shared" si="131"/>
        <v/>
      </c>
      <c r="M403" s="12">
        <v>-1.6721890745398502</v>
      </c>
      <c r="N403" s="15" t="str">
        <f t="shared" si="133"/>
        <v/>
      </c>
      <c r="O403" s="15" t="str">
        <f t="shared" si="134"/>
        <v>Enter Trade</v>
      </c>
      <c r="P403" s="15" t="str">
        <f t="shared" si="135"/>
        <v/>
      </c>
      <c r="Q403" s="15">
        <f t="shared" si="136"/>
        <v>1228.7</v>
      </c>
      <c r="R403" s="15" t="str">
        <f t="shared" si="137"/>
        <v/>
      </c>
      <c r="S403" s="15">
        <f t="shared" si="138"/>
        <v>1382.15</v>
      </c>
      <c r="T403" s="18" t="str">
        <f t="shared" si="139"/>
        <v/>
      </c>
      <c r="U403" s="18">
        <f t="shared" si="140"/>
        <v>3.6637492367192794E-4</v>
      </c>
      <c r="V403" s="18" t="str">
        <f t="shared" si="141"/>
        <v/>
      </c>
      <c r="W403" s="18">
        <f t="shared" si="142"/>
        <v>2.4991657087767471E-2</v>
      </c>
      <c r="X403" s="18" t="str">
        <f t="shared" si="121"/>
        <v/>
      </c>
      <c r="Y403" s="18" t="str">
        <f t="shared" si="122"/>
        <v/>
      </c>
      <c r="Z403" s="18" t="str">
        <f t="shared" si="123"/>
        <v/>
      </c>
      <c r="AA403" s="18" t="str">
        <f t="shared" si="124"/>
        <v/>
      </c>
    </row>
    <row r="404" spans="1:27">
      <c r="A404" s="11">
        <v>42599</v>
      </c>
      <c r="B404" s="12">
        <v>1234.9000000000001</v>
      </c>
      <c r="C404" s="12">
        <v>1366.9</v>
      </c>
      <c r="D404" s="9">
        <f t="shared" si="132"/>
        <v>-4.4104952882665575E-2</v>
      </c>
      <c r="E404" s="9">
        <f t="shared" si="125"/>
        <v>-4.0366910834609956E-2</v>
      </c>
      <c r="F404" s="9">
        <f t="shared" si="126"/>
        <v>6.3337518503078479E-3</v>
      </c>
      <c r="G404" s="9">
        <f t="shared" si="127"/>
        <v>-2.61159691714173E-2</v>
      </c>
      <c r="H404" s="9">
        <f t="shared" si="128"/>
        <v>-5.4617852497802613E-2</v>
      </c>
      <c r="I404" s="9">
        <f t="shared" si="129"/>
        <v>-0.59017816554873936</v>
      </c>
      <c r="J404" s="3">
        <f t="shared" si="130"/>
        <v>6.1924549824819821E-3</v>
      </c>
      <c r="K404" s="3">
        <f t="shared" si="130"/>
        <v>6.1462588789519242E-3</v>
      </c>
      <c r="L404" s="15" t="str">
        <f t="shared" si="131"/>
        <v/>
      </c>
      <c r="M404" s="12">
        <v>-1.6721890745398502</v>
      </c>
      <c r="N404" s="15" t="str">
        <f t="shared" si="133"/>
        <v/>
      </c>
      <c r="O404" s="15" t="str">
        <f t="shared" si="134"/>
        <v>Enter Trade</v>
      </c>
      <c r="P404" s="15" t="str">
        <f t="shared" si="135"/>
        <v/>
      </c>
      <c r="Q404" s="15">
        <f t="shared" si="136"/>
        <v>1228.7</v>
      </c>
      <c r="R404" s="15" t="str">
        <f t="shared" si="137"/>
        <v/>
      </c>
      <c r="S404" s="15">
        <f t="shared" si="138"/>
        <v>1382.15</v>
      </c>
      <c r="T404" s="18" t="str">
        <f t="shared" si="139"/>
        <v/>
      </c>
      <c r="U404" s="18">
        <f t="shared" si="140"/>
        <v>3.6637492367192794E-4</v>
      </c>
      <c r="V404" s="18" t="str">
        <f t="shared" si="141"/>
        <v/>
      </c>
      <c r="W404" s="18">
        <f t="shared" si="142"/>
        <v>2.4991657087767471E-2</v>
      </c>
      <c r="X404" s="18" t="str">
        <f t="shared" si="121"/>
        <v/>
      </c>
      <c r="Y404" s="18" t="str">
        <f t="shared" si="122"/>
        <v/>
      </c>
      <c r="Z404" s="18" t="str">
        <f t="shared" si="123"/>
        <v/>
      </c>
      <c r="AA404" s="18" t="str">
        <f t="shared" si="124"/>
        <v/>
      </c>
    </row>
    <row r="405" spans="1:27">
      <c r="A405" s="11">
        <v>42600</v>
      </c>
      <c r="B405" s="12">
        <v>1252.5</v>
      </c>
      <c r="C405" s="12">
        <v>1374.3</v>
      </c>
      <c r="D405" s="9">
        <f t="shared" si="132"/>
        <v>-4.030381195646271E-2</v>
      </c>
      <c r="E405" s="9">
        <f t="shared" si="125"/>
        <v>-4.0574964097430173E-2</v>
      </c>
      <c r="F405" s="9">
        <f t="shared" si="126"/>
        <v>6.2210215313999451E-3</v>
      </c>
      <c r="G405" s="9">
        <f t="shared" si="127"/>
        <v>-2.6577665651780297E-2</v>
      </c>
      <c r="H405" s="9">
        <f t="shared" si="128"/>
        <v>-5.457226254308005E-2</v>
      </c>
      <c r="I405" s="9">
        <f t="shared" si="129"/>
        <v>4.3586433449691819E-2</v>
      </c>
      <c r="J405" s="3">
        <f t="shared" si="130"/>
        <v>1.4252166167300922E-2</v>
      </c>
      <c r="K405" s="3">
        <f t="shared" si="130"/>
        <v>5.4137098544149997E-3</v>
      </c>
      <c r="L405" s="15" t="str">
        <f t="shared" si="131"/>
        <v>Exit Trade</v>
      </c>
      <c r="M405" s="12">
        <v>4.3586433449691819E-2</v>
      </c>
      <c r="N405" s="15" t="str">
        <f t="shared" si="133"/>
        <v>Exit Trade</v>
      </c>
      <c r="O405" s="15" t="str">
        <f t="shared" si="134"/>
        <v>Exit Trade</v>
      </c>
      <c r="P405" s="15">
        <f t="shared" si="135"/>
        <v>1252.5</v>
      </c>
      <c r="Q405" s="15">
        <f t="shared" si="136"/>
        <v>1252.5</v>
      </c>
      <c r="R405" s="15">
        <f t="shared" si="137"/>
        <v>1374.3</v>
      </c>
      <c r="S405" s="15">
        <f t="shared" si="138"/>
        <v>1374.3</v>
      </c>
      <c r="T405" s="18">
        <f t="shared" si="139"/>
        <v>1.4252166167300922E-2</v>
      </c>
      <c r="U405" s="18">
        <f t="shared" si="140"/>
        <v>1.4252166167300922E-2</v>
      </c>
      <c r="V405" s="18">
        <f t="shared" si="141"/>
        <v>5.4137098544149997E-3</v>
      </c>
      <c r="W405" s="18">
        <f t="shared" si="142"/>
        <v>5.4137098544149997E-3</v>
      </c>
      <c r="X405" s="18">
        <f t="shared" si="121"/>
        <v>1.9370065923333568E-2</v>
      </c>
      <c r="Y405" s="18">
        <f t="shared" si="122"/>
        <v>5.6795572115907467E-3</v>
      </c>
      <c r="Z405" s="18">
        <f t="shared" si="123"/>
        <v>2.5049623134924315E-2</v>
      </c>
      <c r="AA405" s="18">
        <f t="shared" si="124"/>
        <v>1.2524811567462157E-2</v>
      </c>
    </row>
    <row r="406" spans="1:27">
      <c r="A406" s="11">
        <v>42601</v>
      </c>
      <c r="B406" s="12">
        <v>1247.0999999999999</v>
      </c>
      <c r="C406" s="12">
        <v>1369.4</v>
      </c>
      <c r="D406" s="9">
        <f t="shared" si="132"/>
        <v>-4.0629044305422829E-2</v>
      </c>
      <c r="E406" s="9">
        <f t="shared" si="125"/>
        <v>-4.0701987923800469E-2</v>
      </c>
      <c r="F406" s="9">
        <f t="shared" si="126"/>
        <v>6.1804439290225766E-3</v>
      </c>
      <c r="G406" s="9">
        <f t="shared" si="127"/>
        <v>-2.6795989083499672E-2</v>
      </c>
      <c r="H406" s="9">
        <f t="shared" si="128"/>
        <v>-5.4607986764101266E-2</v>
      </c>
      <c r="I406" s="9">
        <f t="shared" si="129"/>
        <v>1.1802326696162675E-2</v>
      </c>
      <c r="J406" s="3">
        <f t="shared" si="130"/>
        <v>-4.3113772455090548E-3</v>
      </c>
      <c r="K406" s="3">
        <f t="shared" si="130"/>
        <v>-3.5654515025830341E-3</v>
      </c>
      <c r="L406" s="15" t="str">
        <f t="shared" si="131"/>
        <v>Exit Trade</v>
      </c>
      <c r="M406" s="12">
        <v>4.3586433449691819E-2</v>
      </c>
      <c r="N406" s="15" t="str">
        <f t="shared" si="133"/>
        <v/>
      </c>
      <c r="O406" s="15" t="str">
        <f t="shared" si="134"/>
        <v>Exit Trade</v>
      </c>
      <c r="P406" s="15" t="str">
        <f t="shared" si="135"/>
        <v/>
      </c>
      <c r="Q406" s="15">
        <f t="shared" si="136"/>
        <v>1252.5</v>
      </c>
      <c r="R406" s="15" t="str">
        <f t="shared" si="137"/>
        <v/>
      </c>
      <c r="S406" s="15">
        <f t="shared" si="138"/>
        <v>1374.3</v>
      </c>
      <c r="T406" s="18" t="str">
        <f t="shared" si="139"/>
        <v/>
      </c>
      <c r="U406" s="18">
        <f t="shared" si="140"/>
        <v>1.4252166167300922E-2</v>
      </c>
      <c r="V406" s="18" t="str">
        <f t="shared" si="141"/>
        <v/>
      </c>
      <c r="W406" s="18">
        <f t="shared" si="142"/>
        <v>5.4137098544149997E-3</v>
      </c>
      <c r="X406" s="18" t="str">
        <f t="shared" si="121"/>
        <v/>
      </c>
      <c r="Y406" s="18" t="str">
        <f t="shared" si="122"/>
        <v/>
      </c>
      <c r="Z406" s="18" t="str">
        <f t="shared" si="123"/>
        <v/>
      </c>
      <c r="AA406" s="18" t="str">
        <f t="shared" si="124"/>
        <v/>
      </c>
    </row>
    <row r="407" spans="1:27">
      <c r="A407" s="11">
        <v>42604</v>
      </c>
      <c r="B407" s="12">
        <v>1250.3</v>
      </c>
      <c r="C407" s="12">
        <v>1377.55</v>
      </c>
      <c r="D407" s="9">
        <f t="shared" si="132"/>
        <v>-4.2093139924742902E-2</v>
      </c>
      <c r="E407" s="9">
        <f t="shared" si="125"/>
        <v>-4.0786346599342306E-2</v>
      </c>
      <c r="F407" s="9">
        <f t="shared" si="126"/>
        <v>6.18162413917012E-3</v>
      </c>
      <c r="G407" s="9">
        <f t="shared" si="127"/>
        <v>-2.6877692286209537E-2</v>
      </c>
      <c r="H407" s="9">
        <f t="shared" si="128"/>
        <v>-5.4695000912475075E-2</v>
      </c>
      <c r="I407" s="9">
        <f t="shared" si="129"/>
        <v>-0.21139967361005424</v>
      </c>
      <c r="J407" s="3">
        <f t="shared" si="130"/>
        <v>2.565953010985523E-3</v>
      </c>
      <c r="K407" s="3">
        <f t="shared" si="130"/>
        <v>5.9515116109243923E-3</v>
      </c>
      <c r="L407" s="15" t="str">
        <f t="shared" si="131"/>
        <v>Exit Trade</v>
      </c>
      <c r="M407" s="12">
        <v>4.3586433449691819E-2</v>
      </c>
      <c r="N407" s="15" t="str">
        <f t="shared" si="133"/>
        <v/>
      </c>
      <c r="O407" s="15" t="str">
        <f t="shared" si="134"/>
        <v>Exit Trade</v>
      </c>
      <c r="P407" s="15" t="str">
        <f t="shared" si="135"/>
        <v/>
      </c>
      <c r="Q407" s="15">
        <f t="shared" si="136"/>
        <v>1252.5</v>
      </c>
      <c r="R407" s="15" t="str">
        <f t="shared" si="137"/>
        <v/>
      </c>
      <c r="S407" s="15">
        <f t="shared" si="138"/>
        <v>1374.3</v>
      </c>
      <c r="T407" s="18" t="str">
        <f t="shared" si="139"/>
        <v/>
      </c>
      <c r="U407" s="18">
        <f t="shared" si="140"/>
        <v>1.4252166167300922E-2</v>
      </c>
      <c r="V407" s="18" t="str">
        <f t="shared" si="141"/>
        <v/>
      </c>
      <c r="W407" s="18">
        <f t="shared" si="142"/>
        <v>5.4137098544149997E-3</v>
      </c>
      <c r="X407" s="18" t="str">
        <f t="shared" si="121"/>
        <v/>
      </c>
      <c r="Y407" s="18" t="str">
        <f t="shared" si="122"/>
        <v/>
      </c>
      <c r="Z407" s="18" t="str">
        <f t="shared" si="123"/>
        <v/>
      </c>
      <c r="AA407" s="18" t="str">
        <f t="shared" si="124"/>
        <v/>
      </c>
    </row>
    <row r="408" spans="1:27">
      <c r="A408" s="11">
        <v>42605</v>
      </c>
      <c r="B408" s="12">
        <v>1251.45</v>
      </c>
      <c r="C408" s="12">
        <v>1375.15</v>
      </c>
      <c r="D408" s="9">
        <f t="shared" si="132"/>
        <v>-4.093657052257859E-2</v>
      </c>
      <c r="E408" s="9">
        <f t="shared" si="125"/>
        <v>-4.0832977060356927E-2</v>
      </c>
      <c r="F408" s="9">
        <f t="shared" si="126"/>
        <v>6.1771546336901774E-3</v>
      </c>
      <c r="G408" s="9">
        <f t="shared" si="127"/>
        <v>-2.6934379134554029E-2</v>
      </c>
      <c r="H408" s="9">
        <f t="shared" si="128"/>
        <v>-5.4731574986159826E-2</v>
      </c>
      <c r="I408" s="9">
        <f t="shared" si="129"/>
        <v>-1.677041750851831E-2</v>
      </c>
      <c r="J408" s="3">
        <f t="shared" si="130"/>
        <v>9.1977925297935775E-4</v>
      </c>
      <c r="K408" s="3">
        <f t="shared" si="130"/>
        <v>-1.7422235127580587E-3</v>
      </c>
      <c r="L408" s="15" t="str">
        <f t="shared" si="131"/>
        <v>Exit Trade</v>
      </c>
      <c r="M408" s="12">
        <v>4.3586433449691819E-2</v>
      </c>
      <c r="N408" s="15" t="str">
        <f t="shared" si="133"/>
        <v/>
      </c>
      <c r="O408" s="15" t="str">
        <f t="shared" si="134"/>
        <v>Exit Trade</v>
      </c>
      <c r="P408" s="15" t="str">
        <f t="shared" si="135"/>
        <v/>
      </c>
      <c r="Q408" s="15">
        <f t="shared" si="136"/>
        <v>1252.5</v>
      </c>
      <c r="R408" s="15" t="str">
        <f t="shared" si="137"/>
        <v/>
      </c>
      <c r="S408" s="15">
        <f t="shared" si="138"/>
        <v>1374.3</v>
      </c>
      <c r="T408" s="18" t="str">
        <f t="shared" si="139"/>
        <v/>
      </c>
      <c r="U408" s="18">
        <f t="shared" si="140"/>
        <v>1.4252166167300922E-2</v>
      </c>
      <c r="V408" s="18" t="str">
        <f t="shared" si="141"/>
        <v/>
      </c>
      <c r="W408" s="18">
        <f t="shared" si="142"/>
        <v>5.4137098544149997E-3</v>
      </c>
      <c r="X408" s="18" t="str">
        <f t="shared" si="121"/>
        <v/>
      </c>
      <c r="Y408" s="18" t="str">
        <f t="shared" si="122"/>
        <v/>
      </c>
      <c r="Z408" s="18" t="str">
        <f t="shared" si="123"/>
        <v/>
      </c>
      <c r="AA408" s="18" t="str">
        <f t="shared" si="124"/>
        <v/>
      </c>
    </row>
    <row r="409" spans="1:27">
      <c r="A409" s="11">
        <v>42606</v>
      </c>
      <c r="B409" s="12">
        <v>1261.8</v>
      </c>
      <c r="C409" s="12">
        <v>1382.85</v>
      </c>
      <c r="D409" s="9">
        <f t="shared" si="132"/>
        <v>-3.9784550961757134E-2</v>
      </c>
      <c r="E409" s="9">
        <f t="shared" si="125"/>
        <v>-4.0655269703602108E-2</v>
      </c>
      <c r="F409" s="9">
        <f t="shared" si="126"/>
        <v>6.1261717027383403E-3</v>
      </c>
      <c r="G409" s="9">
        <f t="shared" si="127"/>
        <v>-2.6871383372440841E-2</v>
      </c>
      <c r="H409" s="9">
        <f t="shared" si="128"/>
        <v>-5.4439156034763375E-2</v>
      </c>
      <c r="I409" s="9">
        <f t="shared" si="129"/>
        <v>0.14213097250535286</v>
      </c>
      <c r="J409" s="3">
        <f t="shared" si="130"/>
        <v>8.2704063286586828E-3</v>
      </c>
      <c r="K409" s="3">
        <f t="shared" si="130"/>
        <v>5.5993891575463169E-3</v>
      </c>
      <c r="L409" s="15" t="str">
        <f t="shared" si="131"/>
        <v>Exit Trade</v>
      </c>
      <c r="M409" s="12">
        <v>4.3586433449691819E-2</v>
      </c>
      <c r="N409" s="15" t="str">
        <f t="shared" si="133"/>
        <v/>
      </c>
      <c r="O409" s="15" t="str">
        <f t="shared" si="134"/>
        <v>Exit Trade</v>
      </c>
      <c r="P409" s="15" t="str">
        <f t="shared" si="135"/>
        <v/>
      </c>
      <c r="Q409" s="15">
        <f t="shared" si="136"/>
        <v>1252.5</v>
      </c>
      <c r="R409" s="15" t="str">
        <f t="shared" si="137"/>
        <v/>
      </c>
      <c r="S409" s="15">
        <f t="shared" si="138"/>
        <v>1374.3</v>
      </c>
      <c r="T409" s="18" t="str">
        <f t="shared" si="139"/>
        <v/>
      </c>
      <c r="U409" s="18">
        <f t="shared" si="140"/>
        <v>1.4252166167300922E-2</v>
      </c>
      <c r="V409" s="18" t="str">
        <f t="shared" si="141"/>
        <v/>
      </c>
      <c r="W409" s="18">
        <f t="shared" si="142"/>
        <v>5.4137098544149997E-3</v>
      </c>
      <c r="X409" s="18" t="str">
        <f t="shared" ref="X409:X472" si="143">IF(AND(O408="Enter Trade",O409="Exit Trade",U408&gt;W408),1-Q409/Q408,IF(AND(O408="Enter Trade",O409="Exit Trade",U408&lt;W408),Q409/Q408-1,""))</f>
        <v/>
      </c>
      <c r="Y409" s="18" t="str">
        <f t="shared" ref="Y409:Y472" si="144">IF(AND(O408="Enter Trade",O409="Exit Trade",U408&gt;W408),S409/S408-1,IF(AND(O408="Enter Trade",O409="Exit Trade",U408&lt;W408),1-S409/S408,""))</f>
        <v/>
      </c>
      <c r="Z409" s="18" t="str">
        <f t="shared" ref="Z409:Z472" si="145">IF(AND(X409&lt;&gt;"",Y409&lt;&gt;""),(X409+Y409),"")</f>
        <v/>
      </c>
      <c r="AA409" s="18" t="str">
        <f t="shared" ref="AA409:AA472" si="146">IF(AND(X409&lt;&gt;"",Y409&lt;&gt;""),(X409+Y409)/2,"")</f>
        <v/>
      </c>
    </row>
    <row r="410" spans="1:27">
      <c r="A410" s="11">
        <v>42607</v>
      </c>
      <c r="B410" s="12">
        <v>1258.55</v>
      </c>
      <c r="C410" s="12">
        <v>1357.5</v>
      </c>
      <c r="D410" s="9">
        <f t="shared" si="132"/>
        <v>-3.286936427022942E-2</v>
      </c>
      <c r="E410" s="9">
        <f t="shared" si="125"/>
        <v>-4.0229835901745073E-2</v>
      </c>
      <c r="F410" s="9">
        <f t="shared" si="126"/>
        <v>6.2111920889175252E-3</v>
      </c>
      <c r="G410" s="9">
        <f t="shared" si="127"/>
        <v>-2.625465370168064E-2</v>
      </c>
      <c r="H410" s="9">
        <f t="shared" si="128"/>
        <v>-5.4205018101809506E-2</v>
      </c>
      <c r="I410" s="9">
        <f t="shared" si="129"/>
        <v>1.1850336499250698</v>
      </c>
      <c r="J410" s="3">
        <f t="shared" si="130"/>
        <v>-2.5756855286099226E-3</v>
      </c>
      <c r="K410" s="3">
        <f t="shared" si="130"/>
        <v>-1.8331706258813255E-2</v>
      </c>
      <c r="L410" s="15" t="str">
        <f t="shared" si="131"/>
        <v/>
      </c>
      <c r="M410" s="12">
        <v>4.3586433449691819E-2</v>
      </c>
      <c r="N410" s="15" t="str">
        <f t="shared" si="133"/>
        <v/>
      </c>
      <c r="O410" s="15" t="str">
        <f t="shared" si="134"/>
        <v>Exit Trade</v>
      </c>
      <c r="P410" s="15" t="str">
        <f t="shared" si="135"/>
        <v/>
      </c>
      <c r="Q410" s="15">
        <f t="shared" si="136"/>
        <v>1252.5</v>
      </c>
      <c r="R410" s="15" t="str">
        <f t="shared" si="137"/>
        <v/>
      </c>
      <c r="S410" s="15">
        <f t="shared" si="138"/>
        <v>1374.3</v>
      </c>
      <c r="T410" s="18" t="str">
        <f t="shared" si="139"/>
        <v/>
      </c>
      <c r="U410" s="18">
        <f t="shared" si="140"/>
        <v>1.4252166167300922E-2</v>
      </c>
      <c r="V410" s="18" t="str">
        <f t="shared" si="141"/>
        <v/>
      </c>
      <c r="W410" s="18">
        <f t="shared" si="142"/>
        <v>5.4137098544149997E-3</v>
      </c>
      <c r="X410" s="18" t="str">
        <f t="shared" si="143"/>
        <v/>
      </c>
      <c r="Y410" s="18" t="str">
        <f t="shared" si="144"/>
        <v/>
      </c>
      <c r="Z410" s="18" t="str">
        <f t="shared" si="145"/>
        <v/>
      </c>
      <c r="AA410" s="18" t="str">
        <f t="shared" si="146"/>
        <v/>
      </c>
    </row>
    <row r="411" spans="1:27">
      <c r="A411" s="11">
        <v>42608</v>
      </c>
      <c r="B411" s="12">
        <v>1257.0999999999999</v>
      </c>
      <c r="C411" s="12">
        <v>1366.35</v>
      </c>
      <c r="D411" s="9">
        <f t="shared" si="132"/>
        <v>-3.6192134740949879E-2</v>
      </c>
      <c r="E411" s="9">
        <f t="shared" si="125"/>
        <v>-3.9875998100560112E-2</v>
      </c>
      <c r="F411" s="9">
        <f t="shared" si="126"/>
        <v>6.1253365271465984E-3</v>
      </c>
      <c r="G411" s="9">
        <f t="shared" si="127"/>
        <v>-2.6093990914480267E-2</v>
      </c>
      <c r="H411" s="9">
        <f t="shared" si="128"/>
        <v>-5.3658005286639956E-2</v>
      </c>
      <c r="I411" s="9">
        <f t="shared" si="129"/>
        <v>0.60141403550382699</v>
      </c>
      <c r="J411" s="3">
        <f t="shared" si="130"/>
        <v>-1.152119502602237E-3</v>
      </c>
      <c r="K411" s="3">
        <f t="shared" si="130"/>
        <v>6.5193370165745187E-3</v>
      </c>
      <c r="L411" s="15" t="str">
        <f t="shared" si="131"/>
        <v/>
      </c>
      <c r="M411" s="12">
        <v>4.3586433449691819E-2</v>
      </c>
      <c r="N411" s="15" t="str">
        <f t="shared" si="133"/>
        <v/>
      </c>
      <c r="O411" s="15" t="str">
        <f t="shared" si="134"/>
        <v>Exit Trade</v>
      </c>
      <c r="P411" s="15" t="str">
        <f t="shared" si="135"/>
        <v/>
      </c>
      <c r="Q411" s="15">
        <f t="shared" si="136"/>
        <v>1252.5</v>
      </c>
      <c r="R411" s="15" t="str">
        <f t="shared" si="137"/>
        <v/>
      </c>
      <c r="S411" s="15">
        <f t="shared" si="138"/>
        <v>1374.3</v>
      </c>
      <c r="T411" s="18" t="str">
        <f t="shared" si="139"/>
        <v/>
      </c>
      <c r="U411" s="18">
        <f t="shared" si="140"/>
        <v>1.4252166167300922E-2</v>
      </c>
      <c r="V411" s="18" t="str">
        <f t="shared" si="141"/>
        <v/>
      </c>
      <c r="W411" s="18">
        <f t="shared" si="142"/>
        <v>5.4137098544149997E-3</v>
      </c>
      <c r="X411" s="18" t="str">
        <f t="shared" si="143"/>
        <v/>
      </c>
      <c r="Y411" s="18" t="str">
        <f t="shared" si="144"/>
        <v/>
      </c>
      <c r="Z411" s="18" t="str">
        <f t="shared" si="145"/>
        <v/>
      </c>
      <c r="AA411" s="18" t="str">
        <f t="shared" si="146"/>
        <v/>
      </c>
    </row>
    <row r="412" spans="1:27">
      <c r="A412" s="11">
        <v>42611</v>
      </c>
      <c r="B412" s="12">
        <v>1238.0999999999999</v>
      </c>
      <c r="C412" s="12">
        <v>1375.5</v>
      </c>
      <c r="D412" s="9">
        <f t="shared" si="132"/>
        <v>-4.5704871128623967E-2</v>
      </c>
      <c r="E412" s="9">
        <f t="shared" si="125"/>
        <v>-3.982711884191379E-2</v>
      </c>
      <c r="F412" s="9">
        <f t="shared" si="126"/>
        <v>6.0707213705898976E-3</v>
      </c>
      <c r="G412" s="9">
        <f t="shared" si="127"/>
        <v>-2.616799575808652E-2</v>
      </c>
      <c r="H412" s="9">
        <f t="shared" si="128"/>
        <v>-5.3486241925741057E-2</v>
      </c>
      <c r="I412" s="9">
        <f t="shared" si="129"/>
        <v>-0.9682131542365664</v>
      </c>
      <c r="J412" s="3">
        <f t="shared" si="130"/>
        <v>-1.5114151618805187E-2</v>
      </c>
      <c r="K412" s="3">
        <f t="shared" si="130"/>
        <v>6.6966736194972679E-3</v>
      </c>
      <c r="L412" s="15" t="str">
        <f t="shared" si="131"/>
        <v/>
      </c>
      <c r="M412" s="12">
        <v>4.3586433449691819E-2</v>
      </c>
      <c r="N412" s="15" t="str">
        <f t="shared" si="133"/>
        <v/>
      </c>
      <c r="O412" s="15" t="str">
        <f t="shared" si="134"/>
        <v>Exit Trade</v>
      </c>
      <c r="P412" s="15" t="str">
        <f t="shared" si="135"/>
        <v/>
      </c>
      <c r="Q412" s="15">
        <f t="shared" si="136"/>
        <v>1252.5</v>
      </c>
      <c r="R412" s="15" t="str">
        <f t="shared" si="137"/>
        <v/>
      </c>
      <c r="S412" s="15">
        <f t="shared" si="138"/>
        <v>1374.3</v>
      </c>
      <c r="T412" s="18" t="str">
        <f t="shared" si="139"/>
        <v/>
      </c>
      <c r="U412" s="18">
        <f t="shared" si="140"/>
        <v>1.4252166167300922E-2</v>
      </c>
      <c r="V412" s="18" t="str">
        <f t="shared" si="141"/>
        <v/>
      </c>
      <c r="W412" s="18">
        <f t="shared" si="142"/>
        <v>5.4137098544149997E-3</v>
      </c>
      <c r="X412" s="18" t="str">
        <f t="shared" si="143"/>
        <v/>
      </c>
      <c r="Y412" s="18" t="str">
        <f t="shared" si="144"/>
        <v/>
      </c>
      <c r="Z412" s="18" t="str">
        <f t="shared" si="145"/>
        <v/>
      </c>
      <c r="AA412" s="18" t="str">
        <f t="shared" si="146"/>
        <v/>
      </c>
    </row>
    <row r="413" spans="1:27">
      <c r="A413" s="11">
        <v>42612</v>
      </c>
      <c r="B413" s="12">
        <v>1268.6500000000001</v>
      </c>
      <c r="C413" s="12">
        <v>1392.1</v>
      </c>
      <c r="D413" s="9">
        <f t="shared" si="132"/>
        <v>-4.0328609668861037E-2</v>
      </c>
      <c r="E413" s="9">
        <f t="shared" si="125"/>
        <v>-3.9832933682617977E-2</v>
      </c>
      <c r="F413" s="9">
        <f t="shared" si="126"/>
        <v>6.0711289658253445E-3</v>
      </c>
      <c r="G413" s="9">
        <f t="shared" si="127"/>
        <v>-2.617289350951095E-2</v>
      </c>
      <c r="H413" s="9">
        <f t="shared" si="128"/>
        <v>-5.3492973855725004E-2</v>
      </c>
      <c r="I413" s="9">
        <f t="shared" si="129"/>
        <v>-8.1644779584364391E-2</v>
      </c>
      <c r="J413" s="3">
        <f t="shared" si="130"/>
        <v>2.4674905096519009E-2</v>
      </c>
      <c r="K413" s="3">
        <f t="shared" si="130"/>
        <v>1.2068338785895971E-2</v>
      </c>
      <c r="L413" s="15" t="str">
        <f t="shared" si="131"/>
        <v>Exit Trade</v>
      </c>
      <c r="M413" s="12">
        <v>4.3586433449691819E-2</v>
      </c>
      <c r="N413" s="15" t="str">
        <f t="shared" si="133"/>
        <v/>
      </c>
      <c r="O413" s="15" t="str">
        <f t="shared" si="134"/>
        <v>Exit Trade</v>
      </c>
      <c r="P413" s="15" t="str">
        <f t="shared" si="135"/>
        <v/>
      </c>
      <c r="Q413" s="15">
        <f t="shared" si="136"/>
        <v>1252.5</v>
      </c>
      <c r="R413" s="15" t="str">
        <f t="shared" si="137"/>
        <v/>
      </c>
      <c r="S413" s="15">
        <f t="shared" si="138"/>
        <v>1374.3</v>
      </c>
      <c r="T413" s="18" t="str">
        <f t="shared" si="139"/>
        <v/>
      </c>
      <c r="U413" s="18">
        <f t="shared" si="140"/>
        <v>1.4252166167300922E-2</v>
      </c>
      <c r="V413" s="18" t="str">
        <f t="shared" si="141"/>
        <v/>
      </c>
      <c r="W413" s="18">
        <f t="shared" si="142"/>
        <v>5.4137098544149997E-3</v>
      </c>
      <c r="X413" s="18" t="str">
        <f t="shared" si="143"/>
        <v/>
      </c>
      <c r="Y413" s="18" t="str">
        <f t="shared" si="144"/>
        <v/>
      </c>
      <c r="Z413" s="18" t="str">
        <f t="shared" si="145"/>
        <v/>
      </c>
      <c r="AA413" s="18" t="str">
        <f t="shared" si="146"/>
        <v/>
      </c>
    </row>
    <row r="414" spans="1:27">
      <c r="A414" s="11">
        <v>42613</v>
      </c>
      <c r="B414" s="12">
        <v>1291.2</v>
      </c>
      <c r="C414" s="12">
        <v>1405.45</v>
      </c>
      <c r="D414" s="9">
        <f t="shared" si="132"/>
        <v>-3.6821882469164173E-2</v>
      </c>
      <c r="E414" s="9">
        <f t="shared" si="125"/>
        <v>-3.9698245406135445E-2</v>
      </c>
      <c r="F414" s="9">
        <f t="shared" si="126"/>
        <v>6.0922837911828228E-3</v>
      </c>
      <c r="G414" s="9">
        <f t="shared" si="127"/>
        <v>-2.5990606875974091E-2</v>
      </c>
      <c r="H414" s="9">
        <f t="shared" si="128"/>
        <v>-5.3405883936296798E-2</v>
      </c>
      <c r="I414" s="9">
        <f t="shared" si="129"/>
        <v>0.47213213231040624</v>
      </c>
      <c r="J414" s="3">
        <f t="shared" si="130"/>
        <v>1.7774799984235173E-2</v>
      </c>
      <c r="K414" s="3">
        <f t="shared" si="130"/>
        <v>9.5898283169313543E-3</v>
      </c>
      <c r="L414" s="15" t="str">
        <f t="shared" si="131"/>
        <v>Exit Trade</v>
      </c>
      <c r="M414" s="12">
        <v>4.3586433449691819E-2</v>
      </c>
      <c r="N414" s="15" t="str">
        <f t="shared" si="133"/>
        <v/>
      </c>
      <c r="O414" s="15" t="str">
        <f t="shared" si="134"/>
        <v>Exit Trade</v>
      </c>
      <c r="P414" s="15" t="str">
        <f t="shared" si="135"/>
        <v/>
      </c>
      <c r="Q414" s="15">
        <f t="shared" si="136"/>
        <v>1252.5</v>
      </c>
      <c r="R414" s="15" t="str">
        <f t="shared" si="137"/>
        <v/>
      </c>
      <c r="S414" s="15">
        <f t="shared" si="138"/>
        <v>1374.3</v>
      </c>
      <c r="T414" s="18" t="str">
        <f t="shared" si="139"/>
        <v/>
      </c>
      <c r="U414" s="18">
        <f t="shared" si="140"/>
        <v>1.4252166167300922E-2</v>
      </c>
      <c r="V414" s="18" t="str">
        <f t="shared" si="141"/>
        <v/>
      </c>
      <c r="W414" s="18">
        <f t="shared" si="142"/>
        <v>5.4137098544149997E-3</v>
      </c>
      <c r="X414" s="18" t="str">
        <f t="shared" si="143"/>
        <v/>
      </c>
      <c r="Y414" s="18" t="str">
        <f t="shared" si="144"/>
        <v/>
      </c>
      <c r="Z414" s="18" t="str">
        <f t="shared" si="145"/>
        <v/>
      </c>
      <c r="AA414" s="18" t="str">
        <f t="shared" si="146"/>
        <v/>
      </c>
    </row>
    <row r="415" spans="1:27">
      <c r="A415" s="11">
        <v>42614</v>
      </c>
      <c r="B415" s="12">
        <v>1283.7</v>
      </c>
      <c r="C415" s="12">
        <v>1424.75</v>
      </c>
      <c r="D415" s="9">
        <f t="shared" si="132"/>
        <v>-4.5275124442272968E-2</v>
      </c>
      <c r="E415" s="9">
        <f t="shared" si="125"/>
        <v>-4.0053379502342654E-2</v>
      </c>
      <c r="F415" s="9">
        <f t="shared" si="126"/>
        <v>6.0966421376926804E-3</v>
      </c>
      <c r="G415" s="9">
        <f t="shared" si="127"/>
        <v>-2.6335934692534122E-2</v>
      </c>
      <c r="H415" s="9">
        <f t="shared" si="128"/>
        <v>-5.3770824312151189E-2</v>
      </c>
      <c r="I415" s="9">
        <f t="shared" si="129"/>
        <v>-0.856495234917384</v>
      </c>
      <c r="J415" s="3">
        <f t="shared" si="130"/>
        <v>-5.8085501858736056E-3</v>
      </c>
      <c r="K415" s="3">
        <f t="shared" si="130"/>
        <v>1.3732256572627952E-2</v>
      </c>
      <c r="L415" s="15" t="str">
        <f t="shared" si="131"/>
        <v/>
      </c>
      <c r="M415" s="12">
        <v>4.3586433449691819E-2</v>
      </c>
      <c r="N415" s="15" t="str">
        <f t="shared" si="133"/>
        <v/>
      </c>
      <c r="O415" s="15" t="str">
        <f t="shared" si="134"/>
        <v>Exit Trade</v>
      </c>
      <c r="P415" s="15" t="str">
        <f t="shared" si="135"/>
        <v/>
      </c>
      <c r="Q415" s="15">
        <f t="shared" si="136"/>
        <v>1252.5</v>
      </c>
      <c r="R415" s="15" t="str">
        <f t="shared" si="137"/>
        <v/>
      </c>
      <c r="S415" s="15">
        <f t="shared" si="138"/>
        <v>1374.3</v>
      </c>
      <c r="T415" s="18" t="str">
        <f t="shared" si="139"/>
        <v/>
      </c>
      <c r="U415" s="18">
        <f t="shared" si="140"/>
        <v>1.4252166167300922E-2</v>
      </c>
      <c r="V415" s="18" t="str">
        <f t="shared" si="141"/>
        <v/>
      </c>
      <c r="W415" s="18">
        <f t="shared" si="142"/>
        <v>5.4137098544149997E-3</v>
      </c>
      <c r="X415" s="18" t="str">
        <f t="shared" si="143"/>
        <v/>
      </c>
      <c r="Y415" s="18" t="str">
        <f t="shared" si="144"/>
        <v/>
      </c>
      <c r="Z415" s="18" t="str">
        <f t="shared" si="145"/>
        <v/>
      </c>
      <c r="AA415" s="18" t="str">
        <f t="shared" si="146"/>
        <v/>
      </c>
    </row>
    <row r="416" spans="1:27">
      <c r="A416" s="11">
        <v>42615</v>
      </c>
      <c r="B416" s="12">
        <v>1285.0999999999999</v>
      </c>
      <c r="C416" s="12">
        <v>1439.15</v>
      </c>
      <c r="D416" s="9">
        <f t="shared" si="132"/>
        <v>-4.9169138435376659E-2</v>
      </c>
      <c r="E416" s="9">
        <f t="shared" ref="E416:E479" si="147">AVERAGE(D387:D416)</f>
        <v>-4.0512782217622244E-2</v>
      </c>
      <c r="F416" s="9">
        <f t="shared" ref="F416:F479" si="148">STDEV(D387:D416)</f>
        <v>6.2502228502835343E-3</v>
      </c>
      <c r="G416" s="9">
        <f t="shared" ref="G416:G479" si="149">E416+2.25*F416</f>
        <v>-2.6449780804484291E-2</v>
      </c>
      <c r="H416" s="9">
        <f t="shared" ref="H416:H479" si="150">E416-2.25*F416</f>
        <v>-5.4575783630760197E-2</v>
      </c>
      <c r="I416" s="9">
        <f t="shared" ref="I416:I479" si="151">(D416-E416)/F416</f>
        <v>-1.3849676123726899</v>
      </c>
      <c r="J416" s="3">
        <f t="shared" ref="J416:K479" si="152">(B416-B415)/B415</f>
        <v>1.0905974916256629E-3</v>
      </c>
      <c r="K416" s="3">
        <f t="shared" si="152"/>
        <v>1.0107036322161847E-2</v>
      </c>
      <c r="L416" s="15" t="str">
        <f t="shared" ref="L416:L479" si="153">IF(ABS(I416)&gt;1.5,"Enter Trade",IF(ABS(I416)&lt;0.5,"Exit Trade",""))</f>
        <v/>
      </c>
      <c r="M416" s="12">
        <v>4.3586433449691819E-2</v>
      </c>
      <c r="N416" s="15" t="str">
        <f t="shared" si="133"/>
        <v/>
      </c>
      <c r="O416" s="15" t="str">
        <f t="shared" si="134"/>
        <v>Exit Trade</v>
      </c>
      <c r="P416" s="15" t="str">
        <f t="shared" si="135"/>
        <v/>
      </c>
      <c r="Q416" s="15">
        <f t="shared" si="136"/>
        <v>1252.5</v>
      </c>
      <c r="R416" s="15" t="str">
        <f t="shared" si="137"/>
        <v/>
      </c>
      <c r="S416" s="15">
        <f t="shared" si="138"/>
        <v>1374.3</v>
      </c>
      <c r="T416" s="18" t="str">
        <f t="shared" si="139"/>
        <v/>
      </c>
      <c r="U416" s="18">
        <f t="shared" si="140"/>
        <v>1.4252166167300922E-2</v>
      </c>
      <c r="V416" s="18" t="str">
        <f t="shared" si="141"/>
        <v/>
      </c>
      <c r="W416" s="18">
        <f t="shared" si="142"/>
        <v>5.4137098544149997E-3</v>
      </c>
      <c r="X416" s="18" t="str">
        <f t="shared" si="143"/>
        <v/>
      </c>
      <c r="Y416" s="18" t="str">
        <f t="shared" si="144"/>
        <v/>
      </c>
      <c r="Z416" s="18" t="str">
        <f t="shared" si="145"/>
        <v/>
      </c>
      <c r="AA416" s="18" t="str">
        <f t="shared" si="146"/>
        <v/>
      </c>
    </row>
    <row r="417" spans="1:27">
      <c r="A417" s="11">
        <v>42619</v>
      </c>
      <c r="B417" s="12">
        <v>1300.4000000000001</v>
      </c>
      <c r="C417" s="12">
        <v>1458.05</v>
      </c>
      <c r="D417" s="9">
        <f t="shared" si="132"/>
        <v>-4.9695456403248177E-2</v>
      </c>
      <c r="E417" s="9">
        <f t="shared" si="147"/>
        <v>-4.0756218761586645E-2</v>
      </c>
      <c r="F417" s="9">
        <f t="shared" si="148"/>
        <v>6.4645029048091178E-3</v>
      </c>
      <c r="G417" s="9">
        <f t="shared" si="149"/>
        <v>-2.6211087225766129E-2</v>
      </c>
      <c r="H417" s="9">
        <f t="shared" si="150"/>
        <v>-5.5301350297407161E-2</v>
      </c>
      <c r="I417" s="9">
        <f t="shared" si="151"/>
        <v>-1.3828190308355175</v>
      </c>
      <c r="J417" s="3">
        <f t="shared" si="152"/>
        <v>1.1905688273286268E-2</v>
      </c>
      <c r="K417" s="3">
        <f t="shared" si="152"/>
        <v>1.3132751971649837E-2</v>
      </c>
      <c r="L417" s="15" t="str">
        <f t="shared" si="153"/>
        <v/>
      </c>
      <c r="M417" s="12">
        <v>4.3586433449691819E-2</v>
      </c>
      <c r="N417" s="15" t="str">
        <f t="shared" si="133"/>
        <v/>
      </c>
      <c r="O417" s="15" t="str">
        <f t="shared" si="134"/>
        <v>Exit Trade</v>
      </c>
      <c r="P417" s="15" t="str">
        <f t="shared" si="135"/>
        <v/>
      </c>
      <c r="Q417" s="15">
        <f t="shared" si="136"/>
        <v>1252.5</v>
      </c>
      <c r="R417" s="15" t="str">
        <f t="shared" si="137"/>
        <v/>
      </c>
      <c r="S417" s="15">
        <f t="shared" si="138"/>
        <v>1374.3</v>
      </c>
      <c r="T417" s="18" t="str">
        <f t="shared" si="139"/>
        <v/>
      </c>
      <c r="U417" s="18">
        <f t="shared" si="140"/>
        <v>1.4252166167300922E-2</v>
      </c>
      <c r="V417" s="18" t="str">
        <f t="shared" si="141"/>
        <v/>
      </c>
      <c r="W417" s="18">
        <f t="shared" si="142"/>
        <v>5.4137098544149997E-3</v>
      </c>
      <c r="X417" s="18" t="str">
        <f t="shared" si="143"/>
        <v/>
      </c>
      <c r="Y417" s="18" t="str">
        <f t="shared" si="144"/>
        <v/>
      </c>
      <c r="Z417" s="18" t="str">
        <f t="shared" si="145"/>
        <v/>
      </c>
      <c r="AA417" s="18" t="str">
        <f t="shared" si="146"/>
        <v/>
      </c>
    </row>
    <row r="418" spans="1:27">
      <c r="A418" s="11">
        <v>42620</v>
      </c>
      <c r="B418" s="12">
        <v>1286.75</v>
      </c>
      <c r="C418" s="12">
        <v>1427.15</v>
      </c>
      <c r="D418" s="9">
        <f t="shared" si="132"/>
        <v>-4.4975444930134369E-2</v>
      </c>
      <c r="E418" s="9">
        <f t="shared" si="147"/>
        <v>-4.076676680990432E-2</v>
      </c>
      <c r="F418" s="9">
        <f t="shared" si="148"/>
        <v>6.4713451659283352E-3</v>
      </c>
      <c r="G418" s="9">
        <f t="shared" si="149"/>
        <v>-2.6206240186565567E-2</v>
      </c>
      <c r="H418" s="9">
        <f t="shared" si="150"/>
        <v>-5.5327293433243073E-2</v>
      </c>
      <c r="I418" s="9">
        <f t="shared" si="151"/>
        <v>-0.65035599435937375</v>
      </c>
      <c r="J418" s="3">
        <f t="shared" si="152"/>
        <v>-1.0496770224546363E-2</v>
      </c>
      <c r="K418" s="3">
        <f t="shared" si="152"/>
        <v>-2.1192688865265159E-2</v>
      </c>
      <c r="L418" s="15" t="str">
        <f t="shared" si="153"/>
        <v/>
      </c>
      <c r="M418" s="12">
        <v>4.3586433449691819E-2</v>
      </c>
      <c r="N418" s="15" t="str">
        <f t="shared" si="133"/>
        <v/>
      </c>
      <c r="O418" s="15" t="str">
        <f t="shared" si="134"/>
        <v>Exit Trade</v>
      </c>
      <c r="P418" s="15" t="str">
        <f t="shared" si="135"/>
        <v/>
      </c>
      <c r="Q418" s="15">
        <f t="shared" si="136"/>
        <v>1252.5</v>
      </c>
      <c r="R418" s="15" t="str">
        <f t="shared" si="137"/>
        <v/>
      </c>
      <c r="S418" s="15">
        <f t="shared" si="138"/>
        <v>1374.3</v>
      </c>
      <c r="T418" s="18" t="str">
        <f t="shared" si="139"/>
        <v/>
      </c>
      <c r="U418" s="18">
        <f t="shared" si="140"/>
        <v>1.4252166167300922E-2</v>
      </c>
      <c r="V418" s="18" t="str">
        <f t="shared" si="141"/>
        <v/>
      </c>
      <c r="W418" s="18">
        <f t="shared" si="142"/>
        <v>5.4137098544149997E-3</v>
      </c>
      <c r="X418" s="18" t="str">
        <f t="shared" si="143"/>
        <v/>
      </c>
      <c r="Y418" s="18" t="str">
        <f t="shared" si="144"/>
        <v/>
      </c>
      <c r="Z418" s="18" t="str">
        <f t="shared" si="145"/>
        <v/>
      </c>
      <c r="AA418" s="18" t="str">
        <f t="shared" si="146"/>
        <v/>
      </c>
    </row>
    <row r="419" spans="1:27">
      <c r="A419" s="11">
        <v>42621</v>
      </c>
      <c r="B419" s="12">
        <v>1289.4000000000001</v>
      </c>
      <c r="C419" s="12">
        <v>1437.8</v>
      </c>
      <c r="D419" s="9">
        <f t="shared" si="132"/>
        <v>-4.7310813400429259E-2</v>
      </c>
      <c r="E419" s="9">
        <f t="shared" si="147"/>
        <v>-4.0913451960241591E-2</v>
      </c>
      <c r="F419" s="9">
        <f t="shared" si="148"/>
        <v>6.5707172518821039E-3</v>
      </c>
      <c r="G419" s="9">
        <f t="shared" si="149"/>
        <v>-2.6129338143506858E-2</v>
      </c>
      <c r="H419" s="9">
        <f t="shared" si="150"/>
        <v>-5.5697565776976321E-2</v>
      </c>
      <c r="I419" s="9">
        <f t="shared" si="151"/>
        <v>-0.9736169119672925</v>
      </c>
      <c r="J419" s="3">
        <f t="shared" si="152"/>
        <v>2.0594521080241623E-3</v>
      </c>
      <c r="K419" s="3">
        <f t="shared" si="152"/>
        <v>7.4624251129873261E-3</v>
      </c>
      <c r="L419" s="15" t="str">
        <f t="shared" si="153"/>
        <v/>
      </c>
      <c r="M419" s="12">
        <v>4.3586433449691819E-2</v>
      </c>
      <c r="N419" s="15" t="str">
        <f t="shared" si="133"/>
        <v/>
      </c>
      <c r="O419" s="15" t="str">
        <f t="shared" si="134"/>
        <v>Exit Trade</v>
      </c>
      <c r="P419" s="15" t="str">
        <f t="shared" si="135"/>
        <v/>
      </c>
      <c r="Q419" s="15">
        <f t="shared" si="136"/>
        <v>1252.5</v>
      </c>
      <c r="R419" s="15" t="str">
        <f t="shared" si="137"/>
        <v/>
      </c>
      <c r="S419" s="15">
        <f t="shared" si="138"/>
        <v>1374.3</v>
      </c>
      <c r="T419" s="18" t="str">
        <f t="shared" si="139"/>
        <v/>
      </c>
      <c r="U419" s="18">
        <f t="shared" si="140"/>
        <v>1.4252166167300922E-2</v>
      </c>
      <c r="V419" s="18" t="str">
        <f t="shared" si="141"/>
        <v/>
      </c>
      <c r="W419" s="18">
        <f t="shared" si="142"/>
        <v>5.4137098544149997E-3</v>
      </c>
      <c r="X419" s="18" t="str">
        <f t="shared" si="143"/>
        <v/>
      </c>
      <c r="Y419" s="18" t="str">
        <f t="shared" si="144"/>
        <v/>
      </c>
      <c r="Z419" s="18" t="str">
        <f t="shared" si="145"/>
        <v/>
      </c>
      <c r="AA419" s="18" t="str">
        <f t="shared" si="146"/>
        <v/>
      </c>
    </row>
    <row r="420" spans="1:27">
      <c r="A420" s="11">
        <v>42622</v>
      </c>
      <c r="B420" s="12">
        <v>1290.4000000000001</v>
      </c>
      <c r="C420" s="12">
        <v>1410.65</v>
      </c>
      <c r="D420" s="9">
        <f t="shared" si="132"/>
        <v>-3.8694918817777986E-2</v>
      </c>
      <c r="E420" s="9">
        <f t="shared" si="147"/>
        <v>-4.0538501142171279E-2</v>
      </c>
      <c r="F420" s="9">
        <f t="shared" si="148"/>
        <v>6.3550656744445991E-3</v>
      </c>
      <c r="G420" s="9">
        <f t="shared" si="149"/>
        <v>-2.6239603374670933E-2</v>
      </c>
      <c r="H420" s="9">
        <f t="shared" si="150"/>
        <v>-5.4837398909671625E-2</v>
      </c>
      <c r="I420" s="9">
        <f t="shared" si="151"/>
        <v>0.29009650235509377</v>
      </c>
      <c r="J420" s="3">
        <f t="shared" si="152"/>
        <v>7.7555452148286017E-4</v>
      </c>
      <c r="K420" s="3">
        <f t="shared" si="152"/>
        <v>-1.8883015718458664E-2</v>
      </c>
      <c r="L420" s="15" t="str">
        <f t="shared" si="153"/>
        <v>Exit Trade</v>
      </c>
      <c r="M420" s="12">
        <v>4.3586433449691819E-2</v>
      </c>
      <c r="N420" s="15" t="str">
        <f t="shared" si="133"/>
        <v/>
      </c>
      <c r="O420" s="15" t="str">
        <f t="shared" si="134"/>
        <v>Exit Trade</v>
      </c>
      <c r="P420" s="15" t="str">
        <f t="shared" si="135"/>
        <v/>
      </c>
      <c r="Q420" s="15">
        <f t="shared" si="136"/>
        <v>1252.5</v>
      </c>
      <c r="R420" s="15" t="str">
        <f t="shared" si="137"/>
        <v/>
      </c>
      <c r="S420" s="15">
        <f t="shared" si="138"/>
        <v>1374.3</v>
      </c>
      <c r="T420" s="18" t="str">
        <f t="shared" si="139"/>
        <v/>
      </c>
      <c r="U420" s="18">
        <f t="shared" si="140"/>
        <v>1.4252166167300922E-2</v>
      </c>
      <c r="V420" s="18" t="str">
        <f t="shared" si="141"/>
        <v/>
      </c>
      <c r="W420" s="18">
        <f t="shared" si="142"/>
        <v>5.4137098544149997E-3</v>
      </c>
      <c r="X420" s="18" t="str">
        <f t="shared" si="143"/>
        <v/>
      </c>
      <c r="Y420" s="18" t="str">
        <f t="shared" si="144"/>
        <v/>
      </c>
      <c r="Z420" s="18" t="str">
        <f t="shared" si="145"/>
        <v/>
      </c>
      <c r="AA420" s="18" t="str">
        <f t="shared" si="146"/>
        <v/>
      </c>
    </row>
    <row r="421" spans="1:27">
      <c r="A421" s="11">
        <v>42625</v>
      </c>
      <c r="B421" s="12">
        <v>1279.9000000000001</v>
      </c>
      <c r="C421" s="12">
        <v>1399.05</v>
      </c>
      <c r="D421" s="9">
        <f t="shared" si="132"/>
        <v>-3.8657196752496382E-2</v>
      </c>
      <c r="E421" s="9">
        <f t="shared" si="147"/>
        <v>-4.0146296946276257E-2</v>
      </c>
      <c r="F421" s="9">
        <f t="shared" si="148"/>
        <v>6.081157496737195E-3</v>
      </c>
      <c r="G421" s="9">
        <f t="shared" si="149"/>
        <v>-2.6463692578617568E-2</v>
      </c>
      <c r="H421" s="9">
        <f t="shared" si="150"/>
        <v>-5.3828901313934946E-2</v>
      </c>
      <c r="I421" s="9">
        <f t="shared" si="151"/>
        <v>0.24487117700517397</v>
      </c>
      <c r="J421" s="3">
        <f t="shared" si="152"/>
        <v>-8.1370117792932423E-3</v>
      </c>
      <c r="K421" s="3">
        <f t="shared" si="152"/>
        <v>-8.2231595363840334E-3</v>
      </c>
      <c r="L421" s="15" t="str">
        <f t="shared" si="153"/>
        <v>Exit Trade</v>
      </c>
      <c r="M421" s="12">
        <v>4.3586433449691819E-2</v>
      </c>
      <c r="N421" s="15" t="str">
        <f t="shared" si="133"/>
        <v/>
      </c>
      <c r="O421" s="15" t="str">
        <f t="shared" si="134"/>
        <v>Exit Trade</v>
      </c>
      <c r="P421" s="15" t="str">
        <f t="shared" si="135"/>
        <v/>
      </c>
      <c r="Q421" s="15">
        <f t="shared" si="136"/>
        <v>1252.5</v>
      </c>
      <c r="R421" s="15" t="str">
        <f t="shared" si="137"/>
        <v/>
      </c>
      <c r="S421" s="15">
        <f t="shared" si="138"/>
        <v>1374.3</v>
      </c>
      <c r="T421" s="18" t="str">
        <f t="shared" si="139"/>
        <v/>
      </c>
      <c r="U421" s="18">
        <f t="shared" si="140"/>
        <v>1.4252166167300922E-2</v>
      </c>
      <c r="V421" s="18" t="str">
        <f t="shared" si="141"/>
        <v/>
      </c>
      <c r="W421" s="18">
        <f t="shared" si="142"/>
        <v>5.4137098544149997E-3</v>
      </c>
      <c r="X421" s="18" t="str">
        <f t="shared" si="143"/>
        <v/>
      </c>
      <c r="Y421" s="18" t="str">
        <f t="shared" si="144"/>
        <v/>
      </c>
      <c r="Z421" s="18" t="str">
        <f t="shared" si="145"/>
        <v/>
      </c>
      <c r="AA421" s="18" t="str">
        <f t="shared" si="146"/>
        <v/>
      </c>
    </row>
    <row r="422" spans="1:27">
      <c r="A422" s="11">
        <v>42627</v>
      </c>
      <c r="B422" s="12">
        <v>1269.45</v>
      </c>
      <c r="C422" s="12">
        <v>1392.2</v>
      </c>
      <c r="D422" s="9">
        <f t="shared" si="132"/>
        <v>-4.008602949405967E-2</v>
      </c>
      <c r="E422" s="9">
        <f t="shared" si="147"/>
        <v>-4.0063931354053429E-2</v>
      </c>
      <c r="F422" s="9">
        <f t="shared" si="148"/>
        <v>6.064090038737994E-3</v>
      </c>
      <c r="G422" s="9">
        <f t="shared" si="149"/>
        <v>-2.6419728766892941E-2</v>
      </c>
      <c r="H422" s="9">
        <f t="shared" si="150"/>
        <v>-5.3708133941213917E-2</v>
      </c>
      <c r="I422" s="9">
        <f t="shared" si="151"/>
        <v>-3.6440982678482389E-3</v>
      </c>
      <c r="J422" s="3">
        <f t="shared" si="152"/>
        <v>-8.1647003672162231E-3</v>
      </c>
      <c r="K422" s="3">
        <f t="shared" si="152"/>
        <v>-4.8961795504091415E-3</v>
      </c>
      <c r="L422" s="15" t="str">
        <f t="shared" si="153"/>
        <v>Exit Trade</v>
      </c>
      <c r="M422" s="12">
        <v>4.3586433449691819E-2</v>
      </c>
      <c r="N422" s="15" t="str">
        <f t="shared" si="133"/>
        <v/>
      </c>
      <c r="O422" s="15" t="str">
        <f t="shared" si="134"/>
        <v>Exit Trade</v>
      </c>
      <c r="P422" s="15" t="str">
        <f t="shared" si="135"/>
        <v/>
      </c>
      <c r="Q422" s="15">
        <f t="shared" si="136"/>
        <v>1252.5</v>
      </c>
      <c r="R422" s="15" t="str">
        <f t="shared" si="137"/>
        <v/>
      </c>
      <c r="S422" s="15">
        <f t="shared" si="138"/>
        <v>1374.3</v>
      </c>
      <c r="T422" s="18" t="str">
        <f t="shared" si="139"/>
        <v/>
      </c>
      <c r="U422" s="18">
        <f t="shared" si="140"/>
        <v>1.4252166167300922E-2</v>
      </c>
      <c r="V422" s="18" t="str">
        <f t="shared" si="141"/>
        <v/>
      </c>
      <c r="W422" s="18">
        <f t="shared" si="142"/>
        <v>5.4137098544149997E-3</v>
      </c>
      <c r="X422" s="18" t="str">
        <f t="shared" si="143"/>
        <v/>
      </c>
      <c r="Y422" s="18" t="str">
        <f t="shared" si="144"/>
        <v/>
      </c>
      <c r="Z422" s="18" t="str">
        <f t="shared" si="145"/>
        <v/>
      </c>
      <c r="AA422" s="18" t="str">
        <f t="shared" si="146"/>
        <v/>
      </c>
    </row>
    <row r="423" spans="1:27">
      <c r="A423" s="11">
        <v>42628</v>
      </c>
      <c r="B423" s="12">
        <v>1279.5999999999999</v>
      </c>
      <c r="C423" s="12">
        <v>1410.05</v>
      </c>
      <c r="D423" s="9">
        <f t="shared" si="132"/>
        <v>-4.2160281483800868E-2</v>
      </c>
      <c r="E423" s="9">
        <f t="shared" si="147"/>
        <v>-4.0007438694389955E-2</v>
      </c>
      <c r="F423" s="9">
        <f t="shared" si="148"/>
        <v>6.0353805328723304E-3</v>
      </c>
      <c r="G423" s="9">
        <f t="shared" si="149"/>
        <v>-2.6427832495427211E-2</v>
      </c>
      <c r="H423" s="9">
        <f t="shared" si="150"/>
        <v>-5.3587044893352698E-2</v>
      </c>
      <c r="I423" s="9">
        <f t="shared" si="151"/>
        <v>-0.35670373685391177</v>
      </c>
      <c r="J423" s="3">
        <f t="shared" si="152"/>
        <v>7.9955886407498226E-3</v>
      </c>
      <c r="K423" s="3">
        <f t="shared" si="152"/>
        <v>1.2821433702054236E-2</v>
      </c>
      <c r="L423" s="15" t="str">
        <f t="shared" si="153"/>
        <v>Exit Trade</v>
      </c>
      <c r="M423" s="12">
        <v>4.3586433449691819E-2</v>
      </c>
      <c r="N423" s="15" t="str">
        <f t="shared" si="133"/>
        <v/>
      </c>
      <c r="O423" s="15" t="str">
        <f t="shared" si="134"/>
        <v>Exit Trade</v>
      </c>
      <c r="P423" s="15" t="str">
        <f t="shared" si="135"/>
        <v/>
      </c>
      <c r="Q423" s="15">
        <f t="shared" si="136"/>
        <v>1252.5</v>
      </c>
      <c r="R423" s="15" t="str">
        <f t="shared" si="137"/>
        <v/>
      </c>
      <c r="S423" s="15">
        <f t="shared" si="138"/>
        <v>1374.3</v>
      </c>
      <c r="T423" s="18" t="str">
        <f t="shared" si="139"/>
        <v/>
      </c>
      <c r="U423" s="18">
        <f t="shared" si="140"/>
        <v>1.4252166167300922E-2</v>
      </c>
      <c r="V423" s="18" t="str">
        <f t="shared" si="141"/>
        <v/>
      </c>
      <c r="W423" s="18">
        <f t="shared" si="142"/>
        <v>5.4137098544149997E-3</v>
      </c>
      <c r="X423" s="18" t="str">
        <f t="shared" si="143"/>
        <v/>
      </c>
      <c r="Y423" s="18" t="str">
        <f t="shared" si="144"/>
        <v/>
      </c>
      <c r="Z423" s="18" t="str">
        <f t="shared" si="145"/>
        <v/>
      </c>
      <c r="AA423" s="18" t="str">
        <f t="shared" si="146"/>
        <v/>
      </c>
    </row>
    <row r="424" spans="1:27">
      <c r="A424" s="11">
        <v>42629</v>
      </c>
      <c r="B424" s="12">
        <v>1297.8499999999999</v>
      </c>
      <c r="C424" s="12">
        <v>1397.35</v>
      </c>
      <c r="D424" s="9">
        <f t="shared" si="132"/>
        <v>-3.2080697814304573E-2</v>
      </c>
      <c r="E424" s="9">
        <f t="shared" si="147"/>
        <v>-3.9969291219088841E-2</v>
      </c>
      <c r="F424" s="9">
        <f t="shared" si="148"/>
        <v>6.0831550130082011E-3</v>
      </c>
      <c r="G424" s="9">
        <f t="shared" si="149"/>
        <v>-2.6282192439820391E-2</v>
      </c>
      <c r="H424" s="9">
        <f t="shared" si="150"/>
        <v>-5.3656389998357291E-2</v>
      </c>
      <c r="I424" s="9">
        <f t="shared" si="151"/>
        <v>1.2967930930438765</v>
      </c>
      <c r="J424" s="3">
        <f t="shared" si="152"/>
        <v>1.4262269459206002E-2</v>
      </c>
      <c r="K424" s="3">
        <f t="shared" si="152"/>
        <v>-9.006772809474874E-3</v>
      </c>
      <c r="L424" s="15" t="str">
        <f t="shared" si="153"/>
        <v/>
      </c>
      <c r="M424" s="12">
        <v>4.3586433449691819E-2</v>
      </c>
      <c r="N424" s="15" t="str">
        <f t="shared" si="133"/>
        <v/>
      </c>
      <c r="O424" s="15" t="str">
        <f t="shared" si="134"/>
        <v>Exit Trade</v>
      </c>
      <c r="P424" s="15" t="str">
        <f t="shared" si="135"/>
        <v/>
      </c>
      <c r="Q424" s="15">
        <f t="shared" si="136"/>
        <v>1252.5</v>
      </c>
      <c r="R424" s="15" t="str">
        <f t="shared" si="137"/>
        <v/>
      </c>
      <c r="S424" s="15">
        <f t="shared" si="138"/>
        <v>1374.3</v>
      </c>
      <c r="T424" s="18" t="str">
        <f t="shared" si="139"/>
        <v/>
      </c>
      <c r="U424" s="18">
        <f t="shared" si="140"/>
        <v>1.4252166167300922E-2</v>
      </c>
      <c r="V424" s="18" t="str">
        <f t="shared" si="141"/>
        <v/>
      </c>
      <c r="W424" s="18">
        <f t="shared" si="142"/>
        <v>5.4137098544149997E-3</v>
      </c>
      <c r="X424" s="18" t="str">
        <f t="shared" si="143"/>
        <v/>
      </c>
      <c r="Y424" s="18" t="str">
        <f t="shared" si="144"/>
        <v/>
      </c>
      <c r="Z424" s="18" t="str">
        <f t="shared" si="145"/>
        <v/>
      </c>
      <c r="AA424" s="18" t="str">
        <f t="shared" si="146"/>
        <v/>
      </c>
    </row>
    <row r="425" spans="1:27">
      <c r="A425" s="11">
        <v>42632</v>
      </c>
      <c r="B425" s="12">
        <v>1290.1500000000001</v>
      </c>
      <c r="C425" s="12">
        <v>1392.8</v>
      </c>
      <c r="D425" s="9">
        <f t="shared" si="132"/>
        <v>-3.3248551387446548E-2</v>
      </c>
      <c r="E425" s="9">
        <f t="shared" si="147"/>
        <v>-4.0118106730952473E-2</v>
      </c>
      <c r="F425" s="9">
        <f t="shared" si="148"/>
        <v>5.8502390742665627E-3</v>
      </c>
      <c r="G425" s="9">
        <f t="shared" si="149"/>
        <v>-2.6955068813852706E-2</v>
      </c>
      <c r="H425" s="9">
        <f t="shared" si="150"/>
        <v>-5.3281144648052239E-2</v>
      </c>
      <c r="I425" s="9">
        <f t="shared" si="151"/>
        <v>1.174234976776082</v>
      </c>
      <c r="J425" s="3">
        <f t="shared" si="152"/>
        <v>-5.9328890087450925E-3</v>
      </c>
      <c r="K425" s="3">
        <f t="shared" si="152"/>
        <v>-3.2561634522488675E-3</v>
      </c>
      <c r="L425" s="15" t="str">
        <f t="shared" si="153"/>
        <v/>
      </c>
      <c r="M425" s="12">
        <v>4.3586433449691819E-2</v>
      </c>
      <c r="N425" s="15" t="str">
        <f t="shared" si="133"/>
        <v/>
      </c>
      <c r="O425" s="15" t="str">
        <f t="shared" si="134"/>
        <v>Exit Trade</v>
      </c>
      <c r="P425" s="15" t="str">
        <f t="shared" si="135"/>
        <v/>
      </c>
      <c r="Q425" s="15">
        <f t="shared" si="136"/>
        <v>1252.5</v>
      </c>
      <c r="R425" s="15" t="str">
        <f t="shared" si="137"/>
        <v/>
      </c>
      <c r="S425" s="15">
        <f t="shared" si="138"/>
        <v>1374.3</v>
      </c>
      <c r="T425" s="18" t="str">
        <f t="shared" si="139"/>
        <v/>
      </c>
      <c r="U425" s="18">
        <f t="shared" si="140"/>
        <v>1.4252166167300922E-2</v>
      </c>
      <c r="V425" s="18" t="str">
        <f t="shared" si="141"/>
        <v/>
      </c>
      <c r="W425" s="18">
        <f t="shared" si="142"/>
        <v>5.4137098544149997E-3</v>
      </c>
      <c r="X425" s="18" t="str">
        <f t="shared" si="143"/>
        <v/>
      </c>
      <c r="Y425" s="18" t="str">
        <f t="shared" si="144"/>
        <v/>
      </c>
      <c r="Z425" s="18" t="str">
        <f t="shared" si="145"/>
        <v/>
      </c>
      <c r="AA425" s="18" t="str">
        <f t="shared" si="146"/>
        <v/>
      </c>
    </row>
    <row r="426" spans="1:27">
      <c r="A426" s="11">
        <v>42633</v>
      </c>
      <c r="B426" s="12">
        <v>1288.45</v>
      </c>
      <c r="C426" s="12">
        <v>1393.1</v>
      </c>
      <c r="D426" s="9">
        <f t="shared" si="132"/>
        <v>-3.3914722379679775E-2</v>
      </c>
      <c r="E426" s="9">
        <f t="shared" si="147"/>
        <v>-4.0353547525310708E-2</v>
      </c>
      <c r="F426" s="9">
        <f t="shared" si="148"/>
        <v>5.4245601546819202E-3</v>
      </c>
      <c r="G426" s="9">
        <f t="shared" si="149"/>
        <v>-2.8148287177276389E-2</v>
      </c>
      <c r="H426" s="9">
        <f t="shared" si="150"/>
        <v>-5.2558807873345027E-2</v>
      </c>
      <c r="I426" s="9">
        <f t="shared" si="151"/>
        <v>1.1869764482330616</v>
      </c>
      <c r="J426" s="3">
        <f t="shared" si="152"/>
        <v>-1.3176762391970277E-3</v>
      </c>
      <c r="K426" s="3">
        <f t="shared" si="152"/>
        <v>2.1539345203902538E-4</v>
      </c>
      <c r="L426" s="15" t="str">
        <f t="shared" si="153"/>
        <v/>
      </c>
      <c r="M426" s="12">
        <v>4.3586433449691819E-2</v>
      </c>
      <c r="N426" s="15" t="str">
        <f t="shared" si="133"/>
        <v/>
      </c>
      <c r="O426" s="15" t="str">
        <f t="shared" si="134"/>
        <v>Exit Trade</v>
      </c>
      <c r="P426" s="15" t="str">
        <f t="shared" si="135"/>
        <v/>
      </c>
      <c r="Q426" s="15">
        <f t="shared" si="136"/>
        <v>1252.5</v>
      </c>
      <c r="R426" s="15" t="str">
        <f t="shared" si="137"/>
        <v/>
      </c>
      <c r="S426" s="15">
        <f t="shared" si="138"/>
        <v>1374.3</v>
      </c>
      <c r="T426" s="18" t="str">
        <f t="shared" si="139"/>
        <v/>
      </c>
      <c r="U426" s="18">
        <f t="shared" si="140"/>
        <v>1.4252166167300922E-2</v>
      </c>
      <c r="V426" s="18" t="str">
        <f t="shared" si="141"/>
        <v/>
      </c>
      <c r="W426" s="18">
        <f t="shared" si="142"/>
        <v>5.4137098544149997E-3</v>
      </c>
      <c r="X426" s="18" t="str">
        <f t="shared" si="143"/>
        <v/>
      </c>
      <c r="Y426" s="18" t="str">
        <f t="shared" si="144"/>
        <v/>
      </c>
      <c r="Z426" s="18" t="str">
        <f t="shared" si="145"/>
        <v/>
      </c>
      <c r="AA426" s="18" t="str">
        <f t="shared" si="146"/>
        <v/>
      </c>
    </row>
    <row r="427" spans="1:27">
      <c r="A427" s="11">
        <v>42634</v>
      </c>
      <c r="B427" s="12">
        <v>1293</v>
      </c>
      <c r="C427" s="12">
        <v>1392.35</v>
      </c>
      <c r="D427" s="9">
        <f t="shared" si="132"/>
        <v>-3.2149894275102966E-2</v>
      </c>
      <c r="E427" s="9">
        <f t="shared" si="147"/>
        <v>-4.0387360059562574E-2</v>
      </c>
      <c r="F427" s="9">
        <f t="shared" si="148"/>
        <v>5.3679871574081875E-3</v>
      </c>
      <c r="G427" s="9">
        <f t="shared" si="149"/>
        <v>-2.8309388955394151E-2</v>
      </c>
      <c r="H427" s="9">
        <f t="shared" si="150"/>
        <v>-5.2465331163730998E-2</v>
      </c>
      <c r="I427" s="9">
        <f t="shared" si="151"/>
        <v>1.5345539292305022</v>
      </c>
      <c r="J427" s="3">
        <f t="shared" si="152"/>
        <v>3.5313749078349603E-3</v>
      </c>
      <c r="K427" s="3">
        <f t="shared" si="152"/>
        <v>-5.3836766922690403E-4</v>
      </c>
      <c r="L427" s="15" t="str">
        <f t="shared" si="153"/>
        <v>Enter Trade</v>
      </c>
      <c r="M427" s="12">
        <v>1.5345539292305022</v>
      </c>
      <c r="N427" s="15" t="str">
        <f t="shared" si="133"/>
        <v>Enter Trade</v>
      </c>
      <c r="O427" s="15" t="str">
        <f t="shared" si="134"/>
        <v>Enter Trade</v>
      </c>
      <c r="P427" s="15">
        <f t="shared" si="135"/>
        <v>1293</v>
      </c>
      <c r="Q427" s="15">
        <f t="shared" si="136"/>
        <v>1293</v>
      </c>
      <c r="R427" s="15">
        <f t="shared" si="137"/>
        <v>1392.35</v>
      </c>
      <c r="S427" s="15">
        <f t="shared" si="138"/>
        <v>1392.35</v>
      </c>
      <c r="T427" s="18">
        <f t="shared" si="139"/>
        <v>3.5313749078349603E-3</v>
      </c>
      <c r="U427" s="18">
        <f t="shared" si="140"/>
        <v>3.5313749078349603E-3</v>
      </c>
      <c r="V427" s="18">
        <f t="shared" si="141"/>
        <v>-5.3836766922690403E-4</v>
      </c>
      <c r="W427" s="18">
        <f t="shared" si="142"/>
        <v>-5.3836766922690403E-4</v>
      </c>
      <c r="X427" s="18" t="str">
        <f t="shared" si="143"/>
        <v/>
      </c>
      <c r="Y427" s="18" t="str">
        <f t="shared" si="144"/>
        <v/>
      </c>
      <c r="Z427" s="18" t="str">
        <f t="shared" si="145"/>
        <v/>
      </c>
      <c r="AA427" s="18" t="str">
        <f t="shared" si="146"/>
        <v/>
      </c>
    </row>
    <row r="428" spans="1:27">
      <c r="A428" s="11">
        <v>42635</v>
      </c>
      <c r="B428" s="12">
        <v>1306.9000000000001</v>
      </c>
      <c r="C428" s="12">
        <v>1413.25</v>
      </c>
      <c r="D428" s="9">
        <f t="shared" si="132"/>
        <v>-3.3976636168821135E-2</v>
      </c>
      <c r="E428" s="9">
        <f t="shared" si="147"/>
        <v>-4.0215233297128776E-2</v>
      </c>
      <c r="F428" s="9">
        <f t="shared" si="148"/>
        <v>5.4907352615152834E-3</v>
      </c>
      <c r="G428" s="9">
        <f t="shared" si="149"/>
        <v>-2.7861078958719386E-2</v>
      </c>
      <c r="H428" s="9">
        <f t="shared" si="150"/>
        <v>-5.2569387635538166E-2</v>
      </c>
      <c r="I428" s="9">
        <f t="shared" si="151"/>
        <v>1.1362043207644961</v>
      </c>
      <c r="J428" s="3">
        <f t="shared" si="152"/>
        <v>1.0750193348801307E-2</v>
      </c>
      <c r="K428" s="3">
        <f t="shared" si="152"/>
        <v>1.5010593600747005E-2</v>
      </c>
      <c r="L428" s="15" t="str">
        <f t="shared" si="153"/>
        <v/>
      </c>
      <c r="M428" s="12">
        <v>1.5345539292305022</v>
      </c>
      <c r="N428" s="15" t="str">
        <f t="shared" si="133"/>
        <v/>
      </c>
      <c r="O428" s="15" t="str">
        <f t="shared" si="134"/>
        <v>Enter Trade</v>
      </c>
      <c r="P428" s="15" t="str">
        <f t="shared" si="135"/>
        <v/>
      </c>
      <c r="Q428" s="15">
        <f t="shared" si="136"/>
        <v>1293</v>
      </c>
      <c r="R428" s="15" t="str">
        <f t="shared" si="137"/>
        <v/>
      </c>
      <c r="S428" s="15">
        <f t="shared" si="138"/>
        <v>1392.35</v>
      </c>
      <c r="T428" s="18" t="str">
        <f t="shared" si="139"/>
        <v/>
      </c>
      <c r="U428" s="18">
        <f t="shared" si="140"/>
        <v>3.5313749078349603E-3</v>
      </c>
      <c r="V428" s="18" t="str">
        <f t="shared" si="141"/>
        <v/>
      </c>
      <c r="W428" s="18">
        <f t="shared" si="142"/>
        <v>-5.3836766922690403E-4</v>
      </c>
      <c r="X428" s="18" t="str">
        <f t="shared" si="143"/>
        <v/>
      </c>
      <c r="Y428" s="18" t="str">
        <f t="shared" si="144"/>
        <v/>
      </c>
      <c r="Z428" s="18" t="str">
        <f t="shared" si="145"/>
        <v/>
      </c>
      <c r="AA428" s="18" t="str">
        <f t="shared" si="146"/>
        <v/>
      </c>
    </row>
    <row r="429" spans="1:27">
      <c r="A429" s="11">
        <v>42636</v>
      </c>
      <c r="B429" s="12">
        <v>1312.7</v>
      </c>
      <c r="C429" s="12">
        <v>1425.1</v>
      </c>
      <c r="D429" s="9">
        <f t="shared" si="132"/>
        <v>-3.5679854837841217E-2</v>
      </c>
      <c r="E429" s="9">
        <f t="shared" si="147"/>
        <v>-4.0333231442125819E-2</v>
      </c>
      <c r="F429" s="9">
        <f t="shared" si="148"/>
        <v>5.3473749605051765E-3</v>
      </c>
      <c r="G429" s="9">
        <f t="shared" si="149"/>
        <v>-2.8301637780989174E-2</v>
      </c>
      <c r="H429" s="9">
        <f t="shared" si="150"/>
        <v>-5.2364825103262465E-2</v>
      </c>
      <c r="I429" s="9">
        <f t="shared" si="151"/>
        <v>0.87021700154817438</v>
      </c>
      <c r="J429" s="3">
        <f t="shared" si="152"/>
        <v>4.4379830132373968E-3</v>
      </c>
      <c r="K429" s="3">
        <f t="shared" si="152"/>
        <v>8.3849283566247365E-3</v>
      </c>
      <c r="L429" s="15" t="str">
        <f t="shared" si="153"/>
        <v/>
      </c>
      <c r="M429" s="12">
        <v>1.5345539292305022</v>
      </c>
      <c r="N429" s="15" t="str">
        <f t="shared" si="133"/>
        <v/>
      </c>
      <c r="O429" s="15" t="str">
        <f t="shared" si="134"/>
        <v>Enter Trade</v>
      </c>
      <c r="P429" s="15" t="str">
        <f t="shared" si="135"/>
        <v/>
      </c>
      <c r="Q429" s="15">
        <f t="shared" si="136"/>
        <v>1293</v>
      </c>
      <c r="R429" s="15" t="str">
        <f t="shared" si="137"/>
        <v/>
      </c>
      <c r="S429" s="15">
        <f t="shared" si="138"/>
        <v>1392.35</v>
      </c>
      <c r="T429" s="18" t="str">
        <f t="shared" si="139"/>
        <v/>
      </c>
      <c r="U429" s="18">
        <f t="shared" si="140"/>
        <v>3.5313749078349603E-3</v>
      </c>
      <c r="V429" s="18" t="str">
        <f t="shared" si="141"/>
        <v/>
      </c>
      <c r="W429" s="18">
        <f t="shared" si="142"/>
        <v>-5.3836766922690403E-4</v>
      </c>
      <c r="X429" s="18" t="str">
        <f t="shared" si="143"/>
        <v/>
      </c>
      <c r="Y429" s="18" t="str">
        <f t="shared" si="144"/>
        <v/>
      </c>
      <c r="Z429" s="18" t="str">
        <f t="shared" si="145"/>
        <v/>
      </c>
      <c r="AA429" s="18" t="str">
        <f t="shared" si="146"/>
        <v/>
      </c>
    </row>
    <row r="430" spans="1:27">
      <c r="A430" s="11">
        <v>42639</v>
      </c>
      <c r="B430" s="12">
        <v>1296.1500000000001</v>
      </c>
      <c r="C430" s="12">
        <v>1412.45</v>
      </c>
      <c r="D430" s="9">
        <f t="shared" si="132"/>
        <v>-3.7317818772432898E-2</v>
      </c>
      <c r="E430" s="9">
        <f t="shared" si="147"/>
        <v>-4.0331459994356424E-2</v>
      </c>
      <c r="F430" s="9">
        <f t="shared" si="148"/>
        <v>5.3483988273528432E-3</v>
      </c>
      <c r="G430" s="9">
        <f t="shared" si="149"/>
        <v>-2.8297562632812526E-2</v>
      </c>
      <c r="H430" s="9">
        <f t="shared" si="150"/>
        <v>-5.2365357355900324E-2</v>
      </c>
      <c r="I430" s="9">
        <f t="shared" si="151"/>
        <v>0.56346606137730915</v>
      </c>
      <c r="J430" s="3">
        <f t="shared" si="152"/>
        <v>-1.260760265102457E-2</v>
      </c>
      <c r="K430" s="3">
        <f t="shared" si="152"/>
        <v>-8.8765700652584829E-3</v>
      </c>
      <c r="L430" s="15" t="str">
        <f t="shared" si="153"/>
        <v/>
      </c>
      <c r="M430" s="12">
        <v>1.5345539292305022</v>
      </c>
      <c r="N430" s="15" t="str">
        <f t="shared" si="133"/>
        <v/>
      </c>
      <c r="O430" s="15" t="str">
        <f t="shared" si="134"/>
        <v>Enter Trade</v>
      </c>
      <c r="P430" s="15" t="str">
        <f t="shared" si="135"/>
        <v/>
      </c>
      <c r="Q430" s="15">
        <f t="shared" si="136"/>
        <v>1293</v>
      </c>
      <c r="R430" s="15" t="str">
        <f t="shared" si="137"/>
        <v/>
      </c>
      <c r="S430" s="15">
        <f t="shared" si="138"/>
        <v>1392.35</v>
      </c>
      <c r="T430" s="18" t="str">
        <f t="shared" si="139"/>
        <v/>
      </c>
      <c r="U430" s="18">
        <f t="shared" si="140"/>
        <v>3.5313749078349603E-3</v>
      </c>
      <c r="V430" s="18" t="str">
        <f t="shared" si="141"/>
        <v/>
      </c>
      <c r="W430" s="18">
        <f t="shared" si="142"/>
        <v>-5.3836766922690403E-4</v>
      </c>
      <c r="X430" s="18" t="str">
        <f t="shared" si="143"/>
        <v/>
      </c>
      <c r="Y430" s="18" t="str">
        <f t="shared" si="144"/>
        <v/>
      </c>
      <c r="Z430" s="18" t="str">
        <f t="shared" si="145"/>
        <v/>
      </c>
      <c r="AA430" s="18" t="str">
        <f t="shared" si="146"/>
        <v/>
      </c>
    </row>
    <row r="431" spans="1:27">
      <c r="A431" s="11">
        <v>42640</v>
      </c>
      <c r="B431" s="12">
        <v>1298.05</v>
      </c>
      <c r="C431" s="12">
        <v>1418.9</v>
      </c>
      <c r="D431" s="9">
        <f t="shared" si="132"/>
        <v>-3.8660367193707426E-2</v>
      </c>
      <c r="E431" s="9">
        <f t="shared" si="147"/>
        <v>-4.026853640712607E-2</v>
      </c>
      <c r="F431" s="9">
        <f t="shared" si="148"/>
        <v>5.3568601788969612E-3</v>
      </c>
      <c r="G431" s="9">
        <f t="shared" si="149"/>
        <v>-2.8215601004607908E-2</v>
      </c>
      <c r="H431" s="9">
        <f t="shared" si="150"/>
        <v>-5.2321471809644235E-2</v>
      </c>
      <c r="I431" s="9">
        <f t="shared" si="151"/>
        <v>0.30020742743182516</v>
      </c>
      <c r="J431" s="3">
        <f t="shared" si="152"/>
        <v>1.465879720711232E-3</v>
      </c>
      <c r="K431" s="3">
        <f t="shared" si="152"/>
        <v>4.5665333286134344E-3</v>
      </c>
      <c r="L431" s="15" t="str">
        <f t="shared" si="153"/>
        <v>Exit Trade</v>
      </c>
      <c r="M431" s="12">
        <v>0.30020742743182516</v>
      </c>
      <c r="N431" s="15" t="str">
        <f t="shared" si="133"/>
        <v>Exit Trade</v>
      </c>
      <c r="O431" s="15" t="str">
        <f t="shared" si="134"/>
        <v>Exit Trade</v>
      </c>
      <c r="P431" s="15">
        <f t="shared" si="135"/>
        <v>1298.05</v>
      </c>
      <c r="Q431" s="15">
        <f t="shared" si="136"/>
        <v>1298.05</v>
      </c>
      <c r="R431" s="15">
        <f t="shared" si="137"/>
        <v>1418.9</v>
      </c>
      <c r="S431" s="15">
        <f t="shared" si="138"/>
        <v>1418.9</v>
      </c>
      <c r="T431" s="18">
        <f t="shared" si="139"/>
        <v>1.465879720711232E-3</v>
      </c>
      <c r="U431" s="18">
        <f t="shared" si="140"/>
        <v>1.465879720711232E-3</v>
      </c>
      <c r="V431" s="18">
        <f t="shared" si="141"/>
        <v>4.5665333286134344E-3</v>
      </c>
      <c r="W431" s="18">
        <f t="shared" si="142"/>
        <v>4.5665333286134344E-3</v>
      </c>
      <c r="X431" s="18">
        <f t="shared" si="143"/>
        <v>-3.9056457849961923E-3</v>
      </c>
      <c r="Y431" s="18">
        <f t="shared" si="144"/>
        <v>1.9068481344489685E-2</v>
      </c>
      <c r="Z431" s="18">
        <f t="shared" si="145"/>
        <v>1.5162835559493493E-2</v>
      </c>
      <c r="AA431" s="18">
        <f t="shared" si="146"/>
        <v>7.5814177797467464E-3</v>
      </c>
    </row>
    <row r="432" spans="1:27">
      <c r="A432" s="11">
        <v>42641</v>
      </c>
      <c r="B432" s="12">
        <v>1295.25</v>
      </c>
      <c r="C432" s="12">
        <v>1423.55</v>
      </c>
      <c r="D432" s="9">
        <f t="shared" si="132"/>
        <v>-4.1019124716117572E-2</v>
      </c>
      <c r="E432" s="9">
        <f t="shared" si="147"/>
        <v>-3.9932196570563801E-2</v>
      </c>
      <c r="F432" s="9">
        <f t="shared" si="148"/>
        <v>4.9543768239544671E-3</v>
      </c>
      <c r="G432" s="9">
        <f t="shared" si="149"/>
        <v>-2.8784848716666249E-2</v>
      </c>
      <c r="H432" s="9">
        <f t="shared" si="150"/>
        <v>-5.1079544424461353E-2</v>
      </c>
      <c r="I432" s="9">
        <f t="shared" si="151"/>
        <v>-0.21938745964950862</v>
      </c>
      <c r="J432" s="3">
        <f t="shared" si="152"/>
        <v>-2.1570817765108855E-3</v>
      </c>
      <c r="K432" s="3">
        <f t="shared" si="152"/>
        <v>3.2771865529634668E-3</v>
      </c>
      <c r="L432" s="15" t="str">
        <f t="shared" si="153"/>
        <v>Exit Trade</v>
      </c>
      <c r="M432" s="12">
        <v>0.30020742743182516</v>
      </c>
      <c r="N432" s="15" t="str">
        <f t="shared" si="133"/>
        <v/>
      </c>
      <c r="O432" s="15" t="str">
        <f t="shared" si="134"/>
        <v>Exit Trade</v>
      </c>
      <c r="P432" s="15" t="str">
        <f t="shared" si="135"/>
        <v/>
      </c>
      <c r="Q432" s="15">
        <f t="shared" si="136"/>
        <v>1298.05</v>
      </c>
      <c r="R432" s="15" t="str">
        <f t="shared" si="137"/>
        <v/>
      </c>
      <c r="S432" s="15">
        <f t="shared" si="138"/>
        <v>1418.9</v>
      </c>
      <c r="T432" s="18" t="str">
        <f t="shared" si="139"/>
        <v/>
      </c>
      <c r="U432" s="18">
        <f t="shared" si="140"/>
        <v>1.465879720711232E-3</v>
      </c>
      <c r="V432" s="18" t="str">
        <f t="shared" si="141"/>
        <v/>
      </c>
      <c r="W432" s="18">
        <f t="shared" si="142"/>
        <v>4.5665333286134344E-3</v>
      </c>
      <c r="X432" s="18" t="str">
        <f t="shared" si="143"/>
        <v/>
      </c>
      <c r="Y432" s="18" t="str">
        <f t="shared" si="144"/>
        <v/>
      </c>
      <c r="Z432" s="18" t="str">
        <f t="shared" si="145"/>
        <v/>
      </c>
      <c r="AA432" s="18" t="str">
        <f t="shared" si="146"/>
        <v/>
      </c>
    </row>
    <row r="433" spans="1:27">
      <c r="A433" s="11">
        <v>42642</v>
      </c>
      <c r="B433" s="12">
        <v>1277.5</v>
      </c>
      <c r="C433" s="12">
        <v>1401.4</v>
      </c>
      <c r="D433" s="9">
        <f t="shared" si="132"/>
        <v>-4.0201204350806354E-2</v>
      </c>
      <c r="E433" s="9">
        <f t="shared" si="147"/>
        <v>-3.9801406962910492E-2</v>
      </c>
      <c r="F433" s="9">
        <f t="shared" si="148"/>
        <v>4.8912664230243786E-3</v>
      </c>
      <c r="G433" s="9">
        <f t="shared" si="149"/>
        <v>-2.879605751110564E-2</v>
      </c>
      <c r="H433" s="9">
        <f t="shared" si="150"/>
        <v>-5.080675641471534E-2</v>
      </c>
      <c r="I433" s="9">
        <f t="shared" si="151"/>
        <v>-8.1736988607678016E-2</v>
      </c>
      <c r="J433" s="3">
        <f t="shared" si="152"/>
        <v>-1.3703918162516888E-2</v>
      </c>
      <c r="K433" s="3">
        <f t="shared" si="152"/>
        <v>-1.555969231849943E-2</v>
      </c>
      <c r="L433" s="15" t="str">
        <f t="shared" si="153"/>
        <v>Exit Trade</v>
      </c>
      <c r="M433" s="12">
        <v>0.30020742743182516</v>
      </c>
      <c r="N433" s="15" t="str">
        <f t="shared" si="133"/>
        <v/>
      </c>
      <c r="O433" s="15" t="str">
        <f t="shared" si="134"/>
        <v>Exit Trade</v>
      </c>
      <c r="P433" s="15" t="str">
        <f t="shared" si="135"/>
        <v/>
      </c>
      <c r="Q433" s="15">
        <f t="shared" si="136"/>
        <v>1298.05</v>
      </c>
      <c r="R433" s="15" t="str">
        <f t="shared" si="137"/>
        <v/>
      </c>
      <c r="S433" s="15">
        <f t="shared" si="138"/>
        <v>1418.9</v>
      </c>
      <c r="T433" s="18" t="str">
        <f t="shared" si="139"/>
        <v/>
      </c>
      <c r="U433" s="18">
        <f t="shared" si="140"/>
        <v>1.465879720711232E-3</v>
      </c>
      <c r="V433" s="18" t="str">
        <f t="shared" si="141"/>
        <v/>
      </c>
      <c r="W433" s="18">
        <f t="shared" si="142"/>
        <v>4.5665333286134344E-3</v>
      </c>
      <c r="X433" s="18" t="str">
        <f t="shared" si="143"/>
        <v/>
      </c>
      <c r="Y433" s="18" t="str">
        <f t="shared" si="144"/>
        <v/>
      </c>
      <c r="Z433" s="18" t="str">
        <f t="shared" si="145"/>
        <v/>
      </c>
      <c r="AA433" s="18" t="str">
        <f t="shared" si="146"/>
        <v/>
      </c>
    </row>
    <row r="434" spans="1:27">
      <c r="A434" s="11">
        <v>42643</v>
      </c>
      <c r="B434" s="12">
        <v>1272.8499999999999</v>
      </c>
      <c r="C434" s="12">
        <v>1393.45</v>
      </c>
      <c r="D434" s="9">
        <f t="shared" si="132"/>
        <v>-3.9314163006045268E-2</v>
      </c>
      <c r="E434" s="9">
        <f t="shared" si="147"/>
        <v>-3.9641713967023165E-2</v>
      </c>
      <c r="F434" s="9">
        <f t="shared" si="148"/>
        <v>4.8236556927048809E-3</v>
      </c>
      <c r="G434" s="9">
        <f t="shared" si="149"/>
        <v>-2.8788488658437181E-2</v>
      </c>
      <c r="H434" s="9">
        <f t="shared" si="150"/>
        <v>-5.0494939275609149E-2</v>
      </c>
      <c r="I434" s="9">
        <f t="shared" si="151"/>
        <v>6.7905128774691223E-2</v>
      </c>
      <c r="J434" s="3">
        <f t="shared" si="152"/>
        <v>-3.6399217221135742E-3</v>
      </c>
      <c r="K434" s="3">
        <f t="shared" si="152"/>
        <v>-5.6728985300414196E-3</v>
      </c>
      <c r="L434" s="15" t="str">
        <f t="shared" si="153"/>
        <v>Exit Trade</v>
      </c>
      <c r="M434" s="12">
        <v>0.30020742743182516</v>
      </c>
      <c r="N434" s="15" t="str">
        <f t="shared" si="133"/>
        <v/>
      </c>
      <c r="O434" s="15" t="str">
        <f t="shared" si="134"/>
        <v>Exit Trade</v>
      </c>
      <c r="P434" s="15" t="str">
        <f t="shared" si="135"/>
        <v/>
      </c>
      <c r="Q434" s="15">
        <f t="shared" si="136"/>
        <v>1298.05</v>
      </c>
      <c r="R434" s="15" t="str">
        <f t="shared" si="137"/>
        <v/>
      </c>
      <c r="S434" s="15">
        <f t="shared" si="138"/>
        <v>1418.9</v>
      </c>
      <c r="T434" s="18" t="str">
        <f t="shared" si="139"/>
        <v/>
      </c>
      <c r="U434" s="18">
        <f t="shared" si="140"/>
        <v>1.465879720711232E-3</v>
      </c>
      <c r="V434" s="18" t="str">
        <f t="shared" si="141"/>
        <v/>
      </c>
      <c r="W434" s="18">
        <f t="shared" si="142"/>
        <v>4.5665333286134344E-3</v>
      </c>
      <c r="X434" s="18" t="str">
        <f t="shared" si="143"/>
        <v/>
      </c>
      <c r="Y434" s="18" t="str">
        <f t="shared" si="144"/>
        <v/>
      </c>
      <c r="Z434" s="18" t="str">
        <f t="shared" si="145"/>
        <v/>
      </c>
      <c r="AA434" s="18" t="str">
        <f t="shared" si="146"/>
        <v/>
      </c>
    </row>
    <row r="435" spans="1:27">
      <c r="A435" s="11">
        <v>42646</v>
      </c>
      <c r="B435" s="12">
        <v>1287.2</v>
      </c>
      <c r="C435" s="12">
        <v>1425.5</v>
      </c>
      <c r="D435" s="9">
        <f t="shared" si="132"/>
        <v>-4.4321190554505618E-2</v>
      </c>
      <c r="E435" s="9">
        <f t="shared" si="147"/>
        <v>-3.9775626586957914E-2</v>
      </c>
      <c r="F435" s="9">
        <f t="shared" si="148"/>
        <v>4.8978641464066091E-3</v>
      </c>
      <c r="G435" s="9">
        <f t="shared" si="149"/>
        <v>-2.8755432257543043E-2</v>
      </c>
      <c r="H435" s="9">
        <f t="shared" si="150"/>
        <v>-5.0795820916372789E-2</v>
      </c>
      <c r="I435" s="9">
        <f t="shared" si="151"/>
        <v>-0.92807065113935938</v>
      </c>
      <c r="J435" s="3">
        <f t="shared" si="152"/>
        <v>1.1273912872687385E-2</v>
      </c>
      <c r="K435" s="3">
        <f t="shared" si="152"/>
        <v>2.3000466468118666E-2</v>
      </c>
      <c r="L435" s="15" t="str">
        <f t="shared" si="153"/>
        <v/>
      </c>
      <c r="M435" s="12">
        <v>0.30020742743182516</v>
      </c>
      <c r="N435" s="15" t="str">
        <f t="shared" si="133"/>
        <v/>
      </c>
      <c r="O435" s="15" t="str">
        <f t="shared" si="134"/>
        <v>Exit Trade</v>
      </c>
      <c r="P435" s="15" t="str">
        <f t="shared" si="135"/>
        <v/>
      </c>
      <c r="Q435" s="15">
        <f t="shared" si="136"/>
        <v>1298.05</v>
      </c>
      <c r="R435" s="15" t="str">
        <f t="shared" si="137"/>
        <v/>
      </c>
      <c r="S435" s="15">
        <f t="shared" si="138"/>
        <v>1418.9</v>
      </c>
      <c r="T435" s="18" t="str">
        <f t="shared" si="139"/>
        <v/>
      </c>
      <c r="U435" s="18">
        <f t="shared" si="140"/>
        <v>1.465879720711232E-3</v>
      </c>
      <c r="V435" s="18" t="str">
        <f t="shared" si="141"/>
        <v/>
      </c>
      <c r="W435" s="18">
        <f t="shared" si="142"/>
        <v>4.5665333286134344E-3</v>
      </c>
      <c r="X435" s="18" t="str">
        <f t="shared" si="143"/>
        <v/>
      </c>
      <c r="Y435" s="18" t="str">
        <f t="shared" si="144"/>
        <v/>
      </c>
      <c r="Z435" s="18" t="str">
        <f t="shared" si="145"/>
        <v/>
      </c>
      <c r="AA435" s="18" t="str">
        <f t="shared" si="146"/>
        <v/>
      </c>
    </row>
    <row r="436" spans="1:27">
      <c r="A436" s="11">
        <v>42647</v>
      </c>
      <c r="B436" s="12">
        <v>1289.55</v>
      </c>
      <c r="C436" s="12">
        <v>1432.4</v>
      </c>
      <c r="D436" s="9">
        <f t="shared" si="132"/>
        <v>-4.5626126545928535E-2</v>
      </c>
      <c r="E436" s="9">
        <f t="shared" si="147"/>
        <v>-3.9942195994974776E-2</v>
      </c>
      <c r="F436" s="9">
        <f t="shared" si="148"/>
        <v>5.0115411272730146E-3</v>
      </c>
      <c r="G436" s="9">
        <f t="shared" si="149"/>
        <v>-2.8666228458610492E-2</v>
      </c>
      <c r="H436" s="9">
        <f t="shared" si="150"/>
        <v>-5.121816353133906E-2</v>
      </c>
      <c r="I436" s="9">
        <f t="shared" si="151"/>
        <v>-1.1341681942948791</v>
      </c>
      <c r="J436" s="3">
        <f t="shared" si="152"/>
        <v>1.8256681168426889E-3</v>
      </c>
      <c r="K436" s="3">
        <f t="shared" si="152"/>
        <v>4.8404068747808426E-3</v>
      </c>
      <c r="L436" s="15" t="str">
        <f t="shared" si="153"/>
        <v/>
      </c>
      <c r="M436" s="12">
        <v>0.30020742743182516</v>
      </c>
      <c r="N436" s="15" t="str">
        <f t="shared" si="133"/>
        <v/>
      </c>
      <c r="O436" s="15" t="str">
        <f t="shared" si="134"/>
        <v>Exit Trade</v>
      </c>
      <c r="P436" s="15" t="str">
        <f t="shared" si="135"/>
        <v/>
      </c>
      <c r="Q436" s="15">
        <f t="shared" si="136"/>
        <v>1298.05</v>
      </c>
      <c r="R436" s="15" t="str">
        <f t="shared" si="137"/>
        <v/>
      </c>
      <c r="S436" s="15">
        <f t="shared" si="138"/>
        <v>1418.9</v>
      </c>
      <c r="T436" s="18" t="str">
        <f t="shared" si="139"/>
        <v/>
      </c>
      <c r="U436" s="18">
        <f t="shared" si="140"/>
        <v>1.465879720711232E-3</v>
      </c>
      <c r="V436" s="18" t="str">
        <f t="shared" si="141"/>
        <v/>
      </c>
      <c r="W436" s="18">
        <f t="shared" si="142"/>
        <v>4.5665333286134344E-3</v>
      </c>
      <c r="X436" s="18" t="str">
        <f t="shared" si="143"/>
        <v/>
      </c>
      <c r="Y436" s="18" t="str">
        <f t="shared" si="144"/>
        <v/>
      </c>
      <c r="Z436" s="18" t="str">
        <f t="shared" si="145"/>
        <v/>
      </c>
      <c r="AA436" s="18" t="str">
        <f t="shared" si="146"/>
        <v/>
      </c>
    </row>
    <row r="437" spans="1:27">
      <c r="A437" s="11">
        <v>42648</v>
      </c>
      <c r="B437" s="12">
        <v>1286.0999999999999</v>
      </c>
      <c r="C437" s="12">
        <v>1423.15</v>
      </c>
      <c r="D437" s="9">
        <f t="shared" si="132"/>
        <v>-4.3975938901822872E-2</v>
      </c>
      <c r="E437" s="9">
        <f t="shared" si="147"/>
        <v>-4.0004955960877449E-2</v>
      </c>
      <c r="F437" s="9">
        <f t="shared" si="148"/>
        <v>5.0510399997394035E-3</v>
      </c>
      <c r="G437" s="9">
        <f t="shared" si="149"/>
        <v>-2.8640115961463791E-2</v>
      </c>
      <c r="H437" s="9">
        <f t="shared" si="150"/>
        <v>-5.1369795960291106E-2</v>
      </c>
      <c r="I437" s="9">
        <f t="shared" si="151"/>
        <v>-0.78617135107825264</v>
      </c>
      <c r="J437" s="3">
        <f t="shared" si="152"/>
        <v>-2.6753518669303598E-3</v>
      </c>
      <c r="K437" s="3">
        <f t="shared" si="152"/>
        <v>-6.4576933817369446E-3</v>
      </c>
      <c r="L437" s="15" t="str">
        <f t="shared" si="153"/>
        <v/>
      </c>
      <c r="M437" s="12">
        <v>0.30020742743182516</v>
      </c>
      <c r="N437" s="15" t="str">
        <f t="shared" si="133"/>
        <v/>
      </c>
      <c r="O437" s="15" t="str">
        <f t="shared" si="134"/>
        <v>Exit Trade</v>
      </c>
      <c r="P437" s="15" t="str">
        <f t="shared" si="135"/>
        <v/>
      </c>
      <c r="Q437" s="15">
        <f t="shared" si="136"/>
        <v>1298.05</v>
      </c>
      <c r="R437" s="15" t="str">
        <f t="shared" si="137"/>
        <v/>
      </c>
      <c r="S437" s="15">
        <f t="shared" si="138"/>
        <v>1418.9</v>
      </c>
      <c r="T437" s="18" t="str">
        <f t="shared" si="139"/>
        <v/>
      </c>
      <c r="U437" s="18">
        <f t="shared" si="140"/>
        <v>1.465879720711232E-3</v>
      </c>
      <c r="V437" s="18" t="str">
        <f t="shared" si="141"/>
        <v/>
      </c>
      <c r="W437" s="18">
        <f t="shared" si="142"/>
        <v>4.5665333286134344E-3</v>
      </c>
      <c r="X437" s="18" t="str">
        <f t="shared" si="143"/>
        <v/>
      </c>
      <c r="Y437" s="18" t="str">
        <f t="shared" si="144"/>
        <v/>
      </c>
      <c r="Z437" s="18" t="str">
        <f t="shared" si="145"/>
        <v/>
      </c>
      <c r="AA437" s="18" t="str">
        <f t="shared" si="146"/>
        <v/>
      </c>
    </row>
    <row r="438" spans="1:27">
      <c r="A438" s="11">
        <v>42649</v>
      </c>
      <c r="B438" s="12">
        <v>1281.95</v>
      </c>
      <c r="C438" s="12">
        <v>1426</v>
      </c>
      <c r="D438" s="9">
        <f t="shared" si="132"/>
        <v>-4.6248438825684808E-2</v>
      </c>
      <c r="E438" s="9">
        <f t="shared" si="147"/>
        <v>-4.0182018237647651E-2</v>
      </c>
      <c r="F438" s="9">
        <f t="shared" si="148"/>
        <v>5.1763713438248912E-3</v>
      </c>
      <c r="G438" s="9">
        <f t="shared" si="149"/>
        <v>-2.8535182714041644E-2</v>
      </c>
      <c r="H438" s="9">
        <f t="shared" si="150"/>
        <v>-5.1828853761253658E-2</v>
      </c>
      <c r="I438" s="9">
        <f t="shared" si="151"/>
        <v>-1.1719446278277623</v>
      </c>
      <c r="J438" s="3">
        <f t="shared" si="152"/>
        <v>-3.2268097348572148E-3</v>
      </c>
      <c r="K438" s="3">
        <f t="shared" si="152"/>
        <v>2.002599866493278E-3</v>
      </c>
      <c r="L438" s="15" t="str">
        <f t="shared" si="153"/>
        <v/>
      </c>
      <c r="M438" s="12">
        <v>0.30020742743182516</v>
      </c>
      <c r="N438" s="15" t="str">
        <f t="shared" si="133"/>
        <v/>
      </c>
      <c r="O438" s="15" t="str">
        <f t="shared" si="134"/>
        <v>Exit Trade</v>
      </c>
      <c r="P438" s="15" t="str">
        <f t="shared" si="135"/>
        <v/>
      </c>
      <c r="Q438" s="15">
        <f t="shared" si="136"/>
        <v>1298.05</v>
      </c>
      <c r="R438" s="15" t="str">
        <f t="shared" si="137"/>
        <v/>
      </c>
      <c r="S438" s="15">
        <f t="shared" si="138"/>
        <v>1418.9</v>
      </c>
      <c r="T438" s="18" t="str">
        <f t="shared" si="139"/>
        <v/>
      </c>
      <c r="U438" s="18">
        <f t="shared" si="140"/>
        <v>1.465879720711232E-3</v>
      </c>
      <c r="V438" s="18" t="str">
        <f t="shared" si="141"/>
        <v/>
      </c>
      <c r="W438" s="18">
        <f t="shared" si="142"/>
        <v>4.5665333286134344E-3</v>
      </c>
      <c r="X438" s="18" t="str">
        <f t="shared" si="143"/>
        <v/>
      </c>
      <c r="Y438" s="18" t="str">
        <f t="shared" si="144"/>
        <v/>
      </c>
      <c r="Z438" s="18" t="str">
        <f t="shared" si="145"/>
        <v/>
      </c>
      <c r="AA438" s="18" t="str">
        <f t="shared" si="146"/>
        <v/>
      </c>
    </row>
    <row r="439" spans="1:27">
      <c r="A439" s="11">
        <v>42650</v>
      </c>
      <c r="B439" s="12">
        <v>1280.5999999999999</v>
      </c>
      <c r="C439" s="12">
        <v>1403.7</v>
      </c>
      <c r="D439" s="9">
        <f t="shared" si="132"/>
        <v>-3.9860802423693928E-2</v>
      </c>
      <c r="E439" s="9">
        <f t="shared" si="147"/>
        <v>-4.0184559953045547E-2</v>
      </c>
      <c r="F439" s="9">
        <f t="shared" si="148"/>
        <v>5.1761881659163084E-3</v>
      </c>
      <c r="G439" s="9">
        <f t="shared" si="149"/>
        <v>-2.8538136579733853E-2</v>
      </c>
      <c r="H439" s="9">
        <f t="shared" si="150"/>
        <v>-5.1830983326357244E-2</v>
      </c>
      <c r="I439" s="9">
        <f t="shared" si="151"/>
        <v>6.2547480689258569E-2</v>
      </c>
      <c r="J439" s="3">
        <f t="shared" si="152"/>
        <v>-1.0530831935723986E-3</v>
      </c>
      <c r="K439" s="3">
        <f t="shared" si="152"/>
        <v>-1.5638148667601652E-2</v>
      </c>
      <c r="L439" s="15" t="str">
        <f t="shared" si="153"/>
        <v>Exit Trade</v>
      </c>
      <c r="M439" s="12">
        <v>0.30020742743182516</v>
      </c>
      <c r="N439" s="15" t="str">
        <f t="shared" si="133"/>
        <v/>
      </c>
      <c r="O439" s="15" t="str">
        <f t="shared" si="134"/>
        <v>Exit Trade</v>
      </c>
      <c r="P439" s="15" t="str">
        <f t="shared" si="135"/>
        <v/>
      </c>
      <c r="Q439" s="15">
        <f t="shared" si="136"/>
        <v>1298.05</v>
      </c>
      <c r="R439" s="15" t="str">
        <f t="shared" si="137"/>
        <v/>
      </c>
      <c r="S439" s="15">
        <f t="shared" si="138"/>
        <v>1418.9</v>
      </c>
      <c r="T439" s="18" t="str">
        <f t="shared" si="139"/>
        <v/>
      </c>
      <c r="U439" s="18">
        <f t="shared" si="140"/>
        <v>1.465879720711232E-3</v>
      </c>
      <c r="V439" s="18" t="str">
        <f t="shared" si="141"/>
        <v/>
      </c>
      <c r="W439" s="18">
        <f t="shared" si="142"/>
        <v>4.5665333286134344E-3</v>
      </c>
      <c r="X439" s="18" t="str">
        <f t="shared" si="143"/>
        <v/>
      </c>
      <c r="Y439" s="18" t="str">
        <f t="shared" si="144"/>
        <v/>
      </c>
      <c r="Z439" s="18" t="str">
        <f t="shared" si="145"/>
        <v/>
      </c>
      <c r="AA439" s="18" t="str">
        <f t="shared" si="146"/>
        <v/>
      </c>
    </row>
    <row r="440" spans="1:27">
      <c r="A440" s="11">
        <v>42653</v>
      </c>
      <c r="B440" s="12">
        <v>1284.3499999999999</v>
      </c>
      <c r="C440" s="12">
        <v>1391.45</v>
      </c>
      <c r="D440" s="9">
        <f t="shared" si="132"/>
        <v>-3.478421507291609E-2</v>
      </c>
      <c r="E440" s="9">
        <f t="shared" si="147"/>
        <v>-4.0248388313135104E-2</v>
      </c>
      <c r="F440" s="9">
        <f t="shared" si="148"/>
        <v>5.0940269589612158E-3</v>
      </c>
      <c r="G440" s="9">
        <f t="shared" si="149"/>
        <v>-2.8786827655472368E-2</v>
      </c>
      <c r="H440" s="9">
        <f t="shared" si="150"/>
        <v>-5.1709948970797837E-2</v>
      </c>
      <c r="I440" s="9">
        <f t="shared" si="151"/>
        <v>1.0726628037581645</v>
      </c>
      <c r="J440" s="3">
        <f t="shared" si="152"/>
        <v>2.9283148524129315E-3</v>
      </c>
      <c r="K440" s="3">
        <f t="shared" si="152"/>
        <v>-8.7269359549761345E-3</v>
      </c>
      <c r="L440" s="15" t="str">
        <f t="shared" si="153"/>
        <v/>
      </c>
      <c r="M440" s="12">
        <v>0.30020742743182516</v>
      </c>
      <c r="N440" s="15" t="str">
        <f t="shared" si="133"/>
        <v/>
      </c>
      <c r="O440" s="15" t="str">
        <f t="shared" si="134"/>
        <v>Exit Trade</v>
      </c>
      <c r="P440" s="15" t="str">
        <f t="shared" si="135"/>
        <v/>
      </c>
      <c r="Q440" s="15">
        <f t="shared" si="136"/>
        <v>1298.05</v>
      </c>
      <c r="R440" s="15" t="str">
        <f t="shared" si="137"/>
        <v/>
      </c>
      <c r="S440" s="15">
        <f t="shared" si="138"/>
        <v>1418.9</v>
      </c>
      <c r="T440" s="18" t="str">
        <f t="shared" si="139"/>
        <v/>
      </c>
      <c r="U440" s="18">
        <f t="shared" si="140"/>
        <v>1.465879720711232E-3</v>
      </c>
      <c r="V440" s="18" t="str">
        <f t="shared" si="141"/>
        <v/>
      </c>
      <c r="W440" s="18">
        <f t="shared" si="142"/>
        <v>4.5665333286134344E-3</v>
      </c>
      <c r="X440" s="18" t="str">
        <f t="shared" si="143"/>
        <v/>
      </c>
      <c r="Y440" s="18" t="str">
        <f t="shared" si="144"/>
        <v/>
      </c>
      <c r="Z440" s="18" t="str">
        <f t="shared" si="145"/>
        <v/>
      </c>
      <c r="AA440" s="18" t="str">
        <f t="shared" si="146"/>
        <v/>
      </c>
    </row>
    <row r="441" spans="1:27">
      <c r="A441" s="11">
        <v>42656</v>
      </c>
      <c r="B441" s="12">
        <v>1262.75</v>
      </c>
      <c r="C441" s="12">
        <v>1338.9</v>
      </c>
      <c r="D441" s="9">
        <f t="shared" si="132"/>
        <v>-2.5430764375804726E-2</v>
      </c>
      <c r="E441" s="9">
        <f t="shared" si="147"/>
        <v>-3.988967596763026E-2</v>
      </c>
      <c r="F441" s="9">
        <f t="shared" si="148"/>
        <v>5.7288524421136647E-3</v>
      </c>
      <c r="G441" s="9">
        <f t="shared" si="149"/>
        <v>-2.6999757972874516E-2</v>
      </c>
      <c r="H441" s="9">
        <f t="shared" si="150"/>
        <v>-5.2779593962386004E-2</v>
      </c>
      <c r="I441" s="9">
        <f t="shared" si="151"/>
        <v>2.5238757216953047</v>
      </c>
      <c r="J441" s="3">
        <f t="shared" si="152"/>
        <v>-1.6817845602834048E-2</v>
      </c>
      <c r="K441" s="3">
        <f t="shared" si="152"/>
        <v>-3.7766358834309496E-2</v>
      </c>
      <c r="L441" s="15" t="str">
        <f t="shared" si="153"/>
        <v>Enter Trade</v>
      </c>
      <c r="M441" s="12">
        <v>2.5238757216953047</v>
      </c>
      <c r="N441" s="15" t="str">
        <f t="shared" si="133"/>
        <v>Enter Trade</v>
      </c>
      <c r="O441" s="15" t="str">
        <f t="shared" si="134"/>
        <v>Enter Trade</v>
      </c>
      <c r="P441" s="15">
        <f t="shared" si="135"/>
        <v>1262.75</v>
      </c>
      <c r="Q441" s="15">
        <f t="shared" si="136"/>
        <v>1262.75</v>
      </c>
      <c r="R441" s="15">
        <f t="shared" si="137"/>
        <v>1338.9</v>
      </c>
      <c r="S441" s="15">
        <f t="shared" si="138"/>
        <v>1338.9</v>
      </c>
      <c r="T441" s="18">
        <f t="shared" si="139"/>
        <v>-1.6817845602834048E-2</v>
      </c>
      <c r="U441" s="18">
        <f t="shared" si="140"/>
        <v>-1.6817845602834048E-2</v>
      </c>
      <c r="V441" s="18">
        <f t="shared" si="141"/>
        <v>-3.7766358834309496E-2</v>
      </c>
      <c r="W441" s="18">
        <f t="shared" si="142"/>
        <v>-3.7766358834309496E-2</v>
      </c>
      <c r="X441" s="18" t="str">
        <f t="shared" si="143"/>
        <v/>
      </c>
      <c r="Y441" s="18" t="str">
        <f t="shared" si="144"/>
        <v/>
      </c>
      <c r="Z441" s="18" t="str">
        <f t="shared" si="145"/>
        <v/>
      </c>
      <c r="AA441" s="18" t="str">
        <f t="shared" si="146"/>
        <v/>
      </c>
    </row>
    <row r="442" spans="1:27">
      <c r="A442" s="11">
        <v>42657</v>
      </c>
      <c r="B442" s="12">
        <v>1261.8</v>
      </c>
      <c r="C442" s="12">
        <v>1316.05</v>
      </c>
      <c r="D442" s="9">
        <f t="shared" si="132"/>
        <v>-1.8281866444743888E-2</v>
      </c>
      <c r="E442" s="9">
        <f t="shared" si="147"/>
        <v>-3.897557581150092E-2</v>
      </c>
      <c r="F442" s="9">
        <f t="shared" si="148"/>
        <v>6.8475677120336245E-3</v>
      </c>
      <c r="G442" s="9">
        <f t="shared" si="149"/>
        <v>-2.3568548459425263E-2</v>
      </c>
      <c r="H442" s="9">
        <f t="shared" si="150"/>
        <v>-5.4382603163576577E-2</v>
      </c>
      <c r="I442" s="9">
        <f t="shared" si="151"/>
        <v>3.0220525355873131</v>
      </c>
      <c r="J442" s="3">
        <f t="shared" si="152"/>
        <v>-7.5232627202537748E-4</v>
      </c>
      <c r="K442" s="3">
        <f t="shared" si="152"/>
        <v>-1.7066248412876343E-2</v>
      </c>
      <c r="L442" s="15" t="str">
        <f t="shared" si="153"/>
        <v>Enter Trade</v>
      </c>
      <c r="M442" s="12">
        <v>2.5238757216953047</v>
      </c>
      <c r="N442" s="15" t="str">
        <f t="shared" si="133"/>
        <v/>
      </c>
      <c r="O442" s="15" t="str">
        <f t="shared" si="134"/>
        <v>Enter Trade</v>
      </c>
      <c r="P442" s="15" t="str">
        <f t="shared" si="135"/>
        <v/>
      </c>
      <c r="Q442" s="15">
        <f t="shared" si="136"/>
        <v>1262.75</v>
      </c>
      <c r="R442" s="15" t="str">
        <f t="shared" si="137"/>
        <v/>
      </c>
      <c r="S442" s="15">
        <f t="shared" si="138"/>
        <v>1338.9</v>
      </c>
      <c r="T442" s="18" t="str">
        <f t="shared" si="139"/>
        <v/>
      </c>
      <c r="U442" s="18">
        <f t="shared" si="140"/>
        <v>-1.6817845602834048E-2</v>
      </c>
      <c r="V442" s="18" t="str">
        <f t="shared" si="141"/>
        <v/>
      </c>
      <c r="W442" s="18">
        <f t="shared" si="142"/>
        <v>-3.7766358834309496E-2</v>
      </c>
      <c r="X442" s="18" t="str">
        <f t="shared" si="143"/>
        <v/>
      </c>
      <c r="Y442" s="18" t="str">
        <f t="shared" si="144"/>
        <v/>
      </c>
      <c r="Z442" s="18" t="str">
        <f t="shared" si="145"/>
        <v/>
      </c>
      <c r="AA442" s="18" t="str">
        <f t="shared" si="146"/>
        <v/>
      </c>
    </row>
    <row r="443" spans="1:27">
      <c r="A443" s="11">
        <v>42660</v>
      </c>
      <c r="B443" s="12">
        <v>1237.7</v>
      </c>
      <c r="C443" s="12">
        <v>1301.95</v>
      </c>
      <c r="D443" s="9">
        <f t="shared" si="132"/>
        <v>-2.1978914994877096E-2</v>
      </c>
      <c r="E443" s="9">
        <f t="shared" si="147"/>
        <v>-3.8363919322368129E-2</v>
      </c>
      <c r="F443" s="9">
        <f t="shared" si="148"/>
        <v>7.5100355663580099E-3</v>
      </c>
      <c r="G443" s="9">
        <f t="shared" si="149"/>
        <v>-2.1466339298062607E-2</v>
      </c>
      <c r="H443" s="9">
        <f t="shared" si="150"/>
        <v>-5.5261499346673654E-2</v>
      </c>
      <c r="I443" s="9">
        <f t="shared" si="151"/>
        <v>2.181747900221588</v>
      </c>
      <c r="J443" s="3">
        <f t="shared" si="152"/>
        <v>-1.9099698842922737E-2</v>
      </c>
      <c r="K443" s="3">
        <f t="shared" si="152"/>
        <v>-1.071387865202683E-2</v>
      </c>
      <c r="L443" s="15" t="str">
        <f t="shared" si="153"/>
        <v>Enter Trade</v>
      </c>
      <c r="M443" s="12">
        <v>2.5238757216953047</v>
      </c>
      <c r="N443" s="15" t="str">
        <f t="shared" si="133"/>
        <v/>
      </c>
      <c r="O443" s="15" t="str">
        <f t="shared" si="134"/>
        <v>Enter Trade</v>
      </c>
      <c r="P443" s="15" t="str">
        <f t="shared" si="135"/>
        <v/>
      </c>
      <c r="Q443" s="15">
        <f t="shared" si="136"/>
        <v>1262.75</v>
      </c>
      <c r="R443" s="15" t="str">
        <f t="shared" si="137"/>
        <v/>
      </c>
      <c r="S443" s="15">
        <f t="shared" si="138"/>
        <v>1338.9</v>
      </c>
      <c r="T443" s="18" t="str">
        <f t="shared" si="139"/>
        <v/>
      </c>
      <c r="U443" s="18">
        <f t="shared" si="140"/>
        <v>-1.6817845602834048E-2</v>
      </c>
      <c r="V443" s="18" t="str">
        <f t="shared" si="141"/>
        <v/>
      </c>
      <c r="W443" s="18">
        <f t="shared" si="142"/>
        <v>-3.7766358834309496E-2</v>
      </c>
      <c r="X443" s="18" t="str">
        <f t="shared" si="143"/>
        <v/>
      </c>
      <c r="Y443" s="18" t="str">
        <f t="shared" si="144"/>
        <v/>
      </c>
      <c r="Z443" s="18" t="str">
        <f t="shared" si="145"/>
        <v/>
      </c>
      <c r="AA443" s="18" t="str">
        <f t="shared" si="146"/>
        <v/>
      </c>
    </row>
    <row r="444" spans="1:27">
      <c r="A444" s="11">
        <v>42661</v>
      </c>
      <c r="B444" s="12">
        <v>1257.8499999999999</v>
      </c>
      <c r="C444" s="12">
        <v>1355.25</v>
      </c>
      <c r="D444" s="9">
        <f t="shared" si="132"/>
        <v>-3.2390561851639611E-2</v>
      </c>
      <c r="E444" s="9">
        <f t="shared" si="147"/>
        <v>-3.8216208635117307E-2</v>
      </c>
      <c r="F444" s="9">
        <f t="shared" si="148"/>
        <v>7.58461910127998E-3</v>
      </c>
      <c r="G444" s="9">
        <f t="shared" si="149"/>
        <v>-2.1150815657237351E-2</v>
      </c>
      <c r="H444" s="9">
        <f t="shared" si="150"/>
        <v>-5.5281601612997264E-2</v>
      </c>
      <c r="I444" s="9">
        <f t="shared" si="151"/>
        <v>0.76808692772647746</v>
      </c>
      <c r="J444" s="3">
        <f t="shared" si="152"/>
        <v>1.6280197139856074E-2</v>
      </c>
      <c r="K444" s="3">
        <f t="shared" si="152"/>
        <v>4.0938592111832213E-2</v>
      </c>
      <c r="L444" s="15" t="str">
        <f t="shared" si="153"/>
        <v/>
      </c>
      <c r="M444" s="12">
        <v>2.5238757216953047</v>
      </c>
      <c r="N444" s="15" t="str">
        <f t="shared" si="133"/>
        <v/>
      </c>
      <c r="O444" s="15" t="str">
        <f t="shared" si="134"/>
        <v>Enter Trade</v>
      </c>
      <c r="P444" s="15" t="str">
        <f t="shared" si="135"/>
        <v/>
      </c>
      <c r="Q444" s="15">
        <f t="shared" si="136"/>
        <v>1262.75</v>
      </c>
      <c r="R444" s="15" t="str">
        <f t="shared" si="137"/>
        <v/>
      </c>
      <c r="S444" s="15">
        <f t="shared" si="138"/>
        <v>1338.9</v>
      </c>
      <c r="T444" s="18" t="str">
        <f t="shared" si="139"/>
        <v/>
      </c>
      <c r="U444" s="18">
        <f t="shared" si="140"/>
        <v>-1.6817845602834048E-2</v>
      </c>
      <c r="V444" s="18" t="str">
        <f t="shared" si="141"/>
        <v/>
      </c>
      <c r="W444" s="18">
        <f t="shared" si="142"/>
        <v>-3.7766358834309496E-2</v>
      </c>
      <c r="X444" s="18" t="str">
        <f t="shared" si="143"/>
        <v/>
      </c>
      <c r="Y444" s="18" t="str">
        <f t="shared" si="144"/>
        <v/>
      </c>
      <c r="Z444" s="18" t="str">
        <f t="shared" si="145"/>
        <v/>
      </c>
      <c r="AA444" s="18" t="str">
        <f t="shared" si="146"/>
        <v/>
      </c>
    </row>
    <row r="445" spans="1:27">
      <c r="A445" s="11">
        <v>42662</v>
      </c>
      <c r="B445" s="12">
        <v>1258.3499999999999</v>
      </c>
      <c r="C445" s="12">
        <v>1342.15</v>
      </c>
      <c r="D445" s="9">
        <f t="shared" si="132"/>
        <v>-2.7999602270342986E-2</v>
      </c>
      <c r="E445" s="9">
        <f t="shared" si="147"/>
        <v>-3.7640357896052981E-2</v>
      </c>
      <c r="F445" s="9">
        <f t="shared" si="148"/>
        <v>7.6853411551569715E-3</v>
      </c>
      <c r="G445" s="9">
        <f t="shared" si="149"/>
        <v>-2.0348340296949794E-2</v>
      </c>
      <c r="H445" s="9">
        <f t="shared" si="150"/>
        <v>-5.4932375495156172E-2</v>
      </c>
      <c r="I445" s="9">
        <f t="shared" si="151"/>
        <v>1.2544343095609898</v>
      </c>
      <c r="J445" s="3">
        <f t="shared" si="152"/>
        <v>3.9750367690901143E-4</v>
      </c>
      <c r="K445" s="3">
        <f t="shared" si="152"/>
        <v>-9.6661132632354981E-3</v>
      </c>
      <c r="L445" s="15" t="str">
        <f t="shared" si="153"/>
        <v/>
      </c>
      <c r="M445" s="12">
        <v>2.5238757216953047</v>
      </c>
      <c r="N445" s="15" t="str">
        <f t="shared" si="133"/>
        <v/>
      </c>
      <c r="O445" s="15" t="str">
        <f t="shared" si="134"/>
        <v>Enter Trade</v>
      </c>
      <c r="P445" s="15" t="str">
        <f t="shared" si="135"/>
        <v/>
      </c>
      <c r="Q445" s="15">
        <f t="shared" si="136"/>
        <v>1262.75</v>
      </c>
      <c r="R445" s="15" t="str">
        <f t="shared" si="137"/>
        <v/>
      </c>
      <c r="S445" s="15">
        <f t="shared" si="138"/>
        <v>1338.9</v>
      </c>
      <c r="T445" s="18" t="str">
        <f t="shared" si="139"/>
        <v/>
      </c>
      <c r="U445" s="18">
        <f t="shared" si="140"/>
        <v>-1.6817845602834048E-2</v>
      </c>
      <c r="V445" s="18" t="str">
        <f t="shared" si="141"/>
        <v/>
      </c>
      <c r="W445" s="18">
        <f t="shared" si="142"/>
        <v>-3.7766358834309496E-2</v>
      </c>
      <c r="X445" s="18" t="str">
        <f t="shared" si="143"/>
        <v/>
      </c>
      <c r="Y445" s="18" t="str">
        <f t="shared" si="144"/>
        <v/>
      </c>
      <c r="Z445" s="18" t="str">
        <f t="shared" si="145"/>
        <v/>
      </c>
      <c r="AA445" s="18" t="str">
        <f t="shared" si="146"/>
        <v/>
      </c>
    </row>
    <row r="446" spans="1:27">
      <c r="A446" s="11">
        <v>42663</v>
      </c>
      <c r="B446" s="12">
        <v>1255.5</v>
      </c>
      <c r="C446" s="12">
        <v>1359.95</v>
      </c>
      <c r="D446" s="9">
        <f t="shared" si="132"/>
        <v>-3.4706224318869897E-2</v>
      </c>
      <c r="E446" s="9">
        <f t="shared" si="147"/>
        <v>-3.7158260758836076E-2</v>
      </c>
      <c r="F446" s="9">
        <f t="shared" si="148"/>
        <v>7.3849647376106678E-3</v>
      </c>
      <c r="G446" s="9">
        <f t="shared" si="149"/>
        <v>-2.0542090099212075E-2</v>
      </c>
      <c r="H446" s="9">
        <f t="shared" si="150"/>
        <v>-5.3774431418460077E-2</v>
      </c>
      <c r="I446" s="9">
        <f t="shared" si="151"/>
        <v>0.33203089345549286</v>
      </c>
      <c r="J446" s="3">
        <f t="shared" si="152"/>
        <v>-2.2648706639646437E-3</v>
      </c>
      <c r="K446" s="3">
        <f t="shared" si="152"/>
        <v>1.3262303021271805E-2</v>
      </c>
      <c r="L446" s="15" t="str">
        <f t="shared" si="153"/>
        <v>Exit Trade</v>
      </c>
      <c r="M446" s="12">
        <v>0.33203089345549286</v>
      </c>
      <c r="N446" s="15" t="str">
        <f t="shared" si="133"/>
        <v>Exit Trade</v>
      </c>
      <c r="O446" s="15" t="str">
        <f t="shared" si="134"/>
        <v>Exit Trade</v>
      </c>
      <c r="P446" s="15">
        <f t="shared" si="135"/>
        <v>1255.5</v>
      </c>
      <c r="Q446" s="15">
        <f t="shared" si="136"/>
        <v>1255.5</v>
      </c>
      <c r="R446" s="15">
        <f t="shared" si="137"/>
        <v>1359.95</v>
      </c>
      <c r="S446" s="15">
        <f t="shared" si="138"/>
        <v>1359.95</v>
      </c>
      <c r="T446" s="18">
        <f t="shared" si="139"/>
        <v>-2.2648706639646437E-3</v>
      </c>
      <c r="U446" s="18">
        <f t="shared" si="140"/>
        <v>-2.2648706639646437E-3</v>
      </c>
      <c r="V446" s="18">
        <f t="shared" si="141"/>
        <v>1.3262303021271805E-2</v>
      </c>
      <c r="W446" s="18">
        <f t="shared" si="142"/>
        <v>1.3262303021271805E-2</v>
      </c>
      <c r="X446" s="18">
        <f t="shared" si="143"/>
        <v>5.7414373391407869E-3</v>
      </c>
      <c r="Y446" s="18">
        <f t="shared" si="144"/>
        <v>1.5721861229367251E-2</v>
      </c>
      <c r="Z446" s="18">
        <f t="shared" si="145"/>
        <v>2.1463298568508038E-2</v>
      </c>
      <c r="AA446" s="18">
        <f t="shared" si="146"/>
        <v>1.0731649284254019E-2</v>
      </c>
    </row>
    <row r="447" spans="1:27">
      <c r="A447" s="11">
        <v>42664</v>
      </c>
      <c r="B447" s="12">
        <v>1270.7</v>
      </c>
      <c r="C447" s="12">
        <v>1336.55</v>
      </c>
      <c r="D447" s="9">
        <f t="shared" si="132"/>
        <v>-2.1942180322001379E-2</v>
      </c>
      <c r="E447" s="9">
        <f t="shared" si="147"/>
        <v>-3.6233151556127857E-2</v>
      </c>
      <c r="F447" s="9">
        <f t="shared" si="148"/>
        <v>7.4977385998131465E-3</v>
      </c>
      <c r="G447" s="9">
        <f t="shared" si="149"/>
        <v>-1.9363239706548279E-2</v>
      </c>
      <c r="H447" s="9">
        <f t="shared" si="150"/>
        <v>-5.3103063405707432E-2</v>
      </c>
      <c r="I447" s="9">
        <f t="shared" si="151"/>
        <v>1.9060375397033218</v>
      </c>
      <c r="J447" s="3">
        <f t="shared" si="152"/>
        <v>1.2106730386300314E-2</v>
      </c>
      <c r="K447" s="3">
        <f t="shared" si="152"/>
        <v>-1.7206514945402471E-2</v>
      </c>
      <c r="L447" s="15" t="str">
        <f t="shared" si="153"/>
        <v>Enter Trade</v>
      </c>
      <c r="M447" s="12">
        <v>1.9060375397033218</v>
      </c>
      <c r="N447" s="15" t="str">
        <f t="shared" si="133"/>
        <v>Enter Trade</v>
      </c>
      <c r="O447" s="15" t="str">
        <f t="shared" si="134"/>
        <v>Enter Trade</v>
      </c>
      <c r="P447" s="15">
        <f t="shared" si="135"/>
        <v>1270.7</v>
      </c>
      <c r="Q447" s="15">
        <f t="shared" si="136"/>
        <v>1270.7</v>
      </c>
      <c r="R447" s="15">
        <f t="shared" si="137"/>
        <v>1336.55</v>
      </c>
      <c r="S447" s="15">
        <f t="shared" si="138"/>
        <v>1336.55</v>
      </c>
      <c r="T447" s="18">
        <f t="shared" si="139"/>
        <v>1.2106730386300314E-2</v>
      </c>
      <c r="U447" s="18">
        <f t="shared" si="140"/>
        <v>1.2106730386300314E-2</v>
      </c>
      <c r="V447" s="18">
        <f t="shared" si="141"/>
        <v>-1.7206514945402471E-2</v>
      </c>
      <c r="W447" s="18">
        <f t="shared" si="142"/>
        <v>-1.7206514945402471E-2</v>
      </c>
      <c r="X447" s="18" t="str">
        <f t="shared" si="143"/>
        <v/>
      </c>
      <c r="Y447" s="18" t="str">
        <f t="shared" si="144"/>
        <v/>
      </c>
      <c r="Z447" s="18" t="str">
        <f t="shared" si="145"/>
        <v/>
      </c>
      <c r="AA447" s="18" t="str">
        <f t="shared" si="146"/>
        <v/>
      </c>
    </row>
    <row r="448" spans="1:27">
      <c r="A448" s="11">
        <v>42667</v>
      </c>
      <c r="B448" s="12">
        <v>1263.55</v>
      </c>
      <c r="C448" s="12">
        <v>1344</v>
      </c>
      <c r="D448" s="9">
        <f t="shared" si="132"/>
        <v>-2.6806836633260084E-2</v>
      </c>
      <c r="E448" s="9">
        <f t="shared" si="147"/>
        <v>-3.5627531279565389E-2</v>
      </c>
      <c r="F448" s="9">
        <f t="shared" si="148"/>
        <v>7.5010134515945933E-3</v>
      </c>
      <c r="G448" s="9">
        <f t="shared" si="149"/>
        <v>-1.8750251013477555E-2</v>
      </c>
      <c r="H448" s="9">
        <f t="shared" si="150"/>
        <v>-5.2504811545653222E-2</v>
      </c>
      <c r="I448" s="9">
        <f t="shared" si="151"/>
        <v>1.1759337192536521</v>
      </c>
      <c r="J448" s="3">
        <f t="shared" si="152"/>
        <v>-5.6268198630676719E-3</v>
      </c>
      <c r="K448" s="3">
        <f t="shared" si="152"/>
        <v>5.5740525981071007E-3</v>
      </c>
      <c r="L448" s="15" t="str">
        <f t="shared" si="153"/>
        <v/>
      </c>
      <c r="M448" s="12">
        <v>1.9060375397033218</v>
      </c>
      <c r="N448" s="15" t="str">
        <f t="shared" si="133"/>
        <v/>
      </c>
      <c r="O448" s="15" t="str">
        <f t="shared" si="134"/>
        <v>Enter Trade</v>
      </c>
      <c r="P448" s="15" t="str">
        <f t="shared" si="135"/>
        <v/>
      </c>
      <c r="Q448" s="15">
        <f t="shared" si="136"/>
        <v>1270.7</v>
      </c>
      <c r="R448" s="15" t="str">
        <f t="shared" si="137"/>
        <v/>
      </c>
      <c r="S448" s="15">
        <f t="shared" si="138"/>
        <v>1336.55</v>
      </c>
      <c r="T448" s="18" t="str">
        <f t="shared" si="139"/>
        <v/>
      </c>
      <c r="U448" s="18">
        <f t="shared" si="140"/>
        <v>1.2106730386300314E-2</v>
      </c>
      <c r="V448" s="18" t="str">
        <f t="shared" si="141"/>
        <v/>
      </c>
      <c r="W448" s="18">
        <f t="shared" si="142"/>
        <v>-1.7206514945402471E-2</v>
      </c>
      <c r="X448" s="18" t="str">
        <f t="shared" si="143"/>
        <v/>
      </c>
      <c r="Y448" s="18" t="str">
        <f t="shared" si="144"/>
        <v/>
      </c>
      <c r="Z448" s="18" t="str">
        <f t="shared" si="145"/>
        <v/>
      </c>
      <c r="AA448" s="18" t="str">
        <f t="shared" si="146"/>
        <v/>
      </c>
    </row>
    <row r="449" spans="1:27">
      <c r="A449" s="11">
        <v>42668</v>
      </c>
      <c r="B449" s="12">
        <v>1250.3</v>
      </c>
      <c r="C449" s="12">
        <v>1340.1</v>
      </c>
      <c r="D449" s="9">
        <f t="shared" si="132"/>
        <v>-3.0122976013468038E-2</v>
      </c>
      <c r="E449" s="9">
        <f t="shared" si="147"/>
        <v>-3.5054603366666666E-2</v>
      </c>
      <c r="F449" s="9">
        <f t="shared" si="148"/>
        <v>7.2293571445723077E-3</v>
      </c>
      <c r="G449" s="9">
        <f t="shared" si="149"/>
        <v>-1.8788549791378974E-2</v>
      </c>
      <c r="H449" s="9">
        <f t="shared" si="150"/>
        <v>-5.1320656941954354E-2</v>
      </c>
      <c r="I449" s="9">
        <f t="shared" si="151"/>
        <v>0.68216678946359965</v>
      </c>
      <c r="J449" s="3">
        <f t="shared" si="152"/>
        <v>-1.0486328202287207E-2</v>
      </c>
      <c r="K449" s="3">
        <f t="shared" si="152"/>
        <v>-2.901785714285782E-3</v>
      </c>
      <c r="L449" s="15" t="str">
        <f t="shared" si="153"/>
        <v/>
      </c>
      <c r="M449" s="12">
        <v>1.9060375397033218</v>
      </c>
      <c r="N449" s="15" t="str">
        <f t="shared" si="133"/>
        <v/>
      </c>
      <c r="O449" s="15" t="str">
        <f t="shared" si="134"/>
        <v>Enter Trade</v>
      </c>
      <c r="P449" s="15" t="str">
        <f t="shared" si="135"/>
        <v/>
      </c>
      <c r="Q449" s="15">
        <f t="shared" si="136"/>
        <v>1270.7</v>
      </c>
      <c r="R449" s="15" t="str">
        <f t="shared" si="137"/>
        <v/>
      </c>
      <c r="S449" s="15">
        <f t="shared" si="138"/>
        <v>1336.55</v>
      </c>
      <c r="T449" s="18" t="str">
        <f t="shared" si="139"/>
        <v/>
      </c>
      <c r="U449" s="18">
        <f t="shared" si="140"/>
        <v>1.2106730386300314E-2</v>
      </c>
      <c r="V449" s="18" t="str">
        <f t="shared" si="141"/>
        <v/>
      </c>
      <c r="W449" s="18">
        <f t="shared" si="142"/>
        <v>-1.7206514945402471E-2</v>
      </c>
      <c r="X449" s="18" t="str">
        <f t="shared" si="143"/>
        <v/>
      </c>
      <c r="Y449" s="18" t="str">
        <f t="shared" si="144"/>
        <v/>
      </c>
      <c r="Z449" s="18" t="str">
        <f t="shared" si="145"/>
        <v/>
      </c>
      <c r="AA449" s="18" t="str">
        <f t="shared" si="146"/>
        <v/>
      </c>
    </row>
    <row r="450" spans="1:27">
      <c r="A450" s="11">
        <v>42669</v>
      </c>
      <c r="B450" s="12">
        <v>1239.3</v>
      </c>
      <c r="C450" s="12">
        <v>1334.65</v>
      </c>
      <c r="D450" s="9">
        <f t="shared" si="132"/>
        <v>-3.2190941099742278E-2</v>
      </c>
      <c r="E450" s="9">
        <f t="shared" si="147"/>
        <v>-3.4837804109398823E-2</v>
      </c>
      <c r="F450" s="9">
        <f t="shared" si="148"/>
        <v>7.2139308344590291E-3</v>
      </c>
      <c r="G450" s="9">
        <f t="shared" si="149"/>
        <v>-1.8606459731866008E-2</v>
      </c>
      <c r="H450" s="9">
        <f t="shared" si="150"/>
        <v>-5.1069148486931643E-2</v>
      </c>
      <c r="I450" s="9">
        <f t="shared" si="151"/>
        <v>0.36690995109257007</v>
      </c>
      <c r="J450" s="3">
        <f t="shared" si="152"/>
        <v>-8.7978885067583786E-3</v>
      </c>
      <c r="K450" s="3">
        <f t="shared" si="152"/>
        <v>-4.0668606820385179E-3</v>
      </c>
      <c r="L450" s="15" t="str">
        <f t="shared" si="153"/>
        <v>Exit Trade</v>
      </c>
      <c r="M450" s="12">
        <v>0.36690995109257007</v>
      </c>
      <c r="N450" s="15" t="str">
        <f t="shared" si="133"/>
        <v>Exit Trade</v>
      </c>
      <c r="O450" s="15" t="str">
        <f t="shared" si="134"/>
        <v>Exit Trade</v>
      </c>
      <c r="P450" s="15">
        <f t="shared" si="135"/>
        <v>1239.3</v>
      </c>
      <c r="Q450" s="15">
        <f t="shared" si="136"/>
        <v>1239.3</v>
      </c>
      <c r="R450" s="15">
        <f t="shared" si="137"/>
        <v>1334.65</v>
      </c>
      <c r="S450" s="15">
        <f t="shared" si="138"/>
        <v>1334.65</v>
      </c>
      <c r="T450" s="18">
        <f t="shared" si="139"/>
        <v>-8.7978885067583786E-3</v>
      </c>
      <c r="U450" s="18">
        <f t="shared" si="140"/>
        <v>-8.7978885067583786E-3</v>
      </c>
      <c r="V450" s="18">
        <f t="shared" si="141"/>
        <v>-4.0668606820385179E-3</v>
      </c>
      <c r="W450" s="18">
        <f t="shared" si="142"/>
        <v>-4.0668606820385179E-3</v>
      </c>
      <c r="X450" s="18">
        <f t="shared" si="143"/>
        <v>2.4710789328716509E-2</v>
      </c>
      <c r="Y450" s="18">
        <f t="shared" si="144"/>
        <v>-1.4215704612621227E-3</v>
      </c>
      <c r="Z450" s="18">
        <f t="shared" si="145"/>
        <v>2.3289218867454387E-2</v>
      </c>
      <c r="AA450" s="18">
        <f t="shared" si="146"/>
        <v>1.1644609433727193E-2</v>
      </c>
    </row>
    <row r="451" spans="1:27">
      <c r="A451" s="11">
        <v>42670</v>
      </c>
      <c r="B451" s="12">
        <v>1252.0999999999999</v>
      </c>
      <c r="C451" s="12">
        <v>1378.55</v>
      </c>
      <c r="D451" s="9">
        <f t="shared" ref="D451:D496" si="154">LOG(B451/C451)</f>
        <v>-4.1783507038801328E-2</v>
      </c>
      <c r="E451" s="9">
        <f t="shared" si="147"/>
        <v>-3.4942014452275648E-2</v>
      </c>
      <c r="F451" s="9">
        <f t="shared" si="148"/>
        <v>7.2931530941838544E-3</v>
      </c>
      <c r="G451" s="9">
        <f t="shared" si="149"/>
        <v>-1.8532419990361974E-2</v>
      </c>
      <c r="H451" s="9">
        <f t="shared" si="150"/>
        <v>-5.1351608914189321E-2</v>
      </c>
      <c r="I451" s="9">
        <f t="shared" si="151"/>
        <v>-0.93807061200753283</v>
      </c>
      <c r="J451" s="3">
        <f t="shared" si="152"/>
        <v>1.0328411199870859E-2</v>
      </c>
      <c r="K451" s="3">
        <f t="shared" si="152"/>
        <v>3.2892518637845022E-2</v>
      </c>
      <c r="L451" s="15" t="str">
        <f t="shared" si="153"/>
        <v/>
      </c>
      <c r="M451" s="12">
        <v>0.36690995109257007</v>
      </c>
      <c r="N451" s="15" t="str">
        <f t="shared" si="133"/>
        <v/>
      </c>
      <c r="O451" s="15" t="str">
        <f t="shared" si="134"/>
        <v>Exit Trade</v>
      </c>
      <c r="P451" s="15" t="str">
        <f t="shared" si="135"/>
        <v/>
      </c>
      <c r="Q451" s="15">
        <f t="shared" si="136"/>
        <v>1239.3</v>
      </c>
      <c r="R451" s="15" t="str">
        <f t="shared" si="137"/>
        <v/>
      </c>
      <c r="S451" s="15">
        <f t="shared" si="138"/>
        <v>1334.65</v>
      </c>
      <c r="T451" s="18" t="str">
        <f t="shared" si="139"/>
        <v/>
      </c>
      <c r="U451" s="18">
        <f t="shared" si="140"/>
        <v>-8.7978885067583786E-3</v>
      </c>
      <c r="V451" s="18" t="str">
        <f t="shared" si="141"/>
        <v/>
      </c>
      <c r="W451" s="18">
        <f t="shared" si="142"/>
        <v>-4.0668606820385179E-3</v>
      </c>
      <c r="X451" s="18" t="str">
        <f t="shared" si="143"/>
        <v/>
      </c>
      <c r="Y451" s="18" t="str">
        <f t="shared" si="144"/>
        <v/>
      </c>
      <c r="Z451" s="18" t="str">
        <f t="shared" si="145"/>
        <v/>
      </c>
      <c r="AA451" s="18" t="str">
        <f t="shared" si="146"/>
        <v/>
      </c>
    </row>
    <row r="452" spans="1:27">
      <c r="A452" s="11">
        <v>42671</v>
      </c>
      <c r="B452" s="12">
        <v>1259.05</v>
      </c>
      <c r="C452" s="12">
        <v>1391.7</v>
      </c>
      <c r="D452" s="9">
        <f t="shared" si="154"/>
        <v>-4.3502649876455676E-2</v>
      </c>
      <c r="E452" s="9">
        <f t="shared" si="147"/>
        <v>-3.5055901798355521E-2</v>
      </c>
      <c r="F452" s="9">
        <f t="shared" si="148"/>
        <v>7.4021126012561896E-3</v>
      </c>
      <c r="G452" s="9">
        <f t="shared" si="149"/>
        <v>-1.8401148445529095E-2</v>
      </c>
      <c r="H452" s="9">
        <f t="shared" si="150"/>
        <v>-5.171065515118195E-2</v>
      </c>
      <c r="I452" s="9">
        <f t="shared" si="151"/>
        <v>-1.1411266665501256</v>
      </c>
      <c r="J452" s="3">
        <f t="shared" si="152"/>
        <v>5.5506748662247788E-3</v>
      </c>
      <c r="K452" s="3">
        <f t="shared" si="152"/>
        <v>9.5390083783686418E-3</v>
      </c>
      <c r="L452" s="15" t="str">
        <f t="shared" si="153"/>
        <v/>
      </c>
      <c r="M452" s="12">
        <v>0.36690995109257007</v>
      </c>
      <c r="N452" s="15" t="str">
        <f t="shared" si="133"/>
        <v/>
      </c>
      <c r="O452" s="15" t="str">
        <f t="shared" si="134"/>
        <v>Exit Trade</v>
      </c>
      <c r="P452" s="15" t="str">
        <f t="shared" si="135"/>
        <v/>
      </c>
      <c r="Q452" s="15">
        <f t="shared" si="136"/>
        <v>1239.3</v>
      </c>
      <c r="R452" s="15" t="str">
        <f t="shared" si="137"/>
        <v/>
      </c>
      <c r="S452" s="15">
        <f t="shared" si="138"/>
        <v>1334.65</v>
      </c>
      <c r="T452" s="18" t="str">
        <f t="shared" si="139"/>
        <v/>
      </c>
      <c r="U452" s="18">
        <f t="shared" si="140"/>
        <v>-8.7978885067583786E-3</v>
      </c>
      <c r="V452" s="18" t="str">
        <f t="shared" si="141"/>
        <v/>
      </c>
      <c r="W452" s="18">
        <f t="shared" si="142"/>
        <v>-4.0668606820385179E-3</v>
      </c>
      <c r="X452" s="18" t="str">
        <f t="shared" si="143"/>
        <v/>
      </c>
      <c r="Y452" s="18" t="str">
        <f t="shared" si="144"/>
        <v/>
      </c>
      <c r="Z452" s="18" t="str">
        <f t="shared" si="145"/>
        <v/>
      </c>
      <c r="AA452" s="18" t="str">
        <f t="shared" si="146"/>
        <v/>
      </c>
    </row>
    <row r="453" spans="1:27">
      <c r="A453" s="11">
        <v>42673</v>
      </c>
      <c r="B453" s="12">
        <v>1253.3</v>
      </c>
      <c r="C453" s="12">
        <v>1377.5</v>
      </c>
      <c r="D453" s="9">
        <f t="shared" si="154"/>
        <v>-4.1036567854579355E-2</v>
      </c>
      <c r="E453" s="9">
        <f t="shared" si="147"/>
        <v>-3.5018444677381466E-2</v>
      </c>
      <c r="F453" s="9">
        <f t="shared" si="148"/>
        <v>7.3676855547403445E-3</v>
      </c>
      <c r="G453" s="9">
        <f t="shared" si="149"/>
        <v>-1.844115217921569E-2</v>
      </c>
      <c r="H453" s="9">
        <f t="shared" si="150"/>
        <v>-5.1595737175547246E-2</v>
      </c>
      <c r="I453" s="9">
        <f t="shared" si="151"/>
        <v>-0.81682682200326096</v>
      </c>
      <c r="J453" s="3">
        <f t="shared" si="152"/>
        <v>-4.5669353877923835E-3</v>
      </c>
      <c r="K453" s="3">
        <f t="shared" si="152"/>
        <v>-1.02033484227923E-2</v>
      </c>
      <c r="L453" s="15" t="str">
        <f t="shared" si="153"/>
        <v/>
      </c>
      <c r="M453" s="12">
        <v>0.36690995109257007</v>
      </c>
      <c r="N453" s="15" t="str">
        <f t="shared" si="133"/>
        <v/>
      </c>
      <c r="O453" s="15" t="str">
        <f t="shared" si="134"/>
        <v>Exit Trade</v>
      </c>
      <c r="P453" s="15" t="str">
        <f t="shared" si="135"/>
        <v/>
      </c>
      <c r="Q453" s="15">
        <f t="shared" si="136"/>
        <v>1239.3</v>
      </c>
      <c r="R453" s="15" t="str">
        <f t="shared" si="137"/>
        <v/>
      </c>
      <c r="S453" s="15">
        <f t="shared" si="138"/>
        <v>1334.65</v>
      </c>
      <c r="T453" s="18" t="str">
        <f t="shared" si="139"/>
        <v/>
      </c>
      <c r="U453" s="18">
        <f t="shared" si="140"/>
        <v>-8.7978885067583786E-3</v>
      </c>
      <c r="V453" s="18" t="str">
        <f t="shared" si="141"/>
        <v/>
      </c>
      <c r="W453" s="18">
        <f t="shared" si="142"/>
        <v>-4.0668606820385179E-3</v>
      </c>
      <c r="X453" s="18" t="str">
        <f t="shared" si="143"/>
        <v/>
      </c>
      <c r="Y453" s="18" t="str">
        <f t="shared" si="144"/>
        <v/>
      </c>
      <c r="Z453" s="18" t="str">
        <f t="shared" si="145"/>
        <v/>
      </c>
      <c r="AA453" s="18" t="str">
        <f t="shared" si="146"/>
        <v/>
      </c>
    </row>
    <row r="454" spans="1:27">
      <c r="A454" s="11">
        <v>42675</v>
      </c>
      <c r="B454" s="12">
        <v>1259.8</v>
      </c>
      <c r="C454" s="12">
        <v>1417.2</v>
      </c>
      <c r="D454" s="9">
        <f t="shared" si="154"/>
        <v>-5.1129539647285796E-2</v>
      </c>
      <c r="E454" s="9">
        <f t="shared" si="147"/>
        <v>-3.5653406071814178E-2</v>
      </c>
      <c r="F454" s="9">
        <f t="shared" si="148"/>
        <v>7.9068775560344438E-3</v>
      </c>
      <c r="G454" s="9">
        <f t="shared" si="149"/>
        <v>-1.7862931570736679E-2</v>
      </c>
      <c r="H454" s="9">
        <f t="shared" si="150"/>
        <v>-5.3443880572891678E-2</v>
      </c>
      <c r="I454" s="9">
        <f t="shared" si="151"/>
        <v>-1.9573002700238351</v>
      </c>
      <c r="J454" s="3">
        <f t="shared" si="152"/>
        <v>5.1863081464932582E-3</v>
      </c>
      <c r="K454" s="3">
        <f t="shared" si="152"/>
        <v>2.8820326678765912E-2</v>
      </c>
      <c r="L454" s="15" t="str">
        <f t="shared" si="153"/>
        <v>Enter Trade</v>
      </c>
      <c r="M454" s="12">
        <v>-1.9573002700238351</v>
      </c>
      <c r="N454" s="15" t="str">
        <f t="shared" si="133"/>
        <v>Enter Trade</v>
      </c>
      <c r="O454" s="15" t="str">
        <f t="shared" si="134"/>
        <v>Enter Trade</v>
      </c>
      <c r="P454" s="15">
        <f t="shared" si="135"/>
        <v>1259.8</v>
      </c>
      <c r="Q454" s="15">
        <f t="shared" si="136"/>
        <v>1259.8</v>
      </c>
      <c r="R454" s="15">
        <f t="shared" si="137"/>
        <v>1417.2</v>
      </c>
      <c r="S454" s="15">
        <f t="shared" si="138"/>
        <v>1417.2</v>
      </c>
      <c r="T454" s="18">
        <f t="shared" si="139"/>
        <v>5.1863081464932582E-3</v>
      </c>
      <c r="U454" s="18">
        <f t="shared" si="140"/>
        <v>5.1863081464932582E-3</v>
      </c>
      <c r="V454" s="18">
        <f t="shared" si="141"/>
        <v>2.8820326678765912E-2</v>
      </c>
      <c r="W454" s="18">
        <f t="shared" si="142"/>
        <v>2.8820326678765912E-2</v>
      </c>
      <c r="X454" s="18" t="str">
        <f t="shared" si="143"/>
        <v/>
      </c>
      <c r="Y454" s="18" t="str">
        <f t="shared" si="144"/>
        <v/>
      </c>
      <c r="Z454" s="18" t="str">
        <f t="shared" si="145"/>
        <v/>
      </c>
      <c r="AA454" s="18" t="str">
        <f t="shared" si="146"/>
        <v/>
      </c>
    </row>
    <row r="455" spans="1:27">
      <c r="A455" s="11">
        <v>42676</v>
      </c>
      <c r="B455" s="12">
        <v>1246.1500000000001</v>
      </c>
      <c r="C455" s="12">
        <v>1404.35</v>
      </c>
      <c r="D455" s="9">
        <f t="shared" si="154"/>
        <v>-5.1905036776811284E-2</v>
      </c>
      <c r="E455" s="9">
        <f t="shared" si="147"/>
        <v>-3.6275288918126335E-2</v>
      </c>
      <c r="F455" s="9">
        <f t="shared" si="148"/>
        <v>8.4277306925945022E-3</v>
      </c>
      <c r="G455" s="9">
        <f t="shared" si="149"/>
        <v>-1.7312894859788704E-2</v>
      </c>
      <c r="H455" s="9">
        <f t="shared" si="150"/>
        <v>-5.5237682976463962E-2</v>
      </c>
      <c r="I455" s="9">
        <f t="shared" si="151"/>
        <v>-1.8545618540491455</v>
      </c>
      <c r="J455" s="3">
        <f t="shared" si="152"/>
        <v>-1.083505318304482E-2</v>
      </c>
      <c r="K455" s="3">
        <f t="shared" si="152"/>
        <v>-9.0671747106972449E-3</v>
      </c>
      <c r="L455" s="15" t="str">
        <f t="shared" si="153"/>
        <v>Enter Trade</v>
      </c>
      <c r="M455" s="12">
        <v>-1.9573002700238351</v>
      </c>
      <c r="N455" s="15" t="str">
        <f t="shared" si="133"/>
        <v/>
      </c>
      <c r="O455" s="15" t="str">
        <f t="shared" si="134"/>
        <v>Enter Trade</v>
      </c>
      <c r="P455" s="15" t="str">
        <f t="shared" si="135"/>
        <v/>
      </c>
      <c r="Q455" s="15">
        <f t="shared" si="136"/>
        <v>1259.8</v>
      </c>
      <c r="R455" s="15" t="str">
        <f t="shared" si="137"/>
        <v/>
      </c>
      <c r="S455" s="15">
        <f t="shared" si="138"/>
        <v>1417.2</v>
      </c>
      <c r="T455" s="18" t="str">
        <f t="shared" si="139"/>
        <v/>
      </c>
      <c r="U455" s="18">
        <f t="shared" si="140"/>
        <v>5.1863081464932582E-3</v>
      </c>
      <c r="V455" s="18" t="str">
        <f t="shared" si="141"/>
        <v/>
      </c>
      <c r="W455" s="18">
        <f t="shared" si="142"/>
        <v>2.8820326678765912E-2</v>
      </c>
      <c r="X455" s="18" t="str">
        <f t="shared" si="143"/>
        <v/>
      </c>
      <c r="Y455" s="18" t="str">
        <f t="shared" si="144"/>
        <v/>
      </c>
      <c r="Z455" s="18" t="str">
        <f t="shared" si="145"/>
        <v/>
      </c>
      <c r="AA455" s="18" t="str">
        <f t="shared" si="146"/>
        <v/>
      </c>
    </row>
    <row r="456" spans="1:27">
      <c r="A456" s="11">
        <v>42677</v>
      </c>
      <c r="B456" s="12">
        <v>1254.95</v>
      </c>
      <c r="C456" s="12">
        <v>1401.6</v>
      </c>
      <c r="D456" s="9">
        <f t="shared" si="154"/>
        <v>-4.7997665920630476E-2</v>
      </c>
      <c r="E456" s="9">
        <f t="shared" si="147"/>
        <v>-3.6744720369491356E-2</v>
      </c>
      <c r="F456" s="9">
        <f t="shared" si="148"/>
        <v>8.6801469194632934E-3</v>
      </c>
      <c r="G456" s="9">
        <f t="shared" si="149"/>
        <v>-1.7214389800698945E-2</v>
      </c>
      <c r="H456" s="9">
        <f t="shared" si="150"/>
        <v>-5.6275050938283763E-2</v>
      </c>
      <c r="I456" s="9">
        <f t="shared" si="151"/>
        <v>-1.2964003553795731</v>
      </c>
      <c r="J456" s="3">
        <f t="shared" si="152"/>
        <v>7.061750190586971E-3</v>
      </c>
      <c r="K456" s="3">
        <f t="shared" si="152"/>
        <v>-1.958201303093958E-3</v>
      </c>
      <c r="L456" s="15" t="str">
        <f t="shared" si="153"/>
        <v/>
      </c>
      <c r="M456" s="12">
        <v>-1.9573002700238351</v>
      </c>
      <c r="N456" s="15" t="str">
        <f t="shared" si="133"/>
        <v/>
      </c>
      <c r="O456" s="15" t="str">
        <f t="shared" si="134"/>
        <v>Enter Trade</v>
      </c>
      <c r="P456" s="15" t="str">
        <f t="shared" si="135"/>
        <v/>
      </c>
      <c r="Q456" s="15">
        <f t="shared" si="136"/>
        <v>1259.8</v>
      </c>
      <c r="R456" s="15" t="str">
        <f t="shared" si="137"/>
        <v/>
      </c>
      <c r="S456" s="15">
        <f t="shared" si="138"/>
        <v>1417.2</v>
      </c>
      <c r="T456" s="18" t="str">
        <f t="shared" si="139"/>
        <v/>
      </c>
      <c r="U456" s="18">
        <f t="shared" si="140"/>
        <v>5.1863081464932582E-3</v>
      </c>
      <c r="V456" s="18" t="str">
        <f t="shared" si="141"/>
        <v/>
      </c>
      <c r="W456" s="18">
        <f t="shared" si="142"/>
        <v>2.8820326678765912E-2</v>
      </c>
      <c r="X456" s="18" t="str">
        <f t="shared" si="143"/>
        <v/>
      </c>
      <c r="Y456" s="18" t="str">
        <f t="shared" si="144"/>
        <v/>
      </c>
      <c r="Z456" s="18" t="str">
        <f t="shared" si="145"/>
        <v/>
      </c>
      <c r="AA456" s="18" t="str">
        <f t="shared" si="146"/>
        <v/>
      </c>
    </row>
    <row r="457" spans="1:27">
      <c r="A457" s="11">
        <v>42678</v>
      </c>
      <c r="B457" s="12">
        <v>1243.7</v>
      </c>
      <c r="C457" s="12">
        <v>1386.15</v>
      </c>
      <c r="D457" s="9">
        <f t="shared" si="154"/>
        <v>-4.7094594971715198E-2</v>
      </c>
      <c r="E457" s="9">
        <f t="shared" si="147"/>
        <v>-3.7242877059378433E-2</v>
      </c>
      <c r="F457" s="9">
        <f t="shared" si="148"/>
        <v>8.8348179548683684E-3</v>
      </c>
      <c r="G457" s="9">
        <f t="shared" si="149"/>
        <v>-1.7364536660924603E-2</v>
      </c>
      <c r="H457" s="9">
        <f t="shared" si="150"/>
        <v>-5.712121745783226E-2</v>
      </c>
      <c r="I457" s="9">
        <f t="shared" si="151"/>
        <v>-1.115101404767264</v>
      </c>
      <c r="J457" s="3">
        <f t="shared" si="152"/>
        <v>-8.9645005777122585E-3</v>
      </c>
      <c r="K457" s="3">
        <f t="shared" si="152"/>
        <v>-1.1023116438356035E-2</v>
      </c>
      <c r="L457" s="15" t="str">
        <f t="shared" si="153"/>
        <v/>
      </c>
      <c r="M457" s="12">
        <v>-1.9573002700238351</v>
      </c>
      <c r="N457" s="15" t="str">
        <f t="shared" si="133"/>
        <v/>
      </c>
      <c r="O457" s="15" t="str">
        <f t="shared" si="134"/>
        <v>Enter Trade</v>
      </c>
      <c r="P457" s="15" t="str">
        <f t="shared" si="135"/>
        <v/>
      </c>
      <c r="Q457" s="15">
        <f t="shared" si="136"/>
        <v>1259.8</v>
      </c>
      <c r="R457" s="15" t="str">
        <f t="shared" si="137"/>
        <v/>
      </c>
      <c r="S457" s="15">
        <f t="shared" si="138"/>
        <v>1417.2</v>
      </c>
      <c r="T457" s="18" t="str">
        <f t="shared" si="139"/>
        <v/>
      </c>
      <c r="U457" s="18">
        <f t="shared" si="140"/>
        <v>5.1863081464932582E-3</v>
      </c>
      <c r="V457" s="18" t="str">
        <f t="shared" si="141"/>
        <v/>
      </c>
      <c r="W457" s="18">
        <f t="shared" si="142"/>
        <v>2.8820326678765912E-2</v>
      </c>
      <c r="X457" s="18" t="str">
        <f t="shared" si="143"/>
        <v/>
      </c>
      <c r="Y457" s="18" t="str">
        <f t="shared" si="144"/>
        <v/>
      </c>
      <c r="Z457" s="18" t="str">
        <f t="shared" si="145"/>
        <v/>
      </c>
      <c r="AA457" s="18" t="str">
        <f t="shared" si="146"/>
        <v/>
      </c>
    </row>
    <row r="458" spans="1:27">
      <c r="A458" s="11">
        <v>42681</v>
      </c>
      <c r="B458" s="12">
        <v>1249.45</v>
      </c>
      <c r="C458" s="12">
        <v>1381.4</v>
      </c>
      <c r="D458" s="9">
        <f t="shared" si="154"/>
        <v>-4.3600570286150719E-2</v>
      </c>
      <c r="E458" s="9">
        <f t="shared" si="147"/>
        <v>-3.756367486328941E-2</v>
      </c>
      <c r="F458" s="9">
        <f t="shared" si="148"/>
        <v>8.8867022649983061E-3</v>
      </c>
      <c r="G458" s="9">
        <f t="shared" si="149"/>
        <v>-1.756859476704322E-2</v>
      </c>
      <c r="H458" s="9">
        <f t="shared" si="150"/>
        <v>-5.75587549595356E-2</v>
      </c>
      <c r="I458" s="9">
        <f t="shared" si="151"/>
        <v>-0.67931784399243167</v>
      </c>
      <c r="J458" s="3">
        <f t="shared" si="152"/>
        <v>4.6233014392538388E-3</v>
      </c>
      <c r="K458" s="3">
        <f t="shared" si="152"/>
        <v>-3.4267575659199939E-3</v>
      </c>
      <c r="L458" s="15" t="str">
        <f t="shared" si="153"/>
        <v/>
      </c>
      <c r="M458" s="12">
        <v>-1.9573002700238351</v>
      </c>
      <c r="N458" s="15" t="str">
        <f t="shared" si="133"/>
        <v/>
      </c>
      <c r="O458" s="15" t="str">
        <f t="shared" si="134"/>
        <v>Enter Trade</v>
      </c>
      <c r="P458" s="15" t="str">
        <f t="shared" si="135"/>
        <v/>
      </c>
      <c r="Q458" s="15">
        <f t="shared" si="136"/>
        <v>1259.8</v>
      </c>
      <c r="R458" s="15" t="str">
        <f t="shared" si="137"/>
        <v/>
      </c>
      <c r="S458" s="15">
        <f t="shared" si="138"/>
        <v>1417.2</v>
      </c>
      <c r="T458" s="18" t="str">
        <f t="shared" si="139"/>
        <v/>
      </c>
      <c r="U458" s="18">
        <f t="shared" si="140"/>
        <v>5.1863081464932582E-3</v>
      </c>
      <c r="V458" s="18" t="str">
        <f t="shared" si="141"/>
        <v/>
      </c>
      <c r="W458" s="18">
        <f t="shared" si="142"/>
        <v>2.8820326678765912E-2</v>
      </c>
      <c r="X458" s="18" t="str">
        <f t="shared" si="143"/>
        <v/>
      </c>
      <c r="Y458" s="18" t="str">
        <f t="shared" si="144"/>
        <v/>
      </c>
      <c r="Z458" s="18" t="str">
        <f t="shared" si="145"/>
        <v/>
      </c>
      <c r="AA458" s="18" t="str">
        <f t="shared" si="146"/>
        <v/>
      </c>
    </row>
    <row r="459" spans="1:27">
      <c r="A459" s="11">
        <v>42682</v>
      </c>
      <c r="B459" s="12">
        <v>1254.3</v>
      </c>
      <c r="C459" s="12">
        <v>1391.35</v>
      </c>
      <c r="D459" s="9">
        <f t="shared" si="154"/>
        <v>-4.5034970086134711E-2</v>
      </c>
      <c r="E459" s="9">
        <f t="shared" si="147"/>
        <v>-3.7875512038232521E-2</v>
      </c>
      <c r="F459" s="9">
        <f t="shared" si="148"/>
        <v>8.9819455671447911E-3</v>
      </c>
      <c r="G459" s="9">
        <f t="shared" si="149"/>
        <v>-1.7666134512156741E-2</v>
      </c>
      <c r="H459" s="9">
        <f t="shared" si="150"/>
        <v>-5.8084889564308302E-2</v>
      </c>
      <c r="I459" s="9">
        <f t="shared" si="151"/>
        <v>-0.79709434825466885</v>
      </c>
      <c r="J459" s="3">
        <f t="shared" si="152"/>
        <v>3.8817079514985864E-3</v>
      </c>
      <c r="K459" s="3">
        <f t="shared" si="152"/>
        <v>7.2028377008830297E-3</v>
      </c>
      <c r="L459" s="15" t="str">
        <f t="shared" si="153"/>
        <v/>
      </c>
      <c r="M459" s="12">
        <v>-1.9573002700238351</v>
      </c>
      <c r="N459" s="15" t="str">
        <f t="shared" si="133"/>
        <v/>
      </c>
      <c r="O459" s="15" t="str">
        <f t="shared" si="134"/>
        <v>Enter Trade</v>
      </c>
      <c r="P459" s="15" t="str">
        <f t="shared" si="135"/>
        <v/>
      </c>
      <c r="Q459" s="15">
        <f t="shared" si="136"/>
        <v>1259.8</v>
      </c>
      <c r="R459" s="15" t="str">
        <f t="shared" si="137"/>
        <v/>
      </c>
      <c r="S459" s="15">
        <f t="shared" si="138"/>
        <v>1417.2</v>
      </c>
      <c r="T459" s="18" t="str">
        <f t="shared" si="139"/>
        <v/>
      </c>
      <c r="U459" s="18">
        <f t="shared" si="140"/>
        <v>5.1863081464932582E-3</v>
      </c>
      <c r="V459" s="18" t="str">
        <f t="shared" si="141"/>
        <v/>
      </c>
      <c r="W459" s="18">
        <f t="shared" si="142"/>
        <v>2.8820326678765912E-2</v>
      </c>
      <c r="X459" s="18" t="str">
        <f t="shared" si="143"/>
        <v/>
      </c>
      <c r="Y459" s="18" t="str">
        <f t="shared" si="144"/>
        <v/>
      </c>
      <c r="Z459" s="18" t="str">
        <f t="shared" si="145"/>
        <v/>
      </c>
      <c r="AA459" s="18" t="str">
        <f t="shared" si="146"/>
        <v/>
      </c>
    </row>
    <row r="460" spans="1:27">
      <c r="A460" s="11">
        <v>42683</v>
      </c>
      <c r="B460" s="12">
        <v>1251.25</v>
      </c>
      <c r="C460" s="12">
        <v>1350.8</v>
      </c>
      <c r="D460" s="9">
        <f t="shared" si="154"/>
        <v>-3.324696147599885E-2</v>
      </c>
      <c r="E460" s="9">
        <f t="shared" si="147"/>
        <v>-3.7739816795018061E-2</v>
      </c>
      <c r="F460" s="9">
        <f t="shared" si="148"/>
        <v>9.0213255038019864E-3</v>
      </c>
      <c r="G460" s="9">
        <f t="shared" si="149"/>
        <v>-1.7441834411463592E-2</v>
      </c>
      <c r="H460" s="9">
        <f t="shared" si="150"/>
        <v>-5.8037799178572533E-2</v>
      </c>
      <c r="I460" s="9">
        <f t="shared" si="151"/>
        <v>0.49802607356598788</v>
      </c>
      <c r="J460" s="3">
        <f t="shared" si="152"/>
        <v>-2.4316351749979707E-3</v>
      </c>
      <c r="K460" s="3">
        <f t="shared" si="152"/>
        <v>-2.9144356200812131E-2</v>
      </c>
      <c r="L460" s="15" t="str">
        <f t="shared" si="153"/>
        <v>Exit Trade</v>
      </c>
      <c r="M460" s="12">
        <v>0.49802607356598788</v>
      </c>
      <c r="N460" s="15" t="str">
        <f t="shared" si="133"/>
        <v>Exit Trade</v>
      </c>
      <c r="O460" s="15" t="str">
        <f t="shared" si="134"/>
        <v>Exit Trade</v>
      </c>
      <c r="P460" s="15">
        <f t="shared" si="135"/>
        <v>1251.25</v>
      </c>
      <c r="Q460" s="15">
        <f t="shared" si="136"/>
        <v>1251.25</v>
      </c>
      <c r="R460" s="15">
        <f t="shared" si="137"/>
        <v>1350.8</v>
      </c>
      <c r="S460" s="15">
        <f t="shared" si="138"/>
        <v>1350.8</v>
      </c>
      <c r="T460" s="18">
        <f t="shared" si="139"/>
        <v>-2.4316351749979707E-3</v>
      </c>
      <c r="U460" s="18">
        <f t="shared" si="140"/>
        <v>-2.4316351749979707E-3</v>
      </c>
      <c r="V460" s="18">
        <f t="shared" si="141"/>
        <v>-2.9144356200812131E-2</v>
      </c>
      <c r="W460" s="18">
        <f t="shared" si="142"/>
        <v>-2.9144356200812131E-2</v>
      </c>
      <c r="X460" s="18">
        <f t="shared" si="143"/>
        <v>-6.7867915542149104E-3</v>
      </c>
      <c r="Y460" s="18">
        <f t="shared" si="144"/>
        <v>4.6852949477843686E-2</v>
      </c>
      <c r="Z460" s="18">
        <f t="shared" si="145"/>
        <v>4.0066157923628776E-2</v>
      </c>
      <c r="AA460" s="18">
        <f t="shared" si="146"/>
        <v>2.0033078961814388E-2</v>
      </c>
    </row>
    <row r="461" spans="1:27">
      <c r="A461" s="11">
        <v>42684</v>
      </c>
      <c r="B461" s="12">
        <v>1278.55</v>
      </c>
      <c r="C461" s="12">
        <v>1324.55</v>
      </c>
      <c r="D461" s="9">
        <f t="shared" si="154"/>
        <v>-1.5350640419293885E-2</v>
      </c>
      <c r="E461" s="9">
        <f t="shared" si="147"/>
        <v>-3.6962825902537612E-2</v>
      </c>
      <c r="F461" s="9">
        <f t="shared" si="148"/>
        <v>9.9002986054892682E-3</v>
      </c>
      <c r="G461" s="9">
        <f t="shared" si="149"/>
        <v>-1.4687154040186758E-2</v>
      </c>
      <c r="H461" s="9">
        <f t="shared" si="150"/>
        <v>-5.9238497764888466E-2</v>
      </c>
      <c r="I461" s="9">
        <f t="shared" si="151"/>
        <v>2.1829831951998648</v>
      </c>
      <c r="J461" s="3">
        <f t="shared" si="152"/>
        <v>2.1818181818181782E-2</v>
      </c>
      <c r="K461" s="3">
        <f t="shared" si="152"/>
        <v>-1.9432928634883034E-2</v>
      </c>
      <c r="L461" s="15" t="str">
        <f t="shared" si="153"/>
        <v>Enter Trade</v>
      </c>
      <c r="M461" s="12">
        <v>2.1829831951998648</v>
      </c>
      <c r="N461" s="15" t="str">
        <f t="shared" si="133"/>
        <v>Enter Trade</v>
      </c>
      <c r="O461" s="15" t="str">
        <f t="shared" si="134"/>
        <v>Enter Trade</v>
      </c>
      <c r="P461" s="15">
        <f t="shared" si="135"/>
        <v>1278.55</v>
      </c>
      <c r="Q461" s="15">
        <f t="shared" si="136"/>
        <v>1278.55</v>
      </c>
      <c r="R461" s="15">
        <f t="shared" si="137"/>
        <v>1324.55</v>
      </c>
      <c r="S461" s="15">
        <f t="shared" si="138"/>
        <v>1324.55</v>
      </c>
      <c r="T461" s="18">
        <f t="shared" si="139"/>
        <v>2.1818181818181782E-2</v>
      </c>
      <c r="U461" s="18">
        <f t="shared" si="140"/>
        <v>2.1818181818181782E-2</v>
      </c>
      <c r="V461" s="18">
        <f t="shared" si="141"/>
        <v>-1.9432928634883034E-2</v>
      </c>
      <c r="W461" s="18">
        <f t="shared" si="142"/>
        <v>-1.9432928634883034E-2</v>
      </c>
      <c r="X461" s="18" t="str">
        <f t="shared" si="143"/>
        <v/>
      </c>
      <c r="Y461" s="18" t="str">
        <f t="shared" si="144"/>
        <v/>
      </c>
      <c r="Z461" s="18" t="str">
        <f t="shared" si="145"/>
        <v/>
      </c>
      <c r="AA461" s="18" t="str">
        <f t="shared" si="146"/>
        <v/>
      </c>
    </row>
    <row r="462" spans="1:27">
      <c r="A462" s="11">
        <v>42685</v>
      </c>
      <c r="B462" s="12">
        <v>1275.8</v>
      </c>
      <c r="C462" s="12">
        <v>1268.3499999999999</v>
      </c>
      <c r="D462" s="9">
        <f t="shared" si="154"/>
        <v>2.543484572998897E-3</v>
      </c>
      <c r="E462" s="9">
        <f t="shared" si="147"/>
        <v>-3.5510738926233729E-2</v>
      </c>
      <c r="F462" s="9">
        <f t="shared" si="148"/>
        <v>1.2210085954651863E-2</v>
      </c>
      <c r="G462" s="9">
        <f t="shared" si="149"/>
        <v>-8.0380455282670349E-3</v>
      </c>
      <c r="H462" s="9">
        <f t="shared" si="150"/>
        <v>-6.2983432324200422E-2</v>
      </c>
      <c r="I462" s="9">
        <f t="shared" si="151"/>
        <v>3.1166220811684395</v>
      </c>
      <c r="J462" s="3">
        <f t="shared" si="152"/>
        <v>-2.1508740369950334E-3</v>
      </c>
      <c r="K462" s="3">
        <f t="shared" si="152"/>
        <v>-4.2429504359971344E-2</v>
      </c>
      <c r="L462" s="15" t="str">
        <f t="shared" si="153"/>
        <v>Enter Trade</v>
      </c>
      <c r="M462" s="12">
        <v>2.1829831951998648</v>
      </c>
      <c r="N462" s="15" t="str">
        <f t="shared" si="133"/>
        <v/>
      </c>
      <c r="O462" s="15" t="str">
        <f t="shared" si="134"/>
        <v>Enter Trade</v>
      </c>
      <c r="P462" s="15" t="str">
        <f t="shared" si="135"/>
        <v/>
      </c>
      <c r="Q462" s="15">
        <f t="shared" si="136"/>
        <v>1278.55</v>
      </c>
      <c r="R462" s="15" t="str">
        <f t="shared" si="137"/>
        <v/>
      </c>
      <c r="S462" s="15">
        <f t="shared" si="138"/>
        <v>1324.55</v>
      </c>
      <c r="T462" s="18" t="str">
        <f t="shared" si="139"/>
        <v/>
      </c>
      <c r="U462" s="18">
        <f t="shared" si="140"/>
        <v>2.1818181818181782E-2</v>
      </c>
      <c r="V462" s="18" t="str">
        <f t="shared" si="141"/>
        <v/>
      </c>
      <c r="W462" s="18">
        <f t="shared" si="142"/>
        <v>-1.9432928634883034E-2</v>
      </c>
      <c r="X462" s="18" t="str">
        <f t="shared" si="143"/>
        <v/>
      </c>
      <c r="Y462" s="18" t="str">
        <f t="shared" si="144"/>
        <v/>
      </c>
      <c r="Z462" s="18" t="str">
        <f t="shared" si="145"/>
        <v/>
      </c>
      <c r="AA462" s="18" t="str">
        <f t="shared" si="146"/>
        <v/>
      </c>
    </row>
    <row r="463" spans="1:27">
      <c r="A463" s="11">
        <v>42689</v>
      </c>
      <c r="B463" s="12">
        <v>1254.75</v>
      </c>
      <c r="C463" s="12">
        <v>1225.75</v>
      </c>
      <c r="D463" s="9">
        <f t="shared" si="154"/>
        <v>1.0155302435878711E-2</v>
      </c>
      <c r="E463" s="9">
        <f t="shared" si="147"/>
        <v>-3.3832188700010896E-2</v>
      </c>
      <c r="F463" s="9">
        <f t="shared" si="148"/>
        <v>1.4741871768008855E-2</v>
      </c>
      <c r="G463" s="9">
        <f t="shared" si="149"/>
        <v>-6.6297722199097631E-4</v>
      </c>
      <c r="H463" s="9">
        <f t="shared" si="150"/>
        <v>-6.7001400178030815E-2</v>
      </c>
      <c r="I463" s="9">
        <f t="shared" si="151"/>
        <v>2.9838470872705796</v>
      </c>
      <c r="J463" s="3">
        <f t="shared" si="152"/>
        <v>-1.6499451324659003E-2</v>
      </c>
      <c r="K463" s="3">
        <f t="shared" si="152"/>
        <v>-3.3586943666968828E-2</v>
      </c>
      <c r="L463" s="15" t="str">
        <f t="shared" si="153"/>
        <v>Enter Trade</v>
      </c>
      <c r="M463" s="12">
        <v>2.1829831951998648</v>
      </c>
      <c r="N463" s="15" t="str">
        <f t="shared" si="133"/>
        <v/>
      </c>
      <c r="O463" s="15" t="str">
        <f t="shared" si="134"/>
        <v>Enter Trade</v>
      </c>
      <c r="P463" s="15" t="str">
        <f t="shared" si="135"/>
        <v/>
      </c>
      <c r="Q463" s="15">
        <f t="shared" si="136"/>
        <v>1278.55</v>
      </c>
      <c r="R463" s="15" t="str">
        <f t="shared" si="137"/>
        <v/>
      </c>
      <c r="S463" s="15">
        <f t="shared" si="138"/>
        <v>1324.55</v>
      </c>
      <c r="T463" s="18" t="str">
        <f t="shared" si="139"/>
        <v/>
      </c>
      <c r="U463" s="18">
        <f t="shared" si="140"/>
        <v>2.1818181818181782E-2</v>
      </c>
      <c r="V463" s="18" t="str">
        <f t="shared" si="141"/>
        <v/>
      </c>
      <c r="W463" s="18">
        <f t="shared" si="142"/>
        <v>-1.9432928634883034E-2</v>
      </c>
      <c r="X463" s="18" t="str">
        <f t="shared" si="143"/>
        <v/>
      </c>
      <c r="Y463" s="18" t="str">
        <f t="shared" si="144"/>
        <v/>
      </c>
      <c r="Z463" s="18" t="str">
        <f t="shared" si="145"/>
        <v/>
      </c>
      <c r="AA463" s="18" t="str">
        <f t="shared" si="146"/>
        <v/>
      </c>
    </row>
    <row r="464" spans="1:27">
      <c r="A464" s="11">
        <v>42690</v>
      </c>
      <c r="B464" s="12">
        <v>1244.3499999999999</v>
      </c>
      <c r="C464" s="12">
        <v>1255.4000000000001</v>
      </c>
      <c r="D464" s="9">
        <f t="shared" si="154"/>
        <v>-3.8395721836800979E-3</v>
      </c>
      <c r="E464" s="9">
        <f t="shared" si="147"/>
        <v>-3.2649702339265382E-2</v>
      </c>
      <c r="F464" s="9">
        <f t="shared" si="148"/>
        <v>1.5679898725164763E-2</v>
      </c>
      <c r="G464" s="9">
        <f t="shared" si="149"/>
        <v>2.6300697923553329E-3</v>
      </c>
      <c r="H464" s="9">
        <f t="shared" si="150"/>
        <v>-6.7929474470886098E-2</v>
      </c>
      <c r="I464" s="9">
        <f t="shared" si="151"/>
        <v>1.8373926171696335</v>
      </c>
      <c r="J464" s="3">
        <f t="shared" si="152"/>
        <v>-8.2885036859932978E-3</v>
      </c>
      <c r="K464" s="3">
        <f t="shared" si="152"/>
        <v>2.4189271874362709E-2</v>
      </c>
      <c r="L464" s="15" t="str">
        <f t="shared" si="153"/>
        <v>Enter Trade</v>
      </c>
      <c r="M464" s="12">
        <v>2.1829831951998648</v>
      </c>
      <c r="N464" s="15" t="str">
        <f t="shared" ref="N464:N496" si="155">IF(M464&lt;&gt;M463,L464,"")</f>
        <v/>
      </c>
      <c r="O464" s="15" t="str">
        <f t="shared" ref="O464:O496" si="156">IF(M464&lt;&gt;M463,N464,O463)</f>
        <v>Enter Trade</v>
      </c>
      <c r="P464" s="15" t="str">
        <f t="shared" ref="P464:P496" si="157">IF(OR(N464="Enter Trade",N464="Exit Trade"),B464,"")</f>
        <v/>
      </c>
      <c r="Q464" s="15">
        <f t="shared" ref="Q464:Q496" si="158">IF(M464&lt;&gt;M463,P464,Q463)</f>
        <v>1278.55</v>
      </c>
      <c r="R464" s="15" t="str">
        <f t="shared" ref="R464:R496" si="159">IF(OR(N464="Enter Trade",N464="Exit Trade"),C464,"")</f>
        <v/>
      </c>
      <c r="S464" s="15">
        <f t="shared" ref="S464:S496" si="160">IF(M464&lt;&gt;M463,R464,S463)</f>
        <v>1324.55</v>
      </c>
      <c r="T464" s="18" t="str">
        <f t="shared" ref="T464:T496" si="161">IF(OR(N464="Enter Trade",N464="Exit Trade"),J464,"")</f>
        <v/>
      </c>
      <c r="U464" s="18">
        <f t="shared" ref="U464:U496" si="162">IF(M464&lt;&gt;M463,T464,U463)</f>
        <v>2.1818181818181782E-2</v>
      </c>
      <c r="V464" s="18" t="str">
        <f t="shared" ref="V464:V496" si="163">IF(OR(N464="Enter Trade",N464="Exit Trade"),K464,"")</f>
        <v/>
      </c>
      <c r="W464" s="18">
        <f t="shared" ref="W464:W496" si="164">IF(M464&lt;&gt;M463,V464,W463)</f>
        <v>-1.9432928634883034E-2</v>
      </c>
      <c r="X464" s="18" t="str">
        <f t="shared" si="143"/>
        <v/>
      </c>
      <c r="Y464" s="18" t="str">
        <f t="shared" si="144"/>
        <v/>
      </c>
      <c r="Z464" s="18" t="str">
        <f t="shared" si="145"/>
        <v/>
      </c>
      <c r="AA464" s="18" t="str">
        <f t="shared" si="146"/>
        <v/>
      </c>
    </row>
    <row r="465" spans="1:27">
      <c r="A465" s="11">
        <v>42691</v>
      </c>
      <c r="B465" s="12">
        <v>1230.2</v>
      </c>
      <c r="C465" s="12">
        <v>1250.2</v>
      </c>
      <c r="D465" s="9">
        <f t="shared" si="154"/>
        <v>-7.0037718790554784E-3</v>
      </c>
      <c r="E465" s="9">
        <f t="shared" si="147"/>
        <v>-3.1405788383417045E-2</v>
      </c>
      <c r="F465" s="9">
        <f t="shared" si="148"/>
        <v>1.6193855743115361E-2</v>
      </c>
      <c r="G465" s="9">
        <f t="shared" si="149"/>
        <v>5.0303870385925153E-3</v>
      </c>
      <c r="H465" s="9">
        <f t="shared" si="150"/>
        <v>-6.7841963805426606E-2</v>
      </c>
      <c r="I465" s="9">
        <f t="shared" si="151"/>
        <v>1.5068688329359616</v>
      </c>
      <c r="J465" s="3">
        <f t="shared" si="152"/>
        <v>-1.1371398722224346E-2</v>
      </c>
      <c r="K465" s="3">
        <f t="shared" si="152"/>
        <v>-4.142106101640947E-3</v>
      </c>
      <c r="L465" s="15" t="str">
        <f t="shared" si="153"/>
        <v>Enter Trade</v>
      </c>
      <c r="M465" s="12">
        <v>2.1829831951998648</v>
      </c>
      <c r="N465" s="15" t="str">
        <f t="shared" si="155"/>
        <v/>
      </c>
      <c r="O465" s="15" t="str">
        <f t="shared" si="156"/>
        <v>Enter Trade</v>
      </c>
      <c r="P465" s="15" t="str">
        <f t="shared" si="157"/>
        <v/>
      </c>
      <c r="Q465" s="15">
        <f t="shared" si="158"/>
        <v>1278.55</v>
      </c>
      <c r="R465" s="15" t="str">
        <f t="shared" si="159"/>
        <v/>
      </c>
      <c r="S465" s="15">
        <f t="shared" si="160"/>
        <v>1324.55</v>
      </c>
      <c r="T465" s="18" t="str">
        <f t="shared" si="161"/>
        <v/>
      </c>
      <c r="U465" s="18">
        <f t="shared" si="162"/>
        <v>2.1818181818181782E-2</v>
      </c>
      <c r="V465" s="18" t="str">
        <f t="shared" si="163"/>
        <v/>
      </c>
      <c r="W465" s="18">
        <f t="shared" si="164"/>
        <v>-1.9432928634883034E-2</v>
      </c>
      <c r="X465" s="18" t="str">
        <f t="shared" si="143"/>
        <v/>
      </c>
      <c r="Y465" s="18" t="str">
        <f t="shared" si="144"/>
        <v/>
      </c>
      <c r="Z465" s="18" t="str">
        <f t="shared" si="145"/>
        <v/>
      </c>
      <c r="AA465" s="18" t="str">
        <f t="shared" si="146"/>
        <v/>
      </c>
    </row>
    <row r="466" spans="1:27">
      <c r="A466" s="11">
        <v>42692</v>
      </c>
      <c r="B466" s="12">
        <v>1211.4000000000001</v>
      </c>
      <c r="C466" s="12">
        <v>1249.8</v>
      </c>
      <c r="D466" s="9">
        <f t="shared" si="154"/>
        <v>-1.3552951004106509E-2</v>
      </c>
      <c r="E466" s="9">
        <f t="shared" si="147"/>
        <v>-3.0336682532022978E-2</v>
      </c>
      <c r="F466" s="9">
        <f t="shared" si="148"/>
        <v>1.6281154873495306E-2</v>
      </c>
      <c r="G466" s="9">
        <f t="shared" si="149"/>
        <v>6.2959159333414588E-3</v>
      </c>
      <c r="H466" s="9">
        <f t="shared" si="150"/>
        <v>-6.6969280997387415E-2</v>
      </c>
      <c r="I466" s="9">
        <f t="shared" si="151"/>
        <v>1.0308686121056023</v>
      </c>
      <c r="J466" s="3">
        <f t="shared" si="152"/>
        <v>-1.5282067956429812E-2</v>
      </c>
      <c r="K466" s="3">
        <f t="shared" si="152"/>
        <v>-3.1994880819076222E-4</v>
      </c>
      <c r="L466" s="15" t="str">
        <f t="shared" si="153"/>
        <v/>
      </c>
      <c r="M466" s="12">
        <v>2.1829831951998648</v>
      </c>
      <c r="N466" s="15" t="str">
        <f t="shared" si="155"/>
        <v/>
      </c>
      <c r="O466" s="15" t="str">
        <f t="shared" si="156"/>
        <v>Enter Trade</v>
      </c>
      <c r="P466" s="15" t="str">
        <f t="shared" si="157"/>
        <v/>
      </c>
      <c r="Q466" s="15">
        <f t="shared" si="158"/>
        <v>1278.55</v>
      </c>
      <c r="R466" s="15" t="str">
        <f t="shared" si="159"/>
        <v/>
      </c>
      <c r="S466" s="15">
        <f t="shared" si="160"/>
        <v>1324.55</v>
      </c>
      <c r="T466" s="18" t="str">
        <f t="shared" si="161"/>
        <v/>
      </c>
      <c r="U466" s="18">
        <f t="shared" si="162"/>
        <v>2.1818181818181782E-2</v>
      </c>
      <c r="V466" s="18" t="str">
        <f t="shared" si="163"/>
        <v/>
      </c>
      <c r="W466" s="18">
        <f t="shared" si="164"/>
        <v>-1.9432928634883034E-2</v>
      </c>
      <c r="X466" s="18" t="str">
        <f t="shared" si="143"/>
        <v/>
      </c>
      <c r="Y466" s="18" t="str">
        <f t="shared" si="144"/>
        <v/>
      </c>
      <c r="Z466" s="18" t="str">
        <f t="shared" si="145"/>
        <v/>
      </c>
      <c r="AA466" s="18" t="str">
        <f t="shared" si="146"/>
        <v/>
      </c>
    </row>
    <row r="467" spans="1:27">
      <c r="A467" s="11">
        <v>42695</v>
      </c>
      <c r="B467" s="12">
        <v>1198.7</v>
      </c>
      <c r="C467" s="12">
        <v>1221.95</v>
      </c>
      <c r="D467" s="9">
        <f t="shared" si="154"/>
        <v>-8.3429303913911523E-3</v>
      </c>
      <c r="E467" s="9">
        <f t="shared" si="147"/>
        <v>-2.9148915581675254E-2</v>
      </c>
      <c r="F467" s="9">
        <f t="shared" si="148"/>
        <v>1.6549378804343255E-2</v>
      </c>
      <c r="G467" s="9">
        <f t="shared" si="149"/>
        <v>8.0871867280970719E-3</v>
      </c>
      <c r="H467" s="9">
        <f t="shared" si="150"/>
        <v>-6.6385017891447573E-2</v>
      </c>
      <c r="I467" s="9">
        <f t="shared" si="151"/>
        <v>1.2572064145890316</v>
      </c>
      <c r="J467" s="3">
        <f t="shared" si="152"/>
        <v>-1.048373782400532E-2</v>
      </c>
      <c r="K467" s="3">
        <f t="shared" si="152"/>
        <v>-2.2283565370459203E-2</v>
      </c>
      <c r="L467" s="15" t="str">
        <f t="shared" si="153"/>
        <v/>
      </c>
      <c r="M467" s="12">
        <v>2.1829831951998648</v>
      </c>
      <c r="N467" s="15" t="str">
        <f t="shared" si="155"/>
        <v/>
      </c>
      <c r="O467" s="15" t="str">
        <f t="shared" si="156"/>
        <v>Enter Trade</v>
      </c>
      <c r="P467" s="15" t="str">
        <f t="shared" si="157"/>
        <v/>
      </c>
      <c r="Q467" s="15">
        <f t="shared" si="158"/>
        <v>1278.55</v>
      </c>
      <c r="R467" s="15" t="str">
        <f t="shared" si="159"/>
        <v/>
      </c>
      <c r="S467" s="15">
        <f t="shared" si="160"/>
        <v>1324.55</v>
      </c>
      <c r="T467" s="18" t="str">
        <f t="shared" si="161"/>
        <v/>
      </c>
      <c r="U467" s="18">
        <f t="shared" si="162"/>
        <v>2.1818181818181782E-2</v>
      </c>
      <c r="V467" s="18" t="str">
        <f t="shared" si="163"/>
        <v/>
      </c>
      <c r="W467" s="18">
        <f t="shared" si="164"/>
        <v>-1.9432928634883034E-2</v>
      </c>
      <c r="X467" s="18" t="str">
        <f t="shared" si="143"/>
        <v/>
      </c>
      <c r="Y467" s="18" t="str">
        <f t="shared" si="144"/>
        <v/>
      </c>
      <c r="Z467" s="18" t="str">
        <f t="shared" si="145"/>
        <v/>
      </c>
      <c r="AA467" s="18" t="str">
        <f t="shared" si="146"/>
        <v/>
      </c>
    </row>
    <row r="468" spans="1:27">
      <c r="A468" s="11">
        <v>42696</v>
      </c>
      <c r="B468" s="12">
        <v>1198.05</v>
      </c>
      <c r="C468" s="12">
        <v>1249.7</v>
      </c>
      <c r="D468" s="9">
        <f t="shared" si="154"/>
        <v>-1.8330826334564312E-2</v>
      </c>
      <c r="E468" s="9">
        <f t="shared" si="147"/>
        <v>-2.8218328498637906E-2</v>
      </c>
      <c r="F468" s="9">
        <f t="shared" si="148"/>
        <v>1.6338270933389409E-2</v>
      </c>
      <c r="G468" s="9">
        <f t="shared" si="149"/>
        <v>8.542781101488265E-3</v>
      </c>
      <c r="H468" s="9">
        <f t="shared" si="150"/>
        <v>-6.4979438098764081E-2</v>
      </c>
      <c r="I468" s="9">
        <f t="shared" si="151"/>
        <v>0.60517432991438413</v>
      </c>
      <c r="J468" s="3">
        <f t="shared" si="152"/>
        <v>-5.4225410861774494E-4</v>
      </c>
      <c r="K468" s="3">
        <f t="shared" si="152"/>
        <v>2.2709603502598305E-2</v>
      </c>
      <c r="L468" s="15" t="str">
        <f t="shared" si="153"/>
        <v/>
      </c>
      <c r="M468" s="12">
        <v>2.1829831951998648</v>
      </c>
      <c r="N468" s="15" t="str">
        <f t="shared" si="155"/>
        <v/>
      </c>
      <c r="O468" s="15" t="str">
        <f t="shared" si="156"/>
        <v>Enter Trade</v>
      </c>
      <c r="P468" s="15" t="str">
        <f t="shared" si="157"/>
        <v/>
      </c>
      <c r="Q468" s="15">
        <f t="shared" si="158"/>
        <v>1278.55</v>
      </c>
      <c r="R468" s="15" t="str">
        <f t="shared" si="159"/>
        <v/>
      </c>
      <c r="S468" s="15">
        <f t="shared" si="160"/>
        <v>1324.55</v>
      </c>
      <c r="T468" s="18" t="str">
        <f t="shared" si="161"/>
        <v/>
      </c>
      <c r="U468" s="18">
        <f t="shared" si="162"/>
        <v>2.1818181818181782E-2</v>
      </c>
      <c r="V468" s="18" t="str">
        <f t="shared" si="163"/>
        <v/>
      </c>
      <c r="W468" s="18">
        <f t="shared" si="164"/>
        <v>-1.9432928634883034E-2</v>
      </c>
      <c r="X468" s="18" t="str">
        <f t="shared" si="143"/>
        <v/>
      </c>
      <c r="Y468" s="18" t="str">
        <f t="shared" si="144"/>
        <v/>
      </c>
      <c r="Z468" s="18" t="str">
        <f t="shared" si="145"/>
        <v/>
      </c>
      <c r="AA468" s="18" t="str">
        <f t="shared" si="146"/>
        <v/>
      </c>
    </row>
    <row r="469" spans="1:27">
      <c r="A469" s="11">
        <v>42697</v>
      </c>
      <c r="B469" s="12">
        <v>1184.75</v>
      </c>
      <c r="C469" s="12">
        <v>1226.9000000000001</v>
      </c>
      <c r="D469" s="9">
        <f t="shared" si="154"/>
        <v>-1.5182449089854302E-2</v>
      </c>
      <c r="E469" s="9">
        <f t="shared" si="147"/>
        <v>-2.739571672084325E-2</v>
      </c>
      <c r="F469" s="9">
        <f t="shared" si="148"/>
        <v>1.6353129052525464E-2</v>
      </c>
      <c r="G469" s="9">
        <f t="shared" si="149"/>
        <v>9.3988236473390406E-3</v>
      </c>
      <c r="H469" s="9">
        <f t="shared" si="150"/>
        <v>-6.4190257089025538E-2</v>
      </c>
      <c r="I469" s="9">
        <f t="shared" si="151"/>
        <v>0.74684591503928821</v>
      </c>
      <c r="J469" s="3">
        <f t="shared" si="152"/>
        <v>-1.1101373064563212E-2</v>
      </c>
      <c r="K469" s="3">
        <f t="shared" si="152"/>
        <v>-1.8244378650876174E-2</v>
      </c>
      <c r="L469" s="15" t="str">
        <f t="shared" si="153"/>
        <v/>
      </c>
      <c r="M469" s="12">
        <v>2.1829831951998648</v>
      </c>
      <c r="N469" s="15" t="str">
        <f t="shared" si="155"/>
        <v/>
      </c>
      <c r="O469" s="15" t="str">
        <f t="shared" si="156"/>
        <v>Enter Trade</v>
      </c>
      <c r="P469" s="15" t="str">
        <f t="shared" si="157"/>
        <v/>
      </c>
      <c r="Q469" s="15">
        <f t="shared" si="158"/>
        <v>1278.55</v>
      </c>
      <c r="R469" s="15" t="str">
        <f t="shared" si="159"/>
        <v/>
      </c>
      <c r="S469" s="15">
        <f t="shared" si="160"/>
        <v>1324.55</v>
      </c>
      <c r="T469" s="18" t="str">
        <f t="shared" si="161"/>
        <v/>
      </c>
      <c r="U469" s="18">
        <f t="shared" si="162"/>
        <v>2.1818181818181782E-2</v>
      </c>
      <c r="V469" s="18" t="str">
        <f t="shared" si="163"/>
        <v/>
      </c>
      <c r="W469" s="18">
        <f t="shared" si="164"/>
        <v>-1.9432928634883034E-2</v>
      </c>
      <c r="X469" s="18" t="str">
        <f t="shared" si="143"/>
        <v/>
      </c>
      <c r="Y469" s="18" t="str">
        <f t="shared" si="144"/>
        <v/>
      </c>
      <c r="Z469" s="18" t="str">
        <f t="shared" si="145"/>
        <v/>
      </c>
      <c r="AA469" s="18" t="str">
        <f t="shared" si="146"/>
        <v/>
      </c>
    </row>
    <row r="470" spans="1:27">
      <c r="A470" s="11">
        <v>42698</v>
      </c>
      <c r="B470" s="12">
        <v>1165.5</v>
      </c>
      <c r="C470" s="12">
        <v>1217.6500000000001</v>
      </c>
      <c r="D470" s="9">
        <f t="shared" si="154"/>
        <v>-1.9010195241269102E-2</v>
      </c>
      <c r="E470" s="9">
        <f t="shared" si="147"/>
        <v>-2.6869916059788349E-2</v>
      </c>
      <c r="F470" s="9">
        <f t="shared" si="148"/>
        <v>1.6360963989155521E-2</v>
      </c>
      <c r="G470" s="9">
        <f t="shared" si="149"/>
        <v>9.9422529158115711E-3</v>
      </c>
      <c r="H470" s="9">
        <f t="shared" si="150"/>
        <v>-6.3682085035388275E-2</v>
      </c>
      <c r="I470" s="9">
        <f t="shared" si="151"/>
        <v>0.48039472635774255</v>
      </c>
      <c r="J470" s="3">
        <f t="shared" si="152"/>
        <v>-1.6248153618906941E-2</v>
      </c>
      <c r="K470" s="3">
        <f t="shared" si="152"/>
        <v>-7.5393267584970246E-3</v>
      </c>
      <c r="L470" s="15" t="str">
        <f t="shared" si="153"/>
        <v>Exit Trade</v>
      </c>
      <c r="M470" s="12">
        <v>0.48039472635774255</v>
      </c>
      <c r="N470" s="15" t="str">
        <f t="shared" si="155"/>
        <v>Exit Trade</v>
      </c>
      <c r="O470" s="15" t="str">
        <f t="shared" si="156"/>
        <v>Exit Trade</v>
      </c>
      <c r="P470" s="15">
        <f t="shared" si="157"/>
        <v>1165.5</v>
      </c>
      <c r="Q470" s="15">
        <f t="shared" si="158"/>
        <v>1165.5</v>
      </c>
      <c r="R470" s="15">
        <f t="shared" si="159"/>
        <v>1217.6500000000001</v>
      </c>
      <c r="S470" s="15">
        <f t="shared" si="160"/>
        <v>1217.6500000000001</v>
      </c>
      <c r="T470" s="18">
        <f t="shared" si="161"/>
        <v>-1.6248153618906941E-2</v>
      </c>
      <c r="U470" s="18">
        <f t="shared" si="162"/>
        <v>-1.6248153618906941E-2</v>
      </c>
      <c r="V470" s="18">
        <f t="shared" si="163"/>
        <v>-7.5393267584970246E-3</v>
      </c>
      <c r="W470" s="18">
        <f t="shared" si="164"/>
        <v>-7.5393267584970246E-3</v>
      </c>
      <c r="X470" s="18">
        <f t="shared" si="143"/>
        <v>8.8420476320832164E-2</v>
      </c>
      <c r="Y470" s="18">
        <f t="shared" si="144"/>
        <v>-8.0706655090407975E-2</v>
      </c>
      <c r="Z470" s="18">
        <f t="shared" si="145"/>
        <v>7.7138212304241893E-3</v>
      </c>
      <c r="AA470" s="18">
        <f t="shared" si="146"/>
        <v>3.8569106152120947E-3</v>
      </c>
    </row>
    <row r="471" spans="1:27">
      <c r="A471" s="11">
        <v>42699</v>
      </c>
      <c r="B471" s="12">
        <v>1189.3</v>
      </c>
      <c r="C471" s="12">
        <v>1244.05</v>
      </c>
      <c r="D471" s="9">
        <f t="shared" si="154"/>
        <v>-1.9546416686704603E-2</v>
      </c>
      <c r="E471" s="9">
        <f t="shared" si="147"/>
        <v>-2.6673771136818347E-2</v>
      </c>
      <c r="F471" s="9">
        <f t="shared" si="148"/>
        <v>1.6413998900804472E-2</v>
      </c>
      <c r="G471" s="9">
        <f t="shared" si="149"/>
        <v>1.0257726389991714E-2</v>
      </c>
      <c r="H471" s="9">
        <f t="shared" si="150"/>
        <v>-6.3605268663628409E-2</v>
      </c>
      <c r="I471" s="9">
        <f t="shared" si="151"/>
        <v>0.4342241335086493</v>
      </c>
      <c r="J471" s="3">
        <f t="shared" si="152"/>
        <v>2.0420420420420381E-2</v>
      </c>
      <c r="K471" s="3">
        <f t="shared" si="152"/>
        <v>2.1681107050465949E-2</v>
      </c>
      <c r="L471" s="15" t="str">
        <f t="shared" si="153"/>
        <v>Exit Trade</v>
      </c>
      <c r="M471" s="12">
        <v>0.48039472635774255</v>
      </c>
      <c r="N471" s="15" t="str">
        <f t="shared" si="155"/>
        <v/>
      </c>
      <c r="O471" s="15" t="str">
        <f t="shared" si="156"/>
        <v>Exit Trade</v>
      </c>
      <c r="P471" s="15" t="str">
        <f t="shared" si="157"/>
        <v/>
      </c>
      <c r="Q471" s="15">
        <f t="shared" si="158"/>
        <v>1165.5</v>
      </c>
      <c r="R471" s="15" t="str">
        <f t="shared" si="159"/>
        <v/>
      </c>
      <c r="S471" s="15">
        <f t="shared" si="160"/>
        <v>1217.6500000000001</v>
      </c>
      <c r="T471" s="18" t="str">
        <f t="shared" si="161"/>
        <v/>
      </c>
      <c r="U471" s="18">
        <f t="shared" si="162"/>
        <v>-1.6248153618906941E-2</v>
      </c>
      <c r="V471" s="18" t="str">
        <f t="shared" si="163"/>
        <v/>
      </c>
      <c r="W471" s="18">
        <f t="shared" si="164"/>
        <v>-7.5393267584970246E-3</v>
      </c>
      <c r="X471" s="18" t="str">
        <f t="shared" si="143"/>
        <v/>
      </c>
      <c r="Y471" s="18" t="str">
        <f t="shared" si="144"/>
        <v/>
      </c>
      <c r="Z471" s="18" t="str">
        <f t="shared" si="145"/>
        <v/>
      </c>
      <c r="AA471" s="18" t="str">
        <f t="shared" si="146"/>
        <v/>
      </c>
    </row>
    <row r="472" spans="1:27">
      <c r="A472" s="11">
        <v>42702</v>
      </c>
      <c r="B472" s="12">
        <v>1184.45</v>
      </c>
      <c r="C472" s="12">
        <v>1246.7</v>
      </c>
      <c r="D472" s="9">
        <f t="shared" si="154"/>
        <v>-2.2245227202522273E-2</v>
      </c>
      <c r="E472" s="9">
        <f t="shared" si="147"/>
        <v>-2.6805883162077625E-2</v>
      </c>
      <c r="F472" s="9">
        <f t="shared" si="148"/>
        <v>1.6359986686354595E-2</v>
      </c>
      <c r="G472" s="9">
        <f t="shared" si="149"/>
        <v>1.0004086882220216E-2</v>
      </c>
      <c r="H472" s="9">
        <f t="shared" si="150"/>
        <v>-6.3615853206375472E-2</v>
      </c>
      <c r="I472" s="9">
        <f t="shared" si="151"/>
        <v>0.27876892854437757</v>
      </c>
      <c r="J472" s="3">
        <f t="shared" si="152"/>
        <v>-4.0780290927435545E-3</v>
      </c>
      <c r="K472" s="3">
        <f t="shared" si="152"/>
        <v>2.1301394638479892E-3</v>
      </c>
      <c r="L472" s="15" t="str">
        <f t="shared" si="153"/>
        <v>Exit Trade</v>
      </c>
      <c r="M472" s="12">
        <v>0.48039472635774255</v>
      </c>
      <c r="N472" s="15" t="str">
        <f t="shared" si="155"/>
        <v/>
      </c>
      <c r="O472" s="15" t="str">
        <f t="shared" si="156"/>
        <v>Exit Trade</v>
      </c>
      <c r="P472" s="15" t="str">
        <f t="shared" si="157"/>
        <v/>
      </c>
      <c r="Q472" s="15">
        <f t="shared" si="158"/>
        <v>1165.5</v>
      </c>
      <c r="R472" s="15" t="str">
        <f t="shared" si="159"/>
        <v/>
      </c>
      <c r="S472" s="15">
        <f t="shared" si="160"/>
        <v>1217.6500000000001</v>
      </c>
      <c r="T472" s="18" t="str">
        <f t="shared" si="161"/>
        <v/>
      </c>
      <c r="U472" s="18">
        <f t="shared" si="162"/>
        <v>-1.6248153618906941E-2</v>
      </c>
      <c r="V472" s="18" t="str">
        <f t="shared" si="163"/>
        <v/>
      </c>
      <c r="W472" s="18">
        <f t="shared" si="164"/>
        <v>-7.5393267584970246E-3</v>
      </c>
      <c r="X472" s="18" t="str">
        <f t="shared" si="143"/>
        <v/>
      </c>
      <c r="Y472" s="18" t="str">
        <f t="shared" si="144"/>
        <v/>
      </c>
      <c r="Z472" s="18" t="str">
        <f t="shared" si="145"/>
        <v/>
      </c>
      <c r="AA472" s="18" t="str">
        <f t="shared" si="146"/>
        <v/>
      </c>
    </row>
    <row r="473" spans="1:27">
      <c r="A473" s="11">
        <v>42703</v>
      </c>
      <c r="B473" s="12">
        <v>1178.75</v>
      </c>
      <c r="C473" s="12">
        <v>1255.8</v>
      </c>
      <c r="D473" s="9">
        <f t="shared" si="154"/>
        <v>-2.7498772976945324E-2</v>
      </c>
      <c r="E473" s="9">
        <f t="shared" si="147"/>
        <v>-2.6989878428146572E-2</v>
      </c>
      <c r="F473" s="9">
        <f t="shared" si="148"/>
        <v>1.6334848102925261E-2</v>
      </c>
      <c r="G473" s="9">
        <f t="shared" si="149"/>
        <v>9.7635298034352662E-3</v>
      </c>
      <c r="H473" s="9">
        <f t="shared" si="150"/>
        <v>-6.3743286659728407E-2</v>
      </c>
      <c r="I473" s="9">
        <f t="shared" si="151"/>
        <v>-3.1153919864588084E-2</v>
      </c>
      <c r="J473" s="3">
        <f t="shared" si="152"/>
        <v>-4.8123601671662339E-3</v>
      </c>
      <c r="K473" s="3">
        <f t="shared" si="152"/>
        <v>7.2992700729926276E-3</v>
      </c>
      <c r="L473" s="15" t="str">
        <f t="shared" si="153"/>
        <v>Exit Trade</v>
      </c>
      <c r="M473" s="12">
        <v>0.48039472635774255</v>
      </c>
      <c r="N473" s="15" t="str">
        <f t="shared" si="155"/>
        <v/>
      </c>
      <c r="O473" s="15" t="str">
        <f t="shared" si="156"/>
        <v>Exit Trade</v>
      </c>
      <c r="P473" s="15" t="str">
        <f t="shared" si="157"/>
        <v/>
      </c>
      <c r="Q473" s="15">
        <f t="shared" si="158"/>
        <v>1165.5</v>
      </c>
      <c r="R473" s="15" t="str">
        <f t="shared" si="159"/>
        <v/>
      </c>
      <c r="S473" s="15">
        <f t="shared" si="160"/>
        <v>1217.6500000000001</v>
      </c>
      <c r="T473" s="18" t="str">
        <f t="shared" si="161"/>
        <v/>
      </c>
      <c r="U473" s="18">
        <f t="shared" si="162"/>
        <v>-1.6248153618906941E-2</v>
      </c>
      <c r="V473" s="18" t="str">
        <f t="shared" si="163"/>
        <v/>
      </c>
      <c r="W473" s="18">
        <f t="shared" si="164"/>
        <v>-7.5393267584970246E-3</v>
      </c>
      <c r="X473" s="18" t="str">
        <f t="shared" ref="X473:X496" si="165">IF(AND(O472="Enter Trade",O473="Exit Trade",U472&gt;W472),1-Q473/Q472,IF(AND(O472="Enter Trade",O473="Exit Trade",U472&lt;W472),Q473/Q472-1,""))</f>
        <v/>
      </c>
      <c r="Y473" s="18" t="str">
        <f t="shared" ref="Y473:Y496" si="166">IF(AND(O472="Enter Trade",O473="Exit Trade",U472&gt;W472),S473/S472-1,IF(AND(O472="Enter Trade",O473="Exit Trade",U472&lt;W472),1-S473/S472,""))</f>
        <v/>
      </c>
      <c r="Z473" s="18" t="str">
        <f t="shared" ref="Z473:Z496" si="167">IF(AND(X473&lt;&gt;"",Y473&lt;&gt;""),(X473+Y473),"")</f>
        <v/>
      </c>
      <c r="AA473" s="18" t="str">
        <f t="shared" ref="AA473:AA496" si="168">IF(AND(X473&lt;&gt;"",Y473&lt;&gt;""),(X473+Y473)/2,"")</f>
        <v/>
      </c>
    </row>
    <row r="474" spans="1:27">
      <c r="A474" s="11">
        <v>42704</v>
      </c>
      <c r="B474" s="12">
        <v>1199.5999999999999</v>
      </c>
      <c r="C474" s="12">
        <v>1263.0999999999999</v>
      </c>
      <c r="D474" s="9">
        <f t="shared" si="154"/>
        <v>-2.2401278051359681E-2</v>
      </c>
      <c r="E474" s="9">
        <f t="shared" si="147"/>
        <v>-2.665690230147057E-2</v>
      </c>
      <c r="F474" s="9">
        <f t="shared" si="148"/>
        <v>1.632277052714436E-2</v>
      </c>
      <c r="G474" s="9">
        <f t="shared" si="149"/>
        <v>1.0069331384604242E-2</v>
      </c>
      <c r="H474" s="9">
        <f t="shared" si="150"/>
        <v>-6.3383135987545386E-2</v>
      </c>
      <c r="I474" s="9">
        <f t="shared" si="151"/>
        <v>0.26071702981022082</v>
      </c>
      <c r="J474" s="3">
        <f t="shared" si="152"/>
        <v>1.7688229056203528E-2</v>
      </c>
      <c r="K474" s="3">
        <f t="shared" si="152"/>
        <v>5.8130275521579506E-3</v>
      </c>
      <c r="L474" s="15" t="str">
        <f t="shared" si="153"/>
        <v>Exit Trade</v>
      </c>
      <c r="M474" s="12">
        <v>0.48039472635774255</v>
      </c>
      <c r="N474" s="15" t="str">
        <f t="shared" si="155"/>
        <v/>
      </c>
      <c r="O474" s="15" t="str">
        <f t="shared" si="156"/>
        <v>Exit Trade</v>
      </c>
      <c r="P474" s="15" t="str">
        <f t="shared" si="157"/>
        <v/>
      </c>
      <c r="Q474" s="15">
        <f t="shared" si="158"/>
        <v>1165.5</v>
      </c>
      <c r="R474" s="15" t="str">
        <f t="shared" si="159"/>
        <v/>
      </c>
      <c r="S474" s="15">
        <f t="shared" si="160"/>
        <v>1217.6500000000001</v>
      </c>
      <c r="T474" s="18" t="str">
        <f t="shared" si="161"/>
        <v/>
      </c>
      <c r="U474" s="18">
        <f t="shared" si="162"/>
        <v>-1.6248153618906941E-2</v>
      </c>
      <c r="V474" s="18" t="str">
        <f t="shared" si="163"/>
        <v/>
      </c>
      <c r="W474" s="18">
        <f t="shared" si="164"/>
        <v>-7.5393267584970246E-3</v>
      </c>
      <c r="X474" s="18" t="str">
        <f t="shared" si="165"/>
        <v/>
      </c>
      <c r="Y474" s="18" t="str">
        <f t="shared" si="166"/>
        <v/>
      </c>
      <c r="Z474" s="18" t="str">
        <f t="shared" si="167"/>
        <v/>
      </c>
      <c r="AA474" s="18" t="str">
        <f t="shared" si="168"/>
        <v/>
      </c>
    </row>
    <row r="475" spans="1:27">
      <c r="A475" s="11">
        <v>42705</v>
      </c>
      <c r="B475" s="12">
        <v>1197.25</v>
      </c>
      <c r="C475" s="12">
        <v>1270</v>
      </c>
      <c r="D475" s="9">
        <f t="shared" si="154"/>
        <v>-2.5618875241311546E-2</v>
      </c>
      <c r="E475" s="9">
        <f t="shared" si="147"/>
        <v>-2.6577544733836191E-2</v>
      </c>
      <c r="F475" s="9">
        <f t="shared" si="148"/>
        <v>1.6321804773684199E-2</v>
      </c>
      <c r="G475" s="9">
        <f t="shared" si="149"/>
        <v>1.0146516006953255E-2</v>
      </c>
      <c r="H475" s="9">
        <f t="shared" si="150"/>
        <v>-6.3301605474625641E-2</v>
      </c>
      <c r="I475" s="9">
        <f t="shared" si="151"/>
        <v>5.8735507856969155E-2</v>
      </c>
      <c r="J475" s="3">
        <f t="shared" si="152"/>
        <v>-1.9589863287761832E-3</v>
      </c>
      <c r="K475" s="3">
        <f t="shared" si="152"/>
        <v>5.4627503760589754E-3</v>
      </c>
      <c r="L475" s="15" t="str">
        <f t="shared" si="153"/>
        <v>Exit Trade</v>
      </c>
      <c r="M475" s="12">
        <v>0.48039472635774255</v>
      </c>
      <c r="N475" s="15" t="str">
        <f t="shared" si="155"/>
        <v/>
      </c>
      <c r="O475" s="15" t="str">
        <f t="shared" si="156"/>
        <v>Exit Trade</v>
      </c>
      <c r="P475" s="15" t="str">
        <f t="shared" si="157"/>
        <v/>
      </c>
      <c r="Q475" s="15">
        <f t="shared" si="158"/>
        <v>1165.5</v>
      </c>
      <c r="R475" s="15" t="str">
        <f t="shared" si="159"/>
        <v/>
      </c>
      <c r="S475" s="15">
        <f t="shared" si="160"/>
        <v>1217.6500000000001</v>
      </c>
      <c r="T475" s="18" t="str">
        <f t="shared" si="161"/>
        <v/>
      </c>
      <c r="U475" s="18">
        <f t="shared" si="162"/>
        <v>-1.6248153618906941E-2</v>
      </c>
      <c r="V475" s="18" t="str">
        <f t="shared" si="163"/>
        <v/>
      </c>
      <c r="W475" s="18">
        <f t="shared" si="164"/>
        <v>-7.5393267584970246E-3</v>
      </c>
      <c r="X475" s="18" t="str">
        <f t="shared" si="165"/>
        <v/>
      </c>
      <c r="Y475" s="18" t="str">
        <f t="shared" si="166"/>
        <v/>
      </c>
      <c r="Z475" s="18" t="str">
        <f t="shared" si="167"/>
        <v/>
      </c>
      <c r="AA475" s="18" t="str">
        <f t="shared" si="168"/>
        <v/>
      </c>
    </row>
    <row r="476" spans="1:27">
      <c r="A476" s="11">
        <v>42706</v>
      </c>
      <c r="B476" s="12">
        <v>1189.0999999999999</v>
      </c>
      <c r="C476" s="12">
        <v>1236.8</v>
      </c>
      <c r="D476" s="9">
        <f t="shared" si="154"/>
        <v>-1.7081097462714311E-2</v>
      </c>
      <c r="E476" s="9">
        <f t="shared" si="147"/>
        <v>-2.5990040505297678E-2</v>
      </c>
      <c r="F476" s="9">
        <f t="shared" si="148"/>
        <v>1.6336325361786249E-2</v>
      </c>
      <c r="G476" s="9">
        <f t="shared" si="149"/>
        <v>1.0766691558721384E-2</v>
      </c>
      <c r="H476" s="9">
        <f t="shared" si="150"/>
        <v>-6.2746772569316739E-2</v>
      </c>
      <c r="I476" s="9">
        <f t="shared" si="151"/>
        <v>0.54534559304401875</v>
      </c>
      <c r="J476" s="3">
        <f t="shared" si="152"/>
        <v>-6.8072666527459521E-3</v>
      </c>
      <c r="K476" s="3">
        <f t="shared" si="152"/>
        <v>-2.6141732283464603E-2</v>
      </c>
      <c r="L476" s="15" t="str">
        <f t="shared" si="153"/>
        <v/>
      </c>
      <c r="M476" s="12">
        <v>0.48039472635774255</v>
      </c>
      <c r="N476" s="15" t="str">
        <f t="shared" si="155"/>
        <v/>
      </c>
      <c r="O476" s="15" t="str">
        <f t="shared" si="156"/>
        <v>Exit Trade</v>
      </c>
      <c r="P476" s="15" t="str">
        <f t="shared" si="157"/>
        <v/>
      </c>
      <c r="Q476" s="15">
        <f t="shared" si="158"/>
        <v>1165.5</v>
      </c>
      <c r="R476" s="15" t="str">
        <f t="shared" si="159"/>
        <v/>
      </c>
      <c r="S476" s="15">
        <f t="shared" si="160"/>
        <v>1217.6500000000001</v>
      </c>
      <c r="T476" s="18" t="str">
        <f t="shared" si="161"/>
        <v/>
      </c>
      <c r="U476" s="18">
        <f t="shared" si="162"/>
        <v>-1.6248153618906941E-2</v>
      </c>
      <c r="V476" s="18" t="str">
        <f t="shared" si="163"/>
        <v/>
      </c>
      <c r="W476" s="18">
        <f t="shared" si="164"/>
        <v>-7.5393267584970246E-3</v>
      </c>
      <c r="X476" s="18" t="str">
        <f t="shared" si="165"/>
        <v/>
      </c>
      <c r="Y476" s="18" t="str">
        <f t="shared" si="166"/>
        <v/>
      </c>
      <c r="Z476" s="18" t="str">
        <f t="shared" si="167"/>
        <v/>
      </c>
      <c r="AA476" s="18" t="str">
        <f t="shared" si="168"/>
        <v/>
      </c>
    </row>
    <row r="477" spans="1:27">
      <c r="A477" s="11">
        <v>42709</v>
      </c>
      <c r="B477" s="12">
        <v>1196.3499999999999</v>
      </c>
      <c r="C477" s="12">
        <v>1215.55</v>
      </c>
      <c r="D477" s="9">
        <f t="shared" si="154"/>
        <v>-6.9145737346052363E-3</v>
      </c>
      <c r="E477" s="9">
        <f t="shared" si="147"/>
        <v>-2.5489120285717808E-2</v>
      </c>
      <c r="F477" s="9">
        <f t="shared" si="148"/>
        <v>1.6691264380448496E-2</v>
      </c>
      <c r="G477" s="9">
        <f t="shared" si="149"/>
        <v>1.2066224570291308E-2</v>
      </c>
      <c r="H477" s="9">
        <f t="shared" si="150"/>
        <v>-6.304446514172693E-2</v>
      </c>
      <c r="I477" s="9">
        <f t="shared" si="151"/>
        <v>1.1128304080348805</v>
      </c>
      <c r="J477" s="3">
        <f t="shared" si="152"/>
        <v>6.0970481877049877E-3</v>
      </c>
      <c r="K477" s="3">
        <f t="shared" si="152"/>
        <v>-1.718143596377749E-2</v>
      </c>
      <c r="L477" s="15" t="str">
        <f t="shared" si="153"/>
        <v/>
      </c>
      <c r="M477" s="12">
        <v>0.48039472635774255</v>
      </c>
      <c r="N477" s="15" t="str">
        <f t="shared" si="155"/>
        <v/>
      </c>
      <c r="O477" s="15" t="str">
        <f t="shared" si="156"/>
        <v>Exit Trade</v>
      </c>
      <c r="P477" s="15" t="str">
        <f t="shared" si="157"/>
        <v/>
      </c>
      <c r="Q477" s="15">
        <f t="shared" si="158"/>
        <v>1165.5</v>
      </c>
      <c r="R477" s="15" t="str">
        <f t="shared" si="159"/>
        <v/>
      </c>
      <c r="S477" s="15">
        <f t="shared" si="160"/>
        <v>1217.6500000000001</v>
      </c>
      <c r="T477" s="18" t="str">
        <f t="shared" si="161"/>
        <v/>
      </c>
      <c r="U477" s="18">
        <f t="shared" si="162"/>
        <v>-1.6248153618906941E-2</v>
      </c>
      <c r="V477" s="18" t="str">
        <f t="shared" si="163"/>
        <v/>
      </c>
      <c r="W477" s="18">
        <f t="shared" si="164"/>
        <v>-7.5393267584970246E-3</v>
      </c>
      <c r="X477" s="18" t="str">
        <f t="shared" si="165"/>
        <v/>
      </c>
      <c r="Y477" s="18" t="str">
        <f t="shared" si="166"/>
        <v/>
      </c>
      <c r="Z477" s="18" t="str">
        <f t="shared" si="167"/>
        <v/>
      </c>
      <c r="AA477" s="18" t="str">
        <f t="shared" si="168"/>
        <v/>
      </c>
    </row>
    <row r="478" spans="1:27">
      <c r="A478" s="11">
        <v>42710</v>
      </c>
      <c r="B478" s="12">
        <v>1194.45</v>
      </c>
      <c r="C478" s="12">
        <v>1243.4000000000001</v>
      </c>
      <c r="D478" s="9">
        <f t="shared" si="154"/>
        <v>-1.7442888250200909E-2</v>
      </c>
      <c r="E478" s="9">
        <f t="shared" si="147"/>
        <v>-2.5176988672949166E-2</v>
      </c>
      <c r="F478" s="9">
        <f t="shared" si="148"/>
        <v>1.6753212333459024E-2</v>
      </c>
      <c r="G478" s="9">
        <f t="shared" si="149"/>
        <v>1.2517739077333639E-2</v>
      </c>
      <c r="H478" s="9">
        <f t="shared" si="150"/>
        <v>-6.2871716423231971E-2</v>
      </c>
      <c r="I478" s="9">
        <f t="shared" si="151"/>
        <v>0.4616488031553172</v>
      </c>
      <c r="J478" s="3">
        <f t="shared" si="152"/>
        <v>-1.5881639988296599E-3</v>
      </c>
      <c r="K478" s="3">
        <f t="shared" si="152"/>
        <v>2.2911439266175917E-2</v>
      </c>
      <c r="L478" s="15" t="str">
        <f t="shared" si="153"/>
        <v>Exit Trade</v>
      </c>
      <c r="M478" s="12">
        <v>0.48039472635774255</v>
      </c>
      <c r="N478" s="15" t="str">
        <f t="shared" si="155"/>
        <v/>
      </c>
      <c r="O478" s="15" t="str">
        <f t="shared" si="156"/>
        <v>Exit Trade</v>
      </c>
      <c r="P478" s="15" t="str">
        <f t="shared" si="157"/>
        <v/>
      </c>
      <c r="Q478" s="15">
        <f t="shared" si="158"/>
        <v>1165.5</v>
      </c>
      <c r="R478" s="15" t="str">
        <f t="shared" si="159"/>
        <v/>
      </c>
      <c r="S478" s="15">
        <f t="shared" si="160"/>
        <v>1217.6500000000001</v>
      </c>
      <c r="T478" s="18" t="str">
        <f t="shared" si="161"/>
        <v/>
      </c>
      <c r="U478" s="18">
        <f t="shared" si="162"/>
        <v>-1.6248153618906941E-2</v>
      </c>
      <c r="V478" s="18" t="str">
        <f t="shared" si="163"/>
        <v/>
      </c>
      <c r="W478" s="18">
        <f t="shared" si="164"/>
        <v>-7.5393267584970246E-3</v>
      </c>
      <c r="X478" s="18" t="str">
        <f t="shared" si="165"/>
        <v/>
      </c>
      <c r="Y478" s="18" t="str">
        <f t="shared" si="166"/>
        <v/>
      </c>
      <c r="Z478" s="18" t="str">
        <f t="shared" si="167"/>
        <v/>
      </c>
      <c r="AA478" s="18" t="str">
        <f t="shared" si="168"/>
        <v/>
      </c>
    </row>
    <row r="479" spans="1:27">
      <c r="A479" s="11">
        <v>42711</v>
      </c>
      <c r="B479" s="12">
        <v>1181.5999999999999</v>
      </c>
      <c r="C479" s="12">
        <v>1264.95</v>
      </c>
      <c r="D479" s="9">
        <f t="shared" si="154"/>
        <v>-2.9602877078891338E-2</v>
      </c>
      <c r="E479" s="9">
        <f t="shared" si="147"/>
        <v>-2.5159652041796612E-2</v>
      </c>
      <c r="F479" s="9">
        <f t="shared" si="148"/>
        <v>1.6748185966468366E-2</v>
      </c>
      <c r="G479" s="9">
        <f t="shared" si="149"/>
        <v>1.2523766382757213E-2</v>
      </c>
      <c r="H479" s="9">
        <f t="shared" si="150"/>
        <v>-6.2843070466350431E-2</v>
      </c>
      <c r="I479" s="9">
        <f t="shared" si="151"/>
        <v>-0.26529589807460524</v>
      </c>
      <c r="J479" s="3">
        <f t="shared" si="152"/>
        <v>-1.0758089497258266E-2</v>
      </c>
      <c r="K479" s="3">
        <f t="shared" si="152"/>
        <v>1.7331510374778793E-2</v>
      </c>
      <c r="L479" s="15" t="str">
        <f t="shared" si="153"/>
        <v>Exit Trade</v>
      </c>
      <c r="M479" s="12">
        <v>0.48039472635774255</v>
      </c>
      <c r="N479" s="15" t="str">
        <f t="shared" si="155"/>
        <v/>
      </c>
      <c r="O479" s="15" t="str">
        <f t="shared" si="156"/>
        <v>Exit Trade</v>
      </c>
      <c r="P479" s="15" t="str">
        <f t="shared" si="157"/>
        <v/>
      </c>
      <c r="Q479" s="15">
        <f t="shared" si="158"/>
        <v>1165.5</v>
      </c>
      <c r="R479" s="15" t="str">
        <f t="shared" si="159"/>
        <v/>
      </c>
      <c r="S479" s="15">
        <f t="shared" si="160"/>
        <v>1217.6500000000001</v>
      </c>
      <c r="T479" s="18" t="str">
        <f t="shared" si="161"/>
        <v/>
      </c>
      <c r="U479" s="18">
        <f t="shared" si="162"/>
        <v>-1.6248153618906941E-2</v>
      </c>
      <c r="V479" s="18" t="str">
        <f t="shared" si="163"/>
        <v/>
      </c>
      <c r="W479" s="18">
        <f t="shared" si="164"/>
        <v>-7.5393267584970246E-3</v>
      </c>
      <c r="X479" s="18" t="str">
        <f t="shared" si="165"/>
        <v/>
      </c>
      <c r="Y479" s="18" t="str">
        <f t="shared" si="166"/>
        <v/>
      </c>
      <c r="Z479" s="18" t="str">
        <f t="shared" si="167"/>
        <v/>
      </c>
      <c r="AA479" s="18" t="str">
        <f t="shared" si="168"/>
        <v/>
      </c>
    </row>
    <row r="480" spans="1:27">
      <c r="A480" s="11">
        <v>42712</v>
      </c>
      <c r="B480" s="12">
        <v>1199.5</v>
      </c>
      <c r="C480" s="12">
        <v>1289.8499999999999</v>
      </c>
      <c r="D480" s="9">
        <f t="shared" si="154"/>
        <v>-3.1538955700801834E-2</v>
      </c>
      <c r="E480" s="9">
        <f t="shared" ref="E480:E496" si="169">AVERAGE(D451:D480)</f>
        <v>-2.5137919195165268E-2</v>
      </c>
      <c r="F480" s="9">
        <f t="shared" ref="F480:F496" si="170">STDEV(D451:D480)</f>
        <v>1.6739167966091362E-2</v>
      </c>
      <c r="G480" s="9">
        <f t="shared" ref="G480:G496" si="171">E480+2.25*F480</f>
        <v>1.25252087285403E-2</v>
      </c>
      <c r="H480" s="9">
        <f t="shared" ref="H480:H496" si="172">E480-2.25*F480</f>
        <v>-6.2801047118870829E-2</v>
      </c>
      <c r="I480" s="9">
        <f t="shared" ref="I480:I496" si="173">(D480-E480)/F480</f>
        <v>-0.38239872606590636</v>
      </c>
      <c r="J480" s="3">
        <f t="shared" ref="J480:K496" si="174">(B480-B479)/B479</f>
        <v>1.5148950575490937E-2</v>
      </c>
      <c r="K480" s="3">
        <f t="shared" si="174"/>
        <v>1.9684572512747432E-2</v>
      </c>
      <c r="L480" s="15" t="str">
        <f t="shared" ref="L480:L496" si="175">IF(ABS(I480)&gt;1.5,"Enter Trade",IF(ABS(I480)&lt;0.5,"Exit Trade",""))</f>
        <v>Exit Trade</v>
      </c>
      <c r="M480" s="12">
        <v>0.48039472635774255</v>
      </c>
      <c r="N480" s="15" t="str">
        <f t="shared" si="155"/>
        <v/>
      </c>
      <c r="O480" s="15" t="str">
        <f t="shared" si="156"/>
        <v>Exit Trade</v>
      </c>
      <c r="P480" s="15" t="str">
        <f t="shared" si="157"/>
        <v/>
      </c>
      <c r="Q480" s="15">
        <f t="shared" si="158"/>
        <v>1165.5</v>
      </c>
      <c r="R480" s="15" t="str">
        <f t="shared" si="159"/>
        <v/>
      </c>
      <c r="S480" s="15">
        <f t="shared" si="160"/>
        <v>1217.6500000000001</v>
      </c>
      <c r="T480" s="18" t="str">
        <f t="shared" si="161"/>
        <v/>
      </c>
      <c r="U480" s="18">
        <f t="shared" si="162"/>
        <v>-1.6248153618906941E-2</v>
      </c>
      <c r="V480" s="18" t="str">
        <f t="shared" si="163"/>
        <v/>
      </c>
      <c r="W480" s="18">
        <f t="shared" si="164"/>
        <v>-7.5393267584970246E-3</v>
      </c>
      <c r="X480" s="18" t="str">
        <f t="shared" si="165"/>
        <v/>
      </c>
      <c r="Y480" s="18" t="str">
        <f t="shared" si="166"/>
        <v/>
      </c>
      <c r="Z480" s="18" t="str">
        <f t="shared" si="167"/>
        <v/>
      </c>
      <c r="AA480" s="18" t="str">
        <f t="shared" si="168"/>
        <v/>
      </c>
    </row>
    <row r="481" spans="1:27">
      <c r="A481" s="11">
        <v>42713</v>
      </c>
      <c r="B481" s="12">
        <v>1198.3</v>
      </c>
      <c r="C481" s="12">
        <v>1268.25</v>
      </c>
      <c r="D481" s="9">
        <f t="shared" si="154"/>
        <v>-2.463931167232444E-2</v>
      </c>
      <c r="E481" s="9">
        <f t="shared" si="169"/>
        <v>-2.4566446016282703E-2</v>
      </c>
      <c r="F481" s="9">
        <f t="shared" si="170"/>
        <v>1.6441293837720517E-2</v>
      </c>
      <c r="G481" s="9">
        <f t="shared" si="171"/>
        <v>1.2426465118588463E-2</v>
      </c>
      <c r="H481" s="9">
        <f t="shared" si="172"/>
        <v>-6.1559357151153869E-2</v>
      </c>
      <c r="I481" s="9">
        <f t="shared" si="173"/>
        <v>-4.4318687300974003E-3</v>
      </c>
      <c r="J481" s="3">
        <f t="shared" si="174"/>
        <v>-1.0004168403501838E-3</v>
      </c>
      <c r="K481" s="3">
        <f t="shared" si="174"/>
        <v>-1.6746133271310547E-2</v>
      </c>
      <c r="L481" s="15" t="str">
        <f t="shared" si="175"/>
        <v>Exit Trade</v>
      </c>
      <c r="M481" s="12">
        <v>0.48039472635774255</v>
      </c>
      <c r="N481" s="15" t="str">
        <f t="shared" si="155"/>
        <v/>
      </c>
      <c r="O481" s="15" t="str">
        <f t="shared" si="156"/>
        <v>Exit Trade</v>
      </c>
      <c r="P481" s="15" t="str">
        <f t="shared" si="157"/>
        <v/>
      </c>
      <c r="Q481" s="15">
        <f t="shared" si="158"/>
        <v>1165.5</v>
      </c>
      <c r="R481" s="15" t="str">
        <f t="shared" si="159"/>
        <v/>
      </c>
      <c r="S481" s="15">
        <f t="shared" si="160"/>
        <v>1217.6500000000001</v>
      </c>
      <c r="T481" s="18" t="str">
        <f t="shared" si="161"/>
        <v/>
      </c>
      <c r="U481" s="18">
        <f t="shared" si="162"/>
        <v>-1.6248153618906941E-2</v>
      </c>
      <c r="V481" s="18" t="str">
        <f t="shared" si="163"/>
        <v/>
      </c>
      <c r="W481" s="18">
        <f t="shared" si="164"/>
        <v>-7.5393267584970246E-3</v>
      </c>
      <c r="X481" s="18" t="str">
        <f t="shared" si="165"/>
        <v/>
      </c>
      <c r="Y481" s="18" t="str">
        <f t="shared" si="166"/>
        <v/>
      </c>
      <c r="Z481" s="18" t="str">
        <f t="shared" si="167"/>
        <v/>
      </c>
      <c r="AA481" s="18" t="str">
        <f t="shared" si="168"/>
        <v/>
      </c>
    </row>
    <row r="482" spans="1:27">
      <c r="A482" s="11">
        <v>42716</v>
      </c>
      <c r="B482" s="12">
        <v>1184.45</v>
      </c>
      <c r="C482" s="12">
        <v>1264.5</v>
      </c>
      <c r="D482" s="9">
        <f t="shared" si="154"/>
        <v>-2.8402101405445499E-2</v>
      </c>
      <c r="E482" s="9">
        <f t="shared" si="169"/>
        <v>-2.4063094400582359E-2</v>
      </c>
      <c r="F482" s="9">
        <f t="shared" si="170"/>
        <v>1.6068495304154339E-2</v>
      </c>
      <c r="G482" s="9">
        <f t="shared" si="171"/>
        <v>1.2091020033764902E-2</v>
      </c>
      <c r="H482" s="9">
        <f t="shared" si="172"/>
        <v>-6.021720883492962E-2</v>
      </c>
      <c r="I482" s="9">
        <f t="shared" si="173"/>
        <v>-0.27003194280060161</v>
      </c>
      <c r="J482" s="3">
        <f t="shared" si="174"/>
        <v>-1.1558040557456321E-2</v>
      </c>
      <c r="K482" s="3">
        <f t="shared" si="174"/>
        <v>-2.9568302779420462E-3</v>
      </c>
      <c r="L482" s="15" t="str">
        <f t="shared" si="175"/>
        <v>Exit Trade</v>
      </c>
      <c r="M482" s="12">
        <v>0.48039472635774255</v>
      </c>
      <c r="N482" s="15" t="str">
        <f t="shared" si="155"/>
        <v/>
      </c>
      <c r="O482" s="15" t="str">
        <f t="shared" si="156"/>
        <v>Exit Trade</v>
      </c>
      <c r="P482" s="15" t="str">
        <f t="shared" si="157"/>
        <v/>
      </c>
      <c r="Q482" s="15">
        <f t="shared" si="158"/>
        <v>1165.5</v>
      </c>
      <c r="R482" s="15" t="str">
        <f t="shared" si="159"/>
        <v/>
      </c>
      <c r="S482" s="15">
        <f t="shared" si="160"/>
        <v>1217.6500000000001</v>
      </c>
      <c r="T482" s="18" t="str">
        <f t="shared" si="161"/>
        <v/>
      </c>
      <c r="U482" s="18">
        <f t="shared" si="162"/>
        <v>-1.6248153618906941E-2</v>
      </c>
      <c r="V482" s="18" t="str">
        <f t="shared" si="163"/>
        <v/>
      </c>
      <c r="W482" s="18">
        <f t="shared" si="164"/>
        <v>-7.5393267584970246E-3</v>
      </c>
      <c r="X482" s="18" t="str">
        <f t="shared" si="165"/>
        <v/>
      </c>
      <c r="Y482" s="18" t="str">
        <f t="shared" si="166"/>
        <v/>
      </c>
      <c r="Z482" s="18" t="str">
        <f t="shared" si="167"/>
        <v/>
      </c>
      <c r="AA482" s="18" t="str">
        <f t="shared" si="168"/>
        <v/>
      </c>
    </row>
    <row r="483" spans="1:27">
      <c r="A483" s="11">
        <v>42717</v>
      </c>
      <c r="B483" s="12">
        <v>1186.25</v>
      </c>
      <c r="C483" s="12">
        <v>1278.55</v>
      </c>
      <c r="D483" s="9">
        <f t="shared" si="154"/>
        <v>-3.2541491126843215E-2</v>
      </c>
      <c r="E483" s="9">
        <f t="shared" si="169"/>
        <v>-2.3779925176324483E-2</v>
      </c>
      <c r="F483" s="9">
        <f t="shared" si="170"/>
        <v>1.5832178673039772E-2</v>
      </c>
      <c r="G483" s="9">
        <f t="shared" si="171"/>
        <v>1.1842476838015002E-2</v>
      </c>
      <c r="H483" s="9">
        <f t="shared" si="172"/>
        <v>-5.9402327190663969E-2</v>
      </c>
      <c r="I483" s="9">
        <f t="shared" si="173"/>
        <v>-0.55340241740946161</v>
      </c>
      <c r="J483" s="3">
        <f t="shared" si="174"/>
        <v>1.5196926843682337E-3</v>
      </c>
      <c r="K483" s="3">
        <f t="shared" si="174"/>
        <v>1.1111111111111075E-2</v>
      </c>
      <c r="L483" s="15" t="str">
        <f t="shared" si="175"/>
        <v/>
      </c>
      <c r="M483" s="12">
        <v>0.48039472635774255</v>
      </c>
      <c r="N483" s="15" t="str">
        <f t="shared" si="155"/>
        <v/>
      </c>
      <c r="O483" s="15" t="str">
        <f t="shared" si="156"/>
        <v>Exit Trade</v>
      </c>
      <c r="P483" s="15" t="str">
        <f t="shared" si="157"/>
        <v/>
      </c>
      <c r="Q483" s="15">
        <f t="shared" si="158"/>
        <v>1165.5</v>
      </c>
      <c r="R483" s="15" t="str">
        <f t="shared" si="159"/>
        <v/>
      </c>
      <c r="S483" s="15">
        <f t="shared" si="160"/>
        <v>1217.6500000000001</v>
      </c>
      <c r="T483" s="18" t="str">
        <f t="shared" si="161"/>
        <v/>
      </c>
      <c r="U483" s="18">
        <f t="shared" si="162"/>
        <v>-1.6248153618906941E-2</v>
      </c>
      <c r="V483" s="18" t="str">
        <f t="shared" si="163"/>
        <v/>
      </c>
      <c r="W483" s="18">
        <f t="shared" si="164"/>
        <v>-7.5393267584970246E-3</v>
      </c>
      <c r="X483" s="18" t="str">
        <f t="shared" si="165"/>
        <v/>
      </c>
      <c r="Y483" s="18" t="str">
        <f t="shared" si="166"/>
        <v/>
      </c>
      <c r="Z483" s="18" t="str">
        <f t="shared" si="167"/>
        <v/>
      </c>
      <c r="AA483" s="18" t="str">
        <f t="shared" si="168"/>
        <v/>
      </c>
    </row>
    <row r="484" spans="1:27">
      <c r="A484" s="11">
        <v>42718</v>
      </c>
      <c r="B484" s="12">
        <v>1175.7</v>
      </c>
      <c r="C484" s="12">
        <v>1266.55</v>
      </c>
      <c r="D484" s="9">
        <f t="shared" si="154"/>
        <v>-3.2325821049583384E-2</v>
      </c>
      <c r="E484" s="9">
        <f t="shared" si="169"/>
        <v>-2.3153134556401066E-2</v>
      </c>
      <c r="F484" s="9">
        <f t="shared" si="170"/>
        <v>1.5065744994164123E-2</v>
      </c>
      <c r="G484" s="9">
        <f t="shared" si="171"/>
        <v>1.074479168046821E-2</v>
      </c>
      <c r="H484" s="9">
        <f t="shared" si="172"/>
        <v>-5.7051060793270339E-2</v>
      </c>
      <c r="I484" s="9">
        <f t="shared" si="173"/>
        <v>-0.60884387043159527</v>
      </c>
      <c r="J484" s="3">
        <f t="shared" si="174"/>
        <v>-8.8935721812433751E-3</v>
      </c>
      <c r="K484" s="3">
        <f t="shared" si="174"/>
        <v>-9.3856321614328737E-3</v>
      </c>
      <c r="L484" s="15" t="str">
        <f t="shared" si="175"/>
        <v/>
      </c>
      <c r="M484" s="12">
        <v>0.48039472635774255</v>
      </c>
      <c r="N484" s="15" t="str">
        <f t="shared" si="155"/>
        <v/>
      </c>
      <c r="O484" s="15" t="str">
        <f t="shared" si="156"/>
        <v>Exit Trade</v>
      </c>
      <c r="P484" s="15" t="str">
        <f t="shared" si="157"/>
        <v/>
      </c>
      <c r="Q484" s="15">
        <f t="shared" si="158"/>
        <v>1165.5</v>
      </c>
      <c r="R484" s="15" t="str">
        <f t="shared" si="159"/>
        <v/>
      </c>
      <c r="S484" s="15">
        <f t="shared" si="160"/>
        <v>1217.6500000000001</v>
      </c>
      <c r="T484" s="18" t="str">
        <f t="shared" si="161"/>
        <v/>
      </c>
      <c r="U484" s="18">
        <f t="shared" si="162"/>
        <v>-1.6248153618906941E-2</v>
      </c>
      <c r="V484" s="18" t="str">
        <f t="shared" si="163"/>
        <v/>
      </c>
      <c r="W484" s="18">
        <f t="shared" si="164"/>
        <v>-7.5393267584970246E-3</v>
      </c>
      <c r="X484" s="18" t="str">
        <f t="shared" si="165"/>
        <v/>
      </c>
      <c r="Y484" s="18" t="str">
        <f t="shared" si="166"/>
        <v/>
      </c>
      <c r="Z484" s="18" t="str">
        <f t="shared" si="167"/>
        <v/>
      </c>
      <c r="AA484" s="18" t="str">
        <f t="shared" si="168"/>
        <v/>
      </c>
    </row>
    <row r="485" spans="1:27">
      <c r="A485" s="11">
        <v>42719</v>
      </c>
      <c r="B485" s="12">
        <v>1176.5999999999999</v>
      </c>
      <c r="C485" s="12">
        <v>1259.2</v>
      </c>
      <c r="D485" s="9">
        <f t="shared" si="154"/>
        <v>-2.9465870963561729E-2</v>
      </c>
      <c r="E485" s="9">
        <f t="shared" si="169"/>
        <v>-2.2405162362626078E-2</v>
      </c>
      <c r="F485" s="9">
        <f t="shared" si="170"/>
        <v>1.4116166303605911E-2</v>
      </c>
      <c r="G485" s="9">
        <f t="shared" si="171"/>
        <v>9.3562118204872195E-3</v>
      </c>
      <c r="H485" s="9">
        <f t="shared" si="172"/>
        <v>-5.4166536545739372E-2</v>
      </c>
      <c r="I485" s="9">
        <f t="shared" si="173"/>
        <v>-0.50018598882134346</v>
      </c>
      <c r="J485" s="3">
        <f t="shared" si="174"/>
        <v>7.6550140341912355E-4</v>
      </c>
      <c r="K485" s="3">
        <f t="shared" si="174"/>
        <v>-5.8031660810863445E-3</v>
      </c>
      <c r="L485" s="15" t="str">
        <f t="shared" si="175"/>
        <v/>
      </c>
      <c r="M485" s="12">
        <v>0.48039472635774255</v>
      </c>
      <c r="N485" s="15" t="str">
        <f t="shared" si="155"/>
        <v/>
      </c>
      <c r="O485" s="15" t="str">
        <f t="shared" si="156"/>
        <v>Exit Trade</v>
      </c>
      <c r="P485" s="15" t="str">
        <f t="shared" si="157"/>
        <v/>
      </c>
      <c r="Q485" s="15">
        <f t="shared" si="158"/>
        <v>1165.5</v>
      </c>
      <c r="R485" s="15" t="str">
        <f t="shared" si="159"/>
        <v/>
      </c>
      <c r="S485" s="15">
        <f t="shared" si="160"/>
        <v>1217.6500000000001</v>
      </c>
      <c r="T485" s="18" t="str">
        <f t="shared" si="161"/>
        <v/>
      </c>
      <c r="U485" s="18">
        <f t="shared" si="162"/>
        <v>-1.6248153618906941E-2</v>
      </c>
      <c r="V485" s="18" t="str">
        <f t="shared" si="163"/>
        <v/>
      </c>
      <c r="W485" s="18">
        <f t="shared" si="164"/>
        <v>-7.5393267584970246E-3</v>
      </c>
      <c r="X485" s="18" t="str">
        <f t="shared" si="165"/>
        <v/>
      </c>
      <c r="Y485" s="18" t="str">
        <f t="shared" si="166"/>
        <v/>
      </c>
      <c r="Z485" s="18" t="str">
        <f t="shared" si="167"/>
        <v/>
      </c>
      <c r="AA485" s="18" t="str">
        <f t="shared" si="168"/>
        <v/>
      </c>
    </row>
    <row r="486" spans="1:27">
      <c r="A486" s="11">
        <v>42720</v>
      </c>
      <c r="B486" s="12">
        <v>1182.3</v>
      </c>
      <c r="C486" s="12">
        <v>1269.1500000000001</v>
      </c>
      <c r="D486" s="9">
        <f t="shared" si="154"/>
        <v>-3.0785264520834493E-2</v>
      </c>
      <c r="E486" s="9">
        <f t="shared" si="169"/>
        <v>-2.1831415649299548E-2</v>
      </c>
      <c r="F486" s="9">
        <f t="shared" si="170"/>
        <v>1.3370183886111527E-2</v>
      </c>
      <c r="G486" s="9">
        <f t="shared" si="171"/>
        <v>8.2514980944513872E-3</v>
      </c>
      <c r="H486" s="9">
        <f t="shared" si="172"/>
        <v>-5.1914329393050483E-2</v>
      </c>
      <c r="I486" s="9">
        <f t="shared" si="173"/>
        <v>-0.66968778797693918</v>
      </c>
      <c r="J486" s="3">
        <f t="shared" si="174"/>
        <v>4.844467108618091E-3</v>
      </c>
      <c r="K486" s="3">
        <f t="shared" si="174"/>
        <v>7.9018424396442542E-3</v>
      </c>
      <c r="L486" s="15" t="str">
        <f t="shared" si="175"/>
        <v/>
      </c>
      <c r="M486" s="12">
        <v>0.48039472635774255</v>
      </c>
      <c r="N486" s="15" t="str">
        <f t="shared" si="155"/>
        <v/>
      </c>
      <c r="O486" s="15" t="str">
        <f t="shared" si="156"/>
        <v>Exit Trade</v>
      </c>
      <c r="P486" s="15" t="str">
        <f t="shared" si="157"/>
        <v/>
      </c>
      <c r="Q486" s="15">
        <f t="shared" si="158"/>
        <v>1165.5</v>
      </c>
      <c r="R486" s="15" t="str">
        <f t="shared" si="159"/>
        <v/>
      </c>
      <c r="S486" s="15">
        <f t="shared" si="160"/>
        <v>1217.6500000000001</v>
      </c>
      <c r="T486" s="18" t="str">
        <f t="shared" si="161"/>
        <v/>
      </c>
      <c r="U486" s="18">
        <f t="shared" si="162"/>
        <v>-1.6248153618906941E-2</v>
      </c>
      <c r="V486" s="18" t="str">
        <f t="shared" si="163"/>
        <v/>
      </c>
      <c r="W486" s="18">
        <f t="shared" si="164"/>
        <v>-7.5393267584970246E-3</v>
      </c>
      <c r="X486" s="18" t="str">
        <f t="shared" si="165"/>
        <v/>
      </c>
      <c r="Y486" s="18" t="str">
        <f t="shared" si="166"/>
        <v/>
      </c>
      <c r="Z486" s="18" t="str">
        <f t="shared" si="167"/>
        <v/>
      </c>
      <c r="AA486" s="18" t="str">
        <f t="shared" si="168"/>
        <v/>
      </c>
    </row>
    <row r="487" spans="1:27">
      <c r="A487" s="11">
        <v>42723</v>
      </c>
      <c r="B487" s="12">
        <v>1176.75</v>
      </c>
      <c r="C487" s="12">
        <v>1247.9000000000001</v>
      </c>
      <c r="D487" s="9">
        <f t="shared" si="154"/>
        <v>-2.5495577736161817E-2</v>
      </c>
      <c r="E487" s="9">
        <f t="shared" si="169"/>
        <v>-2.1111448408114439E-2</v>
      </c>
      <c r="F487" s="9">
        <f t="shared" si="170"/>
        <v>1.2517215685187381E-2</v>
      </c>
      <c r="G487" s="9">
        <f t="shared" si="171"/>
        <v>7.0522868835571663E-3</v>
      </c>
      <c r="H487" s="9">
        <f t="shared" si="172"/>
        <v>-4.9275183699786049E-2</v>
      </c>
      <c r="I487" s="9">
        <f t="shared" si="173"/>
        <v>-0.35024796554680027</v>
      </c>
      <c r="J487" s="3">
        <f t="shared" si="174"/>
        <v>-4.6942400405987949E-3</v>
      </c>
      <c r="K487" s="3">
        <f t="shared" si="174"/>
        <v>-1.6743489737225701E-2</v>
      </c>
      <c r="L487" s="15" t="str">
        <f t="shared" si="175"/>
        <v>Exit Trade</v>
      </c>
      <c r="M487" s="12">
        <v>0.48039472635774255</v>
      </c>
      <c r="N487" s="15" t="str">
        <f t="shared" si="155"/>
        <v/>
      </c>
      <c r="O487" s="15" t="str">
        <f t="shared" si="156"/>
        <v>Exit Trade</v>
      </c>
      <c r="P487" s="15" t="str">
        <f t="shared" si="157"/>
        <v/>
      </c>
      <c r="Q487" s="15">
        <f t="shared" si="158"/>
        <v>1165.5</v>
      </c>
      <c r="R487" s="15" t="str">
        <f t="shared" si="159"/>
        <v/>
      </c>
      <c r="S487" s="15">
        <f t="shared" si="160"/>
        <v>1217.6500000000001</v>
      </c>
      <c r="T487" s="18" t="str">
        <f t="shared" si="161"/>
        <v/>
      </c>
      <c r="U487" s="18">
        <f t="shared" si="162"/>
        <v>-1.6248153618906941E-2</v>
      </c>
      <c r="V487" s="18" t="str">
        <f t="shared" si="163"/>
        <v/>
      </c>
      <c r="W487" s="18">
        <f t="shared" si="164"/>
        <v>-7.5393267584970246E-3</v>
      </c>
      <c r="X487" s="18" t="str">
        <f t="shared" si="165"/>
        <v/>
      </c>
      <c r="Y487" s="18" t="str">
        <f t="shared" si="166"/>
        <v/>
      </c>
      <c r="Z487" s="18" t="str">
        <f t="shared" si="167"/>
        <v/>
      </c>
      <c r="AA487" s="18" t="str">
        <f t="shared" si="168"/>
        <v/>
      </c>
    </row>
    <row r="488" spans="1:27">
      <c r="A488" s="11">
        <v>42724</v>
      </c>
      <c r="B488" s="12">
        <v>1181.9000000000001</v>
      </c>
      <c r="C488" s="12">
        <v>1235.55</v>
      </c>
      <c r="D488" s="9">
        <f t="shared" si="154"/>
        <v>-1.9279592390415608E-2</v>
      </c>
      <c r="E488" s="9">
        <f t="shared" si="169"/>
        <v>-2.0300749144923268E-2</v>
      </c>
      <c r="F488" s="9">
        <f t="shared" si="170"/>
        <v>1.177609803290894E-2</v>
      </c>
      <c r="G488" s="9">
        <f t="shared" si="171"/>
        <v>6.1954714291218467E-3</v>
      </c>
      <c r="H488" s="9">
        <f t="shared" si="172"/>
        <v>-4.6796969718968379E-2</v>
      </c>
      <c r="I488" s="9">
        <f t="shared" si="173"/>
        <v>8.6714355778457555E-2</v>
      </c>
      <c r="J488" s="3">
        <f t="shared" si="174"/>
        <v>4.3764605906098071E-3</v>
      </c>
      <c r="K488" s="3">
        <f t="shared" si="174"/>
        <v>-9.8966263322382685E-3</v>
      </c>
      <c r="L488" s="15" t="str">
        <f t="shared" si="175"/>
        <v>Exit Trade</v>
      </c>
      <c r="M488" s="12">
        <v>0.48039472635774255</v>
      </c>
      <c r="N488" s="15" t="str">
        <f t="shared" si="155"/>
        <v/>
      </c>
      <c r="O488" s="15" t="str">
        <f t="shared" si="156"/>
        <v>Exit Trade</v>
      </c>
      <c r="P488" s="15" t="str">
        <f t="shared" si="157"/>
        <v/>
      </c>
      <c r="Q488" s="15">
        <f t="shared" si="158"/>
        <v>1165.5</v>
      </c>
      <c r="R488" s="15" t="str">
        <f t="shared" si="159"/>
        <v/>
      </c>
      <c r="S488" s="15">
        <f t="shared" si="160"/>
        <v>1217.6500000000001</v>
      </c>
      <c r="T488" s="18" t="str">
        <f t="shared" si="161"/>
        <v/>
      </c>
      <c r="U488" s="18">
        <f t="shared" si="162"/>
        <v>-1.6248153618906941E-2</v>
      </c>
      <c r="V488" s="18" t="str">
        <f t="shared" si="163"/>
        <v/>
      </c>
      <c r="W488" s="18">
        <f t="shared" si="164"/>
        <v>-7.5393267584970246E-3</v>
      </c>
      <c r="X488" s="18" t="str">
        <f t="shared" si="165"/>
        <v/>
      </c>
      <c r="Y488" s="18" t="str">
        <f t="shared" si="166"/>
        <v/>
      </c>
      <c r="Z488" s="18" t="str">
        <f t="shared" si="167"/>
        <v/>
      </c>
      <c r="AA488" s="18" t="str">
        <f t="shared" si="168"/>
        <v/>
      </c>
    </row>
    <row r="489" spans="1:27">
      <c r="A489" s="11">
        <v>42725</v>
      </c>
      <c r="B489" s="12">
        <v>1180</v>
      </c>
      <c r="C489" s="12">
        <v>1235.5999999999999</v>
      </c>
      <c r="D489" s="9">
        <f t="shared" si="154"/>
        <v>-1.9995892323287613E-2</v>
      </c>
      <c r="E489" s="9">
        <f t="shared" si="169"/>
        <v>-1.9466113219495033E-2</v>
      </c>
      <c r="F489" s="9">
        <f t="shared" si="170"/>
        <v>1.0810325204544585E-2</v>
      </c>
      <c r="G489" s="9">
        <f t="shared" si="171"/>
        <v>4.8571184907302833E-3</v>
      </c>
      <c r="H489" s="9">
        <f t="shared" si="172"/>
        <v>-4.378934492972035E-2</v>
      </c>
      <c r="I489" s="9">
        <f t="shared" si="173"/>
        <v>-4.9006768415242895E-2</v>
      </c>
      <c r="J489" s="3">
        <f t="shared" si="174"/>
        <v>-1.6075810136222106E-3</v>
      </c>
      <c r="K489" s="3">
        <f t="shared" si="174"/>
        <v>4.0467807858811481E-5</v>
      </c>
      <c r="L489" s="15" t="str">
        <f t="shared" si="175"/>
        <v>Exit Trade</v>
      </c>
      <c r="M489" s="12">
        <v>0.48039472635774255</v>
      </c>
      <c r="N489" s="15" t="str">
        <f t="shared" si="155"/>
        <v/>
      </c>
      <c r="O489" s="15" t="str">
        <f t="shared" si="156"/>
        <v>Exit Trade</v>
      </c>
      <c r="P489" s="15" t="str">
        <f t="shared" si="157"/>
        <v/>
      </c>
      <c r="Q489" s="15">
        <f t="shared" si="158"/>
        <v>1165.5</v>
      </c>
      <c r="R489" s="15" t="str">
        <f t="shared" si="159"/>
        <v/>
      </c>
      <c r="S489" s="15">
        <f t="shared" si="160"/>
        <v>1217.6500000000001</v>
      </c>
      <c r="T489" s="18" t="str">
        <f t="shared" si="161"/>
        <v/>
      </c>
      <c r="U489" s="18">
        <f t="shared" si="162"/>
        <v>-1.6248153618906941E-2</v>
      </c>
      <c r="V489" s="18" t="str">
        <f t="shared" si="163"/>
        <v/>
      </c>
      <c r="W489" s="18">
        <f t="shared" si="164"/>
        <v>-7.5393267584970246E-3</v>
      </c>
      <c r="X489" s="18" t="str">
        <f t="shared" si="165"/>
        <v/>
      </c>
      <c r="Y489" s="18" t="str">
        <f t="shared" si="166"/>
        <v/>
      </c>
      <c r="Z489" s="18" t="str">
        <f t="shared" si="167"/>
        <v/>
      </c>
      <c r="AA489" s="18" t="str">
        <f t="shared" si="168"/>
        <v/>
      </c>
    </row>
    <row r="490" spans="1:27">
      <c r="A490" s="11">
        <v>42726</v>
      </c>
      <c r="B490" s="12">
        <v>1173.0999999999999</v>
      </c>
      <c r="C490" s="12">
        <v>1217.4000000000001</v>
      </c>
      <c r="D490" s="9">
        <f t="shared" si="154"/>
        <v>-1.6098262627050438E-2</v>
      </c>
      <c r="E490" s="9">
        <f t="shared" si="169"/>
        <v>-1.8894489924530085E-2</v>
      </c>
      <c r="F490" s="9">
        <f t="shared" si="170"/>
        <v>1.0505595952201054E-2</v>
      </c>
      <c r="G490" s="9">
        <f t="shared" si="171"/>
        <v>4.7431009679222841E-3</v>
      </c>
      <c r="H490" s="9">
        <f t="shared" si="172"/>
        <v>-4.2532080816982454E-2</v>
      </c>
      <c r="I490" s="9">
        <f t="shared" si="173"/>
        <v>0.26616550933446115</v>
      </c>
      <c r="J490" s="3">
        <f t="shared" si="174"/>
        <v>-5.847457627118721E-3</v>
      </c>
      <c r="K490" s="3">
        <f t="shared" si="174"/>
        <v>-1.4729685982518469E-2</v>
      </c>
      <c r="L490" s="15" t="str">
        <f t="shared" si="175"/>
        <v>Exit Trade</v>
      </c>
      <c r="M490" s="12">
        <v>0.48039472635774255</v>
      </c>
      <c r="N490" s="15" t="str">
        <f t="shared" si="155"/>
        <v/>
      </c>
      <c r="O490" s="15" t="str">
        <f t="shared" si="156"/>
        <v>Exit Trade</v>
      </c>
      <c r="P490" s="15" t="str">
        <f t="shared" si="157"/>
        <v/>
      </c>
      <c r="Q490" s="15">
        <f t="shared" si="158"/>
        <v>1165.5</v>
      </c>
      <c r="R490" s="15" t="str">
        <f t="shared" si="159"/>
        <v/>
      </c>
      <c r="S490" s="15">
        <f t="shared" si="160"/>
        <v>1217.6500000000001</v>
      </c>
      <c r="T490" s="18" t="str">
        <f t="shared" si="161"/>
        <v/>
      </c>
      <c r="U490" s="18">
        <f t="shared" si="162"/>
        <v>-1.6248153618906941E-2</v>
      </c>
      <c r="V490" s="18" t="str">
        <f t="shared" si="163"/>
        <v/>
      </c>
      <c r="W490" s="18">
        <f t="shared" si="164"/>
        <v>-7.5393267584970246E-3</v>
      </c>
      <c r="X490" s="18" t="str">
        <f t="shared" si="165"/>
        <v/>
      </c>
      <c r="Y490" s="18" t="str">
        <f t="shared" si="166"/>
        <v/>
      </c>
      <c r="Z490" s="18" t="str">
        <f t="shared" si="167"/>
        <v/>
      </c>
      <c r="AA490" s="18" t="str">
        <f t="shared" si="168"/>
        <v/>
      </c>
    </row>
    <row r="491" spans="1:27">
      <c r="A491" s="11">
        <v>42727</v>
      </c>
      <c r="B491" s="12">
        <v>1186.25</v>
      </c>
      <c r="C491" s="12">
        <v>1224.8499999999999</v>
      </c>
      <c r="D491" s="9">
        <f t="shared" si="154"/>
        <v>-1.3906681092932922E-2</v>
      </c>
      <c r="E491" s="9">
        <f t="shared" si="169"/>
        <v>-1.8846357946984717E-2</v>
      </c>
      <c r="F491" s="9">
        <f t="shared" si="170"/>
        <v>1.0525680762688866E-2</v>
      </c>
      <c r="G491" s="9">
        <f t="shared" si="171"/>
        <v>4.8364237690652311E-3</v>
      </c>
      <c r="H491" s="9">
        <f t="shared" si="172"/>
        <v>-4.2529139663034662E-2</v>
      </c>
      <c r="I491" s="9">
        <f t="shared" si="173"/>
        <v>0.46929761270756198</v>
      </c>
      <c r="J491" s="3">
        <f t="shared" si="174"/>
        <v>1.1209615548546664E-2</v>
      </c>
      <c r="K491" s="3">
        <f t="shared" si="174"/>
        <v>6.1195991457202378E-3</v>
      </c>
      <c r="L491" s="15" t="str">
        <f t="shared" si="175"/>
        <v>Exit Trade</v>
      </c>
      <c r="M491" s="12">
        <v>0.48039472635774255</v>
      </c>
      <c r="N491" s="15" t="str">
        <f t="shared" si="155"/>
        <v/>
      </c>
      <c r="O491" s="15" t="str">
        <f t="shared" si="156"/>
        <v>Exit Trade</v>
      </c>
      <c r="P491" s="15" t="str">
        <f t="shared" si="157"/>
        <v/>
      </c>
      <c r="Q491" s="15">
        <f t="shared" si="158"/>
        <v>1165.5</v>
      </c>
      <c r="R491" s="15" t="str">
        <f t="shared" si="159"/>
        <v/>
      </c>
      <c r="S491" s="15">
        <f t="shared" si="160"/>
        <v>1217.6500000000001</v>
      </c>
      <c r="T491" s="18" t="str">
        <f t="shared" si="161"/>
        <v/>
      </c>
      <c r="U491" s="18">
        <f t="shared" si="162"/>
        <v>-1.6248153618906941E-2</v>
      </c>
      <c r="V491" s="18" t="str">
        <f t="shared" si="163"/>
        <v/>
      </c>
      <c r="W491" s="18">
        <f t="shared" si="164"/>
        <v>-7.5393267584970246E-3</v>
      </c>
      <c r="X491" s="18" t="str">
        <f t="shared" si="165"/>
        <v/>
      </c>
      <c r="Y491" s="18" t="str">
        <f t="shared" si="166"/>
        <v/>
      </c>
      <c r="Z491" s="18" t="str">
        <f t="shared" si="167"/>
        <v/>
      </c>
      <c r="AA491" s="18" t="str">
        <f t="shared" si="168"/>
        <v/>
      </c>
    </row>
    <row r="492" spans="1:27">
      <c r="A492" s="11">
        <v>42730</v>
      </c>
      <c r="B492" s="12">
        <v>1175</v>
      </c>
      <c r="C492" s="12">
        <v>1219.5</v>
      </c>
      <c r="D492" s="9">
        <f t="shared" si="154"/>
        <v>-1.6143938041994311E-2</v>
      </c>
      <c r="E492" s="9">
        <f t="shared" si="169"/>
        <v>-1.946927203415116E-2</v>
      </c>
      <c r="F492" s="9">
        <f t="shared" si="170"/>
        <v>9.7397970692174908E-3</v>
      </c>
      <c r="G492" s="9">
        <f t="shared" si="171"/>
        <v>2.4452713715881931E-3</v>
      </c>
      <c r="H492" s="9">
        <f t="shared" si="172"/>
        <v>-4.1383815439890517E-2</v>
      </c>
      <c r="I492" s="9">
        <f t="shared" si="173"/>
        <v>0.34141717414898992</v>
      </c>
      <c r="J492" s="3">
        <f t="shared" si="174"/>
        <v>-9.4836670179135937E-3</v>
      </c>
      <c r="K492" s="3">
        <f t="shared" si="174"/>
        <v>-4.3678817814425518E-3</v>
      </c>
      <c r="L492" s="15" t="str">
        <f t="shared" si="175"/>
        <v>Exit Trade</v>
      </c>
      <c r="M492" s="12">
        <v>0.48039472635774255</v>
      </c>
      <c r="N492" s="15" t="str">
        <f t="shared" si="155"/>
        <v/>
      </c>
      <c r="O492" s="15" t="str">
        <f t="shared" si="156"/>
        <v>Exit Trade</v>
      </c>
      <c r="P492" s="15" t="str">
        <f t="shared" si="157"/>
        <v/>
      </c>
      <c r="Q492" s="15">
        <f t="shared" si="158"/>
        <v>1165.5</v>
      </c>
      <c r="R492" s="15" t="str">
        <f t="shared" si="159"/>
        <v/>
      </c>
      <c r="S492" s="15">
        <f t="shared" si="160"/>
        <v>1217.6500000000001</v>
      </c>
      <c r="T492" s="18" t="str">
        <f t="shared" si="161"/>
        <v/>
      </c>
      <c r="U492" s="18">
        <f t="shared" si="162"/>
        <v>-1.6248153618906941E-2</v>
      </c>
      <c r="V492" s="18" t="str">
        <f t="shared" si="163"/>
        <v/>
      </c>
      <c r="W492" s="18">
        <f t="shared" si="164"/>
        <v>-7.5393267584970246E-3</v>
      </c>
      <c r="X492" s="18" t="str">
        <f t="shared" si="165"/>
        <v/>
      </c>
      <c r="Y492" s="18" t="str">
        <f t="shared" si="166"/>
        <v/>
      </c>
      <c r="Z492" s="18" t="str">
        <f t="shared" si="167"/>
        <v/>
      </c>
      <c r="AA492" s="18" t="str">
        <f t="shared" si="168"/>
        <v/>
      </c>
    </row>
    <row r="493" spans="1:27">
      <c r="A493" s="11">
        <v>42731</v>
      </c>
      <c r="B493" s="12">
        <v>1185.2</v>
      </c>
      <c r="C493" s="12">
        <v>1232.1500000000001</v>
      </c>
      <c r="D493" s="9">
        <f t="shared" si="154"/>
        <v>-1.6871938564914403E-2</v>
      </c>
      <c r="E493" s="9">
        <f t="shared" si="169"/>
        <v>-2.0370180067510932E-2</v>
      </c>
      <c r="F493" s="9">
        <f t="shared" si="170"/>
        <v>7.999628076741417E-3</v>
      </c>
      <c r="G493" s="9">
        <f t="shared" si="171"/>
        <v>-2.3710168948427451E-3</v>
      </c>
      <c r="H493" s="9">
        <f t="shared" si="172"/>
        <v>-3.836934324017912E-2</v>
      </c>
      <c r="I493" s="9">
        <f t="shared" si="173"/>
        <v>0.43730051810377535</v>
      </c>
      <c r="J493" s="3">
        <f t="shared" si="174"/>
        <v>8.6808510638298267E-3</v>
      </c>
      <c r="K493" s="3">
        <f t="shared" si="174"/>
        <v>1.0373103731037385E-2</v>
      </c>
      <c r="L493" s="15" t="str">
        <f t="shared" si="175"/>
        <v>Exit Trade</v>
      </c>
      <c r="M493" s="12">
        <v>0.48039472635774255</v>
      </c>
      <c r="N493" s="15" t="str">
        <f t="shared" si="155"/>
        <v/>
      </c>
      <c r="O493" s="15" t="str">
        <f t="shared" si="156"/>
        <v>Exit Trade</v>
      </c>
      <c r="P493" s="15" t="str">
        <f t="shared" si="157"/>
        <v/>
      </c>
      <c r="Q493" s="15">
        <f t="shared" si="158"/>
        <v>1165.5</v>
      </c>
      <c r="R493" s="15" t="str">
        <f t="shared" si="159"/>
        <v/>
      </c>
      <c r="S493" s="15">
        <f t="shared" si="160"/>
        <v>1217.6500000000001</v>
      </c>
      <c r="T493" s="18" t="str">
        <f t="shared" si="161"/>
        <v/>
      </c>
      <c r="U493" s="18">
        <f t="shared" si="162"/>
        <v>-1.6248153618906941E-2</v>
      </c>
      <c r="V493" s="18" t="str">
        <f t="shared" si="163"/>
        <v/>
      </c>
      <c r="W493" s="18">
        <f t="shared" si="164"/>
        <v>-7.5393267584970246E-3</v>
      </c>
      <c r="X493" s="18" t="str">
        <f t="shared" si="165"/>
        <v/>
      </c>
      <c r="Y493" s="18" t="str">
        <f t="shared" si="166"/>
        <v/>
      </c>
      <c r="Z493" s="18" t="str">
        <f t="shared" si="167"/>
        <v/>
      </c>
      <c r="AA493" s="18" t="str">
        <f t="shared" si="168"/>
        <v/>
      </c>
    </row>
    <row r="494" spans="1:27">
      <c r="A494" s="11">
        <v>42732</v>
      </c>
      <c r="B494" s="12">
        <v>1186.75</v>
      </c>
      <c r="C494" s="12">
        <v>1237.95</v>
      </c>
      <c r="D494" s="9">
        <f t="shared" si="154"/>
        <v>-1.8343863774629598E-2</v>
      </c>
      <c r="E494" s="9">
        <f t="shared" si="169"/>
        <v>-2.0853656453875914E-2</v>
      </c>
      <c r="F494" s="9">
        <f t="shared" si="170"/>
        <v>7.380449266402158E-3</v>
      </c>
      <c r="G494" s="9">
        <f t="shared" si="171"/>
        <v>-4.2476456044710578E-3</v>
      </c>
      <c r="H494" s="9">
        <f t="shared" si="172"/>
        <v>-3.7459667303280771E-2</v>
      </c>
      <c r="I494" s="9">
        <f t="shared" si="173"/>
        <v>0.34005960730217127</v>
      </c>
      <c r="J494" s="3">
        <f t="shared" si="174"/>
        <v>1.3077961525480547E-3</v>
      </c>
      <c r="K494" s="3">
        <f t="shared" si="174"/>
        <v>4.7072190885849565E-3</v>
      </c>
      <c r="L494" s="15" t="str">
        <f t="shared" si="175"/>
        <v>Exit Trade</v>
      </c>
      <c r="M494" s="12">
        <v>0.48039472635774255</v>
      </c>
      <c r="N494" s="15" t="str">
        <f t="shared" si="155"/>
        <v/>
      </c>
      <c r="O494" s="15" t="str">
        <f t="shared" si="156"/>
        <v>Exit Trade</v>
      </c>
      <c r="P494" s="15" t="str">
        <f t="shared" si="157"/>
        <v/>
      </c>
      <c r="Q494" s="15">
        <f t="shared" si="158"/>
        <v>1165.5</v>
      </c>
      <c r="R494" s="15" t="str">
        <f t="shared" si="159"/>
        <v/>
      </c>
      <c r="S494" s="15">
        <f t="shared" si="160"/>
        <v>1217.6500000000001</v>
      </c>
      <c r="T494" s="18" t="str">
        <f t="shared" si="161"/>
        <v/>
      </c>
      <c r="U494" s="18">
        <f t="shared" si="162"/>
        <v>-1.6248153618906941E-2</v>
      </c>
      <c r="V494" s="18" t="str">
        <f t="shared" si="163"/>
        <v/>
      </c>
      <c r="W494" s="18">
        <f t="shared" si="164"/>
        <v>-7.5393267584970246E-3</v>
      </c>
      <c r="X494" s="18" t="str">
        <f t="shared" si="165"/>
        <v/>
      </c>
      <c r="Y494" s="18" t="str">
        <f t="shared" si="166"/>
        <v/>
      </c>
      <c r="Z494" s="18" t="str">
        <f t="shared" si="167"/>
        <v/>
      </c>
      <c r="AA494" s="18" t="str">
        <f t="shared" si="168"/>
        <v/>
      </c>
    </row>
    <row r="495" spans="1:27">
      <c r="A495" s="11">
        <v>42733</v>
      </c>
      <c r="B495" s="12">
        <v>1205.2</v>
      </c>
      <c r="C495" s="12">
        <v>1257.2</v>
      </c>
      <c r="D495" s="9">
        <f t="shared" si="154"/>
        <v>-1.8345249344222842E-2</v>
      </c>
      <c r="E495" s="9">
        <f t="shared" si="169"/>
        <v>-2.1231705702714827E-2</v>
      </c>
      <c r="F495" s="9">
        <f t="shared" si="170"/>
        <v>6.9228384558787711E-3</v>
      </c>
      <c r="G495" s="9">
        <f t="shared" si="171"/>
        <v>-5.6553191769875919E-3</v>
      </c>
      <c r="H495" s="9">
        <f t="shared" si="172"/>
        <v>-3.6808092228442064E-2</v>
      </c>
      <c r="I495" s="9">
        <f t="shared" si="173"/>
        <v>0.41694694696231854</v>
      </c>
      <c r="J495" s="3">
        <f t="shared" si="174"/>
        <v>1.5546661049083669E-2</v>
      </c>
      <c r="K495" s="3">
        <f t="shared" si="174"/>
        <v>1.5549901046084252E-2</v>
      </c>
      <c r="L495" s="15" t="str">
        <f t="shared" si="175"/>
        <v>Exit Trade</v>
      </c>
      <c r="M495" s="12">
        <v>0.48039472635774255</v>
      </c>
      <c r="N495" s="15" t="str">
        <f t="shared" si="155"/>
        <v/>
      </c>
      <c r="O495" s="15" t="str">
        <f t="shared" si="156"/>
        <v>Exit Trade</v>
      </c>
      <c r="P495" s="15" t="str">
        <f t="shared" si="157"/>
        <v/>
      </c>
      <c r="Q495" s="15">
        <f t="shared" si="158"/>
        <v>1165.5</v>
      </c>
      <c r="R495" s="15" t="str">
        <f t="shared" si="159"/>
        <v/>
      </c>
      <c r="S495" s="15">
        <f t="shared" si="160"/>
        <v>1217.6500000000001</v>
      </c>
      <c r="T495" s="18" t="str">
        <f t="shared" si="161"/>
        <v/>
      </c>
      <c r="U495" s="18">
        <f t="shared" si="162"/>
        <v>-1.6248153618906941E-2</v>
      </c>
      <c r="V495" s="18" t="str">
        <f t="shared" si="163"/>
        <v/>
      </c>
      <c r="W495" s="18">
        <f t="shared" si="164"/>
        <v>-7.5393267584970246E-3</v>
      </c>
      <c r="X495" s="18" t="str">
        <f t="shared" si="165"/>
        <v/>
      </c>
      <c r="Y495" s="18" t="str">
        <f t="shared" si="166"/>
        <v/>
      </c>
      <c r="Z495" s="18" t="str">
        <f t="shared" si="167"/>
        <v/>
      </c>
      <c r="AA495" s="18" t="str">
        <f t="shared" si="168"/>
        <v/>
      </c>
    </row>
    <row r="496" spans="1:27">
      <c r="A496" s="11">
        <v>42734</v>
      </c>
      <c r="B496" s="12">
        <v>1206.2</v>
      </c>
      <c r="C496" s="12">
        <v>1262.5999999999999</v>
      </c>
      <c r="D496" s="9">
        <f t="shared" si="154"/>
        <v>-1.9846460856400985E-2</v>
      </c>
      <c r="E496" s="9">
        <f t="shared" si="169"/>
        <v>-2.1441489364457975E-2</v>
      </c>
      <c r="F496" s="9">
        <f t="shared" si="170"/>
        <v>6.775921951064052E-3</v>
      </c>
      <c r="G496" s="9">
        <f t="shared" si="171"/>
        <v>-6.1956649745638585E-3</v>
      </c>
      <c r="H496" s="9">
        <f t="shared" si="172"/>
        <v>-3.6687313754352094E-2</v>
      </c>
      <c r="I496" s="9">
        <f t="shared" si="173"/>
        <v>0.23539652900023686</v>
      </c>
      <c r="J496" s="3">
        <f t="shared" si="174"/>
        <v>8.29737802854298E-4</v>
      </c>
      <c r="K496" s="3">
        <f t="shared" si="174"/>
        <v>4.2952593063950552E-3</v>
      </c>
      <c r="L496" s="15" t="str">
        <f t="shared" si="175"/>
        <v>Exit Trade</v>
      </c>
      <c r="M496" s="12">
        <v>0.48039472635774255</v>
      </c>
      <c r="N496" s="15" t="str">
        <f t="shared" si="155"/>
        <v/>
      </c>
      <c r="O496" s="15" t="str">
        <f t="shared" si="156"/>
        <v>Exit Trade</v>
      </c>
      <c r="P496" s="15" t="str">
        <f t="shared" si="157"/>
        <v/>
      </c>
      <c r="Q496" s="15">
        <f t="shared" si="158"/>
        <v>1165.5</v>
      </c>
      <c r="R496" s="15" t="str">
        <f t="shared" si="159"/>
        <v/>
      </c>
      <c r="S496" s="15">
        <f t="shared" si="160"/>
        <v>1217.6500000000001</v>
      </c>
      <c r="T496" s="18" t="str">
        <f t="shared" si="161"/>
        <v/>
      </c>
      <c r="U496" s="18">
        <f t="shared" si="162"/>
        <v>-1.6248153618906941E-2</v>
      </c>
      <c r="V496" s="18" t="str">
        <f t="shared" si="163"/>
        <v/>
      </c>
      <c r="W496" s="18">
        <f t="shared" si="164"/>
        <v>-7.5393267584970246E-3</v>
      </c>
      <c r="X496" s="18" t="str">
        <f t="shared" si="165"/>
        <v/>
      </c>
      <c r="Y496" s="18" t="str">
        <f t="shared" si="166"/>
        <v/>
      </c>
      <c r="Z496" s="18" t="str">
        <f t="shared" si="167"/>
        <v/>
      </c>
      <c r="AA496" s="18" t="str">
        <f t="shared" si="168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C496"/>
  <sheetViews>
    <sheetView topLeftCell="H1" workbookViewId="0">
      <pane ySplit="1" topLeftCell="A21" activePane="bottomLeft" state="frozen"/>
      <selection pane="bottomLeft" activeCell="L32" sqref="L32"/>
    </sheetView>
  </sheetViews>
  <sheetFormatPr defaultRowHeight="15"/>
  <cols>
    <col min="1" max="1" width="10.42578125" style="9" bestFit="1" customWidth="1"/>
    <col min="2" max="2" width="17.28515625" style="9" bestFit="1" customWidth="1"/>
    <col min="3" max="3" width="11" style="9" bestFit="1" customWidth="1"/>
    <col min="4" max="6" width="9.140625" style="9"/>
    <col min="7" max="7" width="10.42578125" style="9" bestFit="1" customWidth="1"/>
    <col min="8" max="9" width="9.140625" style="9"/>
    <col min="10" max="10" width="14.85546875" style="9" bestFit="1" customWidth="1"/>
    <col min="11" max="11" width="9.140625" style="9"/>
    <col min="12" max="12" width="11.140625" style="15" bestFit="1" customWidth="1"/>
    <col min="13" max="13" width="11" style="9" bestFit="1" customWidth="1"/>
    <col min="14" max="14" width="19.28515625" style="9" bestFit="1" customWidth="1"/>
    <col min="15" max="15" width="19.28515625" style="9" customWidth="1"/>
    <col min="16" max="16" width="28" style="9" bestFit="1" customWidth="1"/>
    <col min="17" max="18" width="20.42578125" style="9" bestFit="1" customWidth="1"/>
    <col min="19" max="19" width="10.5703125" style="9" bestFit="1" customWidth="1"/>
    <col min="20" max="20" width="10.42578125" style="3" bestFit="1" customWidth="1"/>
    <col min="21" max="21" width="11.140625" style="3" bestFit="1" customWidth="1"/>
    <col min="22" max="22" width="6.85546875" style="3" bestFit="1" customWidth="1"/>
    <col min="23" max="23" width="9.140625" style="3"/>
    <col min="24" max="24" width="18.5703125" style="3" bestFit="1" customWidth="1"/>
    <col min="25" max="25" width="13.5703125" style="3" bestFit="1" customWidth="1"/>
    <col min="26" max="26" width="12.28515625" style="3" bestFit="1" customWidth="1"/>
    <col min="27" max="27" width="32" style="3" bestFit="1" customWidth="1"/>
    <col min="28" max="28" width="15" style="9" bestFit="1" customWidth="1"/>
    <col min="29" max="16384" width="9.140625" style="9"/>
  </cols>
  <sheetData>
    <row r="1" spans="1:27" s="14" customFormat="1">
      <c r="A1" s="13" t="s">
        <v>32</v>
      </c>
      <c r="B1" s="13" t="s">
        <v>35</v>
      </c>
      <c r="C1" s="13" t="s">
        <v>36</v>
      </c>
      <c r="D1" s="13" t="s">
        <v>37</v>
      </c>
      <c r="E1" s="13" t="s">
        <v>30</v>
      </c>
      <c r="F1" s="13" t="s">
        <v>38</v>
      </c>
      <c r="G1" s="13" t="s">
        <v>39</v>
      </c>
      <c r="H1" s="13" t="s">
        <v>31</v>
      </c>
      <c r="I1" s="13" t="s">
        <v>40</v>
      </c>
      <c r="J1" s="13" t="s">
        <v>41</v>
      </c>
      <c r="K1" s="13" t="s">
        <v>42</v>
      </c>
      <c r="L1" s="13" t="s">
        <v>43</v>
      </c>
      <c r="M1" s="13" t="s">
        <v>44</v>
      </c>
      <c r="N1" s="14" t="s">
        <v>45</v>
      </c>
      <c r="P1" s="14" t="s">
        <v>46</v>
      </c>
      <c r="Q1" s="14" t="s">
        <v>48</v>
      </c>
      <c r="R1" s="14" t="s">
        <v>47</v>
      </c>
      <c r="S1" s="14" t="s">
        <v>49</v>
      </c>
      <c r="T1" s="19" t="s">
        <v>51</v>
      </c>
      <c r="U1" s="19" t="s">
        <v>50</v>
      </c>
      <c r="V1" s="19" t="s">
        <v>34</v>
      </c>
      <c r="W1" s="19" t="s">
        <v>34</v>
      </c>
      <c r="X1" s="19" t="s">
        <v>52</v>
      </c>
      <c r="Y1" s="19" t="s">
        <v>53</v>
      </c>
      <c r="Z1" s="19" t="s">
        <v>54</v>
      </c>
      <c r="AA1" s="19" t="s">
        <v>55</v>
      </c>
    </row>
    <row r="2" spans="1:27">
      <c r="A2" s="11">
        <v>42005</v>
      </c>
      <c r="B2" s="12">
        <v>952.05</v>
      </c>
      <c r="C2" s="12">
        <v>1124</v>
      </c>
      <c r="D2" s="9">
        <f>LOG(B2/C2)</f>
        <v>-7.2106553863404574E-2</v>
      </c>
      <c r="M2" s="12"/>
    </row>
    <row r="3" spans="1:27">
      <c r="A3" s="11">
        <v>42006</v>
      </c>
      <c r="B3" s="12">
        <v>965.3</v>
      </c>
      <c r="C3" s="12">
        <v>1171.9000000000001</v>
      </c>
      <c r="D3" s="9">
        <f t="shared" ref="D3:D66" si="0">LOG(B3/C3)</f>
        <v>-8.4228248067828901E-2</v>
      </c>
      <c r="M3" s="12"/>
    </row>
    <row r="4" spans="1:27">
      <c r="A4" s="11">
        <v>42009</v>
      </c>
      <c r="B4" s="12">
        <v>957.15</v>
      </c>
      <c r="C4" s="12">
        <v>1156.4000000000001</v>
      </c>
      <c r="D4" s="9">
        <f t="shared" si="0"/>
        <v>-8.2128079320547623E-2</v>
      </c>
      <c r="M4" s="12"/>
    </row>
    <row r="5" spans="1:27">
      <c r="A5" s="11">
        <v>42010</v>
      </c>
      <c r="B5" s="12">
        <v>942.25</v>
      </c>
      <c r="C5" s="12">
        <v>1101.95</v>
      </c>
      <c r="D5" s="9">
        <f t="shared" si="0"/>
        <v>-6.7995743115783547E-2</v>
      </c>
      <c r="M5" s="12"/>
    </row>
    <row r="6" spans="1:27">
      <c r="A6" s="11">
        <v>42011</v>
      </c>
      <c r="B6" s="12">
        <v>945</v>
      </c>
      <c r="C6" s="12">
        <v>1099.25</v>
      </c>
      <c r="D6" s="9">
        <f t="shared" si="0"/>
        <v>-6.5664665782480938E-2</v>
      </c>
      <c r="M6" s="12"/>
    </row>
    <row r="7" spans="1:27">
      <c r="A7" s="11">
        <v>42012</v>
      </c>
      <c r="B7" s="12">
        <v>964.85</v>
      </c>
      <c r="C7" s="12">
        <v>1123.3499999999999</v>
      </c>
      <c r="D7" s="9">
        <f t="shared" si="0"/>
        <v>-6.6055288459871075E-2</v>
      </c>
      <c r="M7" s="12"/>
    </row>
    <row r="8" spans="1:27">
      <c r="A8" s="11">
        <v>42013</v>
      </c>
      <c r="B8" s="12">
        <v>975.65</v>
      </c>
      <c r="C8" s="12">
        <v>1113.3</v>
      </c>
      <c r="D8" s="9">
        <f t="shared" si="0"/>
        <v>-5.7318160182319541E-2</v>
      </c>
      <c r="M8" s="12"/>
    </row>
    <row r="9" spans="1:27">
      <c r="A9" s="11">
        <v>42016</v>
      </c>
      <c r="B9" s="12">
        <v>967.05</v>
      </c>
      <c r="C9" s="12">
        <v>1128.55</v>
      </c>
      <c r="D9" s="9">
        <f t="shared" si="0"/>
        <v>-6.7071875833353223E-2</v>
      </c>
      <c r="M9" s="12"/>
    </row>
    <row r="10" spans="1:27">
      <c r="A10" s="11">
        <v>42017</v>
      </c>
      <c r="B10" s="12">
        <v>963.35</v>
      </c>
      <c r="C10" s="12">
        <v>1122.2</v>
      </c>
      <c r="D10" s="9">
        <f t="shared" si="0"/>
        <v>-6.6286162650188385E-2</v>
      </c>
      <c r="M10" s="12"/>
    </row>
    <row r="11" spans="1:27">
      <c r="A11" s="11">
        <v>42018</v>
      </c>
      <c r="B11" s="12">
        <v>963.9</v>
      </c>
      <c r="C11" s="12">
        <v>1120.3</v>
      </c>
      <c r="D11" s="9">
        <f t="shared" si="0"/>
        <v>-6.5302355701103265E-2</v>
      </c>
      <c r="M11" s="12"/>
    </row>
    <row r="12" spans="1:27">
      <c r="A12" s="11">
        <v>42019</v>
      </c>
      <c r="B12" s="12">
        <v>993.15</v>
      </c>
      <c r="C12" s="12">
        <v>1202.55</v>
      </c>
      <c r="D12" s="9">
        <f t="shared" si="0"/>
        <v>-8.3088295716070751E-2</v>
      </c>
      <c r="M12" s="12"/>
    </row>
    <row r="13" spans="1:27">
      <c r="A13" s="11">
        <v>42020</v>
      </c>
      <c r="B13" s="12">
        <v>1001.35</v>
      </c>
      <c r="C13" s="12">
        <v>1194.55</v>
      </c>
      <c r="D13" s="9">
        <f t="shared" si="0"/>
        <v>-7.6618430473376159E-2</v>
      </c>
      <c r="M13" s="12"/>
    </row>
    <row r="14" spans="1:27">
      <c r="A14" s="11">
        <v>42023</v>
      </c>
      <c r="B14" s="12">
        <v>1004.55</v>
      </c>
      <c r="C14" s="12">
        <v>1181.7</v>
      </c>
      <c r="D14" s="9">
        <f t="shared" si="0"/>
        <v>-7.0535677536943481E-2</v>
      </c>
      <c r="M14" s="12"/>
    </row>
    <row r="15" spans="1:27">
      <c r="A15" s="11">
        <v>42024</v>
      </c>
      <c r="B15" s="12">
        <v>1020.95</v>
      </c>
      <c r="C15" s="12">
        <v>1251.55</v>
      </c>
      <c r="D15" s="9">
        <f t="shared" si="0"/>
        <v>-8.8443731083766075E-2</v>
      </c>
      <c r="M15" s="12"/>
    </row>
    <row r="16" spans="1:27">
      <c r="A16" s="11">
        <v>42025</v>
      </c>
      <c r="B16" s="12">
        <v>1019.95</v>
      </c>
      <c r="C16" s="12">
        <v>1287.2</v>
      </c>
      <c r="D16" s="9">
        <f t="shared" si="0"/>
        <v>-0.10106714879605186</v>
      </c>
      <c r="M16" s="12"/>
    </row>
    <row r="17" spans="1:29">
      <c r="A17" s="11">
        <v>42026</v>
      </c>
      <c r="B17" s="12">
        <v>1021.25</v>
      </c>
      <c r="C17" s="12">
        <v>1279.6500000000001</v>
      </c>
      <c r="D17" s="9">
        <f t="shared" si="0"/>
        <v>-9.7959131471361496E-2</v>
      </c>
      <c r="M17" s="12"/>
    </row>
    <row r="18" spans="1:29">
      <c r="A18" s="11">
        <v>42027</v>
      </c>
      <c r="B18" s="12">
        <v>1042.8</v>
      </c>
      <c r="C18" s="12">
        <v>1290.0999999999999</v>
      </c>
      <c r="D18" s="9">
        <f t="shared" si="0"/>
        <v>-9.2422352737039346E-2</v>
      </c>
      <c r="M18" s="12"/>
    </row>
    <row r="19" spans="1:29">
      <c r="A19" s="11">
        <v>42031</v>
      </c>
      <c r="B19" s="12">
        <v>1074.05</v>
      </c>
      <c r="C19" s="12">
        <v>1315.85</v>
      </c>
      <c r="D19" s="9">
        <f t="shared" si="0"/>
        <v>-8.8181885361692955E-2</v>
      </c>
      <c r="M19" s="12"/>
    </row>
    <row r="20" spans="1:29">
      <c r="A20" s="11">
        <v>42032</v>
      </c>
      <c r="B20" s="12">
        <v>1058.3499999999999</v>
      </c>
      <c r="C20" s="12">
        <v>1344.6</v>
      </c>
      <c r="D20" s="9">
        <f t="shared" si="0"/>
        <v>-0.10396379278104527</v>
      </c>
      <c r="M20" s="12"/>
    </row>
    <row r="21" spans="1:29">
      <c r="A21" s="11">
        <v>42033</v>
      </c>
      <c r="B21" s="12">
        <v>1095</v>
      </c>
      <c r="C21" s="12">
        <v>1315.55</v>
      </c>
      <c r="D21" s="9">
        <f t="shared" si="0"/>
        <v>-7.9693239753707054E-2</v>
      </c>
      <c r="M21" s="12"/>
    </row>
    <row r="22" spans="1:29">
      <c r="A22" s="11">
        <v>42034</v>
      </c>
      <c r="B22" s="12">
        <v>1077.3499999999999</v>
      </c>
      <c r="C22" s="12">
        <v>1262.5</v>
      </c>
      <c r="D22" s="9">
        <f t="shared" si="0"/>
        <v>-6.8874570795148818E-2</v>
      </c>
      <c r="M22" s="12"/>
    </row>
    <row r="23" spans="1:29">
      <c r="A23" s="11">
        <v>42037</v>
      </c>
      <c r="B23" s="12">
        <v>1081.5999999999999</v>
      </c>
      <c r="C23" s="12">
        <v>1269.3</v>
      </c>
      <c r="D23" s="9">
        <f t="shared" si="0"/>
        <v>-6.949760145339641E-2</v>
      </c>
      <c r="M23" s="12"/>
    </row>
    <row r="24" spans="1:29">
      <c r="A24" s="11">
        <v>42038</v>
      </c>
      <c r="B24" s="12">
        <v>1064.0999999999999</v>
      </c>
      <c r="C24" s="12">
        <v>1230.1500000000001</v>
      </c>
      <c r="D24" s="9">
        <f t="shared" si="0"/>
        <v>-6.2975627760315372E-2</v>
      </c>
      <c r="M24" s="12"/>
    </row>
    <row r="25" spans="1:29">
      <c r="A25" s="11">
        <v>42039</v>
      </c>
      <c r="B25" s="12">
        <v>1067.7</v>
      </c>
      <c r="C25" s="12">
        <v>1232.45</v>
      </c>
      <c r="D25" s="9">
        <f t="shared" si="0"/>
        <v>-6.2320066430977941E-2</v>
      </c>
      <c r="M25" s="12"/>
      <c r="AB25" s="9" t="s">
        <v>59</v>
      </c>
      <c r="AC25" s="3">
        <f>SUM(AA:AA)</f>
        <v>0.3338288492646152</v>
      </c>
    </row>
    <row r="26" spans="1:29">
      <c r="A26" s="11">
        <v>42040</v>
      </c>
      <c r="B26" s="12">
        <v>1076.5</v>
      </c>
      <c r="C26" s="12">
        <v>1246.45</v>
      </c>
      <c r="D26" s="9">
        <f t="shared" si="0"/>
        <v>-6.3660827774052228E-2</v>
      </c>
      <c r="M26" s="12"/>
      <c r="AB26" s="9" t="s">
        <v>60</v>
      </c>
      <c r="AC26" s="9">
        <f>COUNTIF(AA:AA,"&gt;0")</f>
        <v>32</v>
      </c>
    </row>
    <row r="27" spans="1:29">
      <c r="A27" s="11">
        <v>42041</v>
      </c>
      <c r="B27" s="12">
        <v>1053.5</v>
      </c>
      <c r="C27" s="12">
        <v>1280.55</v>
      </c>
      <c r="D27" s="9">
        <f t="shared" si="0"/>
        <v>-8.476200053323546E-2</v>
      </c>
      <c r="M27" s="12"/>
      <c r="AB27" s="9" t="s">
        <v>63</v>
      </c>
      <c r="AC27" s="9">
        <f>COUNTIF(AA:AA,"&lt;0")</f>
        <v>3</v>
      </c>
    </row>
    <row r="28" spans="1:29">
      <c r="A28" s="11">
        <v>42044</v>
      </c>
      <c r="B28" s="12">
        <v>1040.0999999999999</v>
      </c>
      <c r="C28" s="12">
        <v>1271.95</v>
      </c>
      <c r="D28" s="9">
        <f t="shared" si="0"/>
        <v>-8.7394943276831713E-2</v>
      </c>
      <c r="M28" s="12"/>
    </row>
    <row r="29" spans="1:29">
      <c r="A29" s="11">
        <v>42045</v>
      </c>
      <c r="B29" s="12">
        <v>1054.45</v>
      </c>
      <c r="C29" s="12">
        <v>1246.1500000000001</v>
      </c>
      <c r="D29" s="9">
        <f t="shared" si="0"/>
        <v>-7.254433066768802E-2</v>
      </c>
      <c r="M29" s="12"/>
    </row>
    <row r="30" spans="1:29">
      <c r="A30" s="11">
        <v>42046</v>
      </c>
      <c r="B30" s="12">
        <v>1058.4000000000001</v>
      </c>
      <c r="C30" s="12">
        <v>1245.8</v>
      </c>
      <c r="D30" s="9">
        <f t="shared" si="0"/>
        <v>-7.0798495358677563E-2</v>
      </c>
      <c r="M30" s="12"/>
    </row>
    <row r="31" spans="1:29">
      <c r="A31" s="11">
        <v>42047</v>
      </c>
      <c r="B31" s="12">
        <v>1076</v>
      </c>
      <c r="C31" s="12">
        <v>1253.25</v>
      </c>
      <c r="D31" s="9">
        <f t="shared" si="0"/>
        <v>-6.622544195472102E-2</v>
      </c>
      <c r="E31" s="9">
        <f>AVERAGE(D2:D31)</f>
        <v>-7.6172824156432659E-2</v>
      </c>
      <c r="F31" s="9">
        <f>STDEV(D2:D31)</f>
        <v>1.2497817782946169E-2</v>
      </c>
      <c r="G31" s="9">
        <f>E31+2.25*F31</f>
        <v>-4.805273414480378E-2</v>
      </c>
      <c r="H31" s="9">
        <f>E31-2.25*F31</f>
        <v>-0.10429291416806154</v>
      </c>
      <c r="I31" s="9">
        <f>(D31-E31)/F31</f>
        <v>0.79592952741600098</v>
      </c>
      <c r="J31" s="3">
        <f>(B31-B30)/B30</f>
        <v>1.6628873771730827E-2</v>
      </c>
      <c r="K31" s="3">
        <f>(C31-C30)/C30</f>
        <v>5.9800931128592433E-3</v>
      </c>
      <c r="L31" s="15" t="str">
        <f>IF(ABS(I31)&gt;1.25,"Enter Trade",IF(ABS(I31)&lt;0.5,"Exit Trade",""))</f>
        <v/>
      </c>
      <c r="M31" s="17"/>
      <c r="N31" s="15" t="str">
        <f t="shared" ref="N31:N78" si="1">IF(M31&lt;&gt;M30,L31,"")</f>
        <v/>
      </c>
      <c r="O31" s="15">
        <f t="shared" ref="O31:O78" si="2">IF(M31&lt;&gt;M30,N31,O30)</f>
        <v>0</v>
      </c>
      <c r="P31" s="15" t="str">
        <f t="shared" ref="P31:P78" si="3">IF(OR(N31="Enter Trade",N31="Exit Trade"),B31,"")</f>
        <v/>
      </c>
      <c r="R31" s="15" t="str">
        <f t="shared" ref="R31:R78" si="4">IF(OR(N31="Enter Trade",N31="Exit Trade"),C31,"")</f>
        <v/>
      </c>
    </row>
    <row r="32" spans="1:29">
      <c r="A32" s="11">
        <v>42048</v>
      </c>
      <c r="B32" s="12">
        <v>1065.8</v>
      </c>
      <c r="C32" s="12">
        <v>1268.6500000000001</v>
      </c>
      <c r="D32" s="9">
        <f t="shared" si="0"/>
        <v>-7.5666107896406529E-2</v>
      </c>
      <c r="E32" s="9">
        <f t="shared" ref="E32:E95" si="5">AVERAGE(D3:D32)</f>
        <v>-7.6291475957532731E-2</v>
      </c>
      <c r="F32" s="9">
        <f t="shared" ref="F32:F95" si="6">STDEV(D3:D32)</f>
        <v>1.2474757810531584E-2</v>
      </c>
      <c r="G32" s="9">
        <f t="shared" ref="G32:G95" si="7">E32+2.25*F32</f>
        <v>-4.8223270883836669E-2</v>
      </c>
      <c r="H32" s="9">
        <f t="shared" ref="H32:H95" si="8">E32-2.25*F32</f>
        <v>-0.10435968103122879</v>
      </c>
      <c r="I32" s="9">
        <f t="shared" ref="I32:I95" si="9">(D32-E32)/F32</f>
        <v>5.0130677534937551E-2</v>
      </c>
      <c r="J32" s="3">
        <f t="shared" ref="J32:K95" si="10">(B32-B31)/B31</f>
        <v>-9.4795539033457679E-3</v>
      </c>
      <c r="K32" s="3">
        <f t="shared" si="10"/>
        <v>1.2288051067225287E-2</v>
      </c>
      <c r="L32" s="15" t="str">
        <f t="shared" ref="L32:L95" si="11">IF(ABS(I32)&gt;1.25,"Enter Trade",IF(ABS(I32)&lt;0.5,"Exit Trade",""))</f>
        <v>Exit Trade</v>
      </c>
      <c r="M32" s="17">
        <v>5.0130677534937551E-2</v>
      </c>
      <c r="N32" s="15" t="str">
        <f t="shared" si="1"/>
        <v>Exit Trade</v>
      </c>
      <c r="O32" s="15" t="str">
        <f t="shared" si="2"/>
        <v>Exit Trade</v>
      </c>
      <c r="P32" s="15">
        <f t="shared" si="3"/>
        <v>1065.8</v>
      </c>
      <c r="Q32" s="15">
        <f t="shared" ref="Q32:Q78" si="12">IF(M32&lt;&gt;M31,P32,Q31)</f>
        <v>1065.8</v>
      </c>
      <c r="R32" s="15">
        <f t="shared" si="4"/>
        <v>1268.6500000000001</v>
      </c>
      <c r="S32" s="15">
        <f t="shared" ref="S32:S78" si="13">IF(M32&lt;&gt;M31,R32,S31)</f>
        <v>1268.6500000000001</v>
      </c>
      <c r="T32" s="18">
        <f t="shared" ref="T32:T78" si="14">IF(OR(N32="Enter Trade",N32="Exit Trade"),J32,"")</f>
        <v>-9.4795539033457679E-3</v>
      </c>
      <c r="U32" s="18">
        <f t="shared" ref="U32:U78" si="15">IF(M32&lt;&gt;M31,T32,U31)</f>
        <v>-9.4795539033457679E-3</v>
      </c>
      <c r="V32" s="18">
        <f t="shared" ref="V32:V78" si="16">IF(OR(N32="Enter Trade",N32="Exit Trade"),K32,"")</f>
        <v>1.2288051067225287E-2</v>
      </c>
      <c r="W32" s="18">
        <f t="shared" ref="W32:W78" si="17">IF(M32&lt;&gt;M31,V32,W31)</f>
        <v>1.2288051067225287E-2</v>
      </c>
      <c r="X32" s="18" t="str">
        <f t="shared" ref="X32:X87" si="18">IF(AND(O31="Enter Trade",O32="Exit Trade",U31&gt;W31),1-Q32/Q31,IF(AND(O31="Enter Trade",O32="Exit Trade",U31&lt;W31),Q32/Q31-1,""))</f>
        <v/>
      </c>
      <c r="Y32" s="18" t="str">
        <f t="shared" ref="Y32:Y87" si="19">IF(AND(O31="Enter Trade",O32="Exit Trade",U31&gt;W31),S32/S31-1,IF(AND(O31="Enter Trade",O32="Exit Trade",U31&lt;W31),1-S32/S31,""))</f>
        <v/>
      </c>
      <c r="Z32" s="18" t="str">
        <f t="shared" ref="Z32:Z87" si="20">IF(AND(X32&lt;&gt;"",Y32&lt;&gt;""),(X32+Y32),"")</f>
        <v/>
      </c>
      <c r="AA32" s="18" t="str">
        <f t="shared" ref="AA32:AA87" si="21">IF(AND(X32&lt;&gt;"",Y32&lt;&gt;""),(X32+Y32)/2,"")</f>
        <v/>
      </c>
    </row>
    <row r="33" spans="1:27">
      <c r="A33" s="11">
        <v>42051</v>
      </c>
      <c r="B33" s="12">
        <v>1067.55</v>
      </c>
      <c r="C33" s="12">
        <v>1288</v>
      </c>
      <c r="D33" s="9">
        <f t="shared" si="0"/>
        <v>-8.1527638141186659E-2</v>
      </c>
      <c r="E33" s="9">
        <f t="shared" si="5"/>
        <v>-7.6201455626644654E-2</v>
      </c>
      <c r="F33" s="9">
        <f t="shared" si="6"/>
        <v>1.2425154996042407E-2</v>
      </c>
      <c r="G33" s="9">
        <f t="shared" si="7"/>
        <v>-4.8244856885549234E-2</v>
      </c>
      <c r="H33" s="9">
        <f t="shared" si="8"/>
        <v>-0.10415805436774007</v>
      </c>
      <c r="I33" s="9">
        <f t="shared" si="9"/>
        <v>-0.42866125342005568</v>
      </c>
      <c r="J33" s="3">
        <f t="shared" si="10"/>
        <v>1.6419590917620568E-3</v>
      </c>
      <c r="K33" s="3">
        <f t="shared" si="10"/>
        <v>1.5252433689354753E-2</v>
      </c>
      <c r="L33" s="15" t="str">
        <f t="shared" si="11"/>
        <v>Exit Trade</v>
      </c>
      <c r="M33" s="17">
        <v>5.0130677534937551E-2</v>
      </c>
      <c r="N33" s="15" t="str">
        <f t="shared" si="1"/>
        <v/>
      </c>
      <c r="O33" s="15" t="str">
        <f t="shared" si="2"/>
        <v>Exit Trade</v>
      </c>
      <c r="P33" s="15" t="str">
        <f t="shared" si="3"/>
        <v/>
      </c>
      <c r="Q33" s="15">
        <f t="shared" si="12"/>
        <v>1065.8</v>
      </c>
      <c r="R33" s="15" t="str">
        <f t="shared" si="4"/>
        <v/>
      </c>
      <c r="S33" s="15">
        <f t="shared" si="13"/>
        <v>1268.6500000000001</v>
      </c>
      <c r="T33" s="18" t="str">
        <f t="shared" si="14"/>
        <v/>
      </c>
      <c r="U33" s="18">
        <f t="shared" si="15"/>
        <v>-9.4795539033457679E-3</v>
      </c>
      <c r="V33" s="18" t="str">
        <f t="shared" si="16"/>
        <v/>
      </c>
      <c r="W33" s="18">
        <f t="shared" si="17"/>
        <v>1.2288051067225287E-2</v>
      </c>
      <c r="X33" s="18" t="str">
        <f t="shared" si="18"/>
        <v/>
      </c>
      <c r="Y33" s="18" t="str">
        <f t="shared" si="19"/>
        <v/>
      </c>
      <c r="Z33" s="18" t="str">
        <f t="shared" si="20"/>
        <v/>
      </c>
      <c r="AA33" s="18" t="str">
        <f t="shared" si="21"/>
        <v/>
      </c>
    </row>
    <row r="34" spans="1:27">
      <c r="A34" s="11">
        <v>42053</v>
      </c>
      <c r="B34" s="12">
        <v>1074.8</v>
      </c>
      <c r="C34" s="12">
        <v>1328.6</v>
      </c>
      <c r="D34" s="9">
        <f t="shared" si="0"/>
        <v>-9.2066590344399818E-2</v>
      </c>
      <c r="E34" s="9">
        <f t="shared" si="5"/>
        <v>-7.6532739327439717E-2</v>
      </c>
      <c r="F34" s="9">
        <f t="shared" si="6"/>
        <v>1.2717670286660137E-2</v>
      </c>
      <c r="G34" s="9">
        <f t="shared" si="7"/>
        <v>-4.7917981182454411E-2</v>
      </c>
      <c r="H34" s="9">
        <f t="shared" si="8"/>
        <v>-0.10514749747242502</v>
      </c>
      <c r="I34" s="9">
        <f t="shared" si="9"/>
        <v>-1.2214384133903773</v>
      </c>
      <c r="J34" s="3">
        <f t="shared" si="10"/>
        <v>6.7912509952695425E-3</v>
      </c>
      <c r="K34" s="3">
        <f t="shared" si="10"/>
        <v>3.1521739130434712E-2</v>
      </c>
      <c r="L34" s="15" t="str">
        <f t="shared" si="11"/>
        <v/>
      </c>
      <c r="M34" s="17">
        <v>5.0130677534937551E-2</v>
      </c>
      <c r="N34" s="15" t="str">
        <f t="shared" si="1"/>
        <v/>
      </c>
      <c r="O34" s="15" t="str">
        <f t="shared" si="2"/>
        <v>Exit Trade</v>
      </c>
      <c r="P34" s="15" t="str">
        <f t="shared" si="3"/>
        <v/>
      </c>
      <c r="Q34" s="15">
        <f t="shared" si="12"/>
        <v>1065.8</v>
      </c>
      <c r="R34" s="15" t="str">
        <f t="shared" si="4"/>
        <v/>
      </c>
      <c r="S34" s="15">
        <f t="shared" si="13"/>
        <v>1268.6500000000001</v>
      </c>
      <c r="T34" s="18" t="str">
        <f t="shared" si="14"/>
        <v/>
      </c>
      <c r="U34" s="18">
        <f t="shared" si="15"/>
        <v>-9.4795539033457679E-3</v>
      </c>
      <c r="V34" s="18" t="str">
        <f t="shared" si="16"/>
        <v/>
      </c>
      <c r="W34" s="18">
        <f t="shared" si="17"/>
        <v>1.2288051067225287E-2</v>
      </c>
      <c r="X34" s="18" t="str">
        <f t="shared" si="18"/>
        <v/>
      </c>
      <c r="Y34" s="18" t="str">
        <f t="shared" si="19"/>
        <v/>
      </c>
      <c r="Z34" s="18" t="str">
        <f t="shared" si="20"/>
        <v/>
      </c>
      <c r="AA34" s="18" t="str">
        <f t="shared" si="21"/>
        <v/>
      </c>
    </row>
    <row r="35" spans="1:27">
      <c r="A35" s="11">
        <v>42054</v>
      </c>
      <c r="B35" s="12">
        <v>1079.8</v>
      </c>
      <c r="C35" s="12">
        <v>1353.45</v>
      </c>
      <c r="D35" s="9">
        <f t="shared" si="0"/>
        <v>-9.8098893288117453E-2</v>
      </c>
      <c r="E35" s="9">
        <f t="shared" si="5"/>
        <v>-7.7536177666517533E-2</v>
      </c>
      <c r="F35" s="9">
        <f t="shared" si="6"/>
        <v>1.3199329953492215E-2</v>
      </c>
      <c r="G35" s="9">
        <f t="shared" si="7"/>
        <v>-4.7837685271160051E-2</v>
      </c>
      <c r="H35" s="9">
        <f t="shared" si="8"/>
        <v>-0.10723467006187501</v>
      </c>
      <c r="I35" s="9">
        <f t="shared" si="9"/>
        <v>-1.5578605651993369</v>
      </c>
      <c r="J35" s="3">
        <f t="shared" si="10"/>
        <v>4.6520282843319693E-3</v>
      </c>
      <c r="K35" s="3">
        <f t="shared" si="10"/>
        <v>1.8703898840885247E-2</v>
      </c>
      <c r="L35" s="15" t="str">
        <f t="shared" si="11"/>
        <v>Enter Trade</v>
      </c>
      <c r="M35" s="17">
        <v>-1.5578605651993369</v>
      </c>
      <c r="N35" s="15" t="str">
        <f t="shared" si="1"/>
        <v>Enter Trade</v>
      </c>
      <c r="O35" s="15" t="str">
        <f t="shared" si="2"/>
        <v>Enter Trade</v>
      </c>
      <c r="P35" s="15">
        <f t="shared" si="3"/>
        <v>1079.8</v>
      </c>
      <c r="Q35" s="15">
        <f t="shared" si="12"/>
        <v>1079.8</v>
      </c>
      <c r="R35" s="15">
        <f t="shared" si="4"/>
        <v>1353.45</v>
      </c>
      <c r="S35" s="15">
        <f t="shared" si="13"/>
        <v>1353.45</v>
      </c>
      <c r="T35" s="18">
        <f t="shared" si="14"/>
        <v>4.6520282843319693E-3</v>
      </c>
      <c r="U35" s="18">
        <f t="shared" si="15"/>
        <v>4.6520282843319693E-3</v>
      </c>
      <c r="V35" s="18">
        <f t="shared" si="16"/>
        <v>1.8703898840885247E-2</v>
      </c>
      <c r="W35" s="18">
        <f t="shared" si="17"/>
        <v>1.8703898840885247E-2</v>
      </c>
      <c r="X35" s="18" t="str">
        <f t="shared" si="18"/>
        <v/>
      </c>
      <c r="Y35" s="18" t="str">
        <f t="shared" si="19"/>
        <v/>
      </c>
      <c r="Z35" s="18" t="str">
        <f t="shared" si="20"/>
        <v/>
      </c>
      <c r="AA35" s="18" t="str">
        <f t="shared" si="21"/>
        <v/>
      </c>
    </row>
    <row r="36" spans="1:27">
      <c r="A36" s="11">
        <v>42055</v>
      </c>
      <c r="B36" s="12">
        <v>1073.05</v>
      </c>
      <c r="C36" s="12">
        <v>1333.15</v>
      </c>
      <c r="D36" s="9">
        <f t="shared" si="0"/>
        <v>-9.4259058122460021E-2</v>
      </c>
      <c r="E36" s="9">
        <f t="shared" si="5"/>
        <v>-7.8489324077850156E-2</v>
      </c>
      <c r="F36" s="9">
        <f t="shared" si="6"/>
        <v>1.3344137702017072E-2</v>
      </c>
      <c r="G36" s="9">
        <f t="shared" si="7"/>
        <v>-4.8465014248311747E-2</v>
      </c>
      <c r="H36" s="9">
        <f t="shared" si="8"/>
        <v>-0.10851363390738857</v>
      </c>
      <c r="I36" s="9">
        <f t="shared" si="9"/>
        <v>-1.181772430467811</v>
      </c>
      <c r="J36" s="3">
        <f t="shared" si="10"/>
        <v>-6.251157621781812E-3</v>
      </c>
      <c r="K36" s="3">
        <f t="shared" si="10"/>
        <v>-1.4998707008016516E-2</v>
      </c>
      <c r="L36" s="15" t="str">
        <f t="shared" si="11"/>
        <v/>
      </c>
      <c r="M36" s="17">
        <v>-1.5578605651993369</v>
      </c>
      <c r="N36" s="15" t="str">
        <f t="shared" si="1"/>
        <v/>
      </c>
      <c r="O36" s="15" t="str">
        <f t="shared" si="2"/>
        <v>Enter Trade</v>
      </c>
      <c r="P36" s="15" t="str">
        <f t="shared" si="3"/>
        <v/>
      </c>
      <c r="Q36" s="15">
        <f t="shared" si="12"/>
        <v>1079.8</v>
      </c>
      <c r="R36" s="15" t="str">
        <f t="shared" si="4"/>
        <v/>
      </c>
      <c r="S36" s="15">
        <f t="shared" si="13"/>
        <v>1353.45</v>
      </c>
      <c r="T36" s="18" t="str">
        <f t="shared" si="14"/>
        <v/>
      </c>
      <c r="U36" s="18">
        <f t="shared" si="15"/>
        <v>4.6520282843319693E-3</v>
      </c>
      <c r="V36" s="18" t="str">
        <f t="shared" si="16"/>
        <v/>
      </c>
      <c r="W36" s="18">
        <f t="shared" si="17"/>
        <v>1.8703898840885247E-2</v>
      </c>
      <c r="X36" s="18" t="str">
        <f t="shared" si="18"/>
        <v/>
      </c>
      <c r="Y36" s="18" t="str">
        <f t="shared" si="19"/>
        <v/>
      </c>
      <c r="Z36" s="18" t="str">
        <f t="shared" si="20"/>
        <v/>
      </c>
      <c r="AA36" s="18" t="str">
        <f t="shared" si="21"/>
        <v/>
      </c>
    </row>
    <row r="37" spans="1:27">
      <c r="A37" s="11">
        <v>42058</v>
      </c>
      <c r="B37" s="12">
        <v>1067.5</v>
      </c>
      <c r="C37" s="12">
        <v>1311.25</v>
      </c>
      <c r="D37" s="9">
        <f t="shared" si="0"/>
        <v>-8.931761750455279E-2</v>
      </c>
      <c r="E37" s="9">
        <f t="shared" si="5"/>
        <v>-7.9264735046006216E-2</v>
      </c>
      <c r="F37" s="9">
        <f t="shared" si="6"/>
        <v>1.3272376227494843E-2</v>
      </c>
      <c r="G37" s="9">
        <f t="shared" si="7"/>
        <v>-4.9401888534142818E-2</v>
      </c>
      <c r="H37" s="9">
        <f t="shared" si="8"/>
        <v>-0.10912758155786961</v>
      </c>
      <c r="I37" s="9">
        <f t="shared" si="9"/>
        <v>-0.75742898530266067</v>
      </c>
      <c r="J37" s="3">
        <f t="shared" si="10"/>
        <v>-5.172172778528451E-3</v>
      </c>
      <c r="K37" s="3">
        <f t="shared" si="10"/>
        <v>-1.6427258748077926E-2</v>
      </c>
      <c r="L37" s="15" t="str">
        <f t="shared" si="11"/>
        <v/>
      </c>
      <c r="M37" s="17">
        <v>-1.5578605651993369</v>
      </c>
      <c r="N37" s="15" t="str">
        <f t="shared" si="1"/>
        <v/>
      </c>
      <c r="O37" s="15" t="str">
        <f t="shared" si="2"/>
        <v>Enter Trade</v>
      </c>
      <c r="P37" s="15" t="str">
        <f t="shared" si="3"/>
        <v/>
      </c>
      <c r="Q37" s="15">
        <f t="shared" si="12"/>
        <v>1079.8</v>
      </c>
      <c r="R37" s="15" t="str">
        <f t="shared" si="4"/>
        <v/>
      </c>
      <c r="S37" s="15">
        <f t="shared" si="13"/>
        <v>1353.45</v>
      </c>
      <c r="T37" s="18" t="str">
        <f t="shared" si="14"/>
        <v/>
      </c>
      <c r="U37" s="18">
        <f t="shared" si="15"/>
        <v>4.6520282843319693E-3</v>
      </c>
      <c r="V37" s="18" t="str">
        <f t="shared" si="16"/>
        <v/>
      </c>
      <c r="W37" s="18">
        <f t="shared" si="17"/>
        <v>1.8703898840885247E-2</v>
      </c>
      <c r="X37" s="18" t="str">
        <f t="shared" si="18"/>
        <v/>
      </c>
      <c r="Y37" s="18" t="str">
        <f t="shared" si="19"/>
        <v/>
      </c>
      <c r="Z37" s="18" t="str">
        <f t="shared" si="20"/>
        <v/>
      </c>
      <c r="AA37" s="18" t="str">
        <f t="shared" si="21"/>
        <v/>
      </c>
    </row>
    <row r="38" spans="1:27">
      <c r="A38" s="11">
        <v>42059</v>
      </c>
      <c r="B38" s="12">
        <v>1067.6500000000001</v>
      </c>
      <c r="C38" s="12">
        <v>1310.4000000000001</v>
      </c>
      <c r="D38" s="9">
        <f t="shared" si="0"/>
        <v>-8.897498002060239E-2</v>
      </c>
      <c r="E38" s="9">
        <f t="shared" si="5"/>
        <v>-8.0319962373948978E-2</v>
      </c>
      <c r="F38" s="9">
        <f t="shared" si="6"/>
        <v>1.2714036119256601E-2</v>
      </c>
      <c r="G38" s="9">
        <f t="shared" si="7"/>
        <v>-5.1713381105621625E-2</v>
      </c>
      <c r="H38" s="9">
        <f t="shared" si="8"/>
        <v>-0.10892654364227633</v>
      </c>
      <c r="I38" s="9">
        <f t="shared" si="9"/>
        <v>-0.68074508877197348</v>
      </c>
      <c r="J38" s="3">
        <f t="shared" si="10"/>
        <v>1.4051522248252079E-4</v>
      </c>
      <c r="K38" s="3">
        <f t="shared" si="10"/>
        <v>-6.4823641563386777E-4</v>
      </c>
      <c r="L38" s="15" t="str">
        <f t="shared" si="11"/>
        <v/>
      </c>
      <c r="M38" s="17">
        <v>-1.5578605651993369</v>
      </c>
      <c r="N38" s="15" t="str">
        <f t="shared" si="1"/>
        <v/>
      </c>
      <c r="O38" s="15" t="str">
        <f t="shared" si="2"/>
        <v>Enter Trade</v>
      </c>
      <c r="P38" s="15" t="str">
        <f t="shared" si="3"/>
        <v/>
      </c>
      <c r="Q38" s="15">
        <f t="shared" si="12"/>
        <v>1079.8</v>
      </c>
      <c r="R38" s="15" t="str">
        <f t="shared" si="4"/>
        <v/>
      </c>
      <c r="S38" s="15">
        <f t="shared" si="13"/>
        <v>1353.45</v>
      </c>
      <c r="T38" s="18" t="str">
        <f t="shared" si="14"/>
        <v/>
      </c>
      <c r="U38" s="18">
        <f t="shared" si="15"/>
        <v>4.6520282843319693E-3</v>
      </c>
      <c r="V38" s="18" t="str">
        <f t="shared" si="16"/>
        <v/>
      </c>
      <c r="W38" s="18">
        <f t="shared" si="17"/>
        <v>1.8703898840885247E-2</v>
      </c>
      <c r="X38" s="18" t="str">
        <f t="shared" si="18"/>
        <v/>
      </c>
      <c r="Y38" s="18" t="str">
        <f t="shared" si="19"/>
        <v/>
      </c>
      <c r="Z38" s="18" t="str">
        <f t="shared" si="20"/>
        <v/>
      </c>
      <c r="AA38" s="18" t="str">
        <f t="shared" si="21"/>
        <v/>
      </c>
    </row>
    <row r="39" spans="1:27">
      <c r="A39" s="11">
        <v>42060</v>
      </c>
      <c r="B39" s="12">
        <v>1052.45</v>
      </c>
      <c r="C39" s="12">
        <v>1340.55</v>
      </c>
      <c r="D39" s="9">
        <f t="shared" si="0"/>
        <v>-0.1050815445395941</v>
      </c>
      <c r="E39" s="9">
        <f t="shared" si="5"/>
        <v>-8.1586951330823651E-2</v>
      </c>
      <c r="F39" s="9">
        <f t="shared" si="6"/>
        <v>1.323165098081475E-2</v>
      </c>
      <c r="G39" s="9">
        <f t="shared" si="7"/>
        <v>-5.1815736623990465E-2</v>
      </c>
      <c r="H39" s="9">
        <f t="shared" si="8"/>
        <v>-0.11135816603765683</v>
      </c>
      <c r="I39" s="9">
        <f t="shared" si="9"/>
        <v>-1.7756358025794718</v>
      </c>
      <c r="J39" s="3">
        <f t="shared" si="10"/>
        <v>-1.4236875380508635E-2</v>
      </c>
      <c r="K39" s="3">
        <f t="shared" si="10"/>
        <v>2.3008241758241652E-2</v>
      </c>
      <c r="L39" s="15" t="str">
        <f t="shared" si="11"/>
        <v>Enter Trade</v>
      </c>
      <c r="M39" s="17">
        <v>-1.5578605651993369</v>
      </c>
      <c r="N39" s="15" t="str">
        <f t="shared" si="1"/>
        <v/>
      </c>
      <c r="O39" s="15" t="str">
        <f t="shared" si="2"/>
        <v>Enter Trade</v>
      </c>
      <c r="P39" s="15" t="str">
        <f t="shared" si="3"/>
        <v/>
      </c>
      <c r="Q39" s="15">
        <f t="shared" si="12"/>
        <v>1079.8</v>
      </c>
      <c r="R39" s="15" t="str">
        <f t="shared" si="4"/>
        <v/>
      </c>
      <c r="S39" s="15">
        <f t="shared" si="13"/>
        <v>1353.45</v>
      </c>
      <c r="T39" s="18" t="str">
        <f t="shared" si="14"/>
        <v/>
      </c>
      <c r="U39" s="18">
        <f t="shared" si="15"/>
        <v>4.6520282843319693E-3</v>
      </c>
      <c r="V39" s="18" t="str">
        <f t="shared" si="16"/>
        <v/>
      </c>
      <c r="W39" s="18">
        <f t="shared" si="17"/>
        <v>1.8703898840885247E-2</v>
      </c>
      <c r="X39" s="18" t="str">
        <f t="shared" si="18"/>
        <v/>
      </c>
      <c r="Y39" s="18" t="str">
        <f t="shared" si="19"/>
        <v/>
      </c>
      <c r="Z39" s="18" t="str">
        <f t="shared" si="20"/>
        <v/>
      </c>
      <c r="AA39" s="18" t="str">
        <f t="shared" si="21"/>
        <v/>
      </c>
    </row>
    <row r="40" spans="1:27">
      <c r="A40" s="11">
        <v>42061</v>
      </c>
      <c r="B40" s="12">
        <v>1038.1500000000001</v>
      </c>
      <c r="C40" s="12">
        <v>1345.7</v>
      </c>
      <c r="D40" s="9">
        <f t="shared" si="0"/>
        <v>-0.11268814411289363</v>
      </c>
      <c r="E40" s="9">
        <f t="shared" si="5"/>
        <v>-8.3133684046247158E-2</v>
      </c>
      <c r="F40" s="9">
        <f t="shared" si="6"/>
        <v>1.4067104741073862E-2</v>
      </c>
      <c r="G40" s="9">
        <f t="shared" si="7"/>
        <v>-5.1482698378830967E-2</v>
      </c>
      <c r="H40" s="9">
        <f t="shared" si="8"/>
        <v>-0.11478466971366336</v>
      </c>
      <c r="I40" s="9">
        <f t="shared" si="9"/>
        <v>-2.1009625371133995</v>
      </c>
      <c r="J40" s="3">
        <f t="shared" si="10"/>
        <v>-1.3587343816808355E-2</v>
      </c>
      <c r="K40" s="3">
        <f t="shared" si="10"/>
        <v>3.841706762149932E-3</v>
      </c>
      <c r="L40" s="15" t="str">
        <f t="shared" si="11"/>
        <v>Enter Trade</v>
      </c>
      <c r="M40" s="17">
        <v>-1.5578605651993369</v>
      </c>
      <c r="N40" s="15" t="str">
        <f t="shared" si="1"/>
        <v/>
      </c>
      <c r="O40" s="15" t="str">
        <f t="shared" si="2"/>
        <v>Enter Trade</v>
      </c>
      <c r="P40" s="15" t="str">
        <f t="shared" si="3"/>
        <v/>
      </c>
      <c r="Q40" s="15">
        <f t="shared" si="12"/>
        <v>1079.8</v>
      </c>
      <c r="R40" s="15" t="str">
        <f t="shared" si="4"/>
        <v/>
      </c>
      <c r="S40" s="15">
        <f t="shared" si="13"/>
        <v>1353.45</v>
      </c>
      <c r="T40" s="18" t="str">
        <f t="shared" si="14"/>
        <v/>
      </c>
      <c r="U40" s="18">
        <f t="shared" si="15"/>
        <v>4.6520282843319693E-3</v>
      </c>
      <c r="V40" s="18" t="str">
        <f t="shared" si="16"/>
        <v/>
      </c>
      <c r="W40" s="18">
        <f t="shared" si="17"/>
        <v>1.8703898840885247E-2</v>
      </c>
      <c r="X40" s="18" t="str">
        <f t="shared" si="18"/>
        <v/>
      </c>
      <c r="Y40" s="18" t="str">
        <f t="shared" si="19"/>
        <v/>
      </c>
      <c r="Z40" s="18" t="str">
        <f t="shared" si="20"/>
        <v/>
      </c>
      <c r="AA40" s="18" t="str">
        <f t="shared" si="21"/>
        <v/>
      </c>
    </row>
    <row r="41" spans="1:27">
      <c r="A41" s="11">
        <v>42062</v>
      </c>
      <c r="B41" s="12">
        <v>1054</v>
      </c>
      <c r="C41" s="12">
        <v>1347.4</v>
      </c>
      <c r="D41" s="9">
        <f t="shared" si="0"/>
        <v>-0.10665593214013175</v>
      </c>
      <c r="E41" s="9">
        <f t="shared" si="5"/>
        <v>-8.451213659421479E-2</v>
      </c>
      <c r="F41" s="9">
        <f t="shared" si="6"/>
        <v>1.4284010327589525E-2</v>
      </c>
      <c r="G41" s="9">
        <f t="shared" si="7"/>
        <v>-5.2373113357138359E-2</v>
      </c>
      <c r="H41" s="9">
        <f t="shared" si="8"/>
        <v>-0.11665115983129122</v>
      </c>
      <c r="I41" s="9">
        <f t="shared" si="9"/>
        <v>-1.5502505975612662</v>
      </c>
      <c r="J41" s="3">
        <f t="shared" si="10"/>
        <v>1.5267543225930652E-2</v>
      </c>
      <c r="K41" s="3">
        <f t="shared" si="10"/>
        <v>1.2632830497139372E-3</v>
      </c>
      <c r="L41" s="15" t="str">
        <f t="shared" si="11"/>
        <v>Enter Trade</v>
      </c>
      <c r="M41" s="17">
        <v>-1.5578605651993369</v>
      </c>
      <c r="N41" s="15" t="str">
        <f t="shared" si="1"/>
        <v/>
      </c>
      <c r="O41" s="15" t="str">
        <f t="shared" si="2"/>
        <v>Enter Trade</v>
      </c>
      <c r="P41" s="15" t="str">
        <f t="shared" si="3"/>
        <v/>
      </c>
      <c r="Q41" s="15">
        <f t="shared" si="12"/>
        <v>1079.8</v>
      </c>
      <c r="R41" s="15" t="str">
        <f t="shared" si="4"/>
        <v/>
      </c>
      <c r="S41" s="15">
        <f t="shared" si="13"/>
        <v>1353.45</v>
      </c>
      <c r="T41" s="18" t="str">
        <f t="shared" si="14"/>
        <v/>
      </c>
      <c r="U41" s="18">
        <f t="shared" si="15"/>
        <v>4.6520282843319693E-3</v>
      </c>
      <c r="V41" s="18" t="str">
        <f t="shared" si="16"/>
        <v/>
      </c>
      <c r="W41" s="18">
        <f t="shared" si="17"/>
        <v>1.8703898840885247E-2</v>
      </c>
      <c r="X41" s="18" t="str">
        <f t="shared" si="18"/>
        <v/>
      </c>
      <c r="Y41" s="18" t="str">
        <f t="shared" si="19"/>
        <v/>
      </c>
      <c r="Z41" s="18" t="str">
        <f t="shared" si="20"/>
        <v/>
      </c>
      <c r="AA41" s="18" t="str">
        <f t="shared" si="21"/>
        <v/>
      </c>
    </row>
    <row r="42" spans="1:27">
      <c r="A42" s="11">
        <v>42063</v>
      </c>
      <c r="B42" s="12">
        <v>1071.2</v>
      </c>
      <c r="C42" s="12">
        <v>1335.15</v>
      </c>
      <c r="D42" s="9">
        <f t="shared" si="0"/>
        <v>-9.5659496088233001E-2</v>
      </c>
      <c r="E42" s="9">
        <f t="shared" si="5"/>
        <v>-8.493117660662021E-2</v>
      </c>
      <c r="F42" s="9">
        <f t="shared" si="6"/>
        <v>1.4424505065320833E-2</v>
      </c>
      <c r="G42" s="9">
        <f t="shared" si="7"/>
        <v>-5.2476040209648335E-2</v>
      </c>
      <c r="H42" s="9">
        <f t="shared" si="8"/>
        <v>-0.11738631300359209</v>
      </c>
      <c r="I42" s="9">
        <f t="shared" si="9"/>
        <v>-0.74375650554594397</v>
      </c>
      <c r="J42" s="3">
        <f t="shared" si="10"/>
        <v>1.631878557874767E-2</v>
      </c>
      <c r="K42" s="3">
        <f t="shared" si="10"/>
        <v>-9.0915837910048973E-3</v>
      </c>
      <c r="L42" s="15" t="str">
        <f t="shared" si="11"/>
        <v/>
      </c>
      <c r="M42" s="17">
        <v>-1.5578605651993369</v>
      </c>
      <c r="N42" s="15" t="str">
        <f t="shared" si="1"/>
        <v/>
      </c>
      <c r="O42" s="15" t="str">
        <f t="shared" si="2"/>
        <v>Enter Trade</v>
      </c>
      <c r="P42" s="15" t="str">
        <f t="shared" si="3"/>
        <v/>
      </c>
      <c r="Q42" s="15">
        <f t="shared" si="12"/>
        <v>1079.8</v>
      </c>
      <c r="R42" s="15" t="str">
        <f t="shared" si="4"/>
        <v/>
      </c>
      <c r="S42" s="15">
        <f t="shared" si="13"/>
        <v>1353.45</v>
      </c>
      <c r="T42" s="18" t="str">
        <f t="shared" si="14"/>
        <v/>
      </c>
      <c r="U42" s="18">
        <f t="shared" si="15"/>
        <v>4.6520282843319693E-3</v>
      </c>
      <c r="V42" s="18" t="str">
        <f t="shared" si="16"/>
        <v/>
      </c>
      <c r="W42" s="18">
        <f t="shared" si="17"/>
        <v>1.8703898840885247E-2</v>
      </c>
      <c r="X42" s="18" t="str">
        <f t="shared" si="18"/>
        <v/>
      </c>
      <c r="Y42" s="18" t="str">
        <f t="shared" si="19"/>
        <v/>
      </c>
      <c r="Z42" s="18" t="str">
        <f t="shared" si="20"/>
        <v/>
      </c>
      <c r="AA42" s="18" t="str">
        <f t="shared" si="21"/>
        <v/>
      </c>
    </row>
    <row r="43" spans="1:27">
      <c r="A43" s="11">
        <v>42065</v>
      </c>
      <c r="B43" s="12">
        <v>1082.55</v>
      </c>
      <c r="C43" s="12">
        <v>1339.95</v>
      </c>
      <c r="D43" s="9">
        <f t="shared" si="0"/>
        <v>-9.2640628691031623E-2</v>
      </c>
      <c r="E43" s="9">
        <f t="shared" si="5"/>
        <v>-8.5465249880542063E-2</v>
      </c>
      <c r="F43" s="9">
        <f t="shared" si="6"/>
        <v>1.4402706786205706E-2</v>
      </c>
      <c r="G43" s="9">
        <f t="shared" si="7"/>
        <v>-5.3059159611579226E-2</v>
      </c>
      <c r="H43" s="9">
        <f t="shared" si="8"/>
        <v>-0.1178713401495049</v>
      </c>
      <c r="I43" s="9">
        <f t="shared" si="9"/>
        <v>-0.49819654853779499</v>
      </c>
      <c r="J43" s="3">
        <f t="shared" si="10"/>
        <v>1.0595593726661603E-2</v>
      </c>
      <c r="K43" s="3">
        <f t="shared" si="10"/>
        <v>3.5951016739691828E-3</v>
      </c>
      <c r="L43" s="15" t="str">
        <f t="shared" si="11"/>
        <v>Exit Trade</v>
      </c>
      <c r="M43" s="17">
        <v>-0.49819654853779499</v>
      </c>
      <c r="N43" s="15" t="str">
        <f t="shared" si="1"/>
        <v>Exit Trade</v>
      </c>
      <c r="O43" s="15" t="str">
        <f t="shared" si="2"/>
        <v>Exit Trade</v>
      </c>
      <c r="P43" s="15">
        <f t="shared" si="3"/>
        <v>1082.55</v>
      </c>
      <c r="Q43" s="15">
        <f t="shared" si="12"/>
        <v>1082.55</v>
      </c>
      <c r="R43" s="15">
        <f t="shared" si="4"/>
        <v>1339.95</v>
      </c>
      <c r="S43" s="15">
        <f t="shared" si="13"/>
        <v>1339.95</v>
      </c>
      <c r="T43" s="18">
        <f t="shared" si="14"/>
        <v>1.0595593726661603E-2</v>
      </c>
      <c r="U43" s="18">
        <f t="shared" si="15"/>
        <v>1.0595593726661603E-2</v>
      </c>
      <c r="V43" s="18">
        <f t="shared" si="16"/>
        <v>3.5951016739691828E-3</v>
      </c>
      <c r="W43" s="18">
        <f t="shared" si="17"/>
        <v>3.5951016739691828E-3</v>
      </c>
      <c r="X43" s="18">
        <f t="shared" si="18"/>
        <v>2.5467679199850934E-3</v>
      </c>
      <c r="Y43" s="18">
        <f t="shared" si="19"/>
        <v>9.974509586611946E-3</v>
      </c>
      <c r="Z43" s="18">
        <f t="shared" si="20"/>
        <v>1.2521277506597039E-2</v>
      </c>
      <c r="AA43" s="18">
        <f t="shared" si="21"/>
        <v>6.2606387532985197E-3</v>
      </c>
    </row>
    <row r="44" spans="1:27">
      <c r="A44" s="11">
        <v>42066</v>
      </c>
      <c r="B44" s="12">
        <v>1083.3499999999999</v>
      </c>
      <c r="C44" s="12">
        <v>1368.05</v>
      </c>
      <c r="D44" s="9">
        <f t="shared" si="0"/>
        <v>-0.10133318276896409</v>
      </c>
      <c r="E44" s="9">
        <f t="shared" si="5"/>
        <v>-8.6491833388276082E-2</v>
      </c>
      <c r="F44" s="9">
        <f t="shared" si="6"/>
        <v>1.4399453860753577E-2</v>
      </c>
      <c r="G44" s="9">
        <f t="shared" si="7"/>
        <v>-5.4093062201580534E-2</v>
      </c>
      <c r="H44" s="9">
        <f t="shared" si="8"/>
        <v>-0.11889060457497164</v>
      </c>
      <c r="I44" s="9">
        <f t="shared" si="9"/>
        <v>-1.0306883527811317</v>
      </c>
      <c r="J44" s="3">
        <f t="shared" si="10"/>
        <v>7.3899588933532359E-4</v>
      </c>
      <c r="K44" s="3">
        <f t="shared" si="10"/>
        <v>2.0970931751184679E-2</v>
      </c>
      <c r="L44" s="15" t="str">
        <f t="shared" si="11"/>
        <v/>
      </c>
      <c r="M44" s="17">
        <v>-0.49819654853779499</v>
      </c>
      <c r="N44" s="15" t="str">
        <f t="shared" si="1"/>
        <v/>
      </c>
      <c r="O44" s="15" t="str">
        <f t="shared" si="2"/>
        <v>Exit Trade</v>
      </c>
      <c r="P44" s="15" t="str">
        <f t="shared" si="3"/>
        <v/>
      </c>
      <c r="Q44" s="15">
        <f t="shared" si="12"/>
        <v>1082.55</v>
      </c>
      <c r="R44" s="15" t="str">
        <f t="shared" si="4"/>
        <v/>
      </c>
      <c r="S44" s="15">
        <f t="shared" si="13"/>
        <v>1339.95</v>
      </c>
      <c r="T44" s="18" t="str">
        <f t="shared" si="14"/>
        <v/>
      </c>
      <c r="U44" s="18">
        <f t="shared" si="15"/>
        <v>1.0595593726661603E-2</v>
      </c>
      <c r="V44" s="18" t="str">
        <f t="shared" si="16"/>
        <v/>
      </c>
      <c r="W44" s="18">
        <f t="shared" si="17"/>
        <v>3.5951016739691828E-3</v>
      </c>
      <c r="X44" s="18" t="str">
        <f t="shared" si="18"/>
        <v/>
      </c>
      <c r="Y44" s="18" t="str">
        <f t="shared" si="19"/>
        <v/>
      </c>
      <c r="Z44" s="18" t="str">
        <f t="shared" si="20"/>
        <v/>
      </c>
      <c r="AA44" s="18" t="str">
        <f t="shared" si="21"/>
        <v/>
      </c>
    </row>
    <row r="45" spans="1:27">
      <c r="A45" s="11">
        <v>42067</v>
      </c>
      <c r="B45" s="12">
        <v>1065.3</v>
      </c>
      <c r="C45" s="12">
        <v>1367.7</v>
      </c>
      <c r="D45" s="9">
        <f t="shared" si="0"/>
        <v>-0.10851891990034687</v>
      </c>
      <c r="E45" s="9">
        <f t="shared" si="5"/>
        <v>-8.7161006348828771E-2</v>
      </c>
      <c r="F45" s="9">
        <f t="shared" si="6"/>
        <v>1.4949262160565035E-2</v>
      </c>
      <c r="G45" s="9">
        <f t="shared" si="7"/>
        <v>-5.3525166487557445E-2</v>
      </c>
      <c r="H45" s="9">
        <f t="shared" si="8"/>
        <v>-0.12079684621010009</v>
      </c>
      <c r="I45" s="9">
        <f t="shared" si="9"/>
        <v>-1.4286934914994387</v>
      </c>
      <c r="J45" s="3">
        <f t="shared" si="10"/>
        <v>-1.6661282134120974E-2</v>
      </c>
      <c r="K45" s="3">
        <f t="shared" si="10"/>
        <v>-2.5583860239019706E-4</v>
      </c>
      <c r="L45" s="15" t="str">
        <f t="shared" si="11"/>
        <v>Enter Trade</v>
      </c>
      <c r="M45" s="17">
        <v>-1.4286934914994387</v>
      </c>
      <c r="N45" s="15" t="str">
        <f t="shared" si="1"/>
        <v>Enter Trade</v>
      </c>
      <c r="O45" s="15" t="str">
        <f t="shared" si="2"/>
        <v>Enter Trade</v>
      </c>
      <c r="P45" s="15">
        <f t="shared" si="3"/>
        <v>1065.3</v>
      </c>
      <c r="Q45" s="15">
        <f t="shared" si="12"/>
        <v>1065.3</v>
      </c>
      <c r="R45" s="15">
        <f t="shared" si="4"/>
        <v>1367.7</v>
      </c>
      <c r="S45" s="15">
        <f t="shared" si="13"/>
        <v>1367.7</v>
      </c>
      <c r="T45" s="18">
        <f t="shared" si="14"/>
        <v>-1.6661282134120974E-2</v>
      </c>
      <c r="U45" s="18">
        <f t="shared" si="15"/>
        <v>-1.6661282134120974E-2</v>
      </c>
      <c r="V45" s="18">
        <f t="shared" si="16"/>
        <v>-2.5583860239019706E-4</v>
      </c>
      <c r="W45" s="18">
        <f t="shared" si="17"/>
        <v>-2.5583860239019706E-4</v>
      </c>
      <c r="X45" s="18" t="str">
        <f t="shared" si="18"/>
        <v/>
      </c>
      <c r="Y45" s="18" t="str">
        <f t="shared" si="19"/>
        <v/>
      </c>
      <c r="Z45" s="18" t="str">
        <f t="shared" si="20"/>
        <v/>
      </c>
      <c r="AA45" s="18" t="str">
        <f t="shared" si="21"/>
        <v/>
      </c>
    </row>
    <row r="46" spans="1:27">
      <c r="A46" s="11">
        <v>42068</v>
      </c>
      <c r="B46" s="12">
        <v>1085.0999999999999</v>
      </c>
      <c r="C46" s="12">
        <v>1394.8</v>
      </c>
      <c r="D46" s="9">
        <f t="shared" si="0"/>
        <v>-0.10904217522265677</v>
      </c>
      <c r="E46" s="9">
        <f t="shared" si="5"/>
        <v>-8.7426840563048946E-2</v>
      </c>
      <c r="F46" s="9">
        <f t="shared" si="6"/>
        <v>1.5272487607428574E-2</v>
      </c>
      <c r="G46" s="9">
        <f t="shared" si="7"/>
        <v>-5.3063743446334653E-2</v>
      </c>
      <c r="H46" s="9">
        <f t="shared" si="8"/>
        <v>-0.12178993767976323</v>
      </c>
      <c r="I46" s="9">
        <f t="shared" si="9"/>
        <v>-1.4153119789793822</v>
      </c>
      <c r="J46" s="3">
        <f t="shared" si="10"/>
        <v>1.8586313714446592E-2</v>
      </c>
      <c r="K46" s="3">
        <f t="shared" si="10"/>
        <v>1.9814286758792064E-2</v>
      </c>
      <c r="L46" s="15" t="str">
        <f t="shared" si="11"/>
        <v>Enter Trade</v>
      </c>
      <c r="M46" s="17">
        <v>-1.4286934914994387</v>
      </c>
      <c r="N46" s="15" t="str">
        <f t="shared" si="1"/>
        <v/>
      </c>
      <c r="O46" s="15" t="str">
        <f t="shared" si="2"/>
        <v>Enter Trade</v>
      </c>
      <c r="P46" s="15" t="str">
        <f t="shared" si="3"/>
        <v/>
      </c>
      <c r="Q46" s="15">
        <f t="shared" si="12"/>
        <v>1065.3</v>
      </c>
      <c r="R46" s="15" t="str">
        <f t="shared" si="4"/>
        <v/>
      </c>
      <c r="S46" s="15">
        <f t="shared" si="13"/>
        <v>1367.7</v>
      </c>
      <c r="T46" s="18" t="str">
        <f t="shared" si="14"/>
        <v/>
      </c>
      <c r="U46" s="18">
        <f t="shared" si="15"/>
        <v>-1.6661282134120974E-2</v>
      </c>
      <c r="V46" s="18" t="str">
        <f t="shared" si="16"/>
        <v/>
      </c>
      <c r="W46" s="18">
        <f t="shared" si="17"/>
        <v>-2.5583860239019706E-4</v>
      </c>
      <c r="X46" s="18" t="str">
        <f t="shared" si="18"/>
        <v/>
      </c>
      <c r="Y46" s="18" t="str">
        <f t="shared" si="19"/>
        <v/>
      </c>
      <c r="Z46" s="18" t="str">
        <f t="shared" si="20"/>
        <v/>
      </c>
      <c r="AA46" s="18" t="str">
        <f t="shared" si="21"/>
        <v/>
      </c>
    </row>
    <row r="47" spans="1:27">
      <c r="A47" s="11">
        <v>42072</v>
      </c>
      <c r="B47" s="12">
        <v>1059</v>
      </c>
      <c r="C47" s="12">
        <v>1368.35</v>
      </c>
      <c r="D47" s="9">
        <f t="shared" si="0"/>
        <v>-0.1113012364192623</v>
      </c>
      <c r="E47" s="9">
        <f t="shared" si="5"/>
        <v>-8.7871577394645642E-2</v>
      </c>
      <c r="F47" s="9">
        <f t="shared" si="6"/>
        <v>1.5775735792549195E-2</v>
      </c>
      <c r="G47" s="9">
        <f t="shared" si="7"/>
        <v>-5.2376171861409949E-2</v>
      </c>
      <c r="H47" s="9">
        <f t="shared" si="8"/>
        <v>-0.12336698292788134</v>
      </c>
      <c r="I47" s="9">
        <f t="shared" si="9"/>
        <v>-1.4851706020382502</v>
      </c>
      <c r="J47" s="3">
        <f t="shared" si="10"/>
        <v>-2.4053082665192068E-2</v>
      </c>
      <c r="K47" s="3">
        <f t="shared" si="10"/>
        <v>-1.8963292228276488E-2</v>
      </c>
      <c r="L47" s="15" t="str">
        <f t="shared" si="11"/>
        <v>Enter Trade</v>
      </c>
      <c r="M47" s="17">
        <v>-1.4286934914994387</v>
      </c>
      <c r="N47" s="15" t="str">
        <f t="shared" si="1"/>
        <v/>
      </c>
      <c r="O47" s="15" t="str">
        <f t="shared" si="2"/>
        <v>Enter Trade</v>
      </c>
      <c r="P47" s="15" t="str">
        <f t="shared" si="3"/>
        <v/>
      </c>
      <c r="Q47" s="15">
        <f t="shared" si="12"/>
        <v>1065.3</v>
      </c>
      <c r="R47" s="15" t="str">
        <f t="shared" si="4"/>
        <v/>
      </c>
      <c r="S47" s="15">
        <f t="shared" si="13"/>
        <v>1367.7</v>
      </c>
      <c r="T47" s="18" t="str">
        <f t="shared" si="14"/>
        <v/>
      </c>
      <c r="U47" s="18">
        <f t="shared" si="15"/>
        <v>-1.6661282134120974E-2</v>
      </c>
      <c r="V47" s="18" t="str">
        <f t="shared" si="16"/>
        <v/>
      </c>
      <c r="W47" s="18">
        <f t="shared" si="17"/>
        <v>-2.5583860239019706E-4</v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</row>
    <row r="48" spans="1:27">
      <c r="A48" s="11">
        <v>42073</v>
      </c>
      <c r="B48" s="12">
        <v>1052.55</v>
      </c>
      <c r="C48" s="12">
        <v>1312.4</v>
      </c>
      <c r="D48" s="9">
        <f t="shared" si="0"/>
        <v>-9.5823486129513372E-2</v>
      </c>
      <c r="E48" s="9">
        <f t="shared" si="5"/>
        <v>-8.7984948507728117E-2</v>
      </c>
      <c r="F48" s="9">
        <f t="shared" si="6"/>
        <v>1.5821721276215735E-2</v>
      </c>
      <c r="G48" s="9">
        <f t="shared" si="7"/>
        <v>-5.2386075636242715E-2</v>
      </c>
      <c r="H48" s="9">
        <f t="shared" si="8"/>
        <v>-0.12358382137921352</v>
      </c>
      <c r="I48" s="9">
        <f t="shared" si="9"/>
        <v>-0.49542887811888497</v>
      </c>
      <c r="J48" s="3">
        <f t="shared" si="10"/>
        <v>-6.0906515580736974E-3</v>
      </c>
      <c r="K48" s="3">
        <f t="shared" si="10"/>
        <v>-4.0888661526656059E-2</v>
      </c>
      <c r="L48" s="15" t="str">
        <f t="shared" si="11"/>
        <v>Exit Trade</v>
      </c>
      <c r="M48" s="17">
        <v>-0.49542887811888497</v>
      </c>
      <c r="N48" s="15" t="str">
        <f t="shared" si="1"/>
        <v>Exit Trade</v>
      </c>
      <c r="O48" s="15" t="str">
        <f t="shared" si="2"/>
        <v>Exit Trade</v>
      </c>
      <c r="P48" s="15">
        <f t="shared" si="3"/>
        <v>1052.55</v>
      </c>
      <c r="Q48" s="15">
        <f t="shared" si="12"/>
        <v>1052.55</v>
      </c>
      <c r="R48" s="15">
        <f t="shared" si="4"/>
        <v>1312.4</v>
      </c>
      <c r="S48" s="15">
        <f t="shared" si="13"/>
        <v>1312.4</v>
      </c>
      <c r="T48" s="18">
        <f t="shared" si="14"/>
        <v>-6.0906515580736974E-3</v>
      </c>
      <c r="U48" s="18">
        <f t="shared" si="15"/>
        <v>-6.0906515580736974E-3</v>
      </c>
      <c r="V48" s="18">
        <f t="shared" si="16"/>
        <v>-4.0888661526656059E-2</v>
      </c>
      <c r="W48" s="18">
        <f t="shared" si="17"/>
        <v>-4.0888661526656059E-2</v>
      </c>
      <c r="X48" s="18">
        <f t="shared" si="18"/>
        <v>-1.1968459588848179E-2</v>
      </c>
      <c r="Y48" s="18">
        <f t="shared" si="19"/>
        <v>4.0432843459823009E-2</v>
      </c>
      <c r="Z48" s="18">
        <f t="shared" si="20"/>
        <v>2.846438387097483E-2</v>
      </c>
      <c r="AA48" s="18">
        <f t="shared" si="21"/>
        <v>1.4232191935487415E-2</v>
      </c>
    </row>
    <row r="49" spans="1:27">
      <c r="A49" s="11">
        <v>42074</v>
      </c>
      <c r="B49" s="12">
        <v>1056.45</v>
      </c>
      <c r="C49" s="12">
        <v>1322.75</v>
      </c>
      <c r="D49" s="9">
        <f t="shared" si="0"/>
        <v>-9.7628822756081896E-2</v>
      </c>
      <c r="E49" s="9">
        <f t="shared" si="5"/>
        <v>-8.8299846420874392E-2</v>
      </c>
      <c r="F49" s="9">
        <f t="shared" si="6"/>
        <v>1.5919484662478809E-2</v>
      </c>
      <c r="G49" s="9">
        <f t="shared" si="7"/>
        <v>-5.2481005930297073E-2</v>
      </c>
      <c r="H49" s="9">
        <f t="shared" si="8"/>
        <v>-0.12411868691145171</v>
      </c>
      <c r="I49" s="9">
        <f t="shared" si="9"/>
        <v>-0.586009945233673</v>
      </c>
      <c r="J49" s="3">
        <f t="shared" si="10"/>
        <v>3.7052871597549678E-3</v>
      </c>
      <c r="K49" s="3">
        <f t="shared" si="10"/>
        <v>7.8863151478207171E-3</v>
      </c>
      <c r="L49" s="15" t="str">
        <f t="shared" si="11"/>
        <v/>
      </c>
      <c r="M49" s="17">
        <v>-0.49542887811888497</v>
      </c>
      <c r="N49" s="15" t="str">
        <f t="shared" si="1"/>
        <v/>
      </c>
      <c r="O49" s="15" t="str">
        <f t="shared" si="2"/>
        <v>Exit Trade</v>
      </c>
      <c r="P49" s="15" t="str">
        <f t="shared" si="3"/>
        <v/>
      </c>
      <c r="Q49" s="15">
        <f t="shared" si="12"/>
        <v>1052.55</v>
      </c>
      <c r="R49" s="15" t="str">
        <f t="shared" si="4"/>
        <v/>
      </c>
      <c r="S49" s="15">
        <f t="shared" si="13"/>
        <v>1312.4</v>
      </c>
      <c r="T49" s="18" t="str">
        <f t="shared" si="14"/>
        <v/>
      </c>
      <c r="U49" s="18">
        <f t="shared" si="15"/>
        <v>-6.0906515580736974E-3</v>
      </c>
      <c r="V49" s="18" t="str">
        <f t="shared" si="16"/>
        <v/>
      </c>
      <c r="W49" s="18">
        <f t="shared" si="17"/>
        <v>-4.0888661526656059E-2</v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</row>
    <row r="50" spans="1:27">
      <c r="A50" s="11">
        <v>42075</v>
      </c>
      <c r="B50" s="12">
        <v>1054.5999999999999</v>
      </c>
      <c r="C50" s="12">
        <v>1332.85</v>
      </c>
      <c r="D50" s="9">
        <f t="shared" si="0"/>
        <v>-0.10169350932176235</v>
      </c>
      <c r="E50" s="9">
        <f t="shared" si="5"/>
        <v>-8.8224170305564981E-2</v>
      </c>
      <c r="F50" s="9">
        <f t="shared" si="6"/>
        <v>1.5847689867267208E-2</v>
      </c>
      <c r="G50" s="9">
        <f t="shared" si="7"/>
        <v>-5.2566868104213765E-2</v>
      </c>
      <c r="H50" s="9">
        <f t="shared" si="8"/>
        <v>-0.1238814725069162</v>
      </c>
      <c r="I50" s="9">
        <f t="shared" si="9"/>
        <v>-0.84992444507749831</v>
      </c>
      <c r="J50" s="3">
        <f t="shared" si="10"/>
        <v>-1.7511477116760247E-3</v>
      </c>
      <c r="K50" s="3">
        <f t="shared" si="10"/>
        <v>7.6356076356075666E-3</v>
      </c>
      <c r="L50" s="15" t="str">
        <f t="shared" si="11"/>
        <v/>
      </c>
      <c r="M50" s="17">
        <v>-0.49542887811888497</v>
      </c>
      <c r="N50" s="15" t="str">
        <f t="shared" si="1"/>
        <v/>
      </c>
      <c r="O50" s="15" t="str">
        <f t="shared" si="2"/>
        <v>Exit Trade</v>
      </c>
      <c r="P50" s="15" t="str">
        <f t="shared" si="3"/>
        <v/>
      </c>
      <c r="Q50" s="15">
        <f t="shared" si="12"/>
        <v>1052.55</v>
      </c>
      <c r="R50" s="15" t="str">
        <f t="shared" si="4"/>
        <v/>
      </c>
      <c r="S50" s="15">
        <f t="shared" si="13"/>
        <v>1312.4</v>
      </c>
      <c r="T50" s="18" t="str">
        <f t="shared" si="14"/>
        <v/>
      </c>
      <c r="U50" s="18">
        <f t="shared" si="15"/>
        <v>-6.0906515580736974E-3</v>
      </c>
      <c r="V50" s="18" t="str">
        <f t="shared" si="16"/>
        <v/>
      </c>
      <c r="W50" s="18">
        <f t="shared" si="17"/>
        <v>-4.0888661526656059E-2</v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</row>
    <row r="51" spans="1:27">
      <c r="A51" s="11">
        <v>42076</v>
      </c>
      <c r="B51" s="12">
        <v>1042.6500000000001</v>
      </c>
      <c r="C51" s="12">
        <v>1328.05</v>
      </c>
      <c r="D51" s="9">
        <f t="shared" si="0"/>
        <v>-0.10507587860773303</v>
      </c>
      <c r="E51" s="9">
        <f t="shared" si="5"/>
        <v>-8.9070258267365837E-2</v>
      </c>
      <c r="F51" s="9">
        <f t="shared" si="6"/>
        <v>1.6052775354834931E-2</v>
      </c>
      <c r="G51" s="9">
        <f t="shared" si="7"/>
        <v>-5.2951513718987243E-2</v>
      </c>
      <c r="H51" s="9">
        <f t="shared" si="8"/>
        <v>-0.12518900281574444</v>
      </c>
      <c r="I51" s="9">
        <f t="shared" si="9"/>
        <v>-0.99706250081836867</v>
      </c>
      <c r="J51" s="3">
        <f t="shared" si="10"/>
        <v>-1.1331310449459338E-2</v>
      </c>
      <c r="K51" s="3">
        <f t="shared" si="10"/>
        <v>-3.6013054732340136E-3</v>
      </c>
      <c r="L51" s="15" t="str">
        <f t="shared" si="11"/>
        <v/>
      </c>
      <c r="M51" s="17">
        <v>-0.49542887811888497</v>
      </c>
      <c r="N51" s="15" t="str">
        <f t="shared" si="1"/>
        <v/>
      </c>
      <c r="O51" s="15" t="str">
        <f t="shared" si="2"/>
        <v>Exit Trade</v>
      </c>
      <c r="P51" s="15" t="str">
        <f t="shared" si="3"/>
        <v/>
      </c>
      <c r="Q51" s="15">
        <f t="shared" si="12"/>
        <v>1052.55</v>
      </c>
      <c r="R51" s="15" t="str">
        <f t="shared" si="4"/>
        <v/>
      </c>
      <c r="S51" s="15">
        <f t="shared" si="13"/>
        <v>1312.4</v>
      </c>
      <c r="T51" s="18" t="str">
        <f t="shared" si="14"/>
        <v/>
      </c>
      <c r="U51" s="18">
        <f t="shared" si="15"/>
        <v>-6.0906515580736974E-3</v>
      </c>
      <c r="V51" s="18" t="str">
        <f t="shared" si="16"/>
        <v/>
      </c>
      <c r="W51" s="18">
        <f t="shared" si="17"/>
        <v>-4.0888661526656059E-2</v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</row>
    <row r="52" spans="1:27">
      <c r="A52" s="11">
        <v>42079</v>
      </c>
      <c r="B52" s="12">
        <v>1051.55</v>
      </c>
      <c r="C52" s="12">
        <v>1305.7</v>
      </c>
      <c r="D52" s="9">
        <f t="shared" si="0"/>
        <v>-9.4013476393536924E-2</v>
      </c>
      <c r="E52" s="9">
        <f t="shared" si="5"/>
        <v>-8.9908221787312101E-2</v>
      </c>
      <c r="F52" s="9">
        <f t="shared" si="6"/>
        <v>1.5612285644519179E-2</v>
      </c>
      <c r="G52" s="9">
        <f t="shared" si="7"/>
        <v>-5.4780579087143948E-2</v>
      </c>
      <c r="H52" s="9">
        <f t="shared" si="8"/>
        <v>-0.12503586448748025</v>
      </c>
      <c r="I52" s="9">
        <f t="shared" si="9"/>
        <v>-0.26295026235738944</v>
      </c>
      <c r="J52" s="3">
        <f t="shared" si="10"/>
        <v>8.5359420706851413E-3</v>
      </c>
      <c r="K52" s="3">
        <f t="shared" si="10"/>
        <v>-1.682918564813065E-2</v>
      </c>
      <c r="L52" s="15" t="str">
        <f t="shared" si="11"/>
        <v>Exit Trade</v>
      </c>
      <c r="M52" s="17">
        <v>-0.49542887811888497</v>
      </c>
      <c r="N52" s="15" t="str">
        <f t="shared" si="1"/>
        <v/>
      </c>
      <c r="O52" s="15" t="str">
        <f t="shared" si="2"/>
        <v>Exit Trade</v>
      </c>
      <c r="P52" s="15" t="str">
        <f t="shared" si="3"/>
        <v/>
      </c>
      <c r="Q52" s="15">
        <f t="shared" si="12"/>
        <v>1052.55</v>
      </c>
      <c r="R52" s="15" t="str">
        <f t="shared" si="4"/>
        <v/>
      </c>
      <c r="S52" s="15">
        <f t="shared" si="13"/>
        <v>1312.4</v>
      </c>
      <c r="T52" s="18" t="str">
        <f t="shared" si="14"/>
        <v/>
      </c>
      <c r="U52" s="18">
        <f t="shared" si="15"/>
        <v>-6.0906515580736974E-3</v>
      </c>
      <c r="V52" s="18" t="str">
        <f t="shared" si="16"/>
        <v/>
      </c>
      <c r="W52" s="18">
        <f t="shared" si="17"/>
        <v>-4.0888661526656059E-2</v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</row>
    <row r="53" spans="1:27">
      <c r="A53" s="11">
        <v>42080</v>
      </c>
      <c r="B53" s="12">
        <v>1058.05</v>
      </c>
      <c r="C53" s="12">
        <v>1339.45</v>
      </c>
      <c r="D53" s="9">
        <f t="shared" si="0"/>
        <v>-0.10242031504668223</v>
      </c>
      <c r="E53" s="9">
        <f t="shared" si="5"/>
        <v>-9.1005645573754942E-2</v>
      </c>
      <c r="F53" s="9">
        <f t="shared" si="6"/>
        <v>1.5281710179887508E-2</v>
      </c>
      <c r="G53" s="9">
        <f t="shared" si="7"/>
        <v>-5.6621797669008052E-2</v>
      </c>
      <c r="H53" s="9">
        <f t="shared" si="8"/>
        <v>-0.12538949347850184</v>
      </c>
      <c r="I53" s="9">
        <f t="shared" si="9"/>
        <v>-0.74694974178677354</v>
      </c>
      <c r="J53" s="3">
        <f t="shared" si="10"/>
        <v>6.1813513385003092E-3</v>
      </c>
      <c r="K53" s="3">
        <f t="shared" si="10"/>
        <v>2.5848204028490463E-2</v>
      </c>
      <c r="L53" s="15" t="str">
        <f t="shared" si="11"/>
        <v/>
      </c>
      <c r="M53" s="17">
        <v>-0.49542887811888497</v>
      </c>
      <c r="N53" s="15" t="str">
        <f t="shared" si="1"/>
        <v/>
      </c>
      <c r="O53" s="15" t="str">
        <f t="shared" si="2"/>
        <v>Exit Trade</v>
      </c>
      <c r="P53" s="15" t="str">
        <f t="shared" si="3"/>
        <v/>
      </c>
      <c r="Q53" s="15">
        <f t="shared" si="12"/>
        <v>1052.55</v>
      </c>
      <c r="R53" s="15" t="str">
        <f t="shared" si="4"/>
        <v/>
      </c>
      <c r="S53" s="15">
        <f t="shared" si="13"/>
        <v>1312.4</v>
      </c>
      <c r="T53" s="18" t="str">
        <f t="shared" si="14"/>
        <v/>
      </c>
      <c r="U53" s="18">
        <f t="shared" si="15"/>
        <v>-6.0906515580736974E-3</v>
      </c>
      <c r="V53" s="18" t="str">
        <f t="shared" si="16"/>
        <v/>
      </c>
      <c r="W53" s="18">
        <f t="shared" si="17"/>
        <v>-4.0888661526656059E-2</v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</row>
    <row r="54" spans="1:27">
      <c r="A54" s="11">
        <v>42081</v>
      </c>
      <c r="B54" s="12">
        <v>1063.55</v>
      </c>
      <c r="C54" s="12">
        <v>1322.05</v>
      </c>
      <c r="D54" s="9">
        <f t="shared" si="0"/>
        <v>-9.448996857113004E-2</v>
      </c>
      <c r="E54" s="9">
        <f t="shared" si="5"/>
        <v>-9.2056123600782108E-2</v>
      </c>
      <c r="F54" s="9">
        <f t="shared" si="6"/>
        <v>1.4342777589183207E-2</v>
      </c>
      <c r="G54" s="9">
        <f t="shared" si="7"/>
        <v>-5.9784874025119894E-2</v>
      </c>
      <c r="H54" s="9">
        <f t="shared" si="8"/>
        <v>-0.12432737317644432</v>
      </c>
      <c r="I54" s="9">
        <f t="shared" si="9"/>
        <v>-0.16969132758381802</v>
      </c>
      <c r="J54" s="3">
        <f t="shared" si="10"/>
        <v>5.1982420490525021E-3</v>
      </c>
      <c r="K54" s="3">
        <f t="shared" si="10"/>
        <v>-1.2990406510134824E-2</v>
      </c>
      <c r="L54" s="15" t="str">
        <f t="shared" si="11"/>
        <v>Exit Trade</v>
      </c>
      <c r="M54" s="17">
        <v>-0.49542887811888497</v>
      </c>
      <c r="N54" s="15" t="str">
        <f t="shared" si="1"/>
        <v/>
      </c>
      <c r="O54" s="15" t="str">
        <f t="shared" si="2"/>
        <v>Exit Trade</v>
      </c>
      <c r="P54" s="15" t="str">
        <f t="shared" si="3"/>
        <v/>
      </c>
      <c r="Q54" s="15">
        <f t="shared" si="12"/>
        <v>1052.55</v>
      </c>
      <c r="R54" s="15" t="str">
        <f t="shared" si="4"/>
        <v/>
      </c>
      <c r="S54" s="15">
        <f t="shared" si="13"/>
        <v>1312.4</v>
      </c>
      <c r="T54" s="18" t="str">
        <f t="shared" si="14"/>
        <v/>
      </c>
      <c r="U54" s="18">
        <f t="shared" si="15"/>
        <v>-6.0906515580736974E-3</v>
      </c>
      <c r="V54" s="18" t="str">
        <f t="shared" si="16"/>
        <v/>
      </c>
      <c r="W54" s="18">
        <f t="shared" si="17"/>
        <v>-4.0888661526656059E-2</v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</row>
    <row r="55" spans="1:27">
      <c r="A55" s="11">
        <v>42082</v>
      </c>
      <c r="B55" s="12">
        <v>1052.2</v>
      </c>
      <c r="C55" s="12">
        <v>1327.7</v>
      </c>
      <c r="D55" s="9">
        <f t="shared" si="0"/>
        <v>-0.10100165779443399</v>
      </c>
      <c r="E55" s="9">
        <f t="shared" si="5"/>
        <v>-9.3345509979563979E-2</v>
      </c>
      <c r="F55" s="9">
        <f t="shared" si="6"/>
        <v>1.3276446306303686E-2</v>
      </c>
      <c r="G55" s="9">
        <f t="shared" si="7"/>
        <v>-6.3473505790380691E-2</v>
      </c>
      <c r="H55" s="9">
        <f t="shared" si="8"/>
        <v>-0.12321751416874727</v>
      </c>
      <c r="I55" s="9">
        <f t="shared" si="9"/>
        <v>-0.57667147053009593</v>
      </c>
      <c r="J55" s="3">
        <f t="shared" si="10"/>
        <v>-1.0671806685158111E-2</v>
      </c>
      <c r="K55" s="3">
        <f t="shared" si="10"/>
        <v>4.2736658976590073E-3</v>
      </c>
      <c r="L55" s="15" t="str">
        <f t="shared" si="11"/>
        <v/>
      </c>
      <c r="M55" s="17">
        <v>-0.49542887811888497</v>
      </c>
      <c r="N55" s="15" t="str">
        <f t="shared" si="1"/>
        <v/>
      </c>
      <c r="O55" s="15" t="str">
        <f t="shared" si="2"/>
        <v>Exit Trade</v>
      </c>
      <c r="P55" s="15" t="str">
        <f t="shared" si="3"/>
        <v/>
      </c>
      <c r="Q55" s="15">
        <f t="shared" si="12"/>
        <v>1052.55</v>
      </c>
      <c r="R55" s="15" t="str">
        <f t="shared" si="4"/>
        <v/>
      </c>
      <c r="S55" s="15">
        <f t="shared" si="13"/>
        <v>1312.4</v>
      </c>
      <c r="T55" s="18" t="str">
        <f t="shared" si="14"/>
        <v/>
      </c>
      <c r="U55" s="18">
        <f t="shared" si="15"/>
        <v>-6.0906515580736974E-3</v>
      </c>
      <c r="V55" s="18" t="str">
        <f t="shared" si="16"/>
        <v/>
      </c>
      <c r="W55" s="18">
        <f t="shared" si="17"/>
        <v>-4.0888661526656059E-2</v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</row>
    <row r="56" spans="1:27">
      <c r="A56" s="11">
        <v>42083</v>
      </c>
      <c r="B56" s="12">
        <v>1055.9000000000001</v>
      </c>
      <c r="C56" s="12">
        <v>1338.45</v>
      </c>
      <c r="D56" s="9">
        <f t="shared" si="0"/>
        <v>-0.10297936216267105</v>
      </c>
      <c r="E56" s="9">
        <f t="shared" si="5"/>
        <v>-9.4656127792517933E-2</v>
      </c>
      <c r="F56" s="9">
        <f t="shared" si="6"/>
        <v>1.2136800617863864E-2</v>
      </c>
      <c r="G56" s="9">
        <f t="shared" si="7"/>
        <v>-6.7348326402324243E-2</v>
      </c>
      <c r="H56" s="9">
        <f t="shared" si="8"/>
        <v>-0.12196392918271162</v>
      </c>
      <c r="I56" s="9">
        <f t="shared" si="9"/>
        <v>-0.6857848812233388</v>
      </c>
      <c r="J56" s="3">
        <f t="shared" si="10"/>
        <v>3.5164417411138998E-3</v>
      </c>
      <c r="K56" s="3">
        <f t="shared" si="10"/>
        <v>8.0967085938088417E-3</v>
      </c>
      <c r="L56" s="15" t="str">
        <f t="shared" si="11"/>
        <v/>
      </c>
      <c r="M56" s="17">
        <v>-0.49542887811888497</v>
      </c>
      <c r="N56" s="15" t="str">
        <f t="shared" si="1"/>
        <v/>
      </c>
      <c r="O56" s="15" t="str">
        <f t="shared" si="2"/>
        <v>Exit Trade</v>
      </c>
      <c r="P56" s="15" t="str">
        <f t="shared" si="3"/>
        <v/>
      </c>
      <c r="Q56" s="15">
        <f t="shared" si="12"/>
        <v>1052.55</v>
      </c>
      <c r="R56" s="15" t="str">
        <f t="shared" si="4"/>
        <v/>
      </c>
      <c r="S56" s="15">
        <f t="shared" si="13"/>
        <v>1312.4</v>
      </c>
      <c r="T56" s="18" t="str">
        <f t="shared" si="14"/>
        <v/>
      </c>
      <c r="U56" s="18">
        <f t="shared" si="15"/>
        <v>-6.0906515580736974E-3</v>
      </c>
      <c r="V56" s="18" t="str">
        <f t="shared" si="16"/>
        <v/>
      </c>
      <c r="W56" s="18">
        <f t="shared" si="17"/>
        <v>-4.0888661526656059E-2</v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</row>
    <row r="57" spans="1:27">
      <c r="A57" s="11">
        <v>42086</v>
      </c>
      <c r="B57" s="12">
        <v>1047.75</v>
      </c>
      <c r="C57" s="12">
        <v>1345.7</v>
      </c>
      <c r="D57" s="9">
        <f t="shared" si="0"/>
        <v>-0.10869058290344887</v>
      </c>
      <c r="E57" s="9">
        <f t="shared" si="5"/>
        <v>-9.5453747204858386E-2</v>
      </c>
      <c r="F57" s="9">
        <f t="shared" si="6"/>
        <v>1.2249901086335552E-2</v>
      </c>
      <c r="G57" s="9">
        <f t="shared" si="7"/>
        <v>-6.7891469760603396E-2</v>
      </c>
      <c r="H57" s="9">
        <f t="shared" si="8"/>
        <v>-0.12301602464911338</v>
      </c>
      <c r="I57" s="9">
        <f t="shared" si="9"/>
        <v>-1.0805667413393099</v>
      </c>
      <c r="J57" s="3">
        <f t="shared" si="10"/>
        <v>-7.7185339520788807E-3</v>
      </c>
      <c r="K57" s="3">
        <f t="shared" si="10"/>
        <v>5.4167133624715156E-3</v>
      </c>
      <c r="L57" s="15" t="str">
        <f t="shared" si="11"/>
        <v/>
      </c>
      <c r="M57" s="17">
        <v>-0.49542887811888497</v>
      </c>
      <c r="N57" s="15" t="str">
        <f t="shared" si="1"/>
        <v/>
      </c>
      <c r="O57" s="15" t="str">
        <f t="shared" si="2"/>
        <v>Exit Trade</v>
      </c>
      <c r="P57" s="15" t="str">
        <f t="shared" si="3"/>
        <v/>
      </c>
      <c r="Q57" s="15">
        <f t="shared" si="12"/>
        <v>1052.55</v>
      </c>
      <c r="R57" s="15" t="str">
        <f t="shared" si="4"/>
        <v/>
      </c>
      <c r="S57" s="15">
        <f t="shared" si="13"/>
        <v>1312.4</v>
      </c>
      <c r="T57" s="18" t="str">
        <f t="shared" si="14"/>
        <v/>
      </c>
      <c r="U57" s="18">
        <f t="shared" si="15"/>
        <v>-6.0906515580736974E-3</v>
      </c>
      <c r="V57" s="18" t="str">
        <f t="shared" si="16"/>
        <v/>
      </c>
      <c r="W57" s="18">
        <f t="shared" si="17"/>
        <v>-4.0888661526656059E-2</v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</row>
    <row r="58" spans="1:27">
      <c r="A58" s="11">
        <v>42087</v>
      </c>
      <c r="B58" s="12">
        <v>1037.95</v>
      </c>
      <c r="C58" s="12">
        <v>1358.85</v>
      </c>
      <c r="D58" s="9">
        <f t="shared" si="0"/>
        <v>-0.11699508547773763</v>
      </c>
      <c r="E58" s="9">
        <f t="shared" si="5"/>
        <v>-9.6440418611555251E-2</v>
      </c>
      <c r="F58" s="9">
        <f t="shared" si="6"/>
        <v>1.2759879934060421E-2</v>
      </c>
      <c r="G58" s="9">
        <f t="shared" si="7"/>
        <v>-6.7730688759919305E-2</v>
      </c>
      <c r="H58" s="9">
        <f t="shared" si="8"/>
        <v>-0.1251501484631912</v>
      </c>
      <c r="I58" s="9">
        <f t="shared" si="9"/>
        <v>-1.6108824669513575</v>
      </c>
      <c r="J58" s="3">
        <f t="shared" si="10"/>
        <v>-9.353376282510097E-3</v>
      </c>
      <c r="K58" s="3">
        <f t="shared" si="10"/>
        <v>9.7718659433750927E-3</v>
      </c>
      <c r="L58" s="15" t="str">
        <f t="shared" si="11"/>
        <v>Enter Trade</v>
      </c>
      <c r="M58" s="17">
        <v>-1.6108824669513575</v>
      </c>
      <c r="N58" s="15" t="str">
        <f t="shared" si="1"/>
        <v>Enter Trade</v>
      </c>
      <c r="O58" s="15" t="str">
        <f t="shared" si="2"/>
        <v>Enter Trade</v>
      </c>
      <c r="P58" s="15">
        <f t="shared" si="3"/>
        <v>1037.95</v>
      </c>
      <c r="Q58" s="15">
        <f t="shared" si="12"/>
        <v>1037.95</v>
      </c>
      <c r="R58" s="15">
        <f t="shared" si="4"/>
        <v>1358.85</v>
      </c>
      <c r="S58" s="15">
        <f t="shared" si="13"/>
        <v>1358.85</v>
      </c>
      <c r="T58" s="18">
        <f t="shared" si="14"/>
        <v>-9.353376282510097E-3</v>
      </c>
      <c r="U58" s="18">
        <f t="shared" si="15"/>
        <v>-9.353376282510097E-3</v>
      </c>
      <c r="V58" s="18">
        <f t="shared" si="16"/>
        <v>9.7718659433750927E-3</v>
      </c>
      <c r="W58" s="18">
        <f t="shared" si="17"/>
        <v>9.7718659433750927E-3</v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</row>
    <row r="59" spans="1:27">
      <c r="A59" s="11">
        <v>42088</v>
      </c>
      <c r="B59" s="12">
        <v>1034.25</v>
      </c>
      <c r="C59" s="12">
        <v>1354.55</v>
      </c>
      <c r="D59" s="9">
        <f t="shared" si="0"/>
        <v>-0.11716951104808715</v>
      </c>
      <c r="E59" s="9">
        <f t="shared" si="5"/>
        <v>-9.7927924624235219E-2</v>
      </c>
      <c r="F59" s="9">
        <f t="shared" si="6"/>
        <v>1.2476064769853929E-2</v>
      </c>
      <c r="G59" s="9">
        <f t="shared" si="7"/>
        <v>-6.9856778892063875E-2</v>
      </c>
      <c r="H59" s="9">
        <f t="shared" si="8"/>
        <v>-0.12599907035640656</v>
      </c>
      <c r="I59" s="9">
        <f t="shared" si="9"/>
        <v>-1.5422801002400706</v>
      </c>
      <c r="J59" s="3">
        <f t="shared" si="10"/>
        <v>-3.5647189170962428E-3</v>
      </c>
      <c r="K59" s="3">
        <f t="shared" si="10"/>
        <v>-3.1644405195569449E-3</v>
      </c>
      <c r="L59" s="15" t="str">
        <f t="shared" si="11"/>
        <v>Enter Trade</v>
      </c>
      <c r="M59" s="17">
        <v>-1.6108824669513575</v>
      </c>
      <c r="N59" s="15" t="str">
        <f t="shared" si="1"/>
        <v/>
      </c>
      <c r="O59" s="15" t="str">
        <f t="shared" si="2"/>
        <v>Enter Trade</v>
      </c>
      <c r="P59" s="15" t="str">
        <f t="shared" si="3"/>
        <v/>
      </c>
      <c r="Q59" s="15">
        <f t="shared" si="12"/>
        <v>1037.95</v>
      </c>
      <c r="R59" s="15" t="str">
        <f t="shared" si="4"/>
        <v/>
      </c>
      <c r="S59" s="15">
        <f t="shared" si="13"/>
        <v>1358.85</v>
      </c>
      <c r="T59" s="18" t="str">
        <f t="shared" si="14"/>
        <v/>
      </c>
      <c r="U59" s="18">
        <f t="shared" si="15"/>
        <v>-9.353376282510097E-3</v>
      </c>
      <c r="V59" s="18" t="str">
        <f t="shared" si="16"/>
        <v/>
      </c>
      <c r="W59" s="18">
        <f t="shared" si="17"/>
        <v>9.7718659433750927E-3</v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</row>
    <row r="60" spans="1:27">
      <c r="A60" s="11">
        <v>42089</v>
      </c>
      <c r="B60" s="12">
        <v>1006.95</v>
      </c>
      <c r="C60" s="12">
        <v>1283.7</v>
      </c>
      <c r="D60" s="9">
        <f t="shared" si="0"/>
        <v>-0.10545563496299354</v>
      </c>
      <c r="E60" s="9">
        <f t="shared" si="5"/>
        <v>-9.9083162611045758E-2</v>
      </c>
      <c r="F60" s="9">
        <f t="shared" si="6"/>
        <v>1.1438797891070888E-2</v>
      </c>
      <c r="G60" s="9">
        <f t="shared" si="7"/>
        <v>-7.3345867356136268E-2</v>
      </c>
      <c r="H60" s="9">
        <f t="shared" si="8"/>
        <v>-0.12482045786595525</v>
      </c>
      <c r="I60" s="9">
        <f t="shared" si="9"/>
        <v>-0.55709283550871413</v>
      </c>
      <c r="J60" s="3">
        <f t="shared" si="10"/>
        <v>-2.6395939086294371E-2</v>
      </c>
      <c r="K60" s="3">
        <f t="shared" si="10"/>
        <v>-5.2305193606732796E-2</v>
      </c>
      <c r="L60" s="15" t="str">
        <f t="shared" si="11"/>
        <v/>
      </c>
      <c r="M60" s="17">
        <v>-1.6108824669513575</v>
      </c>
      <c r="N60" s="15" t="str">
        <f t="shared" si="1"/>
        <v/>
      </c>
      <c r="O60" s="15" t="str">
        <f t="shared" si="2"/>
        <v>Enter Trade</v>
      </c>
      <c r="P60" s="15" t="str">
        <f t="shared" si="3"/>
        <v/>
      </c>
      <c r="Q60" s="15">
        <f t="shared" si="12"/>
        <v>1037.95</v>
      </c>
      <c r="R60" s="15" t="str">
        <f t="shared" si="4"/>
        <v/>
      </c>
      <c r="S60" s="15">
        <f t="shared" si="13"/>
        <v>1358.85</v>
      </c>
      <c r="T60" s="18" t="str">
        <f t="shared" si="14"/>
        <v/>
      </c>
      <c r="U60" s="18">
        <f t="shared" si="15"/>
        <v>-9.353376282510097E-3</v>
      </c>
      <c r="V60" s="18" t="str">
        <f t="shared" si="16"/>
        <v/>
      </c>
      <c r="W60" s="18">
        <f t="shared" si="17"/>
        <v>9.7718659433750927E-3</v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</row>
    <row r="61" spans="1:27">
      <c r="A61" s="11">
        <v>42090</v>
      </c>
      <c r="B61" s="12">
        <v>1014.65</v>
      </c>
      <c r="C61" s="12">
        <v>1262.7</v>
      </c>
      <c r="D61" s="9">
        <f t="shared" si="0"/>
        <v>-9.4983920762411717E-2</v>
      </c>
      <c r="E61" s="9">
        <f t="shared" si="5"/>
        <v>-0.10004177857130211</v>
      </c>
      <c r="F61" s="9">
        <f t="shared" si="6"/>
        <v>9.6564119466469017E-3</v>
      </c>
      <c r="G61" s="9">
        <f t="shared" si="7"/>
        <v>-7.8314851691346582E-2</v>
      </c>
      <c r="H61" s="9">
        <f t="shared" si="8"/>
        <v>-0.12176870545125765</v>
      </c>
      <c r="I61" s="9">
        <f t="shared" si="9"/>
        <v>0.52378231550557364</v>
      </c>
      <c r="J61" s="3">
        <f t="shared" si="10"/>
        <v>7.646854362182761E-3</v>
      </c>
      <c r="K61" s="3">
        <f t="shared" si="10"/>
        <v>-1.6358962374386537E-2</v>
      </c>
      <c r="L61" s="15" t="str">
        <f t="shared" si="11"/>
        <v/>
      </c>
      <c r="M61" s="17">
        <v>-1.6108824669513575</v>
      </c>
      <c r="N61" s="15" t="str">
        <f t="shared" si="1"/>
        <v/>
      </c>
      <c r="O61" s="15" t="str">
        <f t="shared" si="2"/>
        <v>Enter Trade</v>
      </c>
      <c r="P61" s="15" t="str">
        <f t="shared" si="3"/>
        <v/>
      </c>
      <c r="Q61" s="15">
        <f t="shared" si="12"/>
        <v>1037.95</v>
      </c>
      <c r="R61" s="15" t="str">
        <f t="shared" si="4"/>
        <v/>
      </c>
      <c r="S61" s="15">
        <f t="shared" si="13"/>
        <v>1358.85</v>
      </c>
      <c r="T61" s="18" t="str">
        <f t="shared" si="14"/>
        <v/>
      </c>
      <c r="U61" s="18">
        <f t="shared" si="15"/>
        <v>-9.353376282510097E-3</v>
      </c>
      <c r="V61" s="18" t="str">
        <f t="shared" si="16"/>
        <v/>
      </c>
      <c r="W61" s="18">
        <f t="shared" si="17"/>
        <v>9.7718659433750927E-3</v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</row>
    <row r="62" spans="1:27">
      <c r="A62" s="11">
        <v>42093</v>
      </c>
      <c r="B62" s="12">
        <v>1036.9000000000001</v>
      </c>
      <c r="C62" s="12">
        <v>1306.2</v>
      </c>
      <c r="D62" s="9">
        <f t="shared" si="0"/>
        <v>-0.10027280494728771</v>
      </c>
      <c r="E62" s="9">
        <f t="shared" si="5"/>
        <v>-0.10086200180633148</v>
      </c>
      <c r="F62" s="9">
        <f t="shared" si="6"/>
        <v>8.4890183147445439E-3</v>
      </c>
      <c r="G62" s="9">
        <f t="shared" si="7"/>
        <v>-8.1761710598156262E-2</v>
      </c>
      <c r="H62" s="9">
        <f t="shared" si="8"/>
        <v>-0.1199622930145067</v>
      </c>
      <c r="I62" s="9">
        <f t="shared" si="9"/>
        <v>6.9406948742281899E-2</v>
      </c>
      <c r="J62" s="3">
        <f t="shared" si="10"/>
        <v>2.1928743901838185E-2</v>
      </c>
      <c r="K62" s="3">
        <f t="shared" si="10"/>
        <v>3.4449988120693747E-2</v>
      </c>
      <c r="L62" s="15" t="str">
        <f t="shared" si="11"/>
        <v>Exit Trade</v>
      </c>
      <c r="M62" s="17">
        <v>6.9406948742281899E-2</v>
      </c>
      <c r="N62" s="15" t="str">
        <f t="shared" si="1"/>
        <v>Exit Trade</v>
      </c>
      <c r="O62" s="15" t="str">
        <f t="shared" si="2"/>
        <v>Exit Trade</v>
      </c>
      <c r="P62" s="15">
        <f t="shared" si="3"/>
        <v>1036.9000000000001</v>
      </c>
      <c r="Q62" s="15">
        <f t="shared" si="12"/>
        <v>1036.9000000000001</v>
      </c>
      <c r="R62" s="15">
        <f t="shared" si="4"/>
        <v>1306.2</v>
      </c>
      <c r="S62" s="15">
        <f t="shared" si="13"/>
        <v>1306.2</v>
      </c>
      <c r="T62" s="18">
        <f t="shared" si="14"/>
        <v>2.1928743901838185E-2</v>
      </c>
      <c r="U62" s="18">
        <f t="shared" si="15"/>
        <v>2.1928743901838185E-2</v>
      </c>
      <c r="V62" s="18">
        <f t="shared" si="16"/>
        <v>3.4449988120693747E-2</v>
      </c>
      <c r="W62" s="18">
        <f t="shared" si="17"/>
        <v>3.4449988120693747E-2</v>
      </c>
      <c r="X62" s="18">
        <f t="shared" si="18"/>
        <v>-1.0116094224191796E-3</v>
      </c>
      <c r="Y62" s="18">
        <f t="shared" si="19"/>
        <v>3.8745998454575492E-2</v>
      </c>
      <c r="Z62" s="18">
        <f t="shared" si="20"/>
        <v>3.7734389032156312E-2</v>
      </c>
      <c r="AA62" s="18">
        <f t="shared" si="21"/>
        <v>1.8867194516078156E-2</v>
      </c>
    </row>
    <row r="63" spans="1:27">
      <c r="A63" s="11">
        <v>42094</v>
      </c>
      <c r="B63" s="12">
        <v>1022.7</v>
      </c>
      <c r="C63" s="12">
        <v>1315.7</v>
      </c>
      <c r="D63" s="9">
        <f t="shared" si="0"/>
        <v>-0.10940861874175128</v>
      </c>
      <c r="E63" s="9">
        <f t="shared" si="5"/>
        <v>-0.1017913678263503</v>
      </c>
      <c r="F63" s="9">
        <f t="shared" si="6"/>
        <v>7.797335825346534E-3</v>
      </c>
      <c r="G63" s="9">
        <f t="shared" si="7"/>
        <v>-8.4247362219320596E-2</v>
      </c>
      <c r="H63" s="9">
        <f t="shared" si="8"/>
        <v>-0.11933537343338001</v>
      </c>
      <c r="I63" s="9">
        <f t="shared" si="9"/>
        <v>-0.97690430244646442</v>
      </c>
      <c r="J63" s="3">
        <f t="shared" si="10"/>
        <v>-1.369466679525513E-2</v>
      </c>
      <c r="K63" s="3">
        <f t="shared" si="10"/>
        <v>7.2730056652886236E-3</v>
      </c>
      <c r="L63" s="15" t="str">
        <f t="shared" si="11"/>
        <v/>
      </c>
      <c r="M63" s="17">
        <v>6.9406948742281899E-2</v>
      </c>
      <c r="N63" s="15" t="str">
        <f t="shared" si="1"/>
        <v/>
      </c>
      <c r="O63" s="15" t="str">
        <f t="shared" si="2"/>
        <v>Exit Trade</v>
      </c>
      <c r="P63" s="15" t="str">
        <f t="shared" si="3"/>
        <v/>
      </c>
      <c r="Q63" s="15">
        <f t="shared" si="12"/>
        <v>1036.9000000000001</v>
      </c>
      <c r="R63" s="15" t="str">
        <f t="shared" si="4"/>
        <v/>
      </c>
      <c r="S63" s="15">
        <f t="shared" si="13"/>
        <v>1306.2</v>
      </c>
      <c r="T63" s="18" t="str">
        <f t="shared" si="14"/>
        <v/>
      </c>
      <c r="U63" s="18">
        <f t="shared" si="15"/>
        <v>2.1928743901838185E-2</v>
      </c>
      <c r="V63" s="18" t="str">
        <f t="shared" si="16"/>
        <v/>
      </c>
      <c r="W63" s="18">
        <f t="shared" si="17"/>
        <v>3.4449988120693747E-2</v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</row>
    <row r="64" spans="1:27">
      <c r="A64" s="11">
        <v>42095</v>
      </c>
      <c r="B64" s="12">
        <v>1033.25</v>
      </c>
      <c r="C64" s="12">
        <v>1337.05</v>
      </c>
      <c r="D64" s="9">
        <f t="shared" si="0"/>
        <v>-0.11194223438383376</v>
      </c>
      <c r="E64" s="9">
        <f t="shared" si="5"/>
        <v>-0.10245388929433143</v>
      </c>
      <c r="F64" s="9">
        <f t="shared" si="6"/>
        <v>7.7869379736352816E-3</v>
      </c>
      <c r="G64" s="9">
        <f t="shared" si="7"/>
        <v>-8.4933278853652039E-2</v>
      </c>
      <c r="H64" s="9">
        <f t="shared" si="8"/>
        <v>-0.11997449973501081</v>
      </c>
      <c r="I64" s="9">
        <f t="shared" si="9"/>
        <v>-1.2184950132680663</v>
      </c>
      <c r="J64" s="3">
        <f t="shared" si="10"/>
        <v>1.0315830644372694E-2</v>
      </c>
      <c r="K64" s="3">
        <f t="shared" si="10"/>
        <v>1.6227103443034057E-2</v>
      </c>
      <c r="L64" s="15" t="str">
        <f t="shared" si="11"/>
        <v/>
      </c>
      <c r="M64" s="17">
        <v>6.9406948742281899E-2</v>
      </c>
      <c r="N64" s="15" t="str">
        <f t="shared" si="1"/>
        <v/>
      </c>
      <c r="O64" s="15" t="str">
        <f t="shared" si="2"/>
        <v>Exit Trade</v>
      </c>
      <c r="P64" s="15" t="str">
        <f t="shared" si="3"/>
        <v/>
      </c>
      <c r="Q64" s="15">
        <f t="shared" si="12"/>
        <v>1036.9000000000001</v>
      </c>
      <c r="R64" s="15" t="str">
        <f t="shared" si="4"/>
        <v/>
      </c>
      <c r="S64" s="15">
        <f t="shared" si="13"/>
        <v>1306.2</v>
      </c>
      <c r="T64" s="18" t="str">
        <f t="shared" si="14"/>
        <v/>
      </c>
      <c r="U64" s="18">
        <f t="shared" si="15"/>
        <v>2.1928743901838185E-2</v>
      </c>
      <c r="V64" s="18" t="str">
        <f t="shared" si="16"/>
        <v/>
      </c>
      <c r="W64" s="18">
        <f t="shared" si="17"/>
        <v>3.4449988120693747E-2</v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</row>
    <row r="65" spans="1:27">
      <c r="A65" s="11">
        <v>42100</v>
      </c>
      <c r="B65" s="12">
        <v>1031.95</v>
      </c>
      <c r="C65" s="12">
        <v>1330.6</v>
      </c>
      <c r="D65" s="9">
        <f t="shared" si="0"/>
        <v>-0.11038886372789516</v>
      </c>
      <c r="E65" s="9">
        <f t="shared" si="5"/>
        <v>-0.10286355497565736</v>
      </c>
      <c r="F65" s="9">
        <f t="shared" si="6"/>
        <v>7.8727350045092546E-3</v>
      </c>
      <c r="G65" s="9">
        <f t="shared" si="7"/>
        <v>-8.5149901215511525E-2</v>
      </c>
      <c r="H65" s="9">
        <f t="shared" si="8"/>
        <v>-0.12057720873580319</v>
      </c>
      <c r="I65" s="9">
        <f t="shared" si="9"/>
        <v>-0.95586968797089555</v>
      </c>
      <c r="J65" s="3">
        <f t="shared" si="10"/>
        <v>-1.2581659811274663E-3</v>
      </c>
      <c r="K65" s="3">
        <f t="shared" si="10"/>
        <v>-4.8240529523952327E-3</v>
      </c>
      <c r="L65" s="15" t="str">
        <f t="shared" si="11"/>
        <v/>
      </c>
      <c r="M65" s="17">
        <v>6.9406948742281899E-2</v>
      </c>
      <c r="N65" s="15" t="str">
        <f t="shared" si="1"/>
        <v/>
      </c>
      <c r="O65" s="15" t="str">
        <f t="shared" si="2"/>
        <v>Exit Trade</v>
      </c>
      <c r="P65" s="15" t="str">
        <f t="shared" si="3"/>
        <v/>
      </c>
      <c r="Q65" s="15">
        <f t="shared" si="12"/>
        <v>1036.9000000000001</v>
      </c>
      <c r="R65" s="15" t="str">
        <f t="shared" si="4"/>
        <v/>
      </c>
      <c r="S65" s="15">
        <f t="shared" si="13"/>
        <v>1306.2</v>
      </c>
      <c r="T65" s="18" t="str">
        <f t="shared" si="14"/>
        <v/>
      </c>
      <c r="U65" s="18">
        <f t="shared" si="15"/>
        <v>2.1928743901838185E-2</v>
      </c>
      <c r="V65" s="18" t="str">
        <f t="shared" si="16"/>
        <v/>
      </c>
      <c r="W65" s="18">
        <f t="shared" si="17"/>
        <v>3.4449988120693747E-2</v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</row>
    <row r="66" spans="1:27">
      <c r="A66" s="11">
        <v>42101</v>
      </c>
      <c r="B66" s="12">
        <v>1032.75</v>
      </c>
      <c r="C66" s="12">
        <v>1328.7</v>
      </c>
      <c r="D66" s="9">
        <f t="shared" si="0"/>
        <v>-0.10943173135579744</v>
      </c>
      <c r="E66" s="9">
        <f t="shared" si="5"/>
        <v>-0.10336931075010194</v>
      </c>
      <c r="F66" s="9">
        <f t="shared" si="6"/>
        <v>7.7878079888129819E-3</v>
      </c>
      <c r="G66" s="9">
        <f t="shared" si="7"/>
        <v>-8.5846742775272739E-2</v>
      </c>
      <c r="H66" s="9">
        <f t="shared" si="8"/>
        <v>-0.12089187872493115</v>
      </c>
      <c r="I66" s="9">
        <f t="shared" si="9"/>
        <v>-0.77845018963025658</v>
      </c>
      <c r="J66" s="3">
        <f t="shared" si="10"/>
        <v>7.7523135810839139E-4</v>
      </c>
      <c r="K66" s="3">
        <f t="shared" si="10"/>
        <v>-1.4279272508641693E-3</v>
      </c>
      <c r="L66" s="15" t="str">
        <f t="shared" si="11"/>
        <v/>
      </c>
      <c r="M66" s="17">
        <v>6.9406948742281899E-2</v>
      </c>
      <c r="N66" s="15" t="str">
        <f t="shared" si="1"/>
        <v/>
      </c>
      <c r="O66" s="15" t="str">
        <f t="shared" si="2"/>
        <v>Exit Trade</v>
      </c>
      <c r="P66" s="15" t="str">
        <f t="shared" si="3"/>
        <v/>
      </c>
      <c r="Q66" s="15">
        <f t="shared" si="12"/>
        <v>1036.9000000000001</v>
      </c>
      <c r="R66" s="15" t="str">
        <f t="shared" si="4"/>
        <v/>
      </c>
      <c r="S66" s="15">
        <f t="shared" si="13"/>
        <v>1306.2</v>
      </c>
      <c r="T66" s="18" t="str">
        <f t="shared" si="14"/>
        <v/>
      </c>
      <c r="U66" s="18">
        <f t="shared" si="15"/>
        <v>2.1928743901838185E-2</v>
      </c>
      <c r="V66" s="18" t="str">
        <f t="shared" si="16"/>
        <v/>
      </c>
      <c r="W66" s="18">
        <f t="shared" si="17"/>
        <v>3.4449988120693747E-2</v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</row>
    <row r="67" spans="1:27">
      <c r="A67" s="11">
        <v>42102</v>
      </c>
      <c r="B67" s="12">
        <v>1035.55</v>
      </c>
      <c r="C67" s="12">
        <v>1299.7</v>
      </c>
      <c r="D67" s="9">
        <f t="shared" ref="D67:D130" si="22">LOG(B67/C67)</f>
        <v>-9.8672045935099123E-2</v>
      </c>
      <c r="E67" s="9">
        <f t="shared" si="5"/>
        <v>-0.10368112503112016</v>
      </c>
      <c r="F67" s="9">
        <f t="shared" si="6"/>
        <v>7.3825189938632645E-3</v>
      </c>
      <c r="G67" s="9">
        <f t="shared" si="7"/>
        <v>-8.7070457294927822E-2</v>
      </c>
      <c r="H67" s="9">
        <f t="shared" si="8"/>
        <v>-0.1202917927673125</v>
      </c>
      <c r="I67" s="9">
        <f t="shared" si="9"/>
        <v>0.67850541260846686</v>
      </c>
      <c r="J67" s="3">
        <f t="shared" si="10"/>
        <v>2.7112079399660657E-3</v>
      </c>
      <c r="K67" s="3">
        <f t="shared" si="10"/>
        <v>-2.182584481071724E-2</v>
      </c>
      <c r="L67" s="15" t="str">
        <f t="shared" si="11"/>
        <v/>
      </c>
      <c r="M67" s="17">
        <v>6.9406948742281899E-2</v>
      </c>
      <c r="N67" s="15" t="str">
        <f t="shared" si="1"/>
        <v/>
      </c>
      <c r="O67" s="15" t="str">
        <f t="shared" si="2"/>
        <v>Exit Trade</v>
      </c>
      <c r="P67" s="15" t="str">
        <f t="shared" si="3"/>
        <v/>
      </c>
      <c r="Q67" s="15">
        <f t="shared" si="12"/>
        <v>1036.9000000000001</v>
      </c>
      <c r="R67" s="15" t="str">
        <f t="shared" si="4"/>
        <v/>
      </c>
      <c r="S67" s="15">
        <f t="shared" si="13"/>
        <v>1306.2</v>
      </c>
      <c r="T67" s="18" t="str">
        <f t="shared" si="14"/>
        <v/>
      </c>
      <c r="U67" s="18">
        <f t="shared" si="15"/>
        <v>2.1928743901838185E-2</v>
      </c>
      <c r="V67" s="18" t="str">
        <f t="shared" si="16"/>
        <v/>
      </c>
      <c r="W67" s="18">
        <f t="shared" si="17"/>
        <v>3.4449988120693747E-2</v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</row>
    <row r="68" spans="1:27">
      <c r="A68" s="11">
        <v>42103</v>
      </c>
      <c r="B68" s="12">
        <v>1056.0999999999999</v>
      </c>
      <c r="C68" s="12">
        <v>1303.05</v>
      </c>
      <c r="D68" s="9">
        <f t="shared" si="22"/>
        <v>-9.1256037946630564E-2</v>
      </c>
      <c r="E68" s="9">
        <f t="shared" si="5"/>
        <v>-0.1037571602953211</v>
      </c>
      <c r="F68" s="9">
        <f t="shared" si="6"/>
        <v>7.2361274204210567E-3</v>
      </c>
      <c r="G68" s="9">
        <f t="shared" si="7"/>
        <v>-8.7475873599373727E-2</v>
      </c>
      <c r="H68" s="9">
        <f t="shared" si="8"/>
        <v>-0.12003844699126848</v>
      </c>
      <c r="I68" s="9">
        <f t="shared" si="9"/>
        <v>1.72759842694466</v>
      </c>
      <c r="J68" s="3">
        <f t="shared" si="10"/>
        <v>1.9844527062913384E-2</v>
      </c>
      <c r="K68" s="3">
        <f t="shared" si="10"/>
        <v>2.577517888743486E-3</v>
      </c>
      <c r="L68" s="15" t="str">
        <f t="shared" si="11"/>
        <v>Enter Trade</v>
      </c>
      <c r="M68" s="17">
        <v>1.72759842694466</v>
      </c>
      <c r="N68" s="15" t="str">
        <f t="shared" si="1"/>
        <v>Enter Trade</v>
      </c>
      <c r="O68" s="15" t="str">
        <f t="shared" si="2"/>
        <v>Enter Trade</v>
      </c>
      <c r="P68" s="15">
        <f t="shared" si="3"/>
        <v>1056.0999999999999</v>
      </c>
      <c r="Q68" s="15">
        <f t="shared" si="12"/>
        <v>1056.0999999999999</v>
      </c>
      <c r="R68" s="15">
        <f t="shared" si="4"/>
        <v>1303.05</v>
      </c>
      <c r="S68" s="15">
        <f t="shared" si="13"/>
        <v>1303.05</v>
      </c>
      <c r="T68" s="18">
        <f t="shared" si="14"/>
        <v>1.9844527062913384E-2</v>
      </c>
      <c r="U68" s="18">
        <f t="shared" si="15"/>
        <v>1.9844527062913384E-2</v>
      </c>
      <c r="V68" s="18">
        <f t="shared" si="16"/>
        <v>2.577517888743486E-3</v>
      </c>
      <c r="W68" s="18">
        <f t="shared" si="17"/>
        <v>2.577517888743486E-3</v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</row>
    <row r="69" spans="1:27">
      <c r="A69" s="11">
        <v>42104</v>
      </c>
      <c r="B69" s="12">
        <v>1042.6500000000001</v>
      </c>
      <c r="C69" s="12">
        <v>1290.3499999999999</v>
      </c>
      <c r="D69" s="9">
        <f t="shared" si="22"/>
        <v>-9.2568978588056655E-2</v>
      </c>
      <c r="E69" s="9">
        <f t="shared" si="5"/>
        <v>-0.1033400747636032</v>
      </c>
      <c r="F69" s="9">
        <f t="shared" si="6"/>
        <v>7.5124890667376994E-3</v>
      </c>
      <c r="G69" s="9">
        <f t="shared" si="7"/>
        <v>-8.6436974363443372E-2</v>
      </c>
      <c r="H69" s="9">
        <f t="shared" si="8"/>
        <v>-0.12024317516376302</v>
      </c>
      <c r="I69" s="9">
        <f t="shared" si="9"/>
        <v>1.4337586490789922</v>
      </c>
      <c r="J69" s="3">
        <f t="shared" si="10"/>
        <v>-1.2735536407536994E-2</v>
      </c>
      <c r="K69" s="3">
        <f t="shared" si="10"/>
        <v>-9.7463642991443503E-3</v>
      </c>
      <c r="L69" s="15" t="str">
        <f t="shared" si="11"/>
        <v>Enter Trade</v>
      </c>
      <c r="M69" s="17">
        <v>1.72759842694466</v>
      </c>
      <c r="N69" s="15" t="str">
        <f t="shared" si="1"/>
        <v/>
      </c>
      <c r="O69" s="15" t="str">
        <f t="shared" si="2"/>
        <v>Enter Trade</v>
      </c>
      <c r="P69" s="15" t="str">
        <f t="shared" si="3"/>
        <v/>
      </c>
      <c r="Q69" s="15">
        <f t="shared" si="12"/>
        <v>1056.0999999999999</v>
      </c>
      <c r="R69" s="15" t="str">
        <f t="shared" si="4"/>
        <v/>
      </c>
      <c r="S69" s="15">
        <f t="shared" si="13"/>
        <v>1303.05</v>
      </c>
      <c r="T69" s="18" t="str">
        <f t="shared" si="14"/>
        <v/>
      </c>
      <c r="U69" s="18">
        <f t="shared" si="15"/>
        <v>1.9844527062913384E-2</v>
      </c>
      <c r="V69" s="18" t="str">
        <f t="shared" si="16"/>
        <v/>
      </c>
      <c r="W69" s="18">
        <f t="shared" si="17"/>
        <v>2.577517888743486E-3</v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</row>
    <row r="70" spans="1:27">
      <c r="A70" s="11">
        <v>42107</v>
      </c>
      <c r="B70" s="12">
        <v>1038.8</v>
      </c>
      <c r="C70" s="12">
        <v>1305.25</v>
      </c>
      <c r="D70" s="9">
        <f t="shared" si="22"/>
        <v>-9.9161760925488118E-2</v>
      </c>
      <c r="E70" s="9">
        <f t="shared" si="5"/>
        <v>-0.10288919532402299</v>
      </c>
      <c r="F70" s="9">
        <f t="shared" si="6"/>
        <v>7.3359304824511121E-3</v>
      </c>
      <c r="G70" s="9">
        <f t="shared" si="7"/>
        <v>-8.6383351738507988E-2</v>
      </c>
      <c r="H70" s="9">
        <f t="shared" si="8"/>
        <v>-0.119395038909538</v>
      </c>
      <c r="I70" s="9">
        <f t="shared" si="9"/>
        <v>0.50810655954981832</v>
      </c>
      <c r="J70" s="3">
        <f t="shared" si="10"/>
        <v>-3.692514266532524E-3</v>
      </c>
      <c r="K70" s="3">
        <f t="shared" si="10"/>
        <v>1.1547254620839378E-2</v>
      </c>
      <c r="L70" s="15" t="str">
        <f t="shared" si="11"/>
        <v/>
      </c>
      <c r="M70" s="17">
        <v>1.72759842694466</v>
      </c>
      <c r="N70" s="15" t="str">
        <f t="shared" si="1"/>
        <v/>
      </c>
      <c r="O70" s="15" t="str">
        <f t="shared" si="2"/>
        <v>Enter Trade</v>
      </c>
      <c r="P70" s="15" t="str">
        <f t="shared" si="3"/>
        <v/>
      </c>
      <c r="Q70" s="15">
        <f t="shared" si="12"/>
        <v>1056.0999999999999</v>
      </c>
      <c r="R70" s="15" t="str">
        <f t="shared" si="4"/>
        <v/>
      </c>
      <c r="S70" s="15">
        <f t="shared" si="13"/>
        <v>1303.05</v>
      </c>
      <c r="T70" s="18" t="str">
        <f t="shared" si="14"/>
        <v/>
      </c>
      <c r="U70" s="18">
        <f t="shared" si="15"/>
        <v>1.9844527062913384E-2</v>
      </c>
      <c r="V70" s="18" t="str">
        <f t="shared" si="16"/>
        <v/>
      </c>
      <c r="W70" s="18">
        <f t="shared" si="17"/>
        <v>2.577517888743486E-3</v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</row>
    <row r="71" spans="1:27">
      <c r="A71" s="11">
        <v>42109</v>
      </c>
      <c r="B71" s="12">
        <v>1031.6500000000001</v>
      </c>
      <c r="C71" s="12">
        <v>1290.45</v>
      </c>
      <c r="D71" s="9">
        <f t="shared" si="22"/>
        <v>-9.7208799442534521E-2</v>
      </c>
      <c r="E71" s="9">
        <f t="shared" si="5"/>
        <v>-0.10257429090076978</v>
      </c>
      <c r="F71" s="9">
        <f t="shared" si="6"/>
        <v>7.3713425823213486E-3</v>
      </c>
      <c r="G71" s="9">
        <f t="shared" si="7"/>
        <v>-8.5988770090546743E-2</v>
      </c>
      <c r="H71" s="9">
        <f t="shared" si="8"/>
        <v>-0.11915981171099281</v>
      </c>
      <c r="I71" s="9">
        <f t="shared" si="9"/>
        <v>0.72788523912906788</v>
      </c>
      <c r="J71" s="3">
        <f t="shared" si="10"/>
        <v>-6.8829418559875474E-3</v>
      </c>
      <c r="K71" s="3">
        <f t="shared" si="10"/>
        <v>-1.1338823980080409E-2</v>
      </c>
      <c r="L71" s="15" t="str">
        <f t="shared" si="11"/>
        <v/>
      </c>
      <c r="M71" s="17">
        <v>1.72759842694466</v>
      </c>
      <c r="N71" s="15" t="str">
        <f t="shared" si="1"/>
        <v/>
      </c>
      <c r="O71" s="15" t="str">
        <f t="shared" si="2"/>
        <v>Enter Trade</v>
      </c>
      <c r="P71" s="15" t="str">
        <f t="shared" si="3"/>
        <v/>
      </c>
      <c r="Q71" s="15">
        <f t="shared" si="12"/>
        <v>1056.0999999999999</v>
      </c>
      <c r="R71" s="15" t="str">
        <f t="shared" si="4"/>
        <v/>
      </c>
      <c r="S71" s="15">
        <f t="shared" si="13"/>
        <v>1303.05</v>
      </c>
      <c r="T71" s="18" t="str">
        <f t="shared" si="14"/>
        <v/>
      </c>
      <c r="U71" s="18">
        <f t="shared" si="15"/>
        <v>1.9844527062913384E-2</v>
      </c>
      <c r="V71" s="18" t="str">
        <f t="shared" si="16"/>
        <v/>
      </c>
      <c r="W71" s="18">
        <f t="shared" si="17"/>
        <v>2.577517888743486E-3</v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</row>
    <row r="72" spans="1:27">
      <c r="A72" s="11">
        <v>42110</v>
      </c>
      <c r="B72" s="12">
        <v>1029.6500000000001</v>
      </c>
      <c r="C72" s="12">
        <v>1306.8</v>
      </c>
      <c r="D72" s="9">
        <f t="shared" si="22"/>
        <v>-0.10351950197228794</v>
      </c>
      <c r="E72" s="9">
        <f t="shared" si="5"/>
        <v>-0.10283629109690494</v>
      </c>
      <c r="F72" s="9">
        <f t="shared" si="6"/>
        <v>7.2558745904537153E-3</v>
      </c>
      <c r="G72" s="9">
        <f t="shared" si="7"/>
        <v>-8.6510573268384072E-2</v>
      </c>
      <c r="H72" s="9">
        <f t="shared" si="8"/>
        <v>-0.11916200892542581</v>
      </c>
      <c r="I72" s="9">
        <f t="shared" si="9"/>
        <v>-9.4159686315675978E-2</v>
      </c>
      <c r="J72" s="3">
        <f t="shared" si="10"/>
        <v>-1.9386419812921047E-3</v>
      </c>
      <c r="K72" s="3">
        <f t="shared" si="10"/>
        <v>1.2669998837614715E-2</v>
      </c>
      <c r="L72" s="15" t="str">
        <f t="shared" si="11"/>
        <v>Exit Trade</v>
      </c>
      <c r="M72" s="17">
        <v>-9.4159686315675978E-2</v>
      </c>
      <c r="N72" s="15" t="str">
        <f t="shared" si="1"/>
        <v>Exit Trade</v>
      </c>
      <c r="O72" s="15" t="str">
        <f t="shared" si="2"/>
        <v>Exit Trade</v>
      </c>
      <c r="P72" s="15">
        <f t="shared" si="3"/>
        <v>1029.6500000000001</v>
      </c>
      <c r="Q72" s="15">
        <f t="shared" si="12"/>
        <v>1029.6500000000001</v>
      </c>
      <c r="R72" s="15">
        <f t="shared" si="4"/>
        <v>1306.8</v>
      </c>
      <c r="S72" s="15">
        <f t="shared" si="13"/>
        <v>1306.8</v>
      </c>
      <c r="T72" s="18">
        <f t="shared" si="14"/>
        <v>-1.9386419812921047E-3</v>
      </c>
      <c r="U72" s="18">
        <f t="shared" si="15"/>
        <v>-1.9386419812921047E-3</v>
      </c>
      <c r="V72" s="18">
        <f t="shared" si="16"/>
        <v>1.2669998837614715E-2</v>
      </c>
      <c r="W72" s="18">
        <f t="shared" si="17"/>
        <v>1.2669998837614715E-2</v>
      </c>
      <c r="X72" s="18">
        <f t="shared" si="18"/>
        <v>2.5044976801439134E-2</v>
      </c>
      <c r="Y72" s="18">
        <f t="shared" si="19"/>
        <v>2.8778634741568609E-3</v>
      </c>
      <c r="Z72" s="18">
        <f t="shared" si="20"/>
        <v>2.7922840275595995E-2</v>
      </c>
      <c r="AA72" s="18">
        <f t="shared" si="21"/>
        <v>1.3961420137797997E-2</v>
      </c>
    </row>
    <row r="73" spans="1:27">
      <c r="A73" s="11">
        <v>42111</v>
      </c>
      <c r="B73" s="12">
        <v>1018.25</v>
      </c>
      <c r="C73" s="12">
        <v>1306.7</v>
      </c>
      <c r="D73" s="9">
        <f t="shared" si="22"/>
        <v>-0.10832147234231376</v>
      </c>
      <c r="E73" s="9">
        <f t="shared" si="5"/>
        <v>-0.103358985885281</v>
      </c>
      <c r="F73" s="9">
        <f t="shared" si="6"/>
        <v>7.0581895506297383E-3</v>
      </c>
      <c r="G73" s="9">
        <f t="shared" si="7"/>
        <v>-8.7478059396364091E-2</v>
      </c>
      <c r="H73" s="9">
        <f t="shared" si="8"/>
        <v>-0.11923991237419791</v>
      </c>
      <c r="I73" s="9">
        <f t="shared" si="9"/>
        <v>-0.70308206112005067</v>
      </c>
      <c r="J73" s="3">
        <f t="shared" si="10"/>
        <v>-1.1071723401155821E-2</v>
      </c>
      <c r="K73" s="3">
        <f t="shared" si="10"/>
        <v>-7.6522803795461475E-5</v>
      </c>
      <c r="L73" s="15" t="str">
        <f t="shared" si="11"/>
        <v/>
      </c>
      <c r="M73" s="17">
        <v>-9.4159686315675978E-2</v>
      </c>
      <c r="N73" s="15" t="str">
        <f t="shared" si="1"/>
        <v/>
      </c>
      <c r="O73" s="15" t="str">
        <f t="shared" si="2"/>
        <v>Exit Trade</v>
      </c>
      <c r="P73" s="15" t="str">
        <f t="shared" si="3"/>
        <v/>
      </c>
      <c r="Q73" s="15">
        <f t="shared" si="12"/>
        <v>1029.6500000000001</v>
      </c>
      <c r="R73" s="15" t="str">
        <f t="shared" si="4"/>
        <v/>
      </c>
      <c r="S73" s="15">
        <f t="shared" si="13"/>
        <v>1306.8</v>
      </c>
      <c r="T73" s="18" t="str">
        <f t="shared" si="14"/>
        <v/>
      </c>
      <c r="U73" s="18">
        <f t="shared" si="15"/>
        <v>-1.9386419812921047E-3</v>
      </c>
      <c r="V73" s="18" t="str">
        <f t="shared" si="16"/>
        <v/>
      </c>
      <c r="W73" s="18">
        <f t="shared" si="17"/>
        <v>1.2669998837614715E-2</v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</row>
    <row r="74" spans="1:27">
      <c r="A74" s="11">
        <v>42114</v>
      </c>
      <c r="B74" s="12">
        <v>1005.1</v>
      </c>
      <c r="C74" s="12">
        <v>1268.6500000000001</v>
      </c>
      <c r="D74" s="9">
        <f t="shared" si="22"/>
        <v>-0.10113255081328479</v>
      </c>
      <c r="E74" s="9">
        <f t="shared" si="5"/>
        <v>-0.10335229815342503</v>
      </c>
      <c r="F74" s="9">
        <f t="shared" si="6"/>
        <v>7.0602699600065605E-3</v>
      </c>
      <c r="G74" s="9">
        <f t="shared" si="7"/>
        <v>-8.7466690743410264E-2</v>
      </c>
      <c r="H74" s="9">
        <f t="shared" si="8"/>
        <v>-0.1192379055634398</v>
      </c>
      <c r="I74" s="9">
        <f t="shared" si="9"/>
        <v>0.31439978254573436</v>
      </c>
      <c r="J74" s="3">
        <f t="shared" si="10"/>
        <v>-1.2914313773631208E-2</v>
      </c>
      <c r="K74" s="3">
        <f t="shared" si="10"/>
        <v>-2.9119155123593751E-2</v>
      </c>
      <c r="L74" s="15" t="str">
        <f t="shared" si="11"/>
        <v>Exit Trade</v>
      </c>
      <c r="M74" s="17">
        <v>-9.4159686315675978E-2</v>
      </c>
      <c r="N74" s="15" t="str">
        <f t="shared" si="1"/>
        <v/>
      </c>
      <c r="O74" s="15" t="str">
        <f t="shared" si="2"/>
        <v>Exit Trade</v>
      </c>
      <c r="P74" s="15" t="str">
        <f t="shared" si="3"/>
        <v/>
      </c>
      <c r="Q74" s="15">
        <f t="shared" si="12"/>
        <v>1029.6500000000001</v>
      </c>
      <c r="R74" s="15" t="str">
        <f t="shared" si="4"/>
        <v/>
      </c>
      <c r="S74" s="15">
        <f t="shared" si="13"/>
        <v>1306.8</v>
      </c>
      <c r="T74" s="18" t="str">
        <f t="shared" si="14"/>
        <v/>
      </c>
      <c r="U74" s="18">
        <f t="shared" si="15"/>
        <v>-1.9386419812921047E-3</v>
      </c>
      <c r="V74" s="18" t="str">
        <f t="shared" si="16"/>
        <v/>
      </c>
      <c r="W74" s="18">
        <f t="shared" si="17"/>
        <v>1.2669998837614715E-2</v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</row>
    <row r="75" spans="1:27">
      <c r="A75" s="11">
        <v>42115</v>
      </c>
      <c r="B75" s="12">
        <v>1003</v>
      </c>
      <c r="C75" s="12">
        <v>1258.1500000000001</v>
      </c>
      <c r="D75" s="9">
        <f t="shared" si="22"/>
        <v>-9.8431488922536448E-2</v>
      </c>
      <c r="E75" s="9">
        <f t="shared" si="5"/>
        <v>-0.10301605045416469</v>
      </c>
      <c r="F75" s="9">
        <f t="shared" si="6"/>
        <v>7.0459170203944843E-3</v>
      </c>
      <c r="G75" s="9">
        <f t="shared" si="7"/>
        <v>-8.7162737158277104E-2</v>
      </c>
      <c r="H75" s="9">
        <f t="shared" si="8"/>
        <v>-0.11886936375005228</v>
      </c>
      <c r="I75" s="9">
        <f t="shared" si="9"/>
        <v>0.65066924835449791</v>
      </c>
      <c r="J75" s="3">
        <f t="shared" si="10"/>
        <v>-2.0893443438464061E-3</v>
      </c>
      <c r="K75" s="3">
        <f t="shared" si="10"/>
        <v>-8.2765144050762612E-3</v>
      </c>
      <c r="L75" s="15" t="str">
        <f t="shared" si="11"/>
        <v/>
      </c>
      <c r="M75" s="17">
        <v>-9.4159686315675978E-2</v>
      </c>
      <c r="N75" s="15" t="str">
        <f t="shared" si="1"/>
        <v/>
      </c>
      <c r="O75" s="15" t="str">
        <f t="shared" si="2"/>
        <v>Exit Trade</v>
      </c>
      <c r="P75" s="15" t="str">
        <f t="shared" si="3"/>
        <v/>
      </c>
      <c r="Q75" s="15">
        <f t="shared" si="12"/>
        <v>1029.6500000000001</v>
      </c>
      <c r="R75" s="15" t="str">
        <f t="shared" si="4"/>
        <v/>
      </c>
      <c r="S75" s="15">
        <f t="shared" si="13"/>
        <v>1306.8</v>
      </c>
      <c r="T75" s="18" t="str">
        <f t="shared" si="14"/>
        <v/>
      </c>
      <c r="U75" s="18">
        <f t="shared" si="15"/>
        <v>-1.9386419812921047E-3</v>
      </c>
      <c r="V75" s="18" t="str">
        <f t="shared" si="16"/>
        <v/>
      </c>
      <c r="W75" s="18">
        <f t="shared" si="17"/>
        <v>1.2669998837614715E-2</v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</row>
    <row r="76" spans="1:27">
      <c r="A76" s="11">
        <v>42116</v>
      </c>
      <c r="B76" s="12">
        <v>1013.1</v>
      </c>
      <c r="C76" s="12">
        <v>1277.2</v>
      </c>
      <c r="D76" s="9">
        <f t="shared" si="22"/>
        <v>-0.10060659451233329</v>
      </c>
      <c r="E76" s="9">
        <f t="shared" si="5"/>
        <v>-0.10273486443048722</v>
      </c>
      <c r="F76" s="9">
        <f t="shared" si="6"/>
        <v>6.9649932145995188E-3</v>
      </c>
      <c r="G76" s="9">
        <f t="shared" si="7"/>
        <v>-8.7063629697638312E-2</v>
      </c>
      <c r="H76" s="9">
        <f t="shared" si="8"/>
        <v>-0.11840609916333614</v>
      </c>
      <c r="I76" s="9">
        <f t="shared" si="9"/>
        <v>0.30556668938209491</v>
      </c>
      <c r="J76" s="3">
        <f t="shared" si="10"/>
        <v>1.0069790628115676E-2</v>
      </c>
      <c r="K76" s="3">
        <f t="shared" si="10"/>
        <v>1.514127886182089E-2</v>
      </c>
      <c r="L76" s="15" t="str">
        <f t="shared" si="11"/>
        <v>Exit Trade</v>
      </c>
      <c r="M76" s="17">
        <v>-9.4159686315675978E-2</v>
      </c>
      <c r="N76" s="15" t="str">
        <f t="shared" si="1"/>
        <v/>
      </c>
      <c r="O76" s="15" t="str">
        <f t="shared" si="2"/>
        <v>Exit Trade</v>
      </c>
      <c r="P76" s="15" t="str">
        <f t="shared" si="3"/>
        <v/>
      </c>
      <c r="Q76" s="15">
        <f t="shared" si="12"/>
        <v>1029.6500000000001</v>
      </c>
      <c r="R76" s="15" t="str">
        <f t="shared" si="4"/>
        <v/>
      </c>
      <c r="S76" s="15">
        <f t="shared" si="13"/>
        <v>1306.8</v>
      </c>
      <c r="T76" s="18" t="str">
        <f t="shared" si="14"/>
        <v/>
      </c>
      <c r="U76" s="18">
        <f t="shared" si="15"/>
        <v>-1.9386419812921047E-3</v>
      </c>
      <c r="V76" s="18" t="str">
        <f t="shared" si="16"/>
        <v/>
      </c>
      <c r="W76" s="18">
        <f t="shared" si="17"/>
        <v>1.2669998837614715E-2</v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</row>
    <row r="77" spans="1:27">
      <c r="A77" s="11">
        <v>42117</v>
      </c>
      <c r="B77" s="12">
        <v>1013.5</v>
      </c>
      <c r="C77" s="12">
        <v>1276.05</v>
      </c>
      <c r="D77" s="9">
        <f t="shared" si="22"/>
        <v>-0.1000439388315557</v>
      </c>
      <c r="E77" s="9">
        <f t="shared" si="5"/>
        <v>-0.10235962117756367</v>
      </c>
      <c r="F77" s="9">
        <f t="shared" si="6"/>
        <v>6.7885728286992989E-3</v>
      </c>
      <c r="G77" s="9">
        <f t="shared" si="7"/>
        <v>-8.7085332312990246E-2</v>
      </c>
      <c r="H77" s="9">
        <f t="shared" si="8"/>
        <v>-0.11763391004213709</v>
      </c>
      <c r="I77" s="9">
        <f t="shared" si="9"/>
        <v>0.34111475334229568</v>
      </c>
      <c r="J77" s="3">
        <f t="shared" si="10"/>
        <v>3.9482775639125187E-4</v>
      </c>
      <c r="K77" s="3">
        <f t="shared" si="10"/>
        <v>-9.0040714062017771E-4</v>
      </c>
      <c r="L77" s="15" t="str">
        <f t="shared" si="11"/>
        <v>Exit Trade</v>
      </c>
      <c r="M77" s="17">
        <v>-9.4159686315675978E-2</v>
      </c>
      <c r="N77" s="15" t="str">
        <f t="shared" si="1"/>
        <v/>
      </c>
      <c r="O77" s="15" t="str">
        <f t="shared" si="2"/>
        <v>Exit Trade</v>
      </c>
      <c r="P77" s="15" t="str">
        <f t="shared" si="3"/>
        <v/>
      </c>
      <c r="Q77" s="15">
        <f t="shared" si="12"/>
        <v>1029.6500000000001</v>
      </c>
      <c r="R77" s="15" t="str">
        <f t="shared" si="4"/>
        <v/>
      </c>
      <c r="S77" s="15">
        <f t="shared" si="13"/>
        <v>1306.8</v>
      </c>
      <c r="T77" s="18" t="str">
        <f t="shared" si="14"/>
        <v/>
      </c>
      <c r="U77" s="18">
        <f t="shared" si="15"/>
        <v>-1.9386419812921047E-3</v>
      </c>
      <c r="V77" s="18" t="str">
        <f t="shared" si="16"/>
        <v/>
      </c>
      <c r="W77" s="18">
        <f t="shared" si="17"/>
        <v>1.2669998837614715E-2</v>
      </c>
      <c r="X77" s="18" t="str">
        <f t="shared" si="18"/>
        <v/>
      </c>
      <c r="Y77" s="18" t="str">
        <f t="shared" si="19"/>
        <v/>
      </c>
      <c r="Z77" s="18" t="str">
        <f t="shared" si="20"/>
        <v/>
      </c>
      <c r="AA77" s="18" t="str">
        <f t="shared" si="21"/>
        <v/>
      </c>
    </row>
    <row r="78" spans="1:27">
      <c r="A78" s="11">
        <v>42118</v>
      </c>
      <c r="B78" s="12">
        <v>1006.45</v>
      </c>
      <c r="C78" s="12">
        <v>1245.1500000000001</v>
      </c>
      <c r="D78" s="9">
        <f t="shared" si="22"/>
        <v>-9.2429468717429866E-2</v>
      </c>
      <c r="E78" s="9">
        <f t="shared" si="5"/>
        <v>-0.10224648726382755</v>
      </c>
      <c r="F78" s="9">
        <f t="shared" si="6"/>
        <v>6.9281031849748728E-3</v>
      </c>
      <c r="G78" s="9">
        <f t="shared" si="7"/>
        <v>-8.6658255097634085E-2</v>
      </c>
      <c r="H78" s="9">
        <f t="shared" si="8"/>
        <v>-0.11783471943002102</v>
      </c>
      <c r="I78" s="9">
        <f t="shared" si="9"/>
        <v>1.4169850367829493</v>
      </c>
      <c r="J78" s="3">
        <f t="shared" si="10"/>
        <v>-6.9560927479032607E-3</v>
      </c>
      <c r="K78" s="3">
        <f t="shared" si="10"/>
        <v>-2.4215352063006828E-2</v>
      </c>
      <c r="L78" s="15" t="str">
        <f t="shared" si="11"/>
        <v>Enter Trade</v>
      </c>
      <c r="M78" s="17">
        <v>1.4169850367829493</v>
      </c>
      <c r="N78" s="15" t="str">
        <f t="shared" si="1"/>
        <v>Enter Trade</v>
      </c>
      <c r="O78" s="15" t="str">
        <f t="shared" si="2"/>
        <v>Enter Trade</v>
      </c>
      <c r="P78" s="15">
        <f t="shared" si="3"/>
        <v>1006.45</v>
      </c>
      <c r="Q78" s="15">
        <f t="shared" si="12"/>
        <v>1006.45</v>
      </c>
      <c r="R78" s="15">
        <f t="shared" si="4"/>
        <v>1245.1500000000001</v>
      </c>
      <c r="S78" s="15">
        <f t="shared" si="13"/>
        <v>1245.1500000000001</v>
      </c>
      <c r="T78" s="18">
        <f t="shared" si="14"/>
        <v>-6.9560927479032607E-3</v>
      </c>
      <c r="U78" s="18">
        <f t="shared" si="15"/>
        <v>-6.9560927479032607E-3</v>
      </c>
      <c r="V78" s="18">
        <f t="shared" si="16"/>
        <v>-2.4215352063006828E-2</v>
      </c>
      <c r="W78" s="18">
        <f t="shared" si="17"/>
        <v>-2.4215352063006828E-2</v>
      </c>
      <c r="X78" s="18" t="str">
        <f t="shared" si="18"/>
        <v/>
      </c>
      <c r="Y78" s="18" t="str">
        <f t="shared" si="19"/>
        <v/>
      </c>
      <c r="Z78" s="18" t="str">
        <f t="shared" si="20"/>
        <v/>
      </c>
      <c r="AA78" s="18" t="str">
        <f t="shared" si="21"/>
        <v/>
      </c>
    </row>
    <row r="79" spans="1:27" s="15" customFormat="1">
      <c r="A79" s="16">
        <v>42121</v>
      </c>
      <c r="B79" s="17">
        <v>1005.45</v>
      </c>
      <c r="C79" s="17">
        <v>1211.75</v>
      </c>
      <c r="D79" s="15">
        <f t="shared" si="22"/>
        <v>-8.1052549945389393E-2</v>
      </c>
      <c r="E79" s="15">
        <f t="shared" si="5"/>
        <v>-0.10169394483680445</v>
      </c>
      <c r="F79" s="15">
        <f t="shared" si="6"/>
        <v>7.9016821824262149E-3</v>
      </c>
      <c r="G79" s="15">
        <f t="shared" si="7"/>
        <v>-8.3915159926345462E-2</v>
      </c>
      <c r="H79" s="15">
        <f t="shared" si="8"/>
        <v>-0.11947272974726345</v>
      </c>
      <c r="I79" s="15">
        <f t="shared" si="9"/>
        <v>2.6122785521952125</v>
      </c>
      <c r="J79" s="18">
        <f t="shared" si="10"/>
        <v>-9.9359133588355106E-4</v>
      </c>
      <c r="K79" s="18">
        <f t="shared" si="10"/>
        <v>-2.6824077420391189E-2</v>
      </c>
      <c r="L79" s="15" t="str">
        <f t="shared" si="11"/>
        <v>Enter Trade</v>
      </c>
      <c r="M79" s="17">
        <v>1.4169850367829493</v>
      </c>
      <c r="N79" s="15" t="str">
        <f>IF(M79&lt;&gt;M78,L79,"")</f>
        <v/>
      </c>
      <c r="O79" s="15" t="str">
        <f>IF(M79&lt;&gt;M78,N79,O78)</f>
        <v>Enter Trade</v>
      </c>
      <c r="P79" s="15" t="str">
        <f>IF(OR(N79="Enter Trade",N79="Exit Trade"),B79,"")</f>
        <v/>
      </c>
      <c r="Q79" s="15">
        <f>IF(M79&lt;&gt;M78,P79,Q78)</f>
        <v>1006.45</v>
      </c>
      <c r="R79" s="15" t="str">
        <f>IF(OR(N79="Enter Trade",N79="Exit Trade"),C79,"")</f>
        <v/>
      </c>
      <c r="S79" s="15">
        <f>IF(M79&lt;&gt;M78,R79,S78)</f>
        <v>1245.1500000000001</v>
      </c>
      <c r="T79" s="18" t="str">
        <f>IF(OR(N79="Enter Trade",N79="Exit Trade"),J79,"")</f>
        <v/>
      </c>
      <c r="U79" s="18">
        <f>IF(M79&lt;&gt;M78,T79,U78)</f>
        <v>-6.9560927479032607E-3</v>
      </c>
      <c r="V79" s="18" t="str">
        <f>IF(OR(N79="Enter Trade",N79="Exit Trade"),K79,"")</f>
        <v/>
      </c>
      <c r="W79" s="18">
        <f>IF(M79&lt;&gt;M78,V79,W78)</f>
        <v>-2.4215352063006828E-2</v>
      </c>
      <c r="X79" s="18" t="str">
        <f t="shared" si="18"/>
        <v/>
      </c>
      <c r="Y79" s="18" t="str">
        <f t="shared" si="19"/>
        <v/>
      </c>
      <c r="Z79" s="18" t="str">
        <f t="shared" si="20"/>
        <v/>
      </c>
      <c r="AA79" s="18" t="str">
        <f t="shared" si="21"/>
        <v/>
      </c>
    </row>
    <row r="80" spans="1:27">
      <c r="A80" s="11">
        <v>42122</v>
      </c>
      <c r="B80" s="12">
        <v>1004.55</v>
      </c>
      <c r="C80" s="12">
        <v>1228.25</v>
      </c>
      <c r="D80" s="9">
        <f t="shared" si="22"/>
        <v>-8.7315214814998668E-2</v>
      </c>
      <c r="E80" s="9">
        <f t="shared" si="5"/>
        <v>-0.10121466835324568</v>
      </c>
      <c r="F80" s="9">
        <f t="shared" si="6"/>
        <v>8.3263552411844983E-3</v>
      </c>
      <c r="G80" s="9">
        <f t="shared" si="7"/>
        <v>-8.2480369060580552E-2</v>
      </c>
      <c r="H80" s="9">
        <f t="shared" si="8"/>
        <v>-0.1199489676459108</v>
      </c>
      <c r="I80" s="9">
        <f t="shared" si="9"/>
        <v>1.6693322751227808</v>
      </c>
      <c r="J80" s="3">
        <f t="shared" si="10"/>
        <v>-8.9512158734903868E-4</v>
      </c>
      <c r="K80" s="3">
        <f t="shared" si="10"/>
        <v>1.3616670105219723E-2</v>
      </c>
      <c r="L80" s="15" t="str">
        <f t="shared" si="11"/>
        <v>Enter Trade</v>
      </c>
      <c r="M80" s="12">
        <v>1.4169850367829493</v>
      </c>
      <c r="N80" s="15" t="str">
        <f t="shared" ref="N80:N143" si="23">IF(M80&lt;&gt;M79,L80,"")</f>
        <v/>
      </c>
      <c r="O80" s="15" t="str">
        <f t="shared" ref="O80:O143" si="24">IF(M80&lt;&gt;M79,N80,O79)</f>
        <v>Enter Trade</v>
      </c>
      <c r="P80" s="15" t="str">
        <f t="shared" ref="P80:P143" si="25">IF(OR(N80="Enter Trade",N80="Exit Trade"),B80,"")</f>
        <v/>
      </c>
      <c r="Q80" s="15">
        <f t="shared" ref="Q80:Q143" si="26">IF(M80&lt;&gt;M79,P80,Q79)</f>
        <v>1006.45</v>
      </c>
      <c r="R80" s="15" t="str">
        <f t="shared" ref="R80:R143" si="27">IF(OR(N80="Enter Trade",N80="Exit Trade"),C80,"")</f>
        <v/>
      </c>
      <c r="S80" s="15">
        <f t="shared" ref="S80:S143" si="28">IF(M80&lt;&gt;M79,R80,S79)</f>
        <v>1245.1500000000001</v>
      </c>
      <c r="T80" s="18" t="str">
        <f t="shared" ref="T80:T143" si="29">IF(OR(N80="Enter Trade",N80="Exit Trade"),J80,"")</f>
        <v/>
      </c>
      <c r="U80" s="18">
        <f t="shared" ref="U80:U143" si="30">IF(M80&lt;&gt;M79,T80,U79)</f>
        <v>-6.9560927479032607E-3</v>
      </c>
      <c r="V80" s="18" t="str">
        <f t="shared" ref="V80:V143" si="31">IF(OR(N80="Enter Trade",N80="Exit Trade"),K80,"")</f>
        <v/>
      </c>
      <c r="W80" s="18">
        <f t="shared" ref="W80:W143" si="32">IF(M80&lt;&gt;M79,V80,W79)</f>
        <v>-2.4215352063006828E-2</v>
      </c>
      <c r="X80" s="18" t="str">
        <f t="shared" si="18"/>
        <v/>
      </c>
      <c r="Y80" s="18" t="str">
        <f t="shared" si="19"/>
        <v/>
      </c>
      <c r="Z80" s="18" t="str">
        <f t="shared" si="20"/>
        <v/>
      </c>
      <c r="AA80" s="18" t="str">
        <f t="shared" si="21"/>
        <v/>
      </c>
    </row>
    <row r="81" spans="1:27">
      <c r="A81" s="11">
        <v>42123</v>
      </c>
      <c r="B81" s="12">
        <v>993.15</v>
      </c>
      <c r="C81" s="12">
        <v>1201.1500000000001</v>
      </c>
      <c r="D81" s="9">
        <f t="shared" si="22"/>
        <v>-8.2582398687808714E-2</v>
      </c>
      <c r="E81" s="9">
        <f t="shared" si="5"/>
        <v>-0.1004648856892482</v>
      </c>
      <c r="F81" s="9">
        <f t="shared" si="6"/>
        <v>8.9556471558624069E-3</v>
      </c>
      <c r="G81" s="9">
        <f t="shared" si="7"/>
        <v>-8.0314679588557786E-2</v>
      </c>
      <c r="H81" s="9">
        <f t="shared" si="8"/>
        <v>-0.12061509178993862</v>
      </c>
      <c r="I81" s="9">
        <f t="shared" si="9"/>
        <v>1.9967833357228164</v>
      </c>
      <c r="J81" s="3">
        <f t="shared" si="10"/>
        <v>-1.1348364939525138E-2</v>
      </c>
      <c r="K81" s="3">
        <f t="shared" si="10"/>
        <v>-2.2063912070018246E-2</v>
      </c>
      <c r="L81" s="15" t="str">
        <f t="shared" si="11"/>
        <v>Enter Trade</v>
      </c>
      <c r="M81" s="12">
        <v>1.4169850367829493</v>
      </c>
      <c r="N81" s="15" t="str">
        <f t="shared" si="23"/>
        <v/>
      </c>
      <c r="O81" s="15" t="str">
        <f t="shared" si="24"/>
        <v>Enter Trade</v>
      </c>
      <c r="P81" s="15" t="str">
        <f t="shared" si="25"/>
        <v/>
      </c>
      <c r="Q81" s="15">
        <f t="shared" si="26"/>
        <v>1006.45</v>
      </c>
      <c r="R81" s="15" t="str">
        <f t="shared" si="27"/>
        <v/>
      </c>
      <c r="S81" s="15">
        <f t="shared" si="28"/>
        <v>1245.1500000000001</v>
      </c>
      <c r="T81" s="18" t="str">
        <f t="shared" si="29"/>
        <v/>
      </c>
      <c r="U81" s="18">
        <f t="shared" si="30"/>
        <v>-6.9560927479032607E-3</v>
      </c>
      <c r="V81" s="18" t="str">
        <f t="shared" si="31"/>
        <v/>
      </c>
      <c r="W81" s="18">
        <f t="shared" si="32"/>
        <v>-2.4215352063006828E-2</v>
      </c>
      <c r="X81" s="18" t="str">
        <f t="shared" si="18"/>
        <v/>
      </c>
      <c r="Y81" s="18" t="str">
        <f t="shared" si="19"/>
        <v/>
      </c>
      <c r="Z81" s="18" t="str">
        <f t="shared" si="20"/>
        <v/>
      </c>
      <c r="AA81" s="18" t="str">
        <f t="shared" si="21"/>
        <v/>
      </c>
    </row>
    <row r="82" spans="1:27">
      <c r="A82" s="11">
        <v>42124</v>
      </c>
      <c r="B82" s="12">
        <v>988.8</v>
      </c>
      <c r="C82" s="12">
        <v>1170</v>
      </c>
      <c r="D82" s="9">
        <f t="shared" si="22"/>
        <v>-7.3077404001421056E-2</v>
      </c>
      <c r="E82" s="9">
        <f t="shared" si="5"/>
        <v>-9.9767016609511011E-2</v>
      </c>
      <c r="F82" s="9">
        <f t="shared" si="6"/>
        <v>1.0204373128046482E-2</v>
      </c>
      <c r="G82" s="9">
        <f t="shared" si="7"/>
        <v>-7.6807177071406427E-2</v>
      </c>
      <c r="H82" s="9">
        <f t="shared" si="8"/>
        <v>-0.1227268561476156</v>
      </c>
      <c r="I82" s="9">
        <f t="shared" si="9"/>
        <v>2.6155073195759742</v>
      </c>
      <c r="J82" s="3">
        <f t="shared" si="10"/>
        <v>-4.3800030206917612E-3</v>
      </c>
      <c r="K82" s="3">
        <f t="shared" si="10"/>
        <v>-2.5933480414602746E-2</v>
      </c>
      <c r="L82" s="15" t="str">
        <f t="shared" si="11"/>
        <v>Enter Trade</v>
      </c>
      <c r="M82" s="12">
        <v>1.4169850367829493</v>
      </c>
      <c r="N82" s="15" t="str">
        <f t="shared" si="23"/>
        <v/>
      </c>
      <c r="O82" s="15" t="str">
        <f t="shared" si="24"/>
        <v>Enter Trade</v>
      </c>
      <c r="P82" s="15" t="str">
        <f t="shared" si="25"/>
        <v/>
      </c>
      <c r="Q82" s="15">
        <f t="shared" si="26"/>
        <v>1006.45</v>
      </c>
      <c r="R82" s="15" t="str">
        <f t="shared" si="27"/>
        <v/>
      </c>
      <c r="S82" s="15">
        <f t="shared" si="28"/>
        <v>1245.1500000000001</v>
      </c>
      <c r="T82" s="18" t="str">
        <f t="shared" si="29"/>
        <v/>
      </c>
      <c r="U82" s="18">
        <f t="shared" si="30"/>
        <v>-6.9560927479032607E-3</v>
      </c>
      <c r="V82" s="18" t="str">
        <f t="shared" si="31"/>
        <v/>
      </c>
      <c r="W82" s="18">
        <f t="shared" si="32"/>
        <v>-2.4215352063006828E-2</v>
      </c>
      <c r="X82" s="18" t="str">
        <f t="shared" si="18"/>
        <v/>
      </c>
      <c r="Y82" s="18" t="str">
        <f t="shared" si="19"/>
        <v/>
      </c>
      <c r="Z82" s="18" t="str">
        <f t="shared" si="20"/>
        <v/>
      </c>
      <c r="AA82" s="18" t="str">
        <f t="shared" si="21"/>
        <v/>
      </c>
    </row>
    <row r="83" spans="1:27">
      <c r="A83" s="11">
        <v>42128</v>
      </c>
      <c r="B83" s="12">
        <v>1000.95</v>
      </c>
      <c r="C83" s="12">
        <v>1202.2</v>
      </c>
      <c r="D83" s="9">
        <f t="shared" si="22"/>
        <v>-7.9564339726145406E-2</v>
      </c>
      <c r="E83" s="9">
        <f t="shared" si="5"/>
        <v>-9.9005150765493086E-2</v>
      </c>
      <c r="F83" s="9">
        <f t="shared" si="6"/>
        <v>1.0833286301924072E-2</v>
      </c>
      <c r="G83" s="9">
        <f t="shared" si="7"/>
        <v>-7.4630256586163929E-2</v>
      </c>
      <c r="H83" s="9">
        <f t="shared" si="8"/>
        <v>-0.12338004494482224</v>
      </c>
      <c r="I83" s="9">
        <f t="shared" si="9"/>
        <v>1.7945441943960114</v>
      </c>
      <c r="J83" s="3">
        <f t="shared" si="10"/>
        <v>1.2287621359223393E-2</v>
      </c>
      <c r="K83" s="3">
        <f t="shared" si="10"/>
        <v>2.7521367521367562E-2</v>
      </c>
      <c r="L83" s="15" t="str">
        <f t="shared" si="11"/>
        <v>Enter Trade</v>
      </c>
      <c r="M83" s="12">
        <v>1.4169850367829493</v>
      </c>
      <c r="N83" s="15" t="str">
        <f t="shared" si="23"/>
        <v/>
      </c>
      <c r="O83" s="15" t="str">
        <f t="shared" si="24"/>
        <v>Enter Trade</v>
      </c>
      <c r="P83" s="15" t="str">
        <f t="shared" si="25"/>
        <v/>
      </c>
      <c r="Q83" s="15">
        <f t="shared" si="26"/>
        <v>1006.45</v>
      </c>
      <c r="R83" s="15" t="str">
        <f t="shared" si="27"/>
        <v/>
      </c>
      <c r="S83" s="15">
        <f t="shared" si="28"/>
        <v>1245.1500000000001</v>
      </c>
      <c r="T83" s="18" t="str">
        <f t="shared" si="29"/>
        <v/>
      </c>
      <c r="U83" s="18">
        <f t="shared" si="30"/>
        <v>-6.9560927479032607E-3</v>
      </c>
      <c r="V83" s="18" t="str">
        <f t="shared" si="31"/>
        <v/>
      </c>
      <c r="W83" s="18">
        <f t="shared" si="32"/>
        <v>-2.4215352063006828E-2</v>
      </c>
      <c r="X83" s="18" t="str">
        <f t="shared" si="18"/>
        <v/>
      </c>
      <c r="Y83" s="18" t="str">
        <f t="shared" si="19"/>
        <v/>
      </c>
      <c r="Z83" s="18" t="str">
        <f t="shared" si="20"/>
        <v/>
      </c>
      <c r="AA83" s="18" t="str">
        <f t="shared" si="21"/>
        <v/>
      </c>
    </row>
    <row r="84" spans="1:27">
      <c r="A84" s="11">
        <v>42129</v>
      </c>
      <c r="B84" s="12">
        <v>987.65</v>
      </c>
      <c r="C84" s="12">
        <v>1180.3499999999999</v>
      </c>
      <c r="D84" s="9">
        <f t="shared" si="22"/>
        <v>-7.7407736294918039E-2</v>
      </c>
      <c r="E84" s="9">
        <f t="shared" si="5"/>
        <v>-9.8435743022952701E-2</v>
      </c>
      <c r="F84" s="9">
        <f t="shared" si="6"/>
        <v>1.1506785639923958E-2</v>
      </c>
      <c r="G84" s="9">
        <f t="shared" si="7"/>
        <v>-7.2545475333123804E-2</v>
      </c>
      <c r="H84" s="9">
        <f t="shared" si="8"/>
        <v>-0.1243260107127816</v>
      </c>
      <c r="I84" s="9">
        <f t="shared" si="9"/>
        <v>1.827444030509777</v>
      </c>
      <c r="J84" s="3">
        <f t="shared" si="10"/>
        <v>-1.3287376991857803E-2</v>
      </c>
      <c r="K84" s="3">
        <f t="shared" si="10"/>
        <v>-1.8175012477125382E-2</v>
      </c>
      <c r="L84" s="15" t="str">
        <f t="shared" si="11"/>
        <v>Enter Trade</v>
      </c>
      <c r="M84" s="12">
        <v>1.4169850367829493</v>
      </c>
      <c r="N84" s="15" t="str">
        <f t="shared" si="23"/>
        <v/>
      </c>
      <c r="O84" s="15" t="str">
        <f t="shared" si="24"/>
        <v>Enter Trade</v>
      </c>
      <c r="P84" s="15" t="str">
        <f t="shared" si="25"/>
        <v/>
      </c>
      <c r="Q84" s="15">
        <f t="shared" si="26"/>
        <v>1006.45</v>
      </c>
      <c r="R84" s="15" t="str">
        <f t="shared" si="27"/>
        <v/>
      </c>
      <c r="S84" s="15">
        <f t="shared" si="28"/>
        <v>1245.1500000000001</v>
      </c>
      <c r="T84" s="18" t="str">
        <f t="shared" si="29"/>
        <v/>
      </c>
      <c r="U84" s="18">
        <f t="shared" si="30"/>
        <v>-6.9560927479032607E-3</v>
      </c>
      <c r="V84" s="18" t="str">
        <f t="shared" si="31"/>
        <v/>
      </c>
      <c r="W84" s="18">
        <f t="shared" si="32"/>
        <v>-2.4215352063006828E-2</v>
      </c>
      <c r="X84" s="18" t="str">
        <f t="shared" si="18"/>
        <v/>
      </c>
      <c r="Y84" s="18" t="str">
        <f t="shared" si="19"/>
        <v/>
      </c>
      <c r="Z84" s="18" t="str">
        <f t="shared" si="20"/>
        <v/>
      </c>
      <c r="AA84" s="18" t="str">
        <f t="shared" si="21"/>
        <v/>
      </c>
    </row>
    <row r="85" spans="1:27">
      <c r="A85" s="11">
        <v>42130</v>
      </c>
      <c r="B85" s="12">
        <v>970.6</v>
      </c>
      <c r="C85" s="12">
        <v>1163.5999999999999</v>
      </c>
      <c r="D85" s="9">
        <f t="shared" si="22"/>
        <v>-7.8763425595754777E-2</v>
      </c>
      <c r="E85" s="9">
        <f t="shared" si="5"/>
        <v>-9.7694468616330063E-2</v>
      </c>
      <c r="F85" s="9">
        <f t="shared" si="6"/>
        <v>1.2039745785917766E-2</v>
      </c>
      <c r="G85" s="9">
        <f t="shared" si="7"/>
        <v>-7.060504059801509E-2</v>
      </c>
      <c r="H85" s="9">
        <f t="shared" si="8"/>
        <v>-0.12478389663464504</v>
      </c>
      <c r="I85" s="9">
        <f t="shared" si="9"/>
        <v>1.5723789652367823</v>
      </c>
      <c r="J85" s="3">
        <f t="shared" si="10"/>
        <v>-1.7263200526502258E-2</v>
      </c>
      <c r="K85" s="3">
        <f t="shared" si="10"/>
        <v>-1.4190706146481977E-2</v>
      </c>
      <c r="L85" s="15" t="str">
        <f t="shared" si="11"/>
        <v>Enter Trade</v>
      </c>
      <c r="M85" s="12">
        <v>1.4169850367829493</v>
      </c>
      <c r="N85" s="15" t="str">
        <f t="shared" si="23"/>
        <v/>
      </c>
      <c r="O85" s="15" t="str">
        <f t="shared" si="24"/>
        <v>Enter Trade</v>
      </c>
      <c r="P85" s="15" t="str">
        <f t="shared" si="25"/>
        <v/>
      </c>
      <c r="Q85" s="15">
        <f t="shared" si="26"/>
        <v>1006.45</v>
      </c>
      <c r="R85" s="15" t="str">
        <f t="shared" si="27"/>
        <v/>
      </c>
      <c r="S85" s="15">
        <f t="shared" si="28"/>
        <v>1245.1500000000001</v>
      </c>
      <c r="T85" s="18" t="str">
        <f t="shared" si="29"/>
        <v/>
      </c>
      <c r="U85" s="18">
        <f t="shared" si="30"/>
        <v>-6.9560927479032607E-3</v>
      </c>
      <c r="V85" s="18" t="str">
        <f t="shared" si="31"/>
        <v/>
      </c>
      <c r="W85" s="18">
        <f t="shared" si="32"/>
        <v>-2.4215352063006828E-2</v>
      </c>
      <c r="X85" s="18" t="str">
        <f t="shared" si="18"/>
        <v/>
      </c>
      <c r="Y85" s="18" t="str">
        <f t="shared" si="19"/>
        <v/>
      </c>
      <c r="Z85" s="18" t="str">
        <f t="shared" si="20"/>
        <v/>
      </c>
      <c r="AA85" s="18" t="str">
        <f t="shared" si="21"/>
        <v/>
      </c>
    </row>
    <row r="86" spans="1:27">
      <c r="A86" s="11">
        <v>42131</v>
      </c>
      <c r="B86" s="12">
        <v>951.3</v>
      </c>
      <c r="C86" s="12">
        <v>1154.25</v>
      </c>
      <c r="D86" s="9">
        <f t="shared" si="22"/>
        <v>-8.3982386476427667E-2</v>
      </c>
      <c r="E86" s="9">
        <f t="shared" si="5"/>
        <v>-9.706123609345528E-2</v>
      </c>
      <c r="F86" s="9">
        <f t="shared" si="6"/>
        <v>1.2249940848654755E-2</v>
      </c>
      <c r="G86" s="9">
        <f t="shared" si="7"/>
        <v>-6.9498869183982084E-2</v>
      </c>
      <c r="H86" s="9">
        <f t="shared" si="8"/>
        <v>-0.12462360300292848</v>
      </c>
      <c r="I86" s="9">
        <f t="shared" si="9"/>
        <v>1.0676663486472171</v>
      </c>
      <c r="J86" s="3">
        <f t="shared" si="10"/>
        <v>-1.9884607459303594E-2</v>
      </c>
      <c r="K86" s="3">
        <f t="shared" si="10"/>
        <v>-8.0354073564798123E-3</v>
      </c>
      <c r="L86" s="15" t="str">
        <f t="shared" si="11"/>
        <v/>
      </c>
      <c r="M86" s="12">
        <v>1.4169850367829493</v>
      </c>
      <c r="N86" s="15" t="str">
        <f t="shared" si="23"/>
        <v/>
      </c>
      <c r="O86" s="15" t="str">
        <f t="shared" si="24"/>
        <v>Enter Trade</v>
      </c>
      <c r="P86" s="15" t="str">
        <f t="shared" si="25"/>
        <v/>
      </c>
      <c r="Q86" s="15">
        <f t="shared" si="26"/>
        <v>1006.45</v>
      </c>
      <c r="R86" s="15" t="str">
        <f t="shared" si="27"/>
        <v/>
      </c>
      <c r="S86" s="15">
        <f t="shared" si="28"/>
        <v>1245.1500000000001</v>
      </c>
      <c r="T86" s="18" t="str">
        <f t="shared" si="29"/>
        <v/>
      </c>
      <c r="U86" s="18">
        <f t="shared" si="30"/>
        <v>-6.9560927479032607E-3</v>
      </c>
      <c r="V86" s="18" t="str">
        <f t="shared" si="31"/>
        <v/>
      </c>
      <c r="W86" s="18">
        <f t="shared" si="32"/>
        <v>-2.4215352063006828E-2</v>
      </c>
      <c r="X86" s="18" t="str">
        <f t="shared" si="18"/>
        <v/>
      </c>
      <c r="Y86" s="18" t="str">
        <f t="shared" si="19"/>
        <v/>
      </c>
      <c r="Z86" s="18" t="str">
        <f t="shared" si="20"/>
        <v/>
      </c>
      <c r="AA86" s="18" t="str">
        <f t="shared" si="21"/>
        <v/>
      </c>
    </row>
    <row r="87" spans="1:27">
      <c r="A87" s="11">
        <v>42132</v>
      </c>
      <c r="B87" s="12">
        <v>982</v>
      </c>
      <c r="C87" s="12">
        <v>1185.3499999999999</v>
      </c>
      <c r="D87" s="9">
        <f t="shared" si="22"/>
        <v>-8.1735116251472256E-2</v>
      </c>
      <c r="E87" s="9">
        <f t="shared" si="5"/>
        <v>-9.616272053838941E-2</v>
      </c>
      <c r="F87" s="9">
        <f t="shared" si="6"/>
        <v>1.2355647611620179E-2</v>
      </c>
      <c r="G87" s="9">
        <f t="shared" si="7"/>
        <v>-6.8362513412244003E-2</v>
      </c>
      <c r="H87" s="9">
        <f t="shared" si="8"/>
        <v>-0.12396292766453482</v>
      </c>
      <c r="I87" s="9">
        <f t="shared" si="9"/>
        <v>1.1676930858199899</v>
      </c>
      <c r="J87" s="3">
        <f t="shared" si="10"/>
        <v>3.2271628298118415E-2</v>
      </c>
      <c r="K87" s="3">
        <f t="shared" si="10"/>
        <v>2.6943902967294701E-2</v>
      </c>
      <c r="L87" s="15" t="str">
        <f t="shared" si="11"/>
        <v/>
      </c>
      <c r="M87" s="12">
        <v>1.4169850367829493</v>
      </c>
      <c r="N87" s="15" t="str">
        <f t="shared" si="23"/>
        <v/>
      </c>
      <c r="O87" s="15" t="str">
        <f t="shared" si="24"/>
        <v>Enter Trade</v>
      </c>
      <c r="P87" s="15" t="str">
        <f t="shared" si="25"/>
        <v/>
      </c>
      <c r="Q87" s="15">
        <f t="shared" si="26"/>
        <v>1006.45</v>
      </c>
      <c r="R87" s="15" t="str">
        <f t="shared" si="27"/>
        <v/>
      </c>
      <c r="S87" s="15">
        <f t="shared" si="28"/>
        <v>1245.1500000000001</v>
      </c>
      <c r="T87" s="18" t="str">
        <f t="shared" si="29"/>
        <v/>
      </c>
      <c r="U87" s="18">
        <f t="shared" si="30"/>
        <v>-6.9560927479032607E-3</v>
      </c>
      <c r="V87" s="18" t="str">
        <f t="shared" si="31"/>
        <v/>
      </c>
      <c r="W87" s="18">
        <f t="shared" si="32"/>
        <v>-2.4215352063006828E-2</v>
      </c>
      <c r="X87" s="18" t="str">
        <f t="shared" si="18"/>
        <v/>
      </c>
      <c r="Y87" s="18" t="str">
        <f t="shared" si="19"/>
        <v/>
      </c>
      <c r="Z87" s="18" t="str">
        <f t="shared" si="20"/>
        <v/>
      </c>
      <c r="AA87" s="18" t="str">
        <f t="shared" si="21"/>
        <v/>
      </c>
    </row>
    <row r="88" spans="1:27" s="15" customFormat="1">
      <c r="A88" s="16">
        <v>42135</v>
      </c>
      <c r="B88" s="17">
        <v>990.3</v>
      </c>
      <c r="C88" s="17">
        <v>1226.0999999999999</v>
      </c>
      <c r="D88" s="15">
        <f t="shared" si="22"/>
        <v>-9.2759113381281913E-2</v>
      </c>
      <c r="E88" s="15">
        <f t="shared" si="5"/>
        <v>-9.535485480184086E-2</v>
      </c>
      <c r="F88" s="15">
        <f t="shared" si="6"/>
        <v>1.1722681390392089E-2</v>
      </c>
      <c r="G88" s="15">
        <f t="shared" si="7"/>
        <v>-6.897882167345866E-2</v>
      </c>
      <c r="H88" s="15">
        <f t="shared" si="8"/>
        <v>-0.12173088793022306</v>
      </c>
      <c r="I88" s="15">
        <f t="shared" si="9"/>
        <v>0.22142898319205515</v>
      </c>
      <c r="J88" s="18">
        <f t="shared" si="10"/>
        <v>8.4521384928716442E-3</v>
      </c>
      <c r="K88" s="18">
        <f t="shared" si="10"/>
        <v>3.4378031804952129E-2</v>
      </c>
      <c r="L88" s="15" t="str">
        <f t="shared" si="11"/>
        <v>Exit Trade</v>
      </c>
      <c r="M88" s="12">
        <v>0.22142898319205515</v>
      </c>
      <c r="N88" s="15" t="str">
        <f t="shared" si="23"/>
        <v>Exit Trade</v>
      </c>
      <c r="O88" s="15" t="str">
        <f t="shared" si="24"/>
        <v>Exit Trade</v>
      </c>
      <c r="P88" s="15">
        <f t="shared" si="25"/>
        <v>990.3</v>
      </c>
      <c r="Q88" s="15">
        <f t="shared" si="26"/>
        <v>990.3</v>
      </c>
      <c r="R88" s="15">
        <f t="shared" si="27"/>
        <v>1226.0999999999999</v>
      </c>
      <c r="S88" s="15">
        <f t="shared" si="28"/>
        <v>1226.0999999999999</v>
      </c>
      <c r="T88" s="18">
        <f t="shared" si="29"/>
        <v>8.4521384928716442E-3</v>
      </c>
      <c r="U88" s="18">
        <f t="shared" si="30"/>
        <v>8.4521384928716442E-3</v>
      </c>
      <c r="V88" s="18">
        <f t="shared" si="31"/>
        <v>3.4378031804952129E-2</v>
      </c>
      <c r="W88" s="18">
        <f t="shared" si="32"/>
        <v>3.4378031804952129E-2</v>
      </c>
      <c r="X88" s="18">
        <f>IF(AND(O87="Enter Trade",O88="Exit Trade",U87&gt;W87),1-Q88/Q87,IF(AND(O87="Enter Trade",O88="Exit Trade",U87&lt;W87),Q88/Q87-1,""))</f>
        <v>1.6046500074519465E-2</v>
      </c>
      <c r="Y88" s="18">
        <f>IF(AND(O87="Enter Trade",O88="Exit Trade",U87&gt;W87),S88/S87-1,IF(AND(O87="Enter Trade",O88="Exit Trade",U87&lt;W87),1-S88/S87,""))</f>
        <v>-1.5299361522708277E-2</v>
      </c>
      <c r="Z88" s="18">
        <f>IF(AND(X88&lt;&gt;"",Y88&lt;&gt;""),(X88+Y88),"")</f>
        <v>7.4713855181118838E-4</v>
      </c>
      <c r="AA88" s="18">
        <f>IF(AND(X88&lt;&gt;"",Y88&lt;&gt;""),(X88+Y88)/2,"")</f>
        <v>3.7356927590559419E-4</v>
      </c>
    </row>
    <row r="89" spans="1:27">
      <c r="A89" s="11">
        <v>42136</v>
      </c>
      <c r="B89" s="12">
        <v>971.95</v>
      </c>
      <c r="C89" s="12">
        <v>1191.3499999999999</v>
      </c>
      <c r="D89" s="9">
        <f t="shared" si="22"/>
        <v>-8.8395445055138397E-2</v>
      </c>
      <c r="E89" s="9">
        <f t="shared" si="5"/>
        <v>-9.4395719268742573E-2</v>
      </c>
      <c r="F89" s="9">
        <f t="shared" si="6"/>
        <v>1.1033135731769318E-2</v>
      </c>
      <c r="G89" s="9">
        <f t="shared" si="7"/>
        <v>-6.9571163872261615E-2</v>
      </c>
      <c r="H89" s="9">
        <f t="shared" si="8"/>
        <v>-0.11922027466522353</v>
      </c>
      <c r="I89" s="9">
        <f t="shared" si="9"/>
        <v>0.54384123965109121</v>
      </c>
      <c r="J89" s="3">
        <f t="shared" si="10"/>
        <v>-1.8529738463091902E-2</v>
      </c>
      <c r="K89" s="3">
        <f t="shared" si="10"/>
        <v>-2.8341897072016967E-2</v>
      </c>
      <c r="L89" s="15" t="str">
        <f t="shared" si="11"/>
        <v/>
      </c>
      <c r="M89" s="12">
        <v>0.22142898319205515</v>
      </c>
      <c r="N89" s="15" t="str">
        <f t="shared" si="23"/>
        <v/>
      </c>
      <c r="O89" s="15" t="str">
        <f t="shared" si="24"/>
        <v>Exit Trade</v>
      </c>
      <c r="P89" s="15" t="str">
        <f t="shared" si="25"/>
        <v/>
      </c>
      <c r="Q89" s="15">
        <f t="shared" si="26"/>
        <v>990.3</v>
      </c>
      <c r="R89" s="15" t="str">
        <f t="shared" si="27"/>
        <v/>
      </c>
      <c r="S89" s="15">
        <f t="shared" si="28"/>
        <v>1226.0999999999999</v>
      </c>
      <c r="T89" s="18" t="str">
        <f t="shared" si="29"/>
        <v/>
      </c>
      <c r="U89" s="18">
        <f t="shared" si="30"/>
        <v>8.4521384928716442E-3</v>
      </c>
      <c r="V89" s="18" t="str">
        <f t="shared" si="31"/>
        <v/>
      </c>
      <c r="W89" s="18">
        <f t="shared" si="32"/>
        <v>3.4378031804952129E-2</v>
      </c>
      <c r="X89" s="18" t="str">
        <f t="shared" ref="X89:X152" si="33">IF(AND(O88="Enter Trade",O89="Exit Trade",U88&gt;W88),1-Q89/Q88,IF(AND(O88="Enter Trade",O89="Exit Trade",U88&lt;W88),Q89/Q88-1,""))</f>
        <v/>
      </c>
      <c r="Y89" s="18" t="str">
        <f t="shared" ref="Y89:Y152" si="34">IF(AND(O88="Enter Trade",O89="Exit Trade",U88&gt;W88),S89/S88-1,IF(AND(O88="Enter Trade",O89="Exit Trade",U88&lt;W88),1-S89/S88,""))</f>
        <v/>
      </c>
      <c r="Z89" s="18" t="str">
        <f t="shared" ref="Z89:Z152" si="35">IF(AND(X89&lt;&gt;"",Y89&lt;&gt;""),(X89+Y89),"")</f>
        <v/>
      </c>
      <c r="AA89" s="18" t="str">
        <f t="shared" ref="AA89:AA152" si="36">IF(AND(X89&lt;&gt;"",Y89&lt;&gt;""),(X89+Y89)/2,"")</f>
        <v/>
      </c>
    </row>
    <row r="90" spans="1:27">
      <c r="A90" s="11">
        <v>42137</v>
      </c>
      <c r="B90" s="12">
        <v>990.25</v>
      </c>
      <c r="C90" s="12">
        <v>1219.4000000000001</v>
      </c>
      <c r="D90" s="9">
        <f t="shared" si="22"/>
        <v>-9.0401339609570766E-2</v>
      </c>
      <c r="E90" s="9">
        <f t="shared" si="5"/>
        <v>-9.3893909423628477E-2</v>
      </c>
      <c r="F90" s="9">
        <f t="shared" si="6"/>
        <v>1.0853652457331608E-2</v>
      </c>
      <c r="G90" s="9">
        <f t="shared" si="7"/>
        <v>-6.9473191394632358E-2</v>
      </c>
      <c r="H90" s="9">
        <f t="shared" si="8"/>
        <v>-0.1183146274526246</v>
      </c>
      <c r="I90" s="9">
        <f t="shared" si="9"/>
        <v>0.32178751141957662</v>
      </c>
      <c r="J90" s="3">
        <f t="shared" si="10"/>
        <v>1.8828129018982412E-2</v>
      </c>
      <c r="K90" s="3">
        <f t="shared" si="10"/>
        <v>2.354471817685834E-2</v>
      </c>
      <c r="L90" s="15" t="str">
        <f t="shared" si="11"/>
        <v>Exit Trade</v>
      </c>
      <c r="M90" s="12">
        <v>0.22142898319205515</v>
      </c>
      <c r="N90" s="15" t="str">
        <f t="shared" si="23"/>
        <v/>
      </c>
      <c r="O90" s="15" t="str">
        <f t="shared" si="24"/>
        <v>Exit Trade</v>
      </c>
      <c r="P90" s="15" t="str">
        <f t="shared" si="25"/>
        <v/>
      </c>
      <c r="Q90" s="15">
        <f t="shared" si="26"/>
        <v>990.3</v>
      </c>
      <c r="R90" s="15" t="str">
        <f t="shared" si="27"/>
        <v/>
      </c>
      <c r="S90" s="15">
        <f t="shared" si="28"/>
        <v>1226.0999999999999</v>
      </c>
      <c r="T90" s="18" t="str">
        <f t="shared" si="29"/>
        <v/>
      </c>
      <c r="U90" s="18">
        <f t="shared" si="30"/>
        <v>8.4521384928716442E-3</v>
      </c>
      <c r="V90" s="18" t="str">
        <f t="shared" si="31"/>
        <v/>
      </c>
      <c r="W90" s="18">
        <f t="shared" si="32"/>
        <v>3.4378031804952129E-2</v>
      </c>
      <c r="X90" s="18" t="str">
        <f t="shared" si="33"/>
        <v/>
      </c>
      <c r="Y90" s="18" t="str">
        <f t="shared" si="34"/>
        <v/>
      </c>
      <c r="Z90" s="18" t="str">
        <f t="shared" si="35"/>
        <v/>
      </c>
      <c r="AA90" s="18" t="str">
        <f t="shared" si="36"/>
        <v/>
      </c>
    </row>
    <row r="91" spans="1:27">
      <c r="A91" s="11">
        <v>42138</v>
      </c>
      <c r="B91" s="12">
        <v>991.05</v>
      </c>
      <c r="C91" s="12">
        <v>1209.7</v>
      </c>
      <c r="D91" s="9">
        <f t="shared" si="22"/>
        <v>-8.6582114784113123E-2</v>
      </c>
      <c r="E91" s="9">
        <f t="shared" si="5"/>
        <v>-9.3613849224351856E-2</v>
      </c>
      <c r="F91" s="9">
        <f t="shared" si="6"/>
        <v>1.0932666304036462E-2</v>
      </c>
      <c r="G91" s="9">
        <f t="shared" si="7"/>
        <v>-6.9015350040269818E-2</v>
      </c>
      <c r="H91" s="9">
        <f t="shared" si="8"/>
        <v>-0.11821234840843389</v>
      </c>
      <c r="I91" s="9">
        <f t="shared" si="9"/>
        <v>0.64318568267674447</v>
      </c>
      <c r="J91" s="3">
        <f t="shared" si="10"/>
        <v>8.0787679878813884E-4</v>
      </c>
      <c r="K91" s="3">
        <f t="shared" si="10"/>
        <v>-7.9547318353288873E-3</v>
      </c>
      <c r="L91" s="15" t="str">
        <f t="shared" si="11"/>
        <v/>
      </c>
      <c r="M91" s="12">
        <v>0.22142898319205515</v>
      </c>
      <c r="N91" s="15" t="str">
        <f t="shared" si="23"/>
        <v/>
      </c>
      <c r="O91" s="15" t="str">
        <f t="shared" si="24"/>
        <v>Exit Trade</v>
      </c>
      <c r="P91" s="15" t="str">
        <f t="shared" si="25"/>
        <v/>
      </c>
      <c r="Q91" s="15">
        <f t="shared" si="26"/>
        <v>990.3</v>
      </c>
      <c r="R91" s="15" t="str">
        <f t="shared" si="27"/>
        <v/>
      </c>
      <c r="S91" s="15">
        <f t="shared" si="28"/>
        <v>1226.0999999999999</v>
      </c>
      <c r="T91" s="18" t="str">
        <f t="shared" si="29"/>
        <v/>
      </c>
      <c r="U91" s="18">
        <f t="shared" si="30"/>
        <v>8.4521384928716442E-3</v>
      </c>
      <c r="V91" s="18" t="str">
        <f t="shared" si="31"/>
        <v/>
      </c>
      <c r="W91" s="18">
        <f t="shared" si="32"/>
        <v>3.4378031804952129E-2</v>
      </c>
      <c r="X91" s="18" t="str">
        <f t="shared" si="33"/>
        <v/>
      </c>
      <c r="Y91" s="18" t="str">
        <f t="shared" si="34"/>
        <v/>
      </c>
      <c r="Z91" s="18" t="str">
        <f t="shared" si="35"/>
        <v/>
      </c>
      <c r="AA91" s="18" t="str">
        <f t="shared" si="36"/>
        <v/>
      </c>
    </row>
    <row r="92" spans="1:27">
      <c r="A92" s="11">
        <v>42139</v>
      </c>
      <c r="B92" s="12">
        <v>990.1</v>
      </c>
      <c r="C92" s="12">
        <v>1234.3</v>
      </c>
      <c r="D92" s="9">
        <f t="shared" si="22"/>
        <v>-9.5741668480429115E-2</v>
      </c>
      <c r="E92" s="9">
        <f t="shared" si="5"/>
        <v>-9.3462811342123225E-2</v>
      </c>
      <c r="F92" s="9">
        <f t="shared" si="6"/>
        <v>1.086861050212075E-2</v>
      </c>
      <c r="G92" s="9">
        <f t="shared" si="7"/>
        <v>-6.9008437712351545E-2</v>
      </c>
      <c r="H92" s="9">
        <f t="shared" si="8"/>
        <v>-0.11791718497189491</v>
      </c>
      <c r="I92" s="9">
        <f t="shared" si="9"/>
        <v>-0.20967327312550441</v>
      </c>
      <c r="J92" s="3">
        <f t="shared" si="10"/>
        <v>-9.5857928459707571E-4</v>
      </c>
      <c r="K92" s="3">
        <f t="shared" si="10"/>
        <v>2.0335620401752425E-2</v>
      </c>
      <c r="L92" s="15" t="str">
        <f t="shared" si="11"/>
        <v>Exit Trade</v>
      </c>
      <c r="M92" s="12">
        <v>0.22142898319205515</v>
      </c>
      <c r="N92" s="15" t="str">
        <f t="shared" si="23"/>
        <v/>
      </c>
      <c r="O92" s="15" t="str">
        <f t="shared" si="24"/>
        <v>Exit Trade</v>
      </c>
      <c r="P92" s="15" t="str">
        <f t="shared" si="25"/>
        <v/>
      </c>
      <c r="Q92" s="15">
        <f t="shared" si="26"/>
        <v>990.3</v>
      </c>
      <c r="R92" s="15" t="str">
        <f t="shared" si="27"/>
        <v/>
      </c>
      <c r="S92" s="15">
        <f t="shared" si="28"/>
        <v>1226.0999999999999</v>
      </c>
      <c r="T92" s="18" t="str">
        <f t="shared" si="29"/>
        <v/>
      </c>
      <c r="U92" s="18">
        <f t="shared" si="30"/>
        <v>8.4521384928716442E-3</v>
      </c>
      <c r="V92" s="18" t="str">
        <f t="shared" si="31"/>
        <v/>
      </c>
      <c r="W92" s="18">
        <f t="shared" si="32"/>
        <v>3.4378031804952129E-2</v>
      </c>
      <c r="X92" s="18" t="str">
        <f t="shared" si="33"/>
        <v/>
      </c>
      <c r="Y92" s="18" t="str">
        <f t="shared" si="34"/>
        <v/>
      </c>
      <c r="Z92" s="18" t="str">
        <f t="shared" si="35"/>
        <v/>
      </c>
      <c r="AA92" s="18" t="str">
        <f t="shared" si="36"/>
        <v/>
      </c>
    </row>
    <row r="93" spans="1:27">
      <c r="A93" s="11">
        <v>42142</v>
      </c>
      <c r="B93" s="12">
        <v>1009.85</v>
      </c>
      <c r="C93" s="12">
        <v>1264.3</v>
      </c>
      <c r="D93" s="9">
        <f t="shared" si="22"/>
        <v>-9.7593268125980889E-2</v>
      </c>
      <c r="E93" s="9">
        <f t="shared" si="5"/>
        <v>-9.3068966321597543E-2</v>
      </c>
      <c r="F93" s="9">
        <f t="shared" si="6"/>
        <v>1.0477912097506304E-2</v>
      </c>
      <c r="G93" s="9">
        <f t="shared" si="7"/>
        <v>-6.9493664102208363E-2</v>
      </c>
      <c r="H93" s="9">
        <f t="shared" si="8"/>
        <v>-0.11664426854098672</v>
      </c>
      <c r="I93" s="9">
        <f t="shared" si="9"/>
        <v>-0.43179421265235746</v>
      </c>
      <c r="J93" s="3">
        <f t="shared" si="10"/>
        <v>1.9947480052519947E-2</v>
      </c>
      <c r="K93" s="3">
        <f t="shared" si="10"/>
        <v>2.4305274244511059E-2</v>
      </c>
      <c r="L93" s="15" t="str">
        <f t="shared" si="11"/>
        <v>Exit Trade</v>
      </c>
      <c r="M93" s="12">
        <v>0.22142898319205515</v>
      </c>
      <c r="N93" s="15" t="str">
        <f t="shared" si="23"/>
        <v/>
      </c>
      <c r="O93" s="15" t="str">
        <f t="shared" si="24"/>
        <v>Exit Trade</v>
      </c>
      <c r="P93" s="15" t="str">
        <f t="shared" si="25"/>
        <v/>
      </c>
      <c r="Q93" s="15">
        <f t="shared" si="26"/>
        <v>990.3</v>
      </c>
      <c r="R93" s="15" t="str">
        <f t="shared" si="27"/>
        <v/>
      </c>
      <c r="S93" s="15">
        <f t="shared" si="28"/>
        <v>1226.0999999999999</v>
      </c>
      <c r="T93" s="18" t="str">
        <f t="shared" si="29"/>
        <v/>
      </c>
      <c r="U93" s="18">
        <f t="shared" si="30"/>
        <v>8.4521384928716442E-3</v>
      </c>
      <c r="V93" s="18" t="str">
        <f t="shared" si="31"/>
        <v/>
      </c>
      <c r="W93" s="18">
        <f t="shared" si="32"/>
        <v>3.4378031804952129E-2</v>
      </c>
      <c r="X93" s="18" t="str">
        <f t="shared" si="33"/>
        <v/>
      </c>
      <c r="Y93" s="18" t="str">
        <f t="shared" si="34"/>
        <v/>
      </c>
      <c r="Z93" s="18" t="str">
        <f t="shared" si="35"/>
        <v/>
      </c>
      <c r="AA93" s="18" t="str">
        <f t="shared" si="36"/>
        <v/>
      </c>
    </row>
    <row r="94" spans="1:27">
      <c r="A94" s="11">
        <v>42143</v>
      </c>
      <c r="B94" s="12">
        <v>1007.55</v>
      </c>
      <c r="C94" s="12">
        <v>1240.55</v>
      </c>
      <c r="D94" s="9">
        <f t="shared" si="22"/>
        <v>-9.0347665716962844E-2</v>
      </c>
      <c r="E94" s="9">
        <f t="shared" si="5"/>
        <v>-9.2349147366035195E-2</v>
      </c>
      <c r="F94" s="9">
        <f t="shared" si="6"/>
        <v>9.8601840675569801E-3</v>
      </c>
      <c r="G94" s="9">
        <f t="shared" si="7"/>
        <v>-7.0163733214031992E-2</v>
      </c>
      <c r="H94" s="9">
        <f t="shared" si="8"/>
        <v>-0.1145345615180384</v>
      </c>
      <c r="I94" s="9">
        <f t="shared" si="9"/>
        <v>0.20298623589166426</v>
      </c>
      <c r="J94" s="3">
        <f t="shared" si="10"/>
        <v>-2.2775659751448911E-3</v>
      </c>
      <c r="K94" s="3">
        <f t="shared" si="10"/>
        <v>-1.8785098473463577E-2</v>
      </c>
      <c r="L94" s="15" t="str">
        <f t="shared" si="11"/>
        <v>Exit Trade</v>
      </c>
      <c r="M94" s="12">
        <v>0.22142898319205515</v>
      </c>
      <c r="N94" s="15" t="str">
        <f t="shared" si="23"/>
        <v/>
      </c>
      <c r="O94" s="15" t="str">
        <f t="shared" si="24"/>
        <v>Exit Trade</v>
      </c>
      <c r="P94" s="15" t="str">
        <f t="shared" si="25"/>
        <v/>
      </c>
      <c r="Q94" s="15">
        <f t="shared" si="26"/>
        <v>990.3</v>
      </c>
      <c r="R94" s="15" t="str">
        <f t="shared" si="27"/>
        <v/>
      </c>
      <c r="S94" s="15">
        <f t="shared" si="28"/>
        <v>1226.0999999999999</v>
      </c>
      <c r="T94" s="18" t="str">
        <f t="shared" si="29"/>
        <v/>
      </c>
      <c r="U94" s="18">
        <f t="shared" si="30"/>
        <v>8.4521384928716442E-3</v>
      </c>
      <c r="V94" s="18" t="str">
        <f t="shared" si="31"/>
        <v/>
      </c>
      <c r="W94" s="18">
        <f t="shared" si="32"/>
        <v>3.4378031804952129E-2</v>
      </c>
      <c r="X94" s="18" t="str">
        <f t="shared" si="33"/>
        <v/>
      </c>
      <c r="Y94" s="18" t="str">
        <f t="shared" si="34"/>
        <v/>
      </c>
      <c r="Z94" s="18" t="str">
        <f t="shared" si="35"/>
        <v/>
      </c>
      <c r="AA94" s="18" t="str">
        <f t="shared" si="36"/>
        <v/>
      </c>
    </row>
    <row r="95" spans="1:27">
      <c r="A95" s="11">
        <v>42144</v>
      </c>
      <c r="B95" s="12">
        <v>1024.05</v>
      </c>
      <c r="C95" s="12">
        <v>1270.05</v>
      </c>
      <c r="D95" s="9">
        <f t="shared" si="22"/>
        <v>-9.349965691997715E-2</v>
      </c>
      <c r="E95" s="9">
        <f t="shared" si="5"/>
        <v>-9.1786173805771254E-2</v>
      </c>
      <c r="F95" s="9">
        <f t="shared" si="6"/>
        <v>9.2584682476093052E-3</v>
      </c>
      <c r="G95" s="9">
        <f t="shared" si="7"/>
        <v>-7.0954620248650319E-2</v>
      </c>
      <c r="H95" s="9">
        <f t="shared" si="8"/>
        <v>-0.11261772736289219</v>
      </c>
      <c r="I95" s="9">
        <f t="shared" si="9"/>
        <v>-0.18507198689679011</v>
      </c>
      <c r="J95" s="3">
        <f t="shared" si="10"/>
        <v>1.6376358493375019E-2</v>
      </c>
      <c r="K95" s="3">
        <f t="shared" si="10"/>
        <v>2.3779775099754142E-2</v>
      </c>
      <c r="L95" s="15" t="str">
        <f t="shared" si="11"/>
        <v>Exit Trade</v>
      </c>
      <c r="M95" s="12">
        <v>0.22142898319205515</v>
      </c>
      <c r="N95" s="15" t="str">
        <f t="shared" si="23"/>
        <v/>
      </c>
      <c r="O95" s="15" t="str">
        <f t="shared" si="24"/>
        <v>Exit Trade</v>
      </c>
      <c r="P95" s="15" t="str">
        <f t="shared" si="25"/>
        <v/>
      </c>
      <c r="Q95" s="15">
        <f t="shared" si="26"/>
        <v>990.3</v>
      </c>
      <c r="R95" s="15" t="str">
        <f t="shared" si="27"/>
        <v/>
      </c>
      <c r="S95" s="15">
        <f t="shared" si="28"/>
        <v>1226.0999999999999</v>
      </c>
      <c r="T95" s="18" t="str">
        <f t="shared" si="29"/>
        <v/>
      </c>
      <c r="U95" s="18">
        <f t="shared" si="30"/>
        <v>8.4521384928716442E-3</v>
      </c>
      <c r="V95" s="18" t="str">
        <f t="shared" si="31"/>
        <v/>
      </c>
      <c r="W95" s="18">
        <f t="shared" si="32"/>
        <v>3.4378031804952129E-2</v>
      </c>
      <c r="X95" s="18" t="str">
        <f t="shared" si="33"/>
        <v/>
      </c>
      <c r="Y95" s="18" t="str">
        <f t="shared" si="34"/>
        <v/>
      </c>
      <c r="Z95" s="18" t="str">
        <f t="shared" si="35"/>
        <v/>
      </c>
      <c r="AA95" s="18" t="str">
        <f t="shared" si="36"/>
        <v/>
      </c>
    </row>
    <row r="96" spans="1:27">
      <c r="A96" s="11">
        <v>42145</v>
      </c>
      <c r="B96" s="12">
        <v>1024.7</v>
      </c>
      <c r="C96" s="12">
        <v>1255.95</v>
      </c>
      <c r="D96" s="9">
        <f t="shared" si="22"/>
        <v>-8.8375614057449522E-2</v>
      </c>
      <c r="E96" s="9">
        <f t="shared" ref="E96:E159" si="37">AVERAGE(D67:D96)</f>
        <v>-9.1084303229159683E-2</v>
      </c>
      <c r="F96" s="9">
        <f t="shared" ref="F96:F159" si="38">STDEV(D67:D96)</f>
        <v>8.6529750551051672E-3</v>
      </c>
      <c r="G96" s="9">
        <f t="shared" ref="G96:G159" si="39">E96+2.25*F96</f>
        <v>-7.1615109355173054E-2</v>
      </c>
      <c r="H96" s="9">
        <f t="shared" ref="H96:H159" si="40">E96-2.25*F96</f>
        <v>-0.11055349710314631</v>
      </c>
      <c r="I96" s="9">
        <f t="shared" ref="I96:I159" si="41">(D96-E96)/F96</f>
        <v>0.3130355923205928</v>
      </c>
      <c r="J96" s="3">
        <f t="shared" ref="J96:K159" si="42">(B96-B95)/B95</f>
        <v>6.3473463209813097E-4</v>
      </c>
      <c r="K96" s="3">
        <f t="shared" si="42"/>
        <v>-1.1101925121058155E-2</v>
      </c>
      <c r="L96" s="15" t="str">
        <f t="shared" ref="L96:L159" si="43">IF(ABS(I96)&gt;1.25,"Enter Trade",IF(ABS(I96)&lt;0.5,"Exit Trade",""))</f>
        <v>Exit Trade</v>
      </c>
      <c r="M96" s="12">
        <v>0.22142898319205515</v>
      </c>
      <c r="N96" s="15" t="str">
        <f t="shared" si="23"/>
        <v/>
      </c>
      <c r="O96" s="15" t="str">
        <f t="shared" si="24"/>
        <v>Exit Trade</v>
      </c>
      <c r="P96" s="15" t="str">
        <f t="shared" si="25"/>
        <v/>
      </c>
      <c r="Q96" s="15">
        <f t="shared" si="26"/>
        <v>990.3</v>
      </c>
      <c r="R96" s="15" t="str">
        <f t="shared" si="27"/>
        <v/>
      </c>
      <c r="S96" s="15">
        <f t="shared" si="28"/>
        <v>1226.0999999999999</v>
      </c>
      <c r="T96" s="18" t="str">
        <f t="shared" si="29"/>
        <v/>
      </c>
      <c r="U96" s="18">
        <f t="shared" si="30"/>
        <v>8.4521384928716442E-3</v>
      </c>
      <c r="V96" s="18" t="str">
        <f t="shared" si="31"/>
        <v/>
      </c>
      <c r="W96" s="18">
        <f t="shared" si="32"/>
        <v>3.4378031804952129E-2</v>
      </c>
      <c r="X96" s="18" t="str">
        <f t="shared" si="33"/>
        <v/>
      </c>
      <c r="Y96" s="18" t="str">
        <f t="shared" si="34"/>
        <v/>
      </c>
      <c r="Z96" s="18" t="str">
        <f t="shared" si="35"/>
        <v/>
      </c>
      <c r="AA96" s="18" t="str">
        <f t="shared" si="36"/>
        <v/>
      </c>
    </row>
    <row r="97" spans="1:27">
      <c r="A97" s="11">
        <v>42146</v>
      </c>
      <c r="B97" s="12">
        <v>1024.3</v>
      </c>
      <c r="C97" s="12">
        <v>1288.05</v>
      </c>
      <c r="D97" s="9">
        <f t="shared" si="22"/>
        <v>-9.9505549237353219E-2</v>
      </c>
      <c r="E97" s="9">
        <f t="shared" si="37"/>
        <v>-9.1112086672568135E-2</v>
      </c>
      <c r="F97" s="9">
        <f t="shared" si="38"/>
        <v>8.6794758486090466E-3</v>
      </c>
      <c r="G97" s="9">
        <f t="shared" si="39"/>
        <v>-7.1583266013197783E-2</v>
      </c>
      <c r="H97" s="9">
        <f t="shared" si="40"/>
        <v>-0.11064090733193849</v>
      </c>
      <c r="I97" s="9">
        <f t="shared" si="41"/>
        <v>-0.96704717095678094</v>
      </c>
      <c r="J97" s="3">
        <f t="shared" si="42"/>
        <v>-3.9035815360602221E-4</v>
      </c>
      <c r="K97" s="3">
        <f t="shared" si="42"/>
        <v>2.5558342290696211E-2</v>
      </c>
      <c r="L97" s="15" t="str">
        <f t="shared" si="43"/>
        <v/>
      </c>
      <c r="M97" s="12">
        <v>0.22142898319205515</v>
      </c>
      <c r="N97" s="15" t="str">
        <f t="shared" si="23"/>
        <v/>
      </c>
      <c r="O97" s="15" t="str">
        <f t="shared" si="24"/>
        <v>Exit Trade</v>
      </c>
      <c r="P97" s="15" t="str">
        <f t="shared" si="25"/>
        <v/>
      </c>
      <c r="Q97" s="15">
        <f t="shared" si="26"/>
        <v>990.3</v>
      </c>
      <c r="R97" s="15" t="str">
        <f t="shared" si="27"/>
        <v/>
      </c>
      <c r="S97" s="15">
        <f t="shared" si="28"/>
        <v>1226.0999999999999</v>
      </c>
      <c r="T97" s="18" t="str">
        <f t="shared" si="29"/>
        <v/>
      </c>
      <c r="U97" s="18">
        <f t="shared" si="30"/>
        <v>8.4521384928716442E-3</v>
      </c>
      <c r="V97" s="18" t="str">
        <f t="shared" si="31"/>
        <v/>
      </c>
      <c r="W97" s="18">
        <f t="shared" si="32"/>
        <v>3.4378031804952129E-2</v>
      </c>
      <c r="X97" s="18" t="str">
        <f t="shared" si="33"/>
        <v/>
      </c>
      <c r="Y97" s="18" t="str">
        <f t="shared" si="34"/>
        <v/>
      </c>
      <c r="Z97" s="18" t="str">
        <f t="shared" si="35"/>
        <v/>
      </c>
      <c r="AA97" s="18" t="str">
        <f t="shared" si="36"/>
        <v/>
      </c>
    </row>
    <row r="98" spans="1:27">
      <c r="A98" s="11">
        <v>42149</v>
      </c>
      <c r="B98" s="12">
        <v>1023.55</v>
      </c>
      <c r="C98" s="12">
        <v>1252.6500000000001</v>
      </c>
      <c r="D98" s="9">
        <f t="shared" si="22"/>
        <v>-8.7720680115269137E-2</v>
      </c>
      <c r="E98" s="9">
        <f t="shared" si="37"/>
        <v>-9.0994241411522764E-2</v>
      </c>
      <c r="F98" s="9">
        <f t="shared" si="38"/>
        <v>8.7014267963840975E-3</v>
      </c>
      <c r="G98" s="9">
        <f t="shared" si="39"/>
        <v>-7.1416031119658552E-2</v>
      </c>
      <c r="H98" s="9">
        <f t="shared" si="40"/>
        <v>-0.11057245170338698</v>
      </c>
      <c r="I98" s="9">
        <f t="shared" si="41"/>
        <v>0.37620971512556595</v>
      </c>
      <c r="J98" s="3">
        <f t="shared" si="42"/>
        <v>-7.3220736112467055E-4</v>
      </c>
      <c r="K98" s="3">
        <f t="shared" si="42"/>
        <v>-2.7483405147315607E-2</v>
      </c>
      <c r="L98" s="15" t="str">
        <f t="shared" si="43"/>
        <v>Exit Trade</v>
      </c>
      <c r="M98" s="12">
        <v>0.22142898319205515</v>
      </c>
      <c r="N98" s="15" t="str">
        <f t="shared" si="23"/>
        <v/>
      </c>
      <c r="O98" s="15" t="str">
        <f t="shared" si="24"/>
        <v>Exit Trade</v>
      </c>
      <c r="P98" s="15" t="str">
        <f t="shared" si="25"/>
        <v/>
      </c>
      <c r="Q98" s="15">
        <f t="shared" si="26"/>
        <v>990.3</v>
      </c>
      <c r="R98" s="15" t="str">
        <f t="shared" si="27"/>
        <v/>
      </c>
      <c r="S98" s="15">
        <f t="shared" si="28"/>
        <v>1226.0999999999999</v>
      </c>
      <c r="T98" s="18" t="str">
        <f t="shared" si="29"/>
        <v/>
      </c>
      <c r="U98" s="18">
        <f t="shared" si="30"/>
        <v>8.4521384928716442E-3</v>
      </c>
      <c r="V98" s="18" t="str">
        <f t="shared" si="31"/>
        <v/>
      </c>
      <c r="W98" s="18">
        <f t="shared" si="32"/>
        <v>3.4378031804952129E-2</v>
      </c>
      <c r="X98" s="18" t="str">
        <f t="shared" si="33"/>
        <v/>
      </c>
      <c r="Y98" s="18" t="str">
        <f t="shared" si="34"/>
        <v/>
      </c>
      <c r="Z98" s="18" t="str">
        <f t="shared" si="35"/>
        <v/>
      </c>
      <c r="AA98" s="18" t="str">
        <f t="shared" si="36"/>
        <v/>
      </c>
    </row>
    <row r="99" spans="1:27">
      <c r="A99" s="11">
        <v>42150</v>
      </c>
      <c r="B99" s="12">
        <v>1027.4000000000001</v>
      </c>
      <c r="C99" s="12">
        <v>1240.45</v>
      </c>
      <c r="D99" s="9">
        <f t="shared" si="22"/>
        <v>-8.1839702051245772E-2</v>
      </c>
      <c r="E99" s="9">
        <f t="shared" si="37"/>
        <v>-9.0636598860295722E-2</v>
      </c>
      <c r="F99" s="9">
        <f t="shared" si="38"/>
        <v>8.8536346878329442E-3</v>
      </c>
      <c r="G99" s="9">
        <f t="shared" si="39"/>
        <v>-7.0715920812671598E-2</v>
      </c>
      <c r="H99" s="9">
        <f t="shared" si="40"/>
        <v>-0.11055727690791985</v>
      </c>
      <c r="I99" s="9">
        <f t="shared" si="41"/>
        <v>0.99359157218662231</v>
      </c>
      <c r="J99" s="3">
        <f t="shared" si="42"/>
        <v>3.7614185921548888E-3</v>
      </c>
      <c r="K99" s="3">
        <f t="shared" si="42"/>
        <v>-9.7393525725462376E-3</v>
      </c>
      <c r="L99" s="15" t="str">
        <f t="shared" si="43"/>
        <v/>
      </c>
      <c r="M99" s="12">
        <v>0.22142898319205515</v>
      </c>
      <c r="N99" s="15" t="str">
        <f t="shared" si="23"/>
        <v/>
      </c>
      <c r="O99" s="15" t="str">
        <f t="shared" si="24"/>
        <v>Exit Trade</v>
      </c>
      <c r="P99" s="15" t="str">
        <f t="shared" si="25"/>
        <v/>
      </c>
      <c r="Q99" s="15">
        <f t="shared" si="26"/>
        <v>990.3</v>
      </c>
      <c r="R99" s="15" t="str">
        <f t="shared" si="27"/>
        <v/>
      </c>
      <c r="S99" s="15">
        <f t="shared" si="28"/>
        <v>1226.0999999999999</v>
      </c>
      <c r="T99" s="18" t="str">
        <f t="shared" si="29"/>
        <v/>
      </c>
      <c r="U99" s="18">
        <f t="shared" si="30"/>
        <v>8.4521384928716442E-3</v>
      </c>
      <c r="V99" s="18" t="str">
        <f t="shared" si="31"/>
        <v/>
      </c>
      <c r="W99" s="18">
        <f t="shared" si="32"/>
        <v>3.4378031804952129E-2</v>
      </c>
      <c r="X99" s="18" t="str">
        <f t="shared" si="33"/>
        <v/>
      </c>
      <c r="Y99" s="18" t="str">
        <f t="shared" si="34"/>
        <v/>
      </c>
      <c r="Z99" s="18" t="str">
        <f t="shared" si="35"/>
        <v/>
      </c>
      <c r="AA99" s="18" t="str">
        <f t="shared" si="36"/>
        <v/>
      </c>
    </row>
    <row r="100" spans="1:27">
      <c r="A100" s="11">
        <v>42151</v>
      </c>
      <c r="B100" s="12">
        <v>1038.1500000000001</v>
      </c>
      <c r="C100" s="12">
        <v>1239.9000000000001</v>
      </c>
      <c r="D100" s="9">
        <f t="shared" si="22"/>
        <v>-7.7126551704933446E-2</v>
      </c>
      <c r="E100" s="9">
        <f t="shared" si="37"/>
        <v>-8.9902091886277236E-2</v>
      </c>
      <c r="F100" s="9">
        <f t="shared" si="38"/>
        <v>9.0341813350420224E-3</v>
      </c>
      <c r="G100" s="9">
        <f t="shared" si="39"/>
        <v>-6.9575183882432681E-2</v>
      </c>
      <c r="H100" s="9">
        <f t="shared" si="40"/>
        <v>-0.11022899989012179</v>
      </c>
      <c r="I100" s="9">
        <f t="shared" si="41"/>
        <v>1.4141336893238665</v>
      </c>
      <c r="J100" s="3">
        <f t="shared" si="42"/>
        <v>1.0463305431185515E-2</v>
      </c>
      <c r="K100" s="3">
        <f t="shared" si="42"/>
        <v>-4.4338748034983635E-4</v>
      </c>
      <c r="L100" s="15" t="str">
        <f t="shared" si="43"/>
        <v>Enter Trade</v>
      </c>
      <c r="M100" s="12">
        <v>1.4141336893238665</v>
      </c>
      <c r="N100" s="15" t="str">
        <f t="shared" si="23"/>
        <v>Enter Trade</v>
      </c>
      <c r="O100" s="15" t="str">
        <f t="shared" si="24"/>
        <v>Enter Trade</v>
      </c>
      <c r="P100" s="15">
        <f t="shared" si="25"/>
        <v>1038.1500000000001</v>
      </c>
      <c r="Q100" s="15">
        <f t="shared" si="26"/>
        <v>1038.1500000000001</v>
      </c>
      <c r="R100" s="15">
        <f t="shared" si="27"/>
        <v>1239.9000000000001</v>
      </c>
      <c r="S100" s="15">
        <f t="shared" si="28"/>
        <v>1239.9000000000001</v>
      </c>
      <c r="T100" s="18">
        <f t="shared" si="29"/>
        <v>1.0463305431185515E-2</v>
      </c>
      <c r="U100" s="18">
        <f t="shared" si="30"/>
        <v>1.0463305431185515E-2</v>
      </c>
      <c r="V100" s="18">
        <f t="shared" si="31"/>
        <v>-4.4338748034983635E-4</v>
      </c>
      <c r="W100" s="18">
        <f t="shared" si="32"/>
        <v>-4.4338748034983635E-4</v>
      </c>
      <c r="X100" s="18" t="str">
        <f t="shared" si="33"/>
        <v/>
      </c>
      <c r="Y100" s="18" t="str">
        <f t="shared" si="34"/>
        <v/>
      </c>
      <c r="Z100" s="18" t="str">
        <f t="shared" si="35"/>
        <v/>
      </c>
      <c r="AA100" s="18" t="str">
        <f t="shared" si="36"/>
        <v/>
      </c>
    </row>
    <row r="101" spans="1:27">
      <c r="A101" s="11">
        <v>42152</v>
      </c>
      <c r="B101" s="12">
        <v>1029.4000000000001</v>
      </c>
      <c r="C101" s="12">
        <v>1229.25</v>
      </c>
      <c r="D101" s="9">
        <f t="shared" si="22"/>
        <v>-7.7056053048048342E-2</v>
      </c>
      <c r="E101" s="9">
        <f t="shared" si="37"/>
        <v>-8.9230333673127701E-2</v>
      </c>
      <c r="F101" s="9">
        <f t="shared" si="38"/>
        <v>9.2194911690150171E-3</v>
      </c>
      <c r="G101" s="9">
        <f t="shared" si="39"/>
        <v>-6.8486478542843912E-2</v>
      </c>
      <c r="H101" s="9">
        <f t="shared" si="40"/>
        <v>-0.10997418880341149</v>
      </c>
      <c r="I101" s="9">
        <f t="shared" si="41"/>
        <v>1.3204937671609076</v>
      </c>
      <c r="J101" s="3">
        <f t="shared" si="42"/>
        <v>-8.4284544622646052E-3</v>
      </c>
      <c r="K101" s="3">
        <f t="shared" si="42"/>
        <v>-8.589402371159037E-3</v>
      </c>
      <c r="L101" s="15" t="str">
        <f t="shared" si="43"/>
        <v>Enter Trade</v>
      </c>
      <c r="M101" s="12">
        <v>1.4141336893238665</v>
      </c>
      <c r="N101" s="15" t="str">
        <f t="shared" si="23"/>
        <v/>
      </c>
      <c r="O101" s="15" t="str">
        <f t="shared" si="24"/>
        <v>Enter Trade</v>
      </c>
      <c r="P101" s="15" t="str">
        <f t="shared" si="25"/>
        <v/>
      </c>
      <c r="Q101" s="15">
        <f t="shared" si="26"/>
        <v>1038.1500000000001</v>
      </c>
      <c r="R101" s="15" t="str">
        <f t="shared" si="27"/>
        <v/>
      </c>
      <c r="S101" s="15">
        <f t="shared" si="28"/>
        <v>1239.9000000000001</v>
      </c>
      <c r="T101" s="18" t="str">
        <f t="shared" si="29"/>
        <v/>
      </c>
      <c r="U101" s="18">
        <f t="shared" si="30"/>
        <v>1.0463305431185515E-2</v>
      </c>
      <c r="V101" s="18" t="str">
        <f t="shared" si="31"/>
        <v/>
      </c>
      <c r="W101" s="18">
        <f t="shared" si="32"/>
        <v>-4.4338748034983635E-4</v>
      </c>
      <c r="X101" s="18" t="str">
        <f t="shared" si="33"/>
        <v/>
      </c>
      <c r="Y101" s="18" t="str">
        <f t="shared" si="34"/>
        <v/>
      </c>
      <c r="Z101" s="18" t="str">
        <f t="shared" si="35"/>
        <v/>
      </c>
      <c r="AA101" s="18" t="str">
        <f t="shared" si="36"/>
        <v/>
      </c>
    </row>
    <row r="102" spans="1:27">
      <c r="A102" s="11">
        <v>42153</v>
      </c>
      <c r="B102" s="12">
        <v>1050.55</v>
      </c>
      <c r="C102" s="12">
        <v>1236.05</v>
      </c>
      <c r="D102" s="9">
        <f t="shared" si="22"/>
        <v>-7.0619311848045818E-2</v>
      </c>
      <c r="E102" s="9">
        <f t="shared" si="37"/>
        <v>-8.8133660668986286E-2</v>
      </c>
      <c r="F102" s="9">
        <f t="shared" si="38"/>
        <v>9.415835080079633E-3</v>
      </c>
      <c r="G102" s="9">
        <f t="shared" si="39"/>
        <v>-6.6948031738807118E-2</v>
      </c>
      <c r="H102" s="9">
        <f t="shared" si="40"/>
        <v>-0.10931928959916545</v>
      </c>
      <c r="I102" s="9">
        <f t="shared" si="41"/>
        <v>1.8600951133898092</v>
      </c>
      <c r="J102" s="3">
        <f t="shared" si="42"/>
        <v>2.0545949096560968E-2</v>
      </c>
      <c r="K102" s="3">
        <f t="shared" si="42"/>
        <v>5.5318283506202602E-3</v>
      </c>
      <c r="L102" s="15" t="str">
        <f t="shared" si="43"/>
        <v>Enter Trade</v>
      </c>
      <c r="M102" s="12">
        <v>1.4141336893238665</v>
      </c>
      <c r="N102" s="15" t="str">
        <f t="shared" si="23"/>
        <v/>
      </c>
      <c r="O102" s="15" t="str">
        <f t="shared" si="24"/>
        <v>Enter Trade</v>
      </c>
      <c r="P102" s="15" t="str">
        <f t="shared" si="25"/>
        <v/>
      </c>
      <c r="Q102" s="15">
        <f t="shared" si="26"/>
        <v>1038.1500000000001</v>
      </c>
      <c r="R102" s="15" t="str">
        <f t="shared" si="27"/>
        <v/>
      </c>
      <c r="S102" s="15">
        <f t="shared" si="28"/>
        <v>1239.9000000000001</v>
      </c>
      <c r="T102" s="18" t="str">
        <f t="shared" si="29"/>
        <v/>
      </c>
      <c r="U102" s="18">
        <f t="shared" si="30"/>
        <v>1.0463305431185515E-2</v>
      </c>
      <c r="V102" s="18" t="str">
        <f t="shared" si="31"/>
        <v/>
      </c>
      <c r="W102" s="18">
        <f t="shared" si="32"/>
        <v>-4.4338748034983635E-4</v>
      </c>
      <c r="X102" s="18" t="str">
        <f t="shared" si="33"/>
        <v/>
      </c>
      <c r="Y102" s="18" t="str">
        <f t="shared" si="34"/>
        <v/>
      </c>
      <c r="Z102" s="18" t="str">
        <f t="shared" si="35"/>
        <v/>
      </c>
      <c r="AA102" s="18" t="str">
        <f t="shared" si="36"/>
        <v/>
      </c>
    </row>
    <row r="103" spans="1:27">
      <c r="A103" s="11">
        <v>42156</v>
      </c>
      <c r="B103" s="12">
        <v>1036.2</v>
      </c>
      <c r="C103" s="12">
        <v>1247.75</v>
      </c>
      <c r="D103" s="9">
        <f t="shared" si="22"/>
        <v>-8.0683990587057539E-2</v>
      </c>
      <c r="E103" s="9">
        <f t="shared" si="37"/>
        <v>-8.7212411277144422E-2</v>
      </c>
      <c r="F103" s="9">
        <f t="shared" si="38"/>
        <v>8.6971445736521037E-3</v>
      </c>
      <c r="G103" s="9">
        <f t="shared" si="39"/>
        <v>-6.7643835986427189E-2</v>
      </c>
      <c r="H103" s="9">
        <f t="shared" si="40"/>
        <v>-0.10678098656786165</v>
      </c>
      <c r="I103" s="9">
        <f t="shared" si="41"/>
        <v>0.75063955011908812</v>
      </c>
      <c r="J103" s="3">
        <f t="shared" si="42"/>
        <v>-1.3659511684355728E-2</v>
      </c>
      <c r="K103" s="3">
        <f t="shared" si="42"/>
        <v>9.4656365033777314E-3</v>
      </c>
      <c r="L103" s="15" t="str">
        <f t="shared" si="43"/>
        <v/>
      </c>
      <c r="M103" s="12">
        <v>1.4141336893238665</v>
      </c>
      <c r="N103" s="15" t="str">
        <f t="shared" si="23"/>
        <v/>
      </c>
      <c r="O103" s="15" t="str">
        <f t="shared" si="24"/>
        <v>Enter Trade</v>
      </c>
      <c r="P103" s="15" t="str">
        <f t="shared" si="25"/>
        <v/>
      </c>
      <c r="Q103" s="15">
        <f t="shared" si="26"/>
        <v>1038.1500000000001</v>
      </c>
      <c r="R103" s="15" t="str">
        <f t="shared" si="27"/>
        <v/>
      </c>
      <c r="S103" s="15">
        <f t="shared" si="28"/>
        <v>1239.9000000000001</v>
      </c>
      <c r="T103" s="18" t="str">
        <f t="shared" si="29"/>
        <v/>
      </c>
      <c r="U103" s="18">
        <f t="shared" si="30"/>
        <v>1.0463305431185515E-2</v>
      </c>
      <c r="V103" s="18" t="str">
        <f t="shared" si="31"/>
        <v/>
      </c>
      <c r="W103" s="18">
        <f t="shared" si="32"/>
        <v>-4.4338748034983635E-4</v>
      </c>
      <c r="X103" s="18" t="str">
        <f t="shared" si="33"/>
        <v/>
      </c>
      <c r="Y103" s="18" t="str">
        <f t="shared" si="34"/>
        <v/>
      </c>
      <c r="Z103" s="18" t="str">
        <f t="shared" si="35"/>
        <v/>
      </c>
      <c r="AA103" s="18" t="str">
        <f t="shared" si="36"/>
        <v/>
      </c>
    </row>
    <row r="104" spans="1:27">
      <c r="A104" s="11">
        <v>42157</v>
      </c>
      <c r="B104" s="12">
        <v>1008.8</v>
      </c>
      <c r="C104" s="12">
        <v>1203.0999999999999</v>
      </c>
      <c r="D104" s="9">
        <f t="shared" si="22"/>
        <v>-7.649665322888656E-2</v>
      </c>
      <c r="E104" s="9">
        <f t="shared" si="37"/>
        <v>-8.6391214690997808E-2</v>
      </c>
      <c r="F104" s="9">
        <f t="shared" si="38"/>
        <v>8.4982668804421957E-3</v>
      </c>
      <c r="G104" s="9">
        <f t="shared" si="39"/>
        <v>-6.7270114210002868E-2</v>
      </c>
      <c r="H104" s="9">
        <f t="shared" si="40"/>
        <v>-0.10551231517199275</v>
      </c>
      <c r="I104" s="9">
        <f t="shared" si="41"/>
        <v>1.1643034516699478</v>
      </c>
      <c r="J104" s="3">
        <f t="shared" si="42"/>
        <v>-2.6442771665701689E-2</v>
      </c>
      <c r="K104" s="3">
        <f t="shared" si="42"/>
        <v>-3.5784411941494766E-2</v>
      </c>
      <c r="L104" s="15" t="str">
        <f t="shared" si="43"/>
        <v/>
      </c>
      <c r="M104" s="12">
        <v>1.4141336893238665</v>
      </c>
      <c r="N104" s="15" t="str">
        <f t="shared" si="23"/>
        <v/>
      </c>
      <c r="O104" s="15" t="str">
        <f t="shared" si="24"/>
        <v>Enter Trade</v>
      </c>
      <c r="P104" s="15" t="str">
        <f t="shared" si="25"/>
        <v/>
      </c>
      <c r="Q104" s="15">
        <f t="shared" si="26"/>
        <v>1038.1500000000001</v>
      </c>
      <c r="R104" s="15" t="str">
        <f t="shared" si="27"/>
        <v/>
      </c>
      <c r="S104" s="15">
        <f t="shared" si="28"/>
        <v>1239.9000000000001</v>
      </c>
      <c r="T104" s="18" t="str">
        <f t="shared" si="29"/>
        <v/>
      </c>
      <c r="U104" s="18">
        <f t="shared" si="30"/>
        <v>1.0463305431185515E-2</v>
      </c>
      <c r="V104" s="18" t="str">
        <f t="shared" si="31"/>
        <v/>
      </c>
      <c r="W104" s="18">
        <f t="shared" si="32"/>
        <v>-4.4338748034983635E-4</v>
      </c>
      <c r="X104" s="18" t="str">
        <f t="shared" si="33"/>
        <v/>
      </c>
      <c r="Y104" s="18" t="str">
        <f t="shared" si="34"/>
        <v/>
      </c>
      <c r="Z104" s="18" t="str">
        <f t="shared" si="35"/>
        <v/>
      </c>
      <c r="AA104" s="18" t="str">
        <f t="shared" si="36"/>
        <v/>
      </c>
    </row>
    <row r="105" spans="1:27">
      <c r="A105" s="11">
        <v>42158</v>
      </c>
      <c r="B105" s="12">
        <v>1005.55</v>
      </c>
      <c r="C105" s="12">
        <v>1202.8499999999999</v>
      </c>
      <c r="D105" s="9">
        <f t="shared" si="22"/>
        <v>-7.7807802189657785E-2</v>
      </c>
      <c r="E105" s="9">
        <f t="shared" si="37"/>
        <v>-8.5703758466568525E-2</v>
      </c>
      <c r="F105" s="9">
        <f t="shared" si="38"/>
        <v>8.3230559373422448E-3</v>
      </c>
      <c r="G105" s="9">
        <f t="shared" si="39"/>
        <v>-6.6976882607548471E-2</v>
      </c>
      <c r="H105" s="9">
        <f t="shared" si="40"/>
        <v>-0.10443063432558858</v>
      </c>
      <c r="I105" s="9">
        <f t="shared" si="41"/>
        <v>0.94868475429616206</v>
      </c>
      <c r="J105" s="3">
        <f t="shared" si="42"/>
        <v>-3.2216494845360827E-3</v>
      </c>
      <c r="K105" s="3">
        <f t="shared" si="42"/>
        <v>-2.0779652564209127E-4</v>
      </c>
      <c r="L105" s="15" t="str">
        <f t="shared" si="43"/>
        <v/>
      </c>
      <c r="M105" s="12">
        <v>1.4141336893238665</v>
      </c>
      <c r="N105" s="15" t="str">
        <f t="shared" si="23"/>
        <v/>
      </c>
      <c r="O105" s="15" t="str">
        <f t="shared" si="24"/>
        <v>Enter Trade</v>
      </c>
      <c r="P105" s="15" t="str">
        <f t="shared" si="25"/>
        <v/>
      </c>
      <c r="Q105" s="15">
        <f t="shared" si="26"/>
        <v>1038.1500000000001</v>
      </c>
      <c r="R105" s="15" t="str">
        <f t="shared" si="27"/>
        <v/>
      </c>
      <c r="S105" s="15">
        <f t="shared" si="28"/>
        <v>1239.9000000000001</v>
      </c>
      <c r="T105" s="18" t="str">
        <f t="shared" si="29"/>
        <v/>
      </c>
      <c r="U105" s="18">
        <f t="shared" si="30"/>
        <v>1.0463305431185515E-2</v>
      </c>
      <c r="V105" s="18" t="str">
        <f t="shared" si="31"/>
        <v/>
      </c>
      <c r="W105" s="18">
        <f t="shared" si="32"/>
        <v>-4.4338748034983635E-4</v>
      </c>
      <c r="X105" s="18" t="str">
        <f t="shared" si="33"/>
        <v/>
      </c>
      <c r="Y105" s="18" t="str">
        <f t="shared" si="34"/>
        <v/>
      </c>
      <c r="Z105" s="18" t="str">
        <f t="shared" si="35"/>
        <v/>
      </c>
      <c r="AA105" s="18" t="str">
        <f t="shared" si="36"/>
        <v/>
      </c>
    </row>
    <row r="106" spans="1:27">
      <c r="A106" s="11">
        <v>42159</v>
      </c>
      <c r="B106" s="12">
        <v>1014.95</v>
      </c>
      <c r="C106" s="12">
        <v>1216</v>
      </c>
      <c r="D106" s="9">
        <f t="shared" si="22"/>
        <v>-7.8488927031285544E-2</v>
      </c>
      <c r="E106" s="9">
        <f t="shared" si="37"/>
        <v>-8.4966502883866937E-2</v>
      </c>
      <c r="F106" s="9">
        <f t="shared" si="38"/>
        <v>7.9276413863218643E-3</v>
      </c>
      <c r="G106" s="9">
        <f t="shared" si="39"/>
        <v>-6.7129309764642736E-2</v>
      </c>
      <c r="H106" s="9">
        <f t="shared" si="40"/>
        <v>-0.10280369600309114</v>
      </c>
      <c r="I106" s="9">
        <f t="shared" si="41"/>
        <v>0.81708739547144826</v>
      </c>
      <c r="J106" s="3">
        <f t="shared" si="42"/>
        <v>9.3481179454031043E-3</v>
      </c>
      <c r="K106" s="3">
        <f t="shared" si="42"/>
        <v>1.0932368957060392E-2</v>
      </c>
      <c r="L106" s="15" t="str">
        <f t="shared" si="43"/>
        <v/>
      </c>
      <c r="M106" s="12">
        <v>1.4141336893238665</v>
      </c>
      <c r="N106" s="15" t="str">
        <f t="shared" si="23"/>
        <v/>
      </c>
      <c r="O106" s="15" t="str">
        <f t="shared" si="24"/>
        <v>Enter Trade</v>
      </c>
      <c r="P106" s="15" t="str">
        <f t="shared" si="25"/>
        <v/>
      </c>
      <c r="Q106" s="15">
        <f t="shared" si="26"/>
        <v>1038.1500000000001</v>
      </c>
      <c r="R106" s="15" t="str">
        <f t="shared" si="27"/>
        <v/>
      </c>
      <c r="S106" s="15">
        <f t="shared" si="28"/>
        <v>1239.9000000000001</v>
      </c>
      <c r="T106" s="18" t="str">
        <f t="shared" si="29"/>
        <v/>
      </c>
      <c r="U106" s="18">
        <f t="shared" si="30"/>
        <v>1.0463305431185515E-2</v>
      </c>
      <c r="V106" s="18" t="str">
        <f t="shared" si="31"/>
        <v/>
      </c>
      <c r="W106" s="18">
        <f t="shared" si="32"/>
        <v>-4.4338748034983635E-4</v>
      </c>
      <c r="X106" s="18" t="str">
        <f t="shared" si="33"/>
        <v/>
      </c>
      <c r="Y106" s="18" t="str">
        <f t="shared" si="34"/>
        <v/>
      </c>
      <c r="Z106" s="18" t="str">
        <f t="shared" si="35"/>
        <v/>
      </c>
      <c r="AA106" s="18" t="str">
        <f t="shared" si="36"/>
        <v/>
      </c>
    </row>
    <row r="107" spans="1:27">
      <c r="A107" s="11">
        <v>42160</v>
      </c>
      <c r="B107" s="12">
        <v>1011.75</v>
      </c>
      <c r="C107" s="12">
        <v>1201.3499999999999</v>
      </c>
      <c r="D107" s="9">
        <f t="shared" si="22"/>
        <v>-7.4596339655131322E-2</v>
      </c>
      <c r="E107" s="9">
        <f t="shared" si="37"/>
        <v>-8.4118249577986137E-2</v>
      </c>
      <c r="F107" s="9">
        <f t="shared" si="38"/>
        <v>7.6139677477723424E-3</v>
      </c>
      <c r="G107" s="9">
        <f t="shared" si="39"/>
        <v>-6.6986822145498365E-2</v>
      </c>
      <c r="H107" s="9">
        <f t="shared" si="40"/>
        <v>-0.10124967701047391</v>
      </c>
      <c r="I107" s="9">
        <f t="shared" si="41"/>
        <v>1.2505844834502602</v>
      </c>
      <c r="J107" s="3">
        <f t="shared" si="42"/>
        <v>-3.1528646731366523E-3</v>
      </c>
      <c r="K107" s="3">
        <f t="shared" si="42"/>
        <v>-1.2047697368421128E-2</v>
      </c>
      <c r="L107" s="15" t="str">
        <f t="shared" si="43"/>
        <v>Enter Trade</v>
      </c>
      <c r="M107" s="12">
        <v>1.4141336893238665</v>
      </c>
      <c r="N107" s="15" t="str">
        <f t="shared" si="23"/>
        <v/>
      </c>
      <c r="O107" s="15" t="str">
        <f t="shared" si="24"/>
        <v>Enter Trade</v>
      </c>
      <c r="P107" s="15" t="str">
        <f t="shared" si="25"/>
        <v/>
      </c>
      <c r="Q107" s="15">
        <f t="shared" si="26"/>
        <v>1038.1500000000001</v>
      </c>
      <c r="R107" s="15" t="str">
        <f t="shared" si="27"/>
        <v/>
      </c>
      <c r="S107" s="15">
        <f t="shared" si="28"/>
        <v>1239.9000000000001</v>
      </c>
      <c r="T107" s="18" t="str">
        <f t="shared" si="29"/>
        <v/>
      </c>
      <c r="U107" s="18">
        <f t="shared" si="30"/>
        <v>1.0463305431185515E-2</v>
      </c>
      <c r="V107" s="18" t="str">
        <f t="shared" si="31"/>
        <v/>
      </c>
      <c r="W107" s="18">
        <f t="shared" si="32"/>
        <v>-4.4338748034983635E-4</v>
      </c>
      <c r="X107" s="18" t="str">
        <f t="shared" si="33"/>
        <v/>
      </c>
      <c r="Y107" s="18" t="str">
        <f t="shared" si="34"/>
        <v/>
      </c>
      <c r="Z107" s="18" t="str">
        <f t="shared" si="35"/>
        <v/>
      </c>
      <c r="AA107" s="18" t="str">
        <f t="shared" si="36"/>
        <v/>
      </c>
    </row>
    <row r="108" spans="1:27">
      <c r="A108" s="11">
        <v>42163</v>
      </c>
      <c r="B108" s="12">
        <v>1003.45</v>
      </c>
      <c r="C108" s="12">
        <v>1176.75</v>
      </c>
      <c r="D108" s="9">
        <f t="shared" si="22"/>
        <v>-6.9188469681876572E-2</v>
      </c>
      <c r="E108" s="9">
        <f t="shared" si="37"/>
        <v>-8.3343549610134363E-2</v>
      </c>
      <c r="F108" s="9">
        <f t="shared" si="38"/>
        <v>7.9155451682686642E-3</v>
      </c>
      <c r="G108" s="9">
        <f t="shared" si="39"/>
        <v>-6.553357298152987E-2</v>
      </c>
      <c r="H108" s="9">
        <f t="shared" si="40"/>
        <v>-0.10115352623873886</v>
      </c>
      <c r="I108" s="9">
        <f t="shared" si="41"/>
        <v>1.7882634268833155</v>
      </c>
      <c r="J108" s="3">
        <f t="shared" si="42"/>
        <v>-8.2036076105756906E-3</v>
      </c>
      <c r="K108" s="3">
        <f t="shared" si="42"/>
        <v>-2.0476963416156749E-2</v>
      </c>
      <c r="L108" s="15" t="str">
        <f t="shared" si="43"/>
        <v>Enter Trade</v>
      </c>
      <c r="M108" s="12">
        <v>1.4141336893238665</v>
      </c>
      <c r="N108" s="15" t="str">
        <f t="shared" si="23"/>
        <v/>
      </c>
      <c r="O108" s="15" t="str">
        <f t="shared" si="24"/>
        <v>Enter Trade</v>
      </c>
      <c r="P108" s="15" t="str">
        <f t="shared" si="25"/>
        <v/>
      </c>
      <c r="Q108" s="15">
        <f t="shared" si="26"/>
        <v>1038.1500000000001</v>
      </c>
      <c r="R108" s="15" t="str">
        <f t="shared" si="27"/>
        <v/>
      </c>
      <c r="S108" s="15">
        <f t="shared" si="28"/>
        <v>1239.9000000000001</v>
      </c>
      <c r="T108" s="18" t="str">
        <f t="shared" si="29"/>
        <v/>
      </c>
      <c r="U108" s="18">
        <f t="shared" si="30"/>
        <v>1.0463305431185515E-2</v>
      </c>
      <c r="V108" s="18" t="str">
        <f t="shared" si="31"/>
        <v/>
      </c>
      <c r="W108" s="18">
        <f t="shared" si="32"/>
        <v>-4.4338748034983635E-4</v>
      </c>
      <c r="X108" s="18" t="str">
        <f t="shared" si="33"/>
        <v/>
      </c>
      <c r="Y108" s="18" t="str">
        <f t="shared" si="34"/>
        <v/>
      </c>
      <c r="Z108" s="18" t="str">
        <f t="shared" si="35"/>
        <v/>
      </c>
      <c r="AA108" s="18" t="str">
        <f t="shared" si="36"/>
        <v/>
      </c>
    </row>
    <row r="109" spans="1:27">
      <c r="A109" s="11">
        <v>42164</v>
      </c>
      <c r="B109" s="12">
        <v>1001.85</v>
      </c>
      <c r="C109" s="12">
        <v>1188.8</v>
      </c>
      <c r="D109" s="9">
        <f t="shared" si="22"/>
        <v>-7.4306093896084474E-2</v>
      </c>
      <c r="E109" s="9">
        <f t="shared" si="37"/>
        <v>-8.3118667741824206E-2</v>
      </c>
      <c r="F109" s="9">
        <f t="shared" si="38"/>
        <v>8.077063256626547E-3</v>
      </c>
      <c r="G109" s="9">
        <f t="shared" si="39"/>
        <v>-6.4945275414414472E-2</v>
      </c>
      <c r="H109" s="9">
        <f t="shared" si="40"/>
        <v>-0.10129206006923394</v>
      </c>
      <c r="I109" s="9">
        <f t="shared" si="41"/>
        <v>1.0910616353672558</v>
      </c>
      <c r="J109" s="3">
        <f t="shared" si="42"/>
        <v>-1.5944989785241146E-3</v>
      </c>
      <c r="K109" s="3">
        <f t="shared" si="42"/>
        <v>1.0240067983853796E-2</v>
      </c>
      <c r="L109" s="15" t="str">
        <f t="shared" si="43"/>
        <v/>
      </c>
      <c r="M109" s="12">
        <v>1.4141336893238665</v>
      </c>
      <c r="N109" s="15" t="str">
        <f t="shared" si="23"/>
        <v/>
      </c>
      <c r="O109" s="15" t="str">
        <f t="shared" si="24"/>
        <v>Enter Trade</v>
      </c>
      <c r="P109" s="15" t="str">
        <f t="shared" si="25"/>
        <v/>
      </c>
      <c r="Q109" s="15">
        <f t="shared" si="26"/>
        <v>1038.1500000000001</v>
      </c>
      <c r="R109" s="15" t="str">
        <f t="shared" si="27"/>
        <v/>
      </c>
      <c r="S109" s="15">
        <f t="shared" si="28"/>
        <v>1239.9000000000001</v>
      </c>
      <c r="T109" s="18" t="str">
        <f t="shared" si="29"/>
        <v/>
      </c>
      <c r="U109" s="18">
        <f t="shared" si="30"/>
        <v>1.0463305431185515E-2</v>
      </c>
      <c r="V109" s="18" t="str">
        <f t="shared" si="31"/>
        <v/>
      </c>
      <c r="W109" s="18">
        <f t="shared" si="32"/>
        <v>-4.4338748034983635E-4</v>
      </c>
      <c r="X109" s="18" t="str">
        <f t="shared" si="33"/>
        <v/>
      </c>
      <c r="Y109" s="18" t="str">
        <f t="shared" si="34"/>
        <v/>
      </c>
      <c r="Z109" s="18" t="str">
        <f t="shared" si="35"/>
        <v/>
      </c>
      <c r="AA109" s="18" t="str">
        <f t="shared" si="36"/>
        <v/>
      </c>
    </row>
    <row r="110" spans="1:27">
      <c r="A110" s="11">
        <v>42165</v>
      </c>
      <c r="B110" s="12">
        <v>1015.6</v>
      </c>
      <c r="C110" s="12">
        <v>1190.55</v>
      </c>
      <c r="D110" s="9">
        <f t="shared" si="22"/>
        <v>-6.9024947159632213E-2</v>
      </c>
      <c r="E110" s="9">
        <f t="shared" si="37"/>
        <v>-8.2508992153311977E-2</v>
      </c>
      <c r="F110" s="9">
        <f t="shared" si="38"/>
        <v>8.4318779302931038E-3</v>
      </c>
      <c r="G110" s="9">
        <f t="shared" si="39"/>
        <v>-6.3537266810152496E-2</v>
      </c>
      <c r="H110" s="9">
        <f t="shared" si="40"/>
        <v>-0.10148071749647146</v>
      </c>
      <c r="I110" s="9">
        <f t="shared" si="41"/>
        <v>1.5991745973024352</v>
      </c>
      <c r="J110" s="3">
        <f t="shared" si="42"/>
        <v>1.372460947247592E-2</v>
      </c>
      <c r="K110" s="3">
        <f t="shared" si="42"/>
        <v>1.4720726783310901E-3</v>
      </c>
      <c r="L110" s="15" t="str">
        <f t="shared" si="43"/>
        <v>Enter Trade</v>
      </c>
      <c r="M110" s="12">
        <v>1.4141336893238665</v>
      </c>
      <c r="N110" s="15" t="str">
        <f t="shared" si="23"/>
        <v/>
      </c>
      <c r="O110" s="15" t="str">
        <f t="shared" si="24"/>
        <v>Enter Trade</v>
      </c>
      <c r="P110" s="15" t="str">
        <f t="shared" si="25"/>
        <v/>
      </c>
      <c r="Q110" s="15">
        <f t="shared" si="26"/>
        <v>1038.1500000000001</v>
      </c>
      <c r="R110" s="15" t="str">
        <f t="shared" si="27"/>
        <v/>
      </c>
      <c r="S110" s="15">
        <f t="shared" si="28"/>
        <v>1239.9000000000001</v>
      </c>
      <c r="T110" s="18" t="str">
        <f t="shared" si="29"/>
        <v/>
      </c>
      <c r="U110" s="18">
        <f t="shared" si="30"/>
        <v>1.0463305431185515E-2</v>
      </c>
      <c r="V110" s="18" t="str">
        <f t="shared" si="31"/>
        <v/>
      </c>
      <c r="W110" s="18">
        <f t="shared" si="32"/>
        <v>-4.4338748034983635E-4</v>
      </c>
      <c r="X110" s="18" t="str">
        <f t="shared" si="33"/>
        <v/>
      </c>
      <c r="Y110" s="18" t="str">
        <f t="shared" si="34"/>
        <v/>
      </c>
      <c r="Z110" s="18" t="str">
        <f t="shared" si="35"/>
        <v/>
      </c>
      <c r="AA110" s="18" t="str">
        <f t="shared" si="36"/>
        <v/>
      </c>
    </row>
    <row r="111" spans="1:27">
      <c r="A111" s="11">
        <v>42166</v>
      </c>
      <c r="B111" s="12">
        <v>1000.2</v>
      </c>
      <c r="C111" s="12">
        <v>1164.3</v>
      </c>
      <c r="D111" s="9">
        <f t="shared" si="22"/>
        <v>-6.5978047248028332E-2</v>
      </c>
      <c r="E111" s="9">
        <f t="shared" si="37"/>
        <v>-8.1955513771985997E-2</v>
      </c>
      <c r="F111" s="9">
        <f t="shared" si="38"/>
        <v>8.9555935110004186E-3</v>
      </c>
      <c r="G111" s="9">
        <f t="shared" si="39"/>
        <v>-6.1805428372235058E-2</v>
      </c>
      <c r="H111" s="9">
        <f t="shared" si="40"/>
        <v>-0.10210559917173694</v>
      </c>
      <c r="I111" s="9">
        <f t="shared" si="41"/>
        <v>1.7840767900343035</v>
      </c>
      <c r="J111" s="3">
        <f t="shared" si="42"/>
        <v>-1.5163450177235109E-2</v>
      </c>
      <c r="K111" s="3">
        <f t="shared" si="42"/>
        <v>-2.2048632984754946E-2</v>
      </c>
      <c r="L111" s="15" t="str">
        <f t="shared" si="43"/>
        <v>Enter Trade</v>
      </c>
      <c r="M111" s="12">
        <v>1.4141336893238665</v>
      </c>
      <c r="N111" s="15" t="str">
        <f t="shared" si="23"/>
        <v/>
      </c>
      <c r="O111" s="15" t="str">
        <f t="shared" si="24"/>
        <v>Enter Trade</v>
      </c>
      <c r="P111" s="15" t="str">
        <f t="shared" si="25"/>
        <v/>
      </c>
      <c r="Q111" s="15">
        <f t="shared" si="26"/>
        <v>1038.1500000000001</v>
      </c>
      <c r="R111" s="15" t="str">
        <f t="shared" si="27"/>
        <v/>
      </c>
      <c r="S111" s="15">
        <f t="shared" si="28"/>
        <v>1239.9000000000001</v>
      </c>
      <c r="T111" s="18" t="str">
        <f t="shared" si="29"/>
        <v/>
      </c>
      <c r="U111" s="18">
        <f t="shared" si="30"/>
        <v>1.0463305431185515E-2</v>
      </c>
      <c r="V111" s="18" t="str">
        <f t="shared" si="31"/>
        <v/>
      </c>
      <c r="W111" s="18">
        <f t="shared" si="32"/>
        <v>-4.4338748034983635E-4</v>
      </c>
      <c r="X111" s="18" t="str">
        <f t="shared" si="33"/>
        <v/>
      </c>
      <c r="Y111" s="18" t="str">
        <f t="shared" si="34"/>
        <v/>
      </c>
      <c r="Z111" s="18" t="str">
        <f t="shared" si="35"/>
        <v/>
      </c>
      <c r="AA111" s="18" t="str">
        <f t="shared" si="36"/>
        <v/>
      </c>
    </row>
    <row r="112" spans="1:27">
      <c r="A112" s="11">
        <v>42167</v>
      </c>
      <c r="B112" s="12">
        <v>1009.15</v>
      </c>
      <c r="C112" s="12">
        <v>1190.4000000000001</v>
      </c>
      <c r="D112" s="9">
        <f t="shared" si="22"/>
        <v>-7.1737193659112519E-2</v>
      </c>
      <c r="E112" s="9">
        <f t="shared" si="37"/>
        <v>-8.1910840093909018E-2</v>
      </c>
      <c r="F112" s="9">
        <f t="shared" si="38"/>
        <v>9.0046163631915966E-3</v>
      </c>
      <c r="G112" s="9">
        <f t="shared" si="39"/>
        <v>-6.1650453276727926E-2</v>
      </c>
      <c r="H112" s="9">
        <f t="shared" si="40"/>
        <v>-0.10217122691109011</v>
      </c>
      <c r="I112" s="9">
        <f t="shared" si="41"/>
        <v>1.1298256388116186</v>
      </c>
      <c r="J112" s="3">
        <f t="shared" si="42"/>
        <v>8.9482103579283465E-3</v>
      </c>
      <c r="K112" s="3">
        <f t="shared" si="42"/>
        <v>2.2416902860087726E-2</v>
      </c>
      <c r="L112" s="15" t="str">
        <f t="shared" si="43"/>
        <v/>
      </c>
      <c r="M112" s="12">
        <v>1.4141336893238665</v>
      </c>
      <c r="N112" s="15" t="str">
        <f t="shared" si="23"/>
        <v/>
      </c>
      <c r="O112" s="15" t="str">
        <f t="shared" si="24"/>
        <v>Enter Trade</v>
      </c>
      <c r="P112" s="15" t="str">
        <f t="shared" si="25"/>
        <v/>
      </c>
      <c r="Q112" s="15">
        <f t="shared" si="26"/>
        <v>1038.1500000000001</v>
      </c>
      <c r="R112" s="15" t="str">
        <f t="shared" si="27"/>
        <v/>
      </c>
      <c r="S112" s="15">
        <f t="shared" si="28"/>
        <v>1239.9000000000001</v>
      </c>
      <c r="T112" s="18" t="str">
        <f t="shared" si="29"/>
        <v/>
      </c>
      <c r="U112" s="18">
        <f t="shared" si="30"/>
        <v>1.0463305431185515E-2</v>
      </c>
      <c r="V112" s="18" t="str">
        <f t="shared" si="31"/>
        <v/>
      </c>
      <c r="W112" s="18">
        <f t="shared" si="32"/>
        <v>-4.4338748034983635E-4</v>
      </c>
      <c r="X112" s="18" t="str">
        <f t="shared" si="33"/>
        <v/>
      </c>
      <c r="Y112" s="18" t="str">
        <f t="shared" si="34"/>
        <v/>
      </c>
      <c r="Z112" s="18" t="str">
        <f t="shared" si="35"/>
        <v/>
      </c>
      <c r="AA112" s="18" t="str">
        <f t="shared" si="36"/>
        <v/>
      </c>
    </row>
    <row r="113" spans="1:27">
      <c r="A113" s="11">
        <v>42170</v>
      </c>
      <c r="B113" s="12">
        <v>1005.2</v>
      </c>
      <c r="C113" s="12">
        <v>1214.55</v>
      </c>
      <c r="D113" s="9">
        <f t="shared" si="22"/>
        <v>-8.2162918411321881E-2</v>
      </c>
      <c r="E113" s="9">
        <f t="shared" si="37"/>
        <v>-8.1997459383414933E-2</v>
      </c>
      <c r="F113" s="9">
        <f t="shared" si="38"/>
        <v>8.9937578967634237E-3</v>
      </c>
      <c r="G113" s="9">
        <f t="shared" si="39"/>
        <v>-6.1761504115697231E-2</v>
      </c>
      <c r="H113" s="9">
        <f t="shared" si="40"/>
        <v>-0.10223341465113264</v>
      </c>
      <c r="I113" s="9">
        <f t="shared" si="41"/>
        <v>-1.8397096053307253E-2</v>
      </c>
      <c r="J113" s="3">
        <f t="shared" si="42"/>
        <v>-3.9141852053707895E-3</v>
      </c>
      <c r="K113" s="3">
        <f t="shared" si="42"/>
        <v>2.0287298387096659E-2</v>
      </c>
      <c r="L113" s="15" t="str">
        <f t="shared" si="43"/>
        <v>Exit Trade</v>
      </c>
      <c r="M113" s="12">
        <v>-1.8397096053307253E-2</v>
      </c>
      <c r="N113" s="15" t="str">
        <f t="shared" si="23"/>
        <v>Exit Trade</v>
      </c>
      <c r="O113" s="15" t="str">
        <f t="shared" si="24"/>
        <v>Exit Trade</v>
      </c>
      <c r="P113" s="15">
        <f t="shared" si="25"/>
        <v>1005.2</v>
      </c>
      <c r="Q113" s="15">
        <f t="shared" si="26"/>
        <v>1005.2</v>
      </c>
      <c r="R113" s="15">
        <f t="shared" si="27"/>
        <v>1214.55</v>
      </c>
      <c r="S113" s="15">
        <f t="shared" si="28"/>
        <v>1214.55</v>
      </c>
      <c r="T113" s="18">
        <f t="shared" si="29"/>
        <v>-3.9141852053707895E-3</v>
      </c>
      <c r="U113" s="18">
        <f t="shared" si="30"/>
        <v>-3.9141852053707895E-3</v>
      </c>
      <c r="V113" s="18">
        <f t="shared" si="31"/>
        <v>2.0287298387096659E-2</v>
      </c>
      <c r="W113" s="18">
        <f t="shared" si="32"/>
        <v>2.0287298387096659E-2</v>
      </c>
      <c r="X113" s="18">
        <f t="shared" si="33"/>
        <v>3.1739151375042129E-2</v>
      </c>
      <c r="Y113" s="18">
        <f t="shared" si="34"/>
        <v>-2.0445197193322162E-2</v>
      </c>
      <c r="Z113" s="18">
        <f t="shared" si="35"/>
        <v>1.1293954181719967E-2</v>
      </c>
      <c r="AA113" s="18">
        <f t="shared" si="36"/>
        <v>5.6469770908599837E-3</v>
      </c>
    </row>
    <row r="114" spans="1:27">
      <c r="A114" s="11">
        <v>42171</v>
      </c>
      <c r="B114" s="12">
        <v>1008.4</v>
      </c>
      <c r="C114" s="12">
        <v>1199.05</v>
      </c>
      <c r="D114" s="9">
        <f t="shared" si="22"/>
        <v>-7.5204456412489046E-2</v>
      </c>
      <c r="E114" s="9">
        <f t="shared" si="37"/>
        <v>-8.1924016720667306E-2</v>
      </c>
      <c r="F114" s="9">
        <f t="shared" si="38"/>
        <v>9.0413995496097539E-3</v>
      </c>
      <c r="G114" s="9">
        <f t="shared" si="39"/>
        <v>-6.1580867734045364E-2</v>
      </c>
      <c r="H114" s="9">
        <f t="shared" si="40"/>
        <v>-0.10226716570728925</v>
      </c>
      <c r="I114" s="9">
        <f t="shared" si="41"/>
        <v>0.74319913319927233</v>
      </c>
      <c r="J114" s="3">
        <f t="shared" si="42"/>
        <v>3.1834460803819454E-3</v>
      </c>
      <c r="K114" s="3">
        <f t="shared" si="42"/>
        <v>-1.2761928286196534E-2</v>
      </c>
      <c r="L114" s="15" t="str">
        <f t="shared" si="43"/>
        <v/>
      </c>
      <c r="M114" s="12">
        <v>-1.8397096053307253E-2</v>
      </c>
      <c r="N114" s="15" t="str">
        <f t="shared" si="23"/>
        <v/>
      </c>
      <c r="O114" s="15" t="str">
        <f t="shared" si="24"/>
        <v>Exit Trade</v>
      </c>
      <c r="P114" s="15" t="str">
        <f t="shared" si="25"/>
        <v/>
      </c>
      <c r="Q114" s="15">
        <f t="shared" si="26"/>
        <v>1005.2</v>
      </c>
      <c r="R114" s="15" t="str">
        <f t="shared" si="27"/>
        <v/>
      </c>
      <c r="S114" s="15">
        <f t="shared" si="28"/>
        <v>1214.55</v>
      </c>
      <c r="T114" s="18" t="str">
        <f t="shared" si="29"/>
        <v/>
      </c>
      <c r="U114" s="18">
        <f t="shared" si="30"/>
        <v>-3.9141852053707895E-3</v>
      </c>
      <c r="V114" s="18" t="str">
        <f t="shared" si="31"/>
        <v/>
      </c>
      <c r="W114" s="18">
        <f t="shared" si="32"/>
        <v>2.0287298387096659E-2</v>
      </c>
      <c r="X114" s="18" t="str">
        <f t="shared" si="33"/>
        <v/>
      </c>
      <c r="Y114" s="18" t="str">
        <f t="shared" si="34"/>
        <v/>
      </c>
      <c r="Z114" s="18" t="str">
        <f t="shared" si="35"/>
        <v/>
      </c>
      <c r="AA114" s="18" t="str">
        <f t="shared" si="36"/>
        <v/>
      </c>
    </row>
    <row r="115" spans="1:27">
      <c r="A115" s="11">
        <v>42172</v>
      </c>
      <c r="B115" s="12">
        <v>1004.7</v>
      </c>
      <c r="C115" s="12">
        <v>1200.9000000000001</v>
      </c>
      <c r="D115" s="9">
        <f t="shared" si="22"/>
        <v>-7.7470442565238259E-2</v>
      </c>
      <c r="E115" s="9">
        <f t="shared" si="37"/>
        <v>-8.1880917286316718E-2</v>
      </c>
      <c r="F115" s="9">
        <f t="shared" si="38"/>
        <v>9.0600478196130197E-3</v>
      </c>
      <c r="G115" s="9">
        <f t="shared" si="39"/>
        <v>-6.1495809692187424E-2</v>
      </c>
      <c r="H115" s="9">
        <f t="shared" si="40"/>
        <v>-0.102266024880446</v>
      </c>
      <c r="I115" s="9">
        <f t="shared" si="41"/>
        <v>0.48680479495160572</v>
      </c>
      <c r="J115" s="3">
        <f t="shared" si="42"/>
        <v>-3.6691788972629232E-3</v>
      </c>
      <c r="K115" s="3">
        <f t="shared" si="42"/>
        <v>1.5428881197615918E-3</v>
      </c>
      <c r="L115" s="15" t="str">
        <f t="shared" si="43"/>
        <v>Exit Trade</v>
      </c>
      <c r="M115" s="12">
        <v>-1.8397096053307253E-2</v>
      </c>
      <c r="N115" s="15" t="str">
        <f t="shared" si="23"/>
        <v/>
      </c>
      <c r="O115" s="15" t="str">
        <f t="shared" si="24"/>
        <v>Exit Trade</v>
      </c>
      <c r="P115" s="15" t="str">
        <f t="shared" si="25"/>
        <v/>
      </c>
      <c r="Q115" s="15">
        <f t="shared" si="26"/>
        <v>1005.2</v>
      </c>
      <c r="R115" s="15" t="str">
        <f t="shared" si="27"/>
        <v/>
      </c>
      <c r="S115" s="15">
        <f t="shared" si="28"/>
        <v>1214.55</v>
      </c>
      <c r="T115" s="18" t="str">
        <f t="shared" si="29"/>
        <v/>
      </c>
      <c r="U115" s="18">
        <f t="shared" si="30"/>
        <v>-3.9141852053707895E-3</v>
      </c>
      <c r="V115" s="18" t="str">
        <f t="shared" si="31"/>
        <v/>
      </c>
      <c r="W115" s="18">
        <f t="shared" si="32"/>
        <v>2.0287298387096659E-2</v>
      </c>
      <c r="X115" s="18" t="str">
        <f t="shared" si="33"/>
        <v/>
      </c>
      <c r="Y115" s="18" t="str">
        <f t="shared" si="34"/>
        <v/>
      </c>
      <c r="Z115" s="18" t="str">
        <f t="shared" si="35"/>
        <v/>
      </c>
      <c r="AA115" s="18" t="str">
        <f t="shared" si="36"/>
        <v/>
      </c>
    </row>
    <row r="116" spans="1:27">
      <c r="A116" s="11">
        <v>42173</v>
      </c>
      <c r="B116" s="12">
        <v>1019.6</v>
      </c>
      <c r="C116" s="12">
        <v>1213.3</v>
      </c>
      <c r="D116" s="9">
        <f t="shared" si="22"/>
        <v>-7.5538370801185709E-2</v>
      </c>
      <c r="E116" s="9">
        <f t="shared" si="37"/>
        <v>-8.1599450097141993E-2</v>
      </c>
      <c r="F116" s="9">
        <f t="shared" si="38"/>
        <v>9.123453176628998E-3</v>
      </c>
      <c r="G116" s="9">
        <f t="shared" si="39"/>
        <v>-6.1071680449726745E-2</v>
      </c>
      <c r="H116" s="9">
        <f t="shared" si="40"/>
        <v>-0.10212721974455724</v>
      </c>
      <c r="I116" s="9">
        <f t="shared" si="41"/>
        <v>0.6643404836539949</v>
      </c>
      <c r="J116" s="3">
        <f t="shared" si="42"/>
        <v>1.4830297601273988E-2</v>
      </c>
      <c r="K116" s="3">
        <f t="shared" si="42"/>
        <v>1.0325589141477111E-2</v>
      </c>
      <c r="L116" s="15" t="str">
        <f t="shared" si="43"/>
        <v/>
      </c>
      <c r="M116" s="12">
        <v>-1.8397096053307253E-2</v>
      </c>
      <c r="N116" s="15" t="str">
        <f t="shared" si="23"/>
        <v/>
      </c>
      <c r="O116" s="15" t="str">
        <f t="shared" si="24"/>
        <v>Exit Trade</v>
      </c>
      <c r="P116" s="15" t="str">
        <f t="shared" si="25"/>
        <v/>
      </c>
      <c r="Q116" s="15">
        <f t="shared" si="26"/>
        <v>1005.2</v>
      </c>
      <c r="R116" s="15" t="str">
        <f t="shared" si="27"/>
        <v/>
      </c>
      <c r="S116" s="15">
        <f t="shared" si="28"/>
        <v>1214.55</v>
      </c>
      <c r="T116" s="18" t="str">
        <f t="shared" si="29"/>
        <v/>
      </c>
      <c r="U116" s="18">
        <f t="shared" si="30"/>
        <v>-3.9141852053707895E-3</v>
      </c>
      <c r="V116" s="18" t="str">
        <f t="shared" si="31"/>
        <v/>
      </c>
      <c r="W116" s="18">
        <f t="shared" si="32"/>
        <v>2.0287298387096659E-2</v>
      </c>
      <c r="X116" s="18" t="str">
        <f t="shared" si="33"/>
        <v/>
      </c>
      <c r="Y116" s="18" t="str">
        <f t="shared" si="34"/>
        <v/>
      </c>
      <c r="Z116" s="18" t="str">
        <f t="shared" si="35"/>
        <v/>
      </c>
      <c r="AA116" s="18" t="str">
        <f t="shared" si="36"/>
        <v/>
      </c>
    </row>
    <row r="117" spans="1:27">
      <c r="A117" s="11">
        <v>42174</v>
      </c>
      <c r="B117" s="12">
        <v>1030.5</v>
      </c>
      <c r="C117" s="12">
        <v>1236.8499999999999</v>
      </c>
      <c r="D117" s="9">
        <f t="shared" si="22"/>
        <v>-7.9269037287266225E-2</v>
      </c>
      <c r="E117" s="9">
        <f t="shared" si="37"/>
        <v>-8.1517247465001788E-2</v>
      </c>
      <c r="F117" s="9">
        <f t="shared" si="38"/>
        <v>9.1332930921291019E-3</v>
      </c>
      <c r="G117" s="9">
        <f t="shared" si="39"/>
        <v>-6.0967338007711314E-2</v>
      </c>
      <c r="H117" s="9">
        <f t="shared" si="40"/>
        <v>-0.10206715692229226</v>
      </c>
      <c r="I117" s="9">
        <f t="shared" si="41"/>
        <v>0.24615548357612957</v>
      </c>
      <c r="J117" s="3">
        <f t="shared" si="42"/>
        <v>1.0690466849744975E-2</v>
      </c>
      <c r="K117" s="3">
        <f t="shared" si="42"/>
        <v>1.9409873897634513E-2</v>
      </c>
      <c r="L117" s="15" t="str">
        <f t="shared" si="43"/>
        <v>Exit Trade</v>
      </c>
      <c r="M117" s="12">
        <v>-1.8397096053307253E-2</v>
      </c>
      <c r="N117" s="15" t="str">
        <f t="shared" si="23"/>
        <v/>
      </c>
      <c r="O117" s="15" t="str">
        <f t="shared" si="24"/>
        <v>Exit Trade</v>
      </c>
      <c r="P117" s="15" t="str">
        <f t="shared" si="25"/>
        <v/>
      </c>
      <c r="Q117" s="15">
        <f t="shared" si="26"/>
        <v>1005.2</v>
      </c>
      <c r="R117" s="15" t="str">
        <f t="shared" si="27"/>
        <v/>
      </c>
      <c r="S117" s="15">
        <f t="shared" si="28"/>
        <v>1214.55</v>
      </c>
      <c r="T117" s="18" t="str">
        <f t="shared" si="29"/>
        <v/>
      </c>
      <c r="U117" s="18">
        <f t="shared" si="30"/>
        <v>-3.9141852053707895E-3</v>
      </c>
      <c r="V117" s="18" t="str">
        <f t="shared" si="31"/>
        <v/>
      </c>
      <c r="W117" s="18">
        <f t="shared" si="32"/>
        <v>2.0287298387096659E-2</v>
      </c>
      <c r="X117" s="18" t="str">
        <f t="shared" si="33"/>
        <v/>
      </c>
      <c r="Y117" s="18" t="str">
        <f t="shared" si="34"/>
        <v/>
      </c>
      <c r="Z117" s="18" t="str">
        <f t="shared" si="35"/>
        <v/>
      </c>
      <c r="AA117" s="18" t="str">
        <f t="shared" si="36"/>
        <v/>
      </c>
    </row>
    <row r="118" spans="1:27">
      <c r="A118" s="11">
        <v>42177</v>
      </c>
      <c r="B118" s="12">
        <v>1047.1500000000001</v>
      </c>
      <c r="C118" s="12">
        <v>1271.55</v>
      </c>
      <c r="D118" s="9">
        <f t="shared" si="22"/>
        <v>-8.4324545150916641E-2</v>
      </c>
      <c r="E118" s="9">
        <f t="shared" si="37"/>
        <v>-8.1236095190656263E-2</v>
      </c>
      <c r="F118" s="9">
        <f t="shared" si="38"/>
        <v>8.9021969614478443E-3</v>
      </c>
      <c r="G118" s="9">
        <f t="shared" si="39"/>
        <v>-6.1206152027398611E-2</v>
      </c>
      <c r="H118" s="9">
        <f t="shared" si="40"/>
        <v>-0.10126603835391391</v>
      </c>
      <c r="I118" s="9">
        <f t="shared" si="41"/>
        <v>-0.34693120963682605</v>
      </c>
      <c r="J118" s="3">
        <f t="shared" si="42"/>
        <v>1.6157205240174759E-2</v>
      </c>
      <c r="K118" s="3">
        <f t="shared" si="42"/>
        <v>2.8055140073574038E-2</v>
      </c>
      <c r="L118" s="15" t="str">
        <f t="shared" si="43"/>
        <v>Exit Trade</v>
      </c>
      <c r="M118" s="12">
        <v>-1.8397096053307253E-2</v>
      </c>
      <c r="N118" s="15" t="str">
        <f t="shared" si="23"/>
        <v/>
      </c>
      <c r="O118" s="15" t="str">
        <f t="shared" si="24"/>
        <v>Exit Trade</v>
      </c>
      <c r="P118" s="15" t="str">
        <f t="shared" si="25"/>
        <v/>
      </c>
      <c r="Q118" s="15">
        <f t="shared" si="26"/>
        <v>1005.2</v>
      </c>
      <c r="R118" s="15" t="str">
        <f t="shared" si="27"/>
        <v/>
      </c>
      <c r="S118" s="15">
        <f t="shared" si="28"/>
        <v>1214.55</v>
      </c>
      <c r="T118" s="18" t="str">
        <f t="shared" si="29"/>
        <v/>
      </c>
      <c r="U118" s="18">
        <f t="shared" si="30"/>
        <v>-3.9141852053707895E-3</v>
      </c>
      <c r="V118" s="18" t="str">
        <f t="shared" si="31"/>
        <v/>
      </c>
      <c r="W118" s="18">
        <f t="shared" si="32"/>
        <v>2.0287298387096659E-2</v>
      </c>
      <c r="X118" s="18" t="str">
        <f t="shared" si="33"/>
        <v/>
      </c>
      <c r="Y118" s="18" t="str">
        <f t="shared" si="34"/>
        <v/>
      </c>
      <c r="Z118" s="18" t="str">
        <f t="shared" si="35"/>
        <v/>
      </c>
      <c r="AA118" s="18" t="str">
        <f t="shared" si="36"/>
        <v/>
      </c>
    </row>
    <row r="119" spans="1:27">
      <c r="A119" s="11">
        <v>42178</v>
      </c>
      <c r="B119" s="12">
        <v>1052.0999999999999</v>
      </c>
      <c r="C119" s="12">
        <v>1285.2</v>
      </c>
      <c r="D119" s="9">
        <f t="shared" si="22"/>
        <v>-8.691369627831555E-2</v>
      </c>
      <c r="E119" s="9">
        <f t="shared" si="37"/>
        <v>-8.1186703564762167E-2</v>
      </c>
      <c r="F119" s="9">
        <f t="shared" si="38"/>
        <v>8.8651387937074399E-3</v>
      </c>
      <c r="G119" s="9">
        <f t="shared" si="39"/>
        <v>-6.1240141278920426E-2</v>
      </c>
      <c r="H119" s="9">
        <f t="shared" si="40"/>
        <v>-0.10113326585060391</v>
      </c>
      <c r="I119" s="9">
        <f t="shared" si="41"/>
        <v>-0.64601275251533086</v>
      </c>
      <c r="J119" s="3">
        <f t="shared" si="42"/>
        <v>4.7271164589598605E-3</v>
      </c>
      <c r="K119" s="3">
        <f t="shared" si="42"/>
        <v>1.073492981007439E-2</v>
      </c>
      <c r="L119" s="15" t="str">
        <f t="shared" si="43"/>
        <v/>
      </c>
      <c r="M119" s="12">
        <v>-1.8397096053307253E-2</v>
      </c>
      <c r="N119" s="15" t="str">
        <f t="shared" si="23"/>
        <v/>
      </c>
      <c r="O119" s="15" t="str">
        <f t="shared" si="24"/>
        <v>Exit Trade</v>
      </c>
      <c r="P119" s="15" t="str">
        <f t="shared" si="25"/>
        <v/>
      </c>
      <c r="Q119" s="15">
        <f t="shared" si="26"/>
        <v>1005.2</v>
      </c>
      <c r="R119" s="15" t="str">
        <f t="shared" si="27"/>
        <v/>
      </c>
      <c r="S119" s="15">
        <f t="shared" si="28"/>
        <v>1214.55</v>
      </c>
      <c r="T119" s="18" t="str">
        <f t="shared" si="29"/>
        <v/>
      </c>
      <c r="U119" s="18">
        <f t="shared" si="30"/>
        <v>-3.9141852053707895E-3</v>
      </c>
      <c r="V119" s="18" t="str">
        <f t="shared" si="31"/>
        <v/>
      </c>
      <c r="W119" s="18">
        <f t="shared" si="32"/>
        <v>2.0287298387096659E-2</v>
      </c>
      <c r="X119" s="18" t="str">
        <f t="shared" si="33"/>
        <v/>
      </c>
      <c r="Y119" s="18" t="str">
        <f t="shared" si="34"/>
        <v/>
      </c>
      <c r="Z119" s="18" t="str">
        <f t="shared" si="35"/>
        <v/>
      </c>
      <c r="AA119" s="18" t="str">
        <f t="shared" si="36"/>
        <v/>
      </c>
    </row>
    <row r="120" spans="1:27">
      <c r="A120" s="11">
        <v>42179</v>
      </c>
      <c r="B120" s="12">
        <v>1045.8</v>
      </c>
      <c r="C120" s="12">
        <v>1283.9000000000001</v>
      </c>
      <c r="D120" s="9">
        <f t="shared" si="22"/>
        <v>-8.9082561364231941E-2</v>
      </c>
      <c r="E120" s="9">
        <f t="shared" si="37"/>
        <v>-8.1142744289917537E-2</v>
      </c>
      <c r="F120" s="9">
        <f t="shared" si="38"/>
        <v>8.8210308443163205E-3</v>
      </c>
      <c r="G120" s="9">
        <f t="shared" si="39"/>
        <v>-6.1295424890205813E-2</v>
      </c>
      <c r="H120" s="9">
        <f t="shared" si="40"/>
        <v>-0.10099006368962926</v>
      </c>
      <c r="I120" s="9">
        <f t="shared" si="41"/>
        <v>-0.90010081751729598</v>
      </c>
      <c r="J120" s="3">
        <f t="shared" si="42"/>
        <v>-5.9880239520957654E-3</v>
      </c>
      <c r="K120" s="3">
        <f t="shared" si="42"/>
        <v>-1.011515717398035E-3</v>
      </c>
      <c r="L120" s="15" t="str">
        <f t="shared" si="43"/>
        <v/>
      </c>
      <c r="M120" s="12">
        <v>-1.8397096053307253E-2</v>
      </c>
      <c r="N120" s="15" t="str">
        <f t="shared" si="23"/>
        <v/>
      </c>
      <c r="O120" s="15" t="str">
        <f t="shared" si="24"/>
        <v>Exit Trade</v>
      </c>
      <c r="P120" s="15" t="str">
        <f t="shared" si="25"/>
        <v/>
      </c>
      <c r="Q120" s="15">
        <f t="shared" si="26"/>
        <v>1005.2</v>
      </c>
      <c r="R120" s="15" t="str">
        <f t="shared" si="27"/>
        <v/>
      </c>
      <c r="S120" s="15">
        <f t="shared" si="28"/>
        <v>1214.55</v>
      </c>
      <c r="T120" s="18" t="str">
        <f t="shared" si="29"/>
        <v/>
      </c>
      <c r="U120" s="18">
        <f t="shared" si="30"/>
        <v>-3.9141852053707895E-3</v>
      </c>
      <c r="V120" s="18" t="str">
        <f t="shared" si="31"/>
        <v/>
      </c>
      <c r="W120" s="18">
        <f t="shared" si="32"/>
        <v>2.0287298387096659E-2</v>
      </c>
      <c r="X120" s="18" t="str">
        <f t="shared" si="33"/>
        <v/>
      </c>
      <c r="Y120" s="18" t="str">
        <f t="shared" si="34"/>
        <v/>
      </c>
      <c r="Z120" s="18" t="str">
        <f t="shared" si="35"/>
        <v/>
      </c>
      <c r="AA120" s="18" t="str">
        <f t="shared" si="36"/>
        <v/>
      </c>
    </row>
    <row r="121" spans="1:27">
      <c r="A121" s="11">
        <v>42180</v>
      </c>
      <c r="B121" s="12">
        <v>1065</v>
      </c>
      <c r="C121" s="12">
        <v>1308.8499999999999</v>
      </c>
      <c r="D121" s="9">
        <f t="shared" si="22"/>
        <v>-8.9540269559003002E-2</v>
      </c>
      <c r="E121" s="9">
        <f t="shared" si="37"/>
        <v>-8.1241349449080527E-2</v>
      </c>
      <c r="F121" s="9">
        <f t="shared" si="38"/>
        <v>8.9001103431447515E-3</v>
      </c>
      <c r="G121" s="9">
        <f t="shared" si="39"/>
        <v>-6.1216101177004836E-2</v>
      </c>
      <c r="H121" s="9">
        <f t="shared" si="40"/>
        <v>-0.10126659772115622</v>
      </c>
      <c r="I121" s="9">
        <f t="shared" si="41"/>
        <v>-0.93245137306804982</v>
      </c>
      <c r="J121" s="3">
        <f t="shared" si="42"/>
        <v>1.8359150889271415E-2</v>
      </c>
      <c r="K121" s="3">
        <f t="shared" si="42"/>
        <v>1.9432977646233987E-2</v>
      </c>
      <c r="L121" s="15" t="str">
        <f t="shared" si="43"/>
        <v/>
      </c>
      <c r="M121" s="12">
        <v>-1.8397096053307253E-2</v>
      </c>
      <c r="N121" s="15" t="str">
        <f t="shared" si="23"/>
        <v/>
      </c>
      <c r="O121" s="15" t="str">
        <f t="shared" si="24"/>
        <v>Exit Trade</v>
      </c>
      <c r="P121" s="15" t="str">
        <f t="shared" si="25"/>
        <v/>
      </c>
      <c r="Q121" s="15">
        <f t="shared" si="26"/>
        <v>1005.2</v>
      </c>
      <c r="R121" s="15" t="str">
        <f t="shared" si="27"/>
        <v/>
      </c>
      <c r="S121" s="15">
        <f t="shared" si="28"/>
        <v>1214.55</v>
      </c>
      <c r="T121" s="18" t="str">
        <f t="shared" si="29"/>
        <v/>
      </c>
      <c r="U121" s="18">
        <f t="shared" si="30"/>
        <v>-3.9141852053707895E-3</v>
      </c>
      <c r="V121" s="18" t="str">
        <f t="shared" si="31"/>
        <v/>
      </c>
      <c r="W121" s="18">
        <f t="shared" si="32"/>
        <v>2.0287298387096659E-2</v>
      </c>
      <c r="X121" s="18" t="str">
        <f t="shared" si="33"/>
        <v/>
      </c>
      <c r="Y121" s="18" t="str">
        <f t="shared" si="34"/>
        <v/>
      </c>
      <c r="Z121" s="18" t="str">
        <f t="shared" si="35"/>
        <v/>
      </c>
      <c r="AA121" s="18" t="str">
        <f t="shared" si="36"/>
        <v/>
      </c>
    </row>
    <row r="122" spans="1:27">
      <c r="A122" s="11">
        <v>42181</v>
      </c>
      <c r="B122" s="12">
        <v>1062.8499999999999</v>
      </c>
      <c r="C122" s="12">
        <v>1287.8499999999999</v>
      </c>
      <c r="D122" s="9">
        <f t="shared" si="22"/>
        <v>-8.339330542881386E-2</v>
      </c>
      <c r="E122" s="9">
        <f t="shared" si="37"/>
        <v>-8.0829737347360028E-2</v>
      </c>
      <c r="F122" s="9">
        <f t="shared" si="38"/>
        <v>8.482102631207444E-3</v>
      </c>
      <c r="G122" s="9">
        <f t="shared" si="39"/>
        <v>-6.1745006427143284E-2</v>
      </c>
      <c r="H122" s="9">
        <f t="shared" si="40"/>
        <v>-9.9914468267576773E-2</v>
      </c>
      <c r="I122" s="9">
        <f t="shared" si="41"/>
        <v>-0.30223261765566528</v>
      </c>
      <c r="J122" s="3">
        <f t="shared" si="42"/>
        <v>-2.01877934272309E-3</v>
      </c>
      <c r="K122" s="3">
        <f t="shared" si="42"/>
        <v>-1.6044619322305841E-2</v>
      </c>
      <c r="L122" s="15" t="str">
        <f t="shared" si="43"/>
        <v>Exit Trade</v>
      </c>
      <c r="M122" s="12">
        <v>-1.8397096053307253E-2</v>
      </c>
      <c r="N122" s="15" t="str">
        <f t="shared" si="23"/>
        <v/>
      </c>
      <c r="O122" s="15" t="str">
        <f t="shared" si="24"/>
        <v>Exit Trade</v>
      </c>
      <c r="P122" s="15" t="str">
        <f t="shared" si="25"/>
        <v/>
      </c>
      <c r="Q122" s="15">
        <f t="shared" si="26"/>
        <v>1005.2</v>
      </c>
      <c r="R122" s="15" t="str">
        <f t="shared" si="27"/>
        <v/>
      </c>
      <c r="S122" s="15">
        <f t="shared" si="28"/>
        <v>1214.55</v>
      </c>
      <c r="T122" s="18" t="str">
        <f t="shared" si="29"/>
        <v/>
      </c>
      <c r="U122" s="18">
        <f t="shared" si="30"/>
        <v>-3.9141852053707895E-3</v>
      </c>
      <c r="V122" s="18" t="str">
        <f t="shared" si="31"/>
        <v/>
      </c>
      <c r="W122" s="18">
        <f t="shared" si="32"/>
        <v>2.0287298387096659E-2</v>
      </c>
      <c r="X122" s="18" t="str">
        <f t="shared" si="33"/>
        <v/>
      </c>
      <c r="Y122" s="18" t="str">
        <f t="shared" si="34"/>
        <v/>
      </c>
      <c r="Z122" s="18" t="str">
        <f t="shared" si="35"/>
        <v/>
      </c>
      <c r="AA122" s="18" t="str">
        <f t="shared" si="36"/>
        <v/>
      </c>
    </row>
    <row r="123" spans="1:27">
      <c r="A123" s="11">
        <v>42184</v>
      </c>
      <c r="B123" s="12">
        <v>1056.6500000000001</v>
      </c>
      <c r="C123" s="12">
        <v>1285.5</v>
      </c>
      <c r="D123" s="9">
        <f t="shared" si="22"/>
        <v>-8.5140923605506028E-2</v>
      </c>
      <c r="E123" s="9">
        <f t="shared" si="37"/>
        <v>-8.0414659196677521E-2</v>
      </c>
      <c r="F123" s="9">
        <f t="shared" si="38"/>
        <v>7.9195035393753634E-3</v>
      </c>
      <c r="G123" s="9">
        <f t="shared" si="39"/>
        <v>-6.2595776233082961E-2</v>
      </c>
      <c r="H123" s="9">
        <f t="shared" si="40"/>
        <v>-9.823354216027208E-2</v>
      </c>
      <c r="I123" s="9">
        <f t="shared" si="41"/>
        <v>-0.59678796597915051</v>
      </c>
      <c r="J123" s="3">
        <f t="shared" si="42"/>
        <v>-5.8333725361055825E-3</v>
      </c>
      <c r="K123" s="3">
        <f t="shared" si="42"/>
        <v>-1.8247466708078651E-3</v>
      </c>
      <c r="L123" s="15" t="str">
        <f t="shared" si="43"/>
        <v/>
      </c>
      <c r="M123" s="12">
        <v>-1.8397096053307253E-2</v>
      </c>
      <c r="N123" s="15" t="str">
        <f t="shared" si="23"/>
        <v/>
      </c>
      <c r="O123" s="15" t="str">
        <f t="shared" si="24"/>
        <v>Exit Trade</v>
      </c>
      <c r="P123" s="15" t="str">
        <f t="shared" si="25"/>
        <v/>
      </c>
      <c r="Q123" s="15">
        <f t="shared" si="26"/>
        <v>1005.2</v>
      </c>
      <c r="R123" s="15" t="str">
        <f t="shared" si="27"/>
        <v/>
      </c>
      <c r="S123" s="15">
        <f t="shared" si="28"/>
        <v>1214.55</v>
      </c>
      <c r="T123" s="18" t="str">
        <f t="shared" si="29"/>
        <v/>
      </c>
      <c r="U123" s="18">
        <f t="shared" si="30"/>
        <v>-3.9141852053707895E-3</v>
      </c>
      <c r="V123" s="18" t="str">
        <f t="shared" si="31"/>
        <v/>
      </c>
      <c r="W123" s="18">
        <f t="shared" si="32"/>
        <v>2.0287298387096659E-2</v>
      </c>
      <c r="X123" s="18" t="str">
        <f t="shared" si="33"/>
        <v/>
      </c>
      <c r="Y123" s="18" t="str">
        <f t="shared" si="34"/>
        <v/>
      </c>
      <c r="Z123" s="18" t="str">
        <f t="shared" si="35"/>
        <v/>
      </c>
      <c r="AA123" s="18" t="str">
        <f t="shared" si="36"/>
        <v/>
      </c>
    </row>
    <row r="124" spans="1:27">
      <c r="A124" s="11">
        <v>42185</v>
      </c>
      <c r="B124" s="12">
        <v>1067.1500000000001</v>
      </c>
      <c r="C124" s="12">
        <v>1296.45</v>
      </c>
      <c r="D124" s="9">
        <f t="shared" si="22"/>
        <v>-8.453030334010031E-2</v>
      </c>
      <c r="E124" s="9">
        <f t="shared" si="37"/>
        <v>-8.0220747117448768E-2</v>
      </c>
      <c r="F124" s="9">
        <f t="shared" si="38"/>
        <v>7.737021177528754E-3</v>
      </c>
      <c r="G124" s="9">
        <f t="shared" si="39"/>
        <v>-6.2812449468009068E-2</v>
      </c>
      <c r="H124" s="9">
        <f t="shared" si="40"/>
        <v>-9.7629044766888468E-2</v>
      </c>
      <c r="I124" s="9">
        <f t="shared" si="41"/>
        <v>-0.55700457886403731</v>
      </c>
      <c r="J124" s="3">
        <f t="shared" si="42"/>
        <v>9.9370652533951626E-3</v>
      </c>
      <c r="K124" s="3">
        <f t="shared" si="42"/>
        <v>8.5180863477246557E-3</v>
      </c>
      <c r="L124" s="15" t="str">
        <f t="shared" si="43"/>
        <v/>
      </c>
      <c r="M124" s="12">
        <v>-1.8397096053307253E-2</v>
      </c>
      <c r="N124" s="15" t="str">
        <f t="shared" si="23"/>
        <v/>
      </c>
      <c r="O124" s="15" t="str">
        <f t="shared" si="24"/>
        <v>Exit Trade</v>
      </c>
      <c r="P124" s="15" t="str">
        <f t="shared" si="25"/>
        <v/>
      </c>
      <c r="Q124" s="15">
        <f t="shared" si="26"/>
        <v>1005.2</v>
      </c>
      <c r="R124" s="15" t="str">
        <f t="shared" si="27"/>
        <v/>
      </c>
      <c r="S124" s="15">
        <f t="shared" si="28"/>
        <v>1214.55</v>
      </c>
      <c r="T124" s="18" t="str">
        <f t="shared" si="29"/>
        <v/>
      </c>
      <c r="U124" s="18">
        <f t="shared" si="30"/>
        <v>-3.9141852053707895E-3</v>
      </c>
      <c r="V124" s="18" t="str">
        <f t="shared" si="31"/>
        <v/>
      </c>
      <c r="W124" s="18">
        <f t="shared" si="32"/>
        <v>2.0287298387096659E-2</v>
      </c>
      <c r="X124" s="18" t="str">
        <f t="shared" si="33"/>
        <v/>
      </c>
      <c r="Y124" s="18" t="str">
        <f t="shared" si="34"/>
        <v/>
      </c>
      <c r="Z124" s="18" t="str">
        <f t="shared" si="35"/>
        <v/>
      </c>
      <c r="AA124" s="18" t="str">
        <f t="shared" si="36"/>
        <v/>
      </c>
    </row>
    <row r="125" spans="1:27">
      <c r="A125" s="11">
        <v>42186</v>
      </c>
      <c r="B125" s="12">
        <v>1072.3499999999999</v>
      </c>
      <c r="C125" s="12">
        <v>1292.7</v>
      </c>
      <c r="D125" s="9">
        <f t="shared" si="22"/>
        <v>-8.1161192686230454E-2</v>
      </c>
      <c r="E125" s="9">
        <f t="shared" si="37"/>
        <v>-7.9809464976323866E-2</v>
      </c>
      <c r="F125" s="9">
        <f t="shared" si="38"/>
        <v>7.3237069158298227E-3</v>
      </c>
      <c r="G125" s="9">
        <f t="shared" si="39"/>
        <v>-6.3331124415706763E-2</v>
      </c>
      <c r="H125" s="9">
        <f t="shared" si="40"/>
        <v>-9.6287805536940968E-2</v>
      </c>
      <c r="I125" s="9">
        <f t="shared" si="41"/>
        <v>-0.18456878810713981</v>
      </c>
      <c r="J125" s="3">
        <f t="shared" si="42"/>
        <v>4.8727920161175256E-3</v>
      </c>
      <c r="K125" s="3">
        <f t="shared" si="42"/>
        <v>-2.8925141733194492E-3</v>
      </c>
      <c r="L125" s="15" t="str">
        <f t="shared" si="43"/>
        <v>Exit Trade</v>
      </c>
      <c r="M125" s="12">
        <v>-1.8397096053307253E-2</v>
      </c>
      <c r="N125" s="15" t="str">
        <f t="shared" si="23"/>
        <v/>
      </c>
      <c r="O125" s="15" t="str">
        <f t="shared" si="24"/>
        <v>Exit Trade</v>
      </c>
      <c r="P125" s="15" t="str">
        <f t="shared" si="25"/>
        <v/>
      </c>
      <c r="Q125" s="15">
        <f t="shared" si="26"/>
        <v>1005.2</v>
      </c>
      <c r="R125" s="15" t="str">
        <f t="shared" si="27"/>
        <v/>
      </c>
      <c r="S125" s="15">
        <f t="shared" si="28"/>
        <v>1214.55</v>
      </c>
      <c r="T125" s="18" t="str">
        <f t="shared" si="29"/>
        <v/>
      </c>
      <c r="U125" s="18">
        <f t="shared" si="30"/>
        <v>-3.9141852053707895E-3</v>
      </c>
      <c r="V125" s="18" t="str">
        <f t="shared" si="31"/>
        <v/>
      </c>
      <c r="W125" s="18">
        <f t="shared" si="32"/>
        <v>2.0287298387096659E-2</v>
      </c>
      <c r="X125" s="18" t="str">
        <f t="shared" si="33"/>
        <v/>
      </c>
      <c r="Y125" s="18" t="str">
        <f t="shared" si="34"/>
        <v/>
      </c>
      <c r="Z125" s="18" t="str">
        <f t="shared" si="35"/>
        <v/>
      </c>
      <c r="AA125" s="18" t="str">
        <f t="shared" si="36"/>
        <v/>
      </c>
    </row>
    <row r="126" spans="1:27">
      <c r="A126" s="11">
        <v>42187</v>
      </c>
      <c r="B126" s="12">
        <v>1058.2</v>
      </c>
      <c r="C126" s="12">
        <v>1285.2</v>
      </c>
      <c r="D126" s="9">
        <f t="shared" si="22"/>
        <v>-8.4402959683442455E-2</v>
      </c>
      <c r="E126" s="9">
        <f t="shared" si="37"/>
        <v>-7.9677043163856973E-2</v>
      </c>
      <c r="F126" s="9">
        <f t="shared" si="38"/>
        <v>7.1983212222256465E-3</v>
      </c>
      <c r="G126" s="9">
        <f t="shared" si="39"/>
        <v>-6.3480820413849268E-2</v>
      </c>
      <c r="H126" s="9">
        <f t="shared" si="40"/>
        <v>-9.5873265913864678E-2</v>
      </c>
      <c r="I126" s="9">
        <f t="shared" si="41"/>
        <v>-0.65653037335895359</v>
      </c>
      <c r="J126" s="3">
        <f t="shared" si="42"/>
        <v>-1.3195318692590913E-2</v>
      </c>
      <c r="K126" s="3">
        <f t="shared" si="42"/>
        <v>-5.8018101647714084E-3</v>
      </c>
      <c r="L126" s="15" t="str">
        <f t="shared" si="43"/>
        <v/>
      </c>
      <c r="M126" s="12">
        <v>-1.8397096053307253E-2</v>
      </c>
      <c r="N126" s="15" t="str">
        <f t="shared" si="23"/>
        <v/>
      </c>
      <c r="O126" s="15" t="str">
        <f t="shared" si="24"/>
        <v>Exit Trade</v>
      </c>
      <c r="P126" s="15" t="str">
        <f t="shared" si="25"/>
        <v/>
      </c>
      <c r="Q126" s="15">
        <f t="shared" si="26"/>
        <v>1005.2</v>
      </c>
      <c r="R126" s="15" t="str">
        <f t="shared" si="27"/>
        <v/>
      </c>
      <c r="S126" s="15">
        <f t="shared" si="28"/>
        <v>1214.55</v>
      </c>
      <c r="T126" s="18" t="str">
        <f t="shared" si="29"/>
        <v/>
      </c>
      <c r="U126" s="18">
        <f t="shared" si="30"/>
        <v>-3.9141852053707895E-3</v>
      </c>
      <c r="V126" s="18" t="str">
        <f t="shared" si="31"/>
        <v/>
      </c>
      <c r="W126" s="18">
        <f t="shared" si="32"/>
        <v>2.0287298387096659E-2</v>
      </c>
      <c r="X126" s="18" t="str">
        <f t="shared" si="33"/>
        <v/>
      </c>
      <c r="Y126" s="18" t="str">
        <f t="shared" si="34"/>
        <v/>
      </c>
      <c r="Z126" s="18" t="str">
        <f t="shared" si="35"/>
        <v/>
      </c>
      <c r="AA126" s="18" t="str">
        <f t="shared" si="36"/>
        <v/>
      </c>
    </row>
    <row r="127" spans="1:27">
      <c r="A127" s="11">
        <v>42188</v>
      </c>
      <c r="B127" s="12">
        <v>1074.25</v>
      </c>
      <c r="C127" s="12">
        <v>1316.05</v>
      </c>
      <c r="D127" s="9">
        <f t="shared" si="22"/>
        <v>-8.8167027158767786E-2</v>
      </c>
      <c r="E127" s="9">
        <f t="shared" si="37"/>
        <v>-7.9299092427904144E-2</v>
      </c>
      <c r="F127" s="9">
        <f t="shared" si="38"/>
        <v>6.3714984879997922E-3</v>
      </c>
      <c r="G127" s="9">
        <f t="shared" si="39"/>
        <v>-6.4963220829904605E-2</v>
      </c>
      <c r="H127" s="9">
        <f t="shared" si="40"/>
        <v>-9.3634964025903683E-2</v>
      </c>
      <c r="I127" s="9">
        <f t="shared" si="41"/>
        <v>-1.391813047992664</v>
      </c>
      <c r="J127" s="3">
        <f t="shared" si="42"/>
        <v>1.5167265167265123E-2</v>
      </c>
      <c r="K127" s="3">
        <f t="shared" si="42"/>
        <v>2.400404606286952E-2</v>
      </c>
      <c r="L127" s="15" t="str">
        <f t="shared" si="43"/>
        <v>Enter Trade</v>
      </c>
      <c r="M127" s="12">
        <v>-1.391813047992664</v>
      </c>
      <c r="N127" s="15" t="str">
        <f t="shared" si="23"/>
        <v>Enter Trade</v>
      </c>
      <c r="O127" s="15" t="str">
        <f t="shared" si="24"/>
        <v>Enter Trade</v>
      </c>
      <c r="P127" s="15">
        <f t="shared" si="25"/>
        <v>1074.25</v>
      </c>
      <c r="Q127" s="15">
        <f t="shared" si="26"/>
        <v>1074.25</v>
      </c>
      <c r="R127" s="15">
        <f t="shared" si="27"/>
        <v>1316.05</v>
      </c>
      <c r="S127" s="15">
        <f t="shared" si="28"/>
        <v>1316.05</v>
      </c>
      <c r="T127" s="18">
        <f t="shared" si="29"/>
        <v>1.5167265167265123E-2</v>
      </c>
      <c r="U127" s="18">
        <f t="shared" si="30"/>
        <v>1.5167265167265123E-2</v>
      </c>
      <c r="V127" s="18">
        <f t="shared" si="31"/>
        <v>2.400404606286952E-2</v>
      </c>
      <c r="W127" s="18">
        <f t="shared" si="32"/>
        <v>2.400404606286952E-2</v>
      </c>
      <c r="X127" s="18" t="str">
        <f t="shared" si="33"/>
        <v/>
      </c>
      <c r="Y127" s="18" t="str">
        <f t="shared" si="34"/>
        <v/>
      </c>
      <c r="Z127" s="18" t="str">
        <f t="shared" si="35"/>
        <v/>
      </c>
      <c r="AA127" s="18" t="str">
        <f t="shared" si="36"/>
        <v/>
      </c>
    </row>
    <row r="128" spans="1:27">
      <c r="A128" s="11">
        <v>42191</v>
      </c>
      <c r="B128" s="12">
        <v>1083.5</v>
      </c>
      <c r="C128" s="12">
        <v>1317.6</v>
      </c>
      <c r="D128" s="9">
        <f t="shared" si="22"/>
        <v>-8.4954670505861141E-2</v>
      </c>
      <c r="E128" s="9">
        <f t="shared" si="37"/>
        <v>-7.9206892107590549E-2</v>
      </c>
      <c r="F128" s="9">
        <f t="shared" si="38"/>
        <v>6.2645449892363954E-3</v>
      </c>
      <c r="G128" s="9">
        <f t="shared" si="39"/>
        <v>-6.5111665881808653E-2</v>
      </c>
      <c r="H128" s="9">
        <f t="shared" si="40"/>
        <v>-9.3302118333372444E-2</v>
      </c>
      <c r="I128" s="9">
        <f t="shared" si="41"/>
        <v>-0.91750931761944399</v>
      </c>
      <c r="J128" s="3">
        <f t="shared" si="42"/>
        <v>8.6106585990225731E-3</v>
      </c>
      <c r="K128" s="3">
        <f t="shared" si="42"/>
        <v>1.1777668021731352E-3</v>
      </c>
      <c r="L128" s="15" t="str">
        <f t="shared" si="43"/>
        <v/>
      </c>
      <c r="M128" s="12">
        <v>-1.391813047992664</v>
      </c>
      <c r="N128" s="15" t="str">
        <f t="shared" si="23"/>
        <v/>
      </c>
      <c r="O128" s="15" t="str">
        <f t="shared" si="24"/>
        <v>Enter Trade</v>
      </c>
      <c r="P128" s="15" t="str">
        <f t="shared" si="25"/>
        <v/>
      </c>
      <c r="Q128" s="15">
        <f t="shared" si="26"/>
        <v>1074.25</v>
      </c>
      <c r="R128" s="15" t="str">
        <f t="shared" si="27"/>
        <v/>
      </c>
      <c r="S128" s="15">
        <f t="shared" si="28"/>
        <v>1316.05</v>
      </c>
      <c r="T128" s="18" t="str">
        <f t="shared" si="29"/>
        <v/>
      </c>
      <c r="U128" s="18">
        <f t="shared" si="30"/>
        <v>1.5167265167265123E-2</v>
      </c>
      <c r="V128" s="18" t="str">
        <f t="shared" si="31"/>
        <v/>
      </c>
      <c r="W128" s="18">
        <f t="shared" si="32"/>
        <v>2.400404606286952E-2</v>
      </c>
      <c r="X128" s="18" t="str">
        <f t="shared" si="33"/>
        <v/>
      </c>
      <c r="Y128" s="18" t="str">
        <f t="shared" si="34"/>
        <v/>
      </c>
      <c r="Z128" s="18" t="str">
        <f t="shared" si="35"/>
        <v/>
      </c>
      <c r="AA128" s="18" t="str">
        <f t="shared" si="36"/>
        <v/>
      </c>
    </row>
    <row r="129" spans="1:27">
      <c r="A129" s="11">
        <v>42192</v>
      </c>
      <c r="B129" s="12">
        <v>1086.8499999999999</v>
      </c>
      <c r="C129" s="12">
        <v>1337.3</v>
      </c>
      <c r="D129" s="9">
        <f t="shared" si="22"/>
        <v>-9.0059234896824228E-2</v>
      </c>
      <c r="E129" s="9">
        <f t="shared" si="37"/>
        <v>-7.9480876535776485E-2</v>
      </c>
      <c r="F129" s="9">
        <f t="shared" si="38"/>
        <v>6.5565992697849962E-3</v>
      </c>
      <c r="G129" s="9">
        <f t="shared" si="39"/>
        <v>-6.4728528178760236E-2</v>
      </c>
      <c r="H129" s="9">
        <f t="shared" si="40"/>
        <v>-9.4233224892792733E-2</v>
      </c>
      <c r="I129" s="9">
        <f t="shared" si="41"/>
        <v>-1.6133910165588981</v>
      </c>
      <c r="J129" s="3">
        <f t="shared" si="42"/>
        <v>3.0918320258420942E-3</v>
      </c>
      <c r="K129" s="3">
        <f t="shared" si="42"/>
        <v>1.4951426836672773E-2</v>
      </c>
      <c r="L129" s="15" t="str">
        <f t="shared" si="43"/>
        <v>Enter Trade</v>
      </c>
      <c r="M129" s="12">
        <v>-1.391813047992664</v>
      </c>
      <c r="N129" s="15" t="str">
        <f t="shared" si="23"/>
        <v/>
      </c>
      <c r="O129" s="15" t="str">
        <f t="shared" si="24"/>
        <v>Enter Trade</v>
      </c>
      <c r="P129" s="15" t="str">
        <f t="shared" si="25"/>
        <v/>
      </c>
      <c r="Q129" s="15">
        <f t="shared" si="26"/>
        <v>1074.25</v>
      </c>
      <c r="R129" s="15" t="str">
        <f t="shared" si="27"/>
        <v/>
      </c>
      <c r="S129" s="15">
        <f t="shared" si="28"/>
        <v>1316.05</v>
      </c>
      <c r="T129" s="18" t="str">
        <f t="shared" si="29"/>
        <v/>
      </c>
      <c r="U129" s="18">
        <f t="shared" si="30"/>
        <v>1.5167265167265123E-2</v>
      </c>
      <c r="V129" s="18" t="str">
        <f t="shared" si="31"/>
        <v/>
      </c>
      <c r="W129" s="18">
        <f t="shared" si="32"/>
        <v>2.400404606286952E-2</v>
      </c>
      <c r="X129" s="18" t="str">
        <f t="shared" si="33"/>
        <v/>
      </c>
      <c r="Y129" s="18" t="str">
        <f t="shared" si="34"/>
        <v/>
      </c>
      <c r="Z129" s="18" t="str">
        <f t="shared" si="35"/>
        <v/>
      </c>
      <c r="AA129" s="18" t="str">
        <f t="shared" si="36"/>
        <v/>
      </c>
    </row>
    <row r="130" spans="1:27">
      <c r="A130" s="11">
        <v>42193</v>
      </c>
      <c r="B130" s="12">
        <v>1068.8499999999999</v>
      </c>
      <c r="C130" s="12">
        <v>1290.05</v>
      </c>
      <c r="D130" s="9">
        <f t="shared" si="22"/>
        <v>-8.1689781516230631E-2</v>
      </c>
      <c r="E130" s="9">
        <f t="shared" si="37"/>
        <v>-7.9632984196153084E-2</v>
      </c>
      <c r="F130" s="9">
        <f t="shared" si="38"/>
        <v>6.5530280948502464E-3</v>
      </c>
      <c r="G130" s="9">
        <f t="shared" si="39"/>
        <v>-6.4888670982740024E-2</v>
      </c>
      <c r="H130" s="9">
        <f t="shared" si="40"/>
        <v>-9.4377297409566144E-2</v>
      </c>
      <c r="I130" s="9">
        <f t="shared" si="41"/>
        <v>-0.31386975460915523</v>
      </c>
      <c r="J130" s="3">
        <f t="shared" si="42"/>
        <v>-1.6561623039057827E-2</v>
      </c>
      <c r="K130" s="3">
        <f t="shared" si="42"/>
        <v>-3.5332386151200178E-2</v>
      </c>
      <c r="L130" s="15" t="str">
        <f t="shared" si="43"/>
        <v>Exit Trade</v>
      </c>
      <c r="M130" s="12">
        <v>-0.31386975460915523</v>
      </c>
      <c r="N130" s="15" t="str">
        <f t="shared" si="23"/>
        <v>Exit Trade</v>
      </c>
      <c r="O130" s="15" t="str">
        <f t="shared" si="24"/>
        <v>Exit Trade</v>
      </c>
      <c r="P130" s="15">
        <f t="shared" si="25"/>
        <v>1068.8499999999999</v>
      </c>
      <c r="Q130" s="15">
        <f t="shared" si="26"/>
        <v>1068.8499999999999</v>
      </c>
      <c r="R130" s="15">
        <f t="shared" si="27"/>
        <v>1290.05</v>
      </c>
      <c r="S130" s="15">
        <f t="shared" si="28"/>
        <v>1290.05</v>
      </c>
      <c r="T130" s="18">
        <f t="shared" si="29"/>
        <v>-1.6561623039057827E-2</v>
      </c>
      <c r="U130" s="18">
        <f t="shared" si="30"/>
        <v>-1.6561623039057827E-2</v>
      </c>
      <c r="V130" s="18">
        <f t="shared" si="31"/>
        <v>-3.5332386151200178E-2</v>
      </c>
      <c r="W130" s="18">
        <f t="shared" si="32"/>
        <v>-3.5332386151200178E-2</v>
      </c>
      <c r="X130" s="18">
        <f t="shared" si="33"/>
        <v>-5.0267628578078982E-3</v>
      </c>
      <c r="Y130" s="18">
        <f t="shared" si="34"/>
        <v>1.9756088294517693E-2</v>
      </c>
      <c r="Z130" s="18">
        <f t="shared" si="35"/>
        <v>1.4729325436709795E-2</v>
      </c>
      <c r="AA130" s="18">
        <f t="shared" si="36"/>
        <v>7.3646627183548974E-3</v>
      </c>
    </row>
    <row r="131" spans="1:27">
      <c r="A131" s="11">
        <v>42194</v>
      </c>
      <c r="B131" s="12">
        <v>1074.05</v>
      </c>
      <c r="C131" s="12">
        <v>1285.3</v>
      </c>
      <c r="D131" s="9">
        <f t="shared" ref="D131:D194" si="44">LOG(B131/C131)</f>
        <v>-7.7980008097170803E-2</v>
      </c>
      <c r="E131" s="9">
        <f t="shared" si="37"/>
        <v>-7.9663782697790481E-2</v>
      </c>
      <c r="F131" s="9">
        <f t="shared" si="38"/>
        <v>6.5426622192890143E-3</v>
      </c>
      <c r="G131" s="9">
        <f t="shared" si="39"/>
        <v>-6.4942792704390198E-2</v>
      </c>
      <c r="H131" s="9">
        <f t="shared" si="40"/>
        <v>-9.4384772691190763E-2</v>
      </c>
      <c r="I131" s="9">
        <f t="shared" si="41"/>
        <v>0.25735312999280169</v>
      </c>
      <c r="J131" s="3">
        <f t="shared" si="42"/>
        <v>4.8650418674276519E-3</v>
      </c>
      <c r="K131" s="3">
        <f t="shared" si="42"/>
        <v>-3.682027828378745E-3</v>
      </c>
      <c r="L131" s="15" t="str">
        <f t="shared" si="43"/>
        <v>Exit Trade</v>
      </c>
      <c r="M131" s="12">
        <v>-0.31386975460915523</v>
      </c>
      <c r="N131" s="15" t="str">
        <f t="shared" si="23"/>
        <v/>
      </c>
      <c r="O131" s="15" t="str">
        <f t="shared" si="24"/>
        <v>Exit Trade</v>
      </c>
      <c r="P131" s="15" t="str">
        <f t="shared" si="25"/>
        <v/>
      </c>
      <c r="Q131" s="15">
        <f t="shared" si="26"/>
        <v>1068.8499999999999</v>
      </c>
      <c r="R131" s="15" t="str">
        <f t="shared" si="27"/>
        <v/>
      </c>
      <c r="S131" s="15">
        <f t="shared" si="28"/>
        <v>1290.05</v>
      </c>
      <c r="T131" s="18" t="str">
        <f t="shared" si="29"/>
        <v/>
      </c>
      <c r="U131" s="18">
        <f t="shared" si="30"/>
        <v>-1.6561623039057827E-2</v>
      </c>
      <c r="V131" s="18" t="str">
        <f t="shared" si="31"/>
        <v/>
      </c>
      <c r="W131" s="18">
        <f t="shared" si="32"/>
        <v>-3.5332386151200178E-2</v>
      </c>
      <c r="X131" s="18" t="str">
        <f t="shared" si="33"/>
        <v/>
      </c>
      <c r="Y131" s="18" t="str">
        <f t="shared" si="34"/>
        <v/>
      </c>
      <c r="Z131" s="18" t="str">
        <f t="shared" si="35"/>
        <v/>
      </c>
      <c r="AA131" s="18" t="str">
        <f t="shared" si="36"/>
        <v/>
      </c>
    </row>
    <row r="132" spans="1:27">
      <c r="A132" s="11">
        <v>42195</v>
      </c>
      <c r="B132" s="12">
        <v>1090.75</v>
      </c>
      <c r="C132" s="12">
        <v>1283.3499999999999</v>
      </c>
      <c r="D132" s="9">
        <f t="shared" si="44"/>
        <v>-7.0619893281432838E-2</v>
      </c>
      <c r="E132" s="9">
        <f t="shared" si="37"/>
        <v>-7.966380207890339E-2</v>
      </c>
      <c r="F132" s="9">
        <f t="shared" si="38"/>
        <v>6.5426345040864127E-3</v>
      </c>
      <c r="G132" s="9">
        <f t="shared" si="39"/>
        <v>-6.4942874444708962E-2</v>
      </c>
      <c r="H132" s="9">
        <f t="shared" si="40"/>
        <v>-9.4384729713097817E-2</v>
      </c>
      <c r="I132" s="9">
        <f t="shared" si="41"/>
        <v>1.382303839809772</v>
      </c>
      <c r="J132" s="3">
        <f t="shared" si="42"/>
        <v>1.5548624365718584E-2</v>
      </c>
      <c r="K132" s="3">
        <f t="shared" si="42"/>
        <v>-1.5171555278923562E-3</v>
      </c>
      <c r="L132" s="15" t="str">
        <f t="shared" si="43"/>
        <v>Enter Trade</v>
      </c>
      <c r="M132" s="12">
        <v>1.382303839809772</v>
      </c>
      <c r="N132" s="15" t="str">
        <f t="shared" si="23"/>
        <v>Enter Trade</v>
      </c>
      <c r="O132" s="15" t="str">
        <f t="shared" si="24"/>
        <v>Enter Trade</v>
      </c>
      <c r="P132" s="15">
        <f t="shared" si="25"/>
        <v>1090.75</v>
      </c>
      <c r="Q132" s="15">
        <f t="shared" si="26"/>
        <v>1090.75</v>
      </c>
      <c r="R132" s="15">
        <f t="shared" si="27"/>
        <v>1283.3499999999999</v>
      </c>
      <c r="S132" s="15">
        <f t="shared" si="28"/>
        <v>1283.3499999999999</v>
      </c>
      <c r="T132" s="18">
        <f t="shared" si="29"/>
        <v>1.5548624365718584E-2</v>
      </c>
      <c r="U132" s="18">
        <f t="shared" si="30"/>
        <v>1.5548624365718584E-2</v>
      </c>
      <c r="V132" s="18">
        <f t="shared" si="31"/>
        <v>-1.5171555278923562E-3</v>
      </c>
      <c r="W132" s="18">
        <f t="shared" si="32"/>
        <v>-1.5171555278923562E-3</v>
      </c>
      <c r="X132" s="18" t="str">
        <f t="shared" si="33"/>
        <v/>
      </c>
      <c r="Y132" s="18" t="str">
        <f t="shared" si="34"/>
        <v/>
      </c>
      <c r="Z132" s="18" t="str">
        <f t="shared" si="35"/>
        <v/>
      </c>
      <c r="AA132" s="18" t="str">
        <f t="shared" si="36"/>
        <v/>
      </c>
    </row>
    <row r="133" spans="1:27">
      <c r="A133" s="11">
        <v>42198</v>
      </c>
      <c r="B133" s="12">
        <v>1096.1500000000001</v>
      </c>
      <c r="C133" s="12">
        <v>1323.75</v>
      </c>
      <c r="D133" s="9">
        <f t="shared" si="44"/>
        <v>-8.1935984920809904E-2</v>
      </c>
      <c r="E133" s="9">
        <f t="shared" si="37"/>
        <v>-7.9705535223361809E-2</v>
      </c>
      <c r="F133" s="9">
        <f t="shared" si="38"/>
        <v>6.5533505565192217E-3</v>
      </c>
      <c r="G133" s="9">
        <f t="shared" si="39"/>
        <v>-6.4960496471193563E-2</v>
      </c>
      <c r="H133" s="9">
        <f t="shared" si="40"/>
        <v>-9.4450573975530056E-2</v>
      </c>
      <c r="I133" s="9">
        <f t="shared" si="41"/>
        <v>-0.34035256899682576</v>
      </c>
      <c r="J133" s="3">
        <f t="shared" si="42"/>
        <v>4.9507219802888752E-3</v>
      </c>
      <c r="K133" s="3">
        <f t="shared" si="42"/>
        <v>3.1480110647913735E-2</v>
      </c>
      <c r="L133" s="15" t="str">
        <f t="shared" si="43"/>
        <v>Exit Trade</v>
      </c>
      <c r="M133" s="12">
        <v>-0.34035256899682576</v>
      </c>
      <c r="N133" s="15" t="str">
        <f t="shared" si="23"/>
        <v>Exit Trade</v>
      </c>
      <c r="O133" s="15" t="str">
        <f t="shared" si="24"/>
        <v>Exit Trade</v>
      </c>
      <c r="P133" s="15">
        <f t="shared" si="25"/>
        <v>1096.1500000000001</v>
      </c>
      <c r="Q133" s="15">
        <f t="shared" si="26"/>
        <v>1096.1500000000001</v>
      </c>
      <c r="R133" s="15">
        <f t="shared" si="27"/>
        <v>1323.75</v>
      </c>
      <c r="S133" s="15">
        <f t="shared" si="28"/>
        <v>1323.75</v>
      </c>
      <c r="T133" s="18">
        <f t="shared" si="29"/>
        <v>4.9507219802888752E-3</v>
      </c>
      <c r="U133" s="18">
        <f t="shared" si="30"/>
        <v>4.9507219802888752E-3</v>
      </c>
      <c r="V133" s="18">
        <f t="shared" si="31"/>
        <v>3.1480110647913735E-2</v>
      </c>
      <c r="W133" s="18">
        <f t="shared" si="32"/>
        <v>3.1480110647913735E-2</v>
      </c>
      <c r="X133" s="18">
        <f t="shared" si="33"/>
        <v>-4.9507219802888969E-3</v>
      </c>
      <c r="Y133" s="18">
        <f t="shared" si="34"/>
        <v>3.1480110647913673E-2</v>
      </c>
      <c r="Z133" s="18">
        <f t="shared" si="35"/>
        <v>2.6529388667624776E-2</v>
      </c>
      <c r="AA133" s="18">
        <f t="shared" si="36"/>
        <v>1.3264694333812388E-2</v>
      </c>
    </row>
    <row r="134" spans="1:27">
      <c r="A134" s="11">
        <v>42199</v>
      </c>
      <c r="B134" s="12">
        <v>1091.8499999999999</v>
      </c>
      <c r="C134" s="12">
        <v>1318.4</v>
      </c>
      <c r="D134" s="9">
        <f t="shared" si="44"/>
        <v>-8.1884215917365138E-2</v>
      </c>
      <c r="E134" s="9">
        <f t="shared" si="37"/>
        <v>-7.9885120646311092E-2</v>
      </c>
      <c r="F134" s="9">
        <f t="shared" si="38"/>
        <v>6.5361802094194054E-3</v>
      </c>
      <c r="G134" s="9">
        <f t="shared" si="39"/>
        <v>-6.5178715175117433E-2</v>
      </c>
      <c r="H134" s="9">
        <f t="shared" si="40"/>
        <v>-9.4591526117504751E-2</v>
      </c>
      <c r="I134" s="9">
        <f t="shared" si="41"/>
        <v>-0.30585069673769322</v>
      </c>
      <c r="J134" s="3">
        <f t="shared" si="42"/>
        <v>-3.9228207818274704E-3</v>
      </c>
      <c r="K134" s="3">
        <f t="shared" si="42"/>
        <v>-4.0415486307836899E-3</v>
      </c>
      <c r="L134" s="15" t="str">
        <f t="shared" si="43"/>
        <v>Exit Trade</v>
      </c>
      <c r="M134" s="12">
        <v>-0.34035256899682576</v>
      </c>
      <c r="N134" s="15" t="str">
        <f t="shared" si="23"/>
        <v/>
      </c>
      <c r="O134" s="15" t="str">
        <f t="shared" si="24"/>
        <v>Exit Trade</v>
      </c>
      <c r="P134" s="15" t="str">
        <f t="shared" si="25"/>
        <v/>
      </c>
      <c r="Q134" s="15">
        <f t="shared" si="26"/>
        <v>1096.1500000000001</v>
      </c>
      <c r="R134" s="15" t="str">
        <f t="shared" si="27"/>
        <v/>
      </c>
      <c r="S134" s="15">
        <f t="shared" si="28"/>
        <v>1323.75</v>
      </c>
      <c r="T134" s="18" t="str">
        <f t="shared" si="29"/>
        <v/>
      </c>
      <c r="U134" s="18">
        <f t="shared" si="30"/>
        <v>4.9507219802888752E-3</v>
      </c>
      <c r="V134" s="18" t="str">
        <f t="shared" si="31"/>
        <v/>
      </c>
      <c r="W134" s="18">
        <f t="shared" si="32"/>
        <v>3.1480110647913735E-2</v>
      </c>
      <c r="X134" s="18" t="str">
        <f t="shared" si="33"/>
        <v/>
      </c>
      <c r="Y134" s="18" t="str">
        <f t="shared" si="34"/>
        <v/>
      </c>
      <c r="Z134" s="18" t="str">
        <f t="shared" si="35"/>
        <v/>
      </c>
      <c r="AA134" s="18" t="str">
        <f t="shared" si="36"/>
        <v/>
      </c>
    </row>
    <row r="135" spans="1:27">
      <c r="A135" s="11">
        <v>42200</v>
      </c>
      <c r="B135" s="12">
        <v>1096.7</v>
      </c>
      <c r="C135" s="12">
        <v>1340.15</v>
      </c>
      <c r="D135" s="9">
        <f t="shared" si="44"/>
        <v>-8.7065567228082466E-2</v>
      </c>
      <c r="E135" s="9">
        <f t="shared" si="37"/>
        <v>-8.0193712814258591E-2</v>
      </c>
      <c r="F135" s="9">
        <f t="shared" si="38"/>
        <v>6.6522347490301842E-3</v>
      </c>
      <c r="G135" s="9">
        <f t="shared" si="39"/>
        <v>-6.522618462894067E-2</v>
      </c>
      <c r="H135" s="9">
        <f t="shared" si="40"/>
        <v>-9.5161240999576513E-2</v>
      </c>
      <c r="I135" s="9">
        <f t="shared" si="41"/>
        <v>-1.0330144189252655</v>
      </c>
      <c r="J135" s="3">
        <f t="shared" si="42"/>
        <v>4.4420021065165885E-3</v>
      </c>
      <c r="K135" s="3">
        <f t="shared" si="42"/>
        <v>1.6497269417475726E-2</v>
      </c>
      <c r="L135" s="15" t="str">
        <f t="shared" si="43"/>
        <v/>
      </c>
      <c r="M135" s="12">
        <v>-0.34035256899682576</v>
      </c>
      <c r="N135" s="15" t="str">
        <f t="shared" si="23"/>
        <v/>
      </c>
      <c r="O135" s="15" t="str">
        <f t="shared" si="24"/>
        <v>Exit Trade</v>
      </c>
      <c r="P135" s="15" t="str">
        <f t="shared" si="25"/>
        <v/>
      </c>
      <c r="Q135" s="15">
        <f t="shared" si="26"/>
        <v>1096.1500000000001</v>
      </c>
      <c r="R135" s="15" t="str">
        <f t="shared" si="27"/>
        <v/>
      </c>
      <c r="S135" s="15">
        <f t="shared" si="28"/>
        <v>1323.75</v>
      </c>
      <c r="T135" s="18" t="str">
        <f t="shared" si="29"/>
        <v/>
      </c>
      <c r="U135" s="18">
        <f t="shared" si="30"/>
        <v>4.9507219802888752E-3</v>
      </c>
      <c r="V135" s="18" t="str">
        <f t="shared" si="31"/>
        <v/>
      </c>
      <c r="W135" s="18">
        <f t="shared" si="32"/>
        <v>3.1480110647913735E-2</v>
      </c>
      <c r="X135" s="18" t="str">
        <f t="shared" si="33"/>
        <v/>
      </c>
      <c r="Y135" s="18" t="str">
        <f t="shared" si="34"/>
        <v/>
      </c>
      <c r="Z135" s="18" t="str">
        <f t="shared" si="35"/>
        <v/>
      </c>
      <c r="AA135" s="18" t="str">
        <f t="shared" si="36"/>
        <v/>
      </c>
    </row>
    <row r="136" spans="1:27">
      <c r="A136" s="11">
        <v>42201</v>
      </c>
      <c r="B136" s="12">
        <v>1114.7</v>
      </c>
      <c r="C136" s="12">
        <v>1359.7</v>
      </c>
      <c r="D136" s="9">
        <f t="shared" si="44"/>
        <v>-8.6285096420788937E-2</v>
      </c>
      <c r="E136" s="9">
        <f t="shared" si="37"/>
        <v>-8.045358512724203E-2</v>
      </c>
      <c r="F136" s="9">
        <f t="shared" si="38"/>
        <v>6.7351042247634166E-3</v>
      </c>
      <c r="G136" s="9">
        <f t="shared" si="39"/>
        <v>-6.5299600621524345E-2</v>
      </c>
      <c r="H136" s="9">
        <f t="shared" si="40"/>
        <v>-9.5607569632959716E-2</v>
      </c>
      <c r="I136" s="9">
        <f t="shared" si="41"/>
        <v>-0.86583831503390718</v>
      </c>
      <c r="J136" s="3">
        <f t="shared" si="42"/>
        <v>1.641287498860217E-2</v>
      </c>
      <c r="K136" s="3">
        <f t="shared" si="42"/>
        <v>1.4587919262769058E-2</v>
      </c>
      <c r="L136" s="15" t="str">
        <f t="shared" si="43"/>
        <v/>
      </c>
      <c r="M136" s="12">
        <v>-0.34035256899682576</v>
      </c>
      <c r="N136" s="15" t="str">
        <f t="shared" si="23"/>
        <v/>
      </c>
      <c r="O136" s="15" t="str">
        <f t="shared" si="24"/>
        <v>Exit Trade</v>
      </c>
      <c r="P136" s="15" t="str">
        <f t="shared" si="25"/>
        <v/>
      </c>
      <c r="Q136" s="15">
        <f t="shared" si="26"/>
        <v>1096.1500000000001</v>
      </c>
      <c r="R136" s="15" t="str">
        <f t="shared" si="27"/>
        <v/>
      </c>
      <c r="S136" s="15">
        <f t="shared" si="28"/>
        <v>1323.75</v>
      </c>
      <c r="T136" s="18" t="str">
        <f t="shared" si="29"/>
        <v/>
      </c>
      <c r="U136" s="18">
        <f t="shared" si="30"/>
        <v>4.9507219802888752E-3</v>
      </c>
      <c r="V136" s="18" t="str">
        <f t="shared" si="31"/>
        <v/>
      </c>
      <c r="W136" s="18">
        <f t="shared" si="32"/>
        <v>3.1480110647913735E-2</v>
      </c>
      <c r="X136" s="18" t="str">
        <f t="shared" si="33"/>
        <v/>
      </c>
      <c r="Y136" s="18" t="str">
        <f t="shared" si="34"/>
        <v/>
      </c>
      <c r="Z136" s="18" t="str">
        <f t="shared" si="35"/>
        <v/>
      </c>
      <c r="AA136" s="18" t="str">
        <f t="shared" si="36"/>
        <v/>
      </c>
    </row>
    <row r="137" spans="1:27">
      <c r="A137" s="11">
        <v>42202</v>
      </c>
      <c r="B137" s="12">
        <v>1110.55</v>
      </c>
      <c r="C137" s="12">
        <v>1326.65</v>
      </c>
      <c r="D137" s="9">
        <f t="shared" si="44"/>
        <v>-7.7218244908238226E-2</v>
      </c>
      <c r="E137" s="9">
        <f t="shared" si="37"/>
        <v>-8.0540981969012257E-2</v>
      </c>
      <c r="F137" s="9">
        <f t="shared" si="38"/>
        <v>6.6732047675191128E-3</v>
      </c>
      <c r="G137" s="9">
        <f t="shared" si="39"/>
        <v>-6.5526271242094258E-2</v>
      </c>
      <c r="H137" s="9">
        <f t="shared" si="40"/>
        <v>-9.5555692695930255E-2</v>
      </c>
      <c r="I137" s="9">
        <f t="shared" si="41"/>
        <v>0.49792223924357709</v>
      </c>
      <c r="J137" s="3">
        <f t="shared" si="42"/>
        <v>-3.7229747914237828E-3</v>
      </c>
      <c r="K137" s="3">
        <f t="shared" si="42"/>
        <v>-2.430683238949765E-2</v>
      </c>
      <c r="L137" s="15" t="str">
        <f t="shared" si="43"/>
        <v>Exit Trade</v>
      </c>
      <c r="M137" s="12">
        <v>-0.34035256899682576</v>
      </c>
      <c r="N137" s="15" t="str">
        <f t="shared" si="23"/>
        <v/>
      </c>
      <c r="O137" s="15" t="str">
        <f t="shared" si="24"/>
        <v>Exit Trade</v>
      </c>
      <c r="P137" s="15" t="str">
        <f t="shared" si="25"/>
        <v/>
      </c>
      <c r="Q137" s="15">
        <f t="shared" si="26"/>
        <v>1096.1500000000001</v>
      </c>
      <c r="R137" s="15" t="str">
        <f t="shared" si="27"/>
        <v/>
      </c>
      <c r="S137" s="15">
        <f t="shared" si="28"/>
        <v>1323.75</v>
      </c>
      <c r="T137" s="18" t="str">
        <f t="shared" si="29"/>
        <v/>
      </c>
      <c r="U137" s="18">
        <f t="shared" si="30"/>
        <v>4.9507219802888752E-3</v>
      </c>
      <c r="V137" s="18" t="str">
        <f t="shared" si="31"/>
        <v/>
      </c>
      <c r="W137" s="18">
        <f t="shared" si="32"/>
        <v>3.1480110647913735E-2</v>
      </c>
      <c r="X137" s="18" t="str">
        <f t="shared" si="33"/>
        <v/>
      </c>
      <c r="Y137" s="18" t="str">
        <f t="shared" si="34"/>
        <v/>
      </c>
      <c r="Z137" s="18" t="str">
        <f t="shared" si="35"/>
        <v/>
      </c>
      <c r="AA137" s="18" t="str">
        <f t="shared" si="36"/>
        <v/>
      </c>
    </row>
    <row r="138" spans="1:27">
      <c r="A138" s="11">
        <v>42205</v>
      </c>
      <c r="B138" s="12">
        <v>1115.25</v>
      </c>
      <c r="C138" s="12">
        <v>1315.35</v>
      </c>
      <c r="D138" s="9">
        <f t="shared" si="44"/>
        <v>-7.1669097219125788E-2</v>
      </c>
      <c r="E138" s="9">
        <f t="shared" si="37"/>
        <v>-8.0623669553587227E-2</v>
      </c>
      <c r="F138" s="9">
        <f t="shared" si="38"/>
        <v>6.5417594408969599E-3</v>
      </c>
      <c r="G138" s="9">
        <f t="shared" si="39"/>
        <v>-6.5904710811569067E-2</v>
      </c>
      <c r="H138" s="9">
        <f t="shared" si="40"/>
        <v>-9.5342628295605386E-2</v>
      </c>
      <c r="I138" s="9">
        <f t="shared" si="41"/>
        <v>1.3688324089816502</v>
      </c>
      <c r="J138" s="3">
        <f t="shared" si="42"/>
        <v>4.2321372293008383E-3</v>
      </c>
      <c r="K138" s="3">
        <f t="shared" si="42"/>
        <v>-8.5176949459165423E-3</v>
      </c>
      <c r="L138" s="15" t="str">
        <f t="shared" si="43"/>
        <v>Enter Trade</v>
      </c>
      <c r="M138" s="12">
        <v>1.3688324089816502</v>
      </c>
      <c r="N138" s="15" t="str">
        <f t="shared" si="23"/>
        <v>Enter Trade</v>
      </c>
      <c r="O138" s="15" t="str">
        <f t="shared" si="24"/>
        <v>Enter Trade</v>
      </c>
      <c r="P138" s="15">
        <f t="shared" si="25"/>
        <v>1115.25</v>
      </c>
      <c r="Q138" s="15">
        <f t="shared" si="26"/>
        <v>1115.25</v>
      </c>
      <c r="R138" s="15">
        <f t="shared" si="27"/>
        <v>1315.35</v>
      </c>
      <c r="S138" s="15">
        <f t="shared" si="28"/>
        <v>1315.35</v>
      </c>
      <c r="T138" s="18">
        <f t="shared" si="29"/>
        <v>4.2321372293008383E-3</v>
      </c>
      <c r="U138" s="18">
        <f t="shared" si="30"/>
        <v>4.2321372293008383E-3</v>
      </c>
      <c r="V138" s="18">
        <f t="shared" si="31"/>
        <v>-8.5176949459165423E-3</v>
      </c>
      <c r="W138" s="18">
        <f t="shared" si="32"/>
        <v>-8.5176949459165423E-3</v>
      </c>
      <c r="X138" s="18" t="str">
        <f t="shared" si="33"/>
        <v/>
      </c>
      <c r="Y138" s="18" t="str">
        <f t="shared" si="34"/>
        <v/>
      </c>
      <c r="Z138" s="18" t="str">
        <f t="shared" si="35"/>
        <v/>
      </c>
      <c r="AA138" s="18" t="str">
        <f t="shared" si="36"/>
        <v/>
      </c>
    </row>
    <row r="139" spans="1:27">
      <c r="A139" s="11">
        <v>42206</v>
      </c>
      <c r="B139" s="12">
        <v>1098.05</v>
      </c>
      <c r="C139" s="12">
        <v>1311.6</v>
      </c>
      <c r="D139" s="9">
        <f t="shared" si="44"/>
        <v>-7.717929171777653E-2</v>
      </c>
      <c r="E139" s="9">
        <f t="shared" si="37"/>
        <v>-8.0719442814310302E-2</v>
      </c>
      <c r="F139" s="9">
        <f t="shared" si="38"/>
        <v>6.4666803343618271E-3</v>
      </c>
      <c r="G139" s="9">
        <f t="shared" si="39"/>
        <v>-6.6169412061996197E-2</v>
      </c>
      <c r="H139" s="9">
        <f t="shared" si="40"/>
        <v>-9.5269473566624407E-2</v>
      </c>
      <c r="I139" s="9">
        <f t="shared" si="41"/>
        <v>0.54744488879751263</v>
      </c>
      <c r="J139" s="3">
        <f t="shared" si="42"/>
        <v>-1.5422550997534226E-2</v>
      </c>
      <c r="K139" s="3">
        <f t="shared" si="42"/>
        <v>-2.8509522180408258E-3</v>
      </c>
      <c r="L139" s="15" t="str">
        <f t="shared" si="43"/>
        <v/>
      </c>
      <c r="M139" s="12">
        <v>1.3688324089816502</v>
      </c>
      <c r="N139" s="15" t="str">
        <f t="shared" si="23"/>
        <v/>
      </c>
      <c r="O139" s="15" t="str">
        <f t="shared" si="24"/>
        <v>Enter Trade</v>
      </c>
      <c r="P139" s="15" t="str">
        <f t="shared" si="25"/>
        <v/>
      </c>
      <c r="Q139" s="15">
        <f t="shared" si="26"/>
        <v>1115.25</v>
      </c>
      <c r="R139" s="15" t="str">
        <f t="shared" si="27"/>
        <v/>
      </c>
      <c r="S139" s="15">
        <f t="shared" si="28"/>
        <v>1315.35</v>
      </c>
      <c r="T139" s="18" t="str">
        <f t="shared" si="29"/>
        <v/>
      </c>
      <c r="U139" s="18">
        <f t="shared" si="30"/>
        <v>4.2321372293008383E-3</v>
      </c>
      <c r="V139" s="18" t="str">
        <f t="shared" si="31"/>
        <v/>
      </c>
      <c r="W139" s="18">
        <f t="shared" si="32"/>
        <v>-8.5176949459165423E-3</v>
      </c>
      <c r="X139" s="18" t="str">
        <f t="shared" si="33"/>
        <v/>
      </c>
      <c r="Y139" s="18" t="str">
        <f t="shared" si="34"/>
        <v/>
      </c>
      <c r="Z139" s="18" t="str">
        <f t="shared" si="35"/>
        <v/>
      </c>
      <c r="AA139" s="18" t="str">
        <f t="shared" si="36"/>
        <v/>
      </c>
    </row>
    <row r="140" spans="1:27">
      <c r="A140" s="11">
        <v>42207</v>
      </c>
      <c r="B140" s="12">
        <v>1114.4000000000001</v>
      </c>
      <c r="C140" s="12">
        <v>1345.75</v>
      </c>
      <c r="D140" s="9">
        <f t="shared" si="44"/>
        <v>-8.1923285071818383E-2</v>
      </c>
      <c r="E140" s="9">
        <f t="shared" si="37"/>
        <v>-8.1149387411383167E-2</v>
      </c>
      <c r="F140" s="9">
        <f t="shared" si="38"/>
        <v>6.0795392257482865E-3</v>
      </c>
      <c r="G140" s="9">
        <f t="shared" si="39"/>
        <v>-6.7470424153449518E-2</v>
      </c>
      <c r="H140" s="9">
        <f t="shared" si="40"/>
        <v>-9.4828350669316816E-2</v>
      </c>
      <c r="I140" s="9">
        <f t="shared" si="41"/>
        <v>-0.12729544652949626</v>
      </c>
      <c r="J140" s="3">
        <f t="shared" si="42"/>
        <v>1.4890032330039741E-2</v>
      </c>
      <c r="K140" s="3">
        <f t="shared" si="42"/>
        <v>2.6036901494358108E-2</v>
      </c>
      <c r="L140" s="15" t="str">
        <f t="shared" si="43"/>
        <v>Exit Trade</v>
      </c>
      <c r="M140" s="12">
        <v>-0.12729544652949626</v>
      </c>
      <c r="N140" s="15" t="str">
        <f t="shared" si="23"/>
        <v>Exit Trade</v>
      </c>
      <c r="O140" s="15" t="str">
        <f t="shared" si="24"/>
        <v>Exit Trade</v>
      </c>
      <c r="P140" s="15">
        <f t="shared" si="25"/>
        <v>1114.4000000000001</v>
      </c>
      <c r="Q140" s="15">
        <f t="shared" si="26"/>
        <v>1114.4000000000001</v>
      </c>
      <c r="R140" s="15">
        <f t="shared" si="27"/>
        <v>1345.75</v>
      </c>
      <c r="S140" s="15">
        <f t="shared" si="28"/>
        <v>1345.75</v>
      </c>
      <c r="T140" s="18">
        <f t="shared" si="29"/>
        <v>1.4890032330039741E-2</v>
      </c>
      <c r="U140" s="18">
        <f t="shared" si="30"/>
        <v>1.4890032330039741E-2</v>
      </c>
      <c r="V140" s="18">
        <f t="shared" si="31"/>
        <v>2.6036901494358108E-2</v>
      </c>
      <c r="W140" s="18">
        <f t="shared" si="32"/>
        <v>2.6036901494358108E-2</v>
      </c>
      <c r="X140" s="18">
        <f t="shared" si="33"/>
        <v>7.621609504594451E-4</v>
      </c>
      <c r="Y140" s="18">
        <f t="shared" si="34"/>
        <v>2.3111719314250934E-2</v>
      </c>
      <c r="Z140" s="18">
        <f t="shared" si="35"/>
        <v>2.3873880264710379E-2</v>
      </c>
      <c r="AA140" s="18">
        <f t="shared" si="36"/>
        <v>1.1936940132355189E-2</v>
      </c>
    </row>
    <row r="141" spans="1:27">
      <c r="A141" s="11">
        <v>42208</v>
      </c>
      <c r="B141" s="12">
        <v>1107.9000000000001</v>
      </c>
      <c r="C141" s="12">
        <v>1350.55</v>
      </c>
      <c r="D141" s="9">
        <f t="shared" si="44"/>
        <v>-8.6010104880802865E-2</v>
      </c>
      <c r="E141" s="9">
        <f t="shared" si="37"/>
        <v>-8.1817122665808997E-2</v>
      </c>
      <c r="F141" s="9">
        <f t="shared" si="38"/>
        <v>5.4200904038463633E-3</v>
      </c>
      <c r="G141" s="9">
        <f t="shared" si="39"/>
        <v>-6.9621919257154677E-2</v>
      </c>
      <c r="H141" s="9">
        <f t="shared" si="40"/>
        <v>-9.4012326074463318E-2</v>
      </c>
      <c r="I141" s="9">
        <f t="shared" si="41"/>
        <v>-0.77360005139735699</v>
      </c>
      <c r="J141" s="3">
        <f t="shared" si="42"/>
        <v>-5.8327351040918874E-3</v>
      </c>
      <c r="K141" s="3">
        <f t="shared" si="42"/>
        <v>3.5667843210105553E-3</v>
      </c>
      <c r="L141" s="15" t="str">
        <f t="shared" si="43"/>
        <v/>
      </c>
      <c r="M141" s="12">
        <v>-0.12729544652949626</v>
      </c>
      <c r="N141" s="15" t="str">
        <f t="shared" si="23"/>
        <v/>
      </c>
      <c r="O141" s="15" t="str">
        <f t="shared" si="24"/>
        <v>Exit Trade</v>
      </c>
      <c r="P141" s="15" t="str">
        <f t="shared" si="25"/>
        <v/>
      </c>
      <c r="Q141" s="15">
        <f t="shared" si="26"/>
        <v>1114.4000000000001</v>
      </c>
      <c r="R141" s="15" t="str">
        <f t="shared" si="27"/>
        <v/>
      </c>
      <c r="S141" s="15">
        <f t="shared" si="28"/>
        <v>1345.75</v>
      </c>
      <c r="T141" s="18" t="str">
        <f t="shared" si="29"/>
        <v/>
      </c>
      <c r="U141" s="18">
        <f t="shared" si="30"/>
        <v>1.4890032330039741E-2</v>
      </c>
      <c r="V141" s="18" t="str">
        <f t="shared" si="31"/>
        <v/>
      </c>
      <c r="W141" s="18">
        <f t="shared" si="32"/>
        <v>2.6036901494358108E-2</v>
      </c>
      <c r="X141" s="18" t="str">
        <f t="shared" si="33"/>
        <v/>
      </c>
      <c r="Y141" s="18" t="str">
        <f t="shared" si="34"/>
        <v/>
      </c>
      <c r="Z141" s="18" t="str">
        <f t="shared" si="35"/>
        <v/>
      </c>
      <c r="AA141" s="18" t="str">
        <f t="shared" si="36"/>
        <v/>
      </c>
    </row>
    <row r="142" spans="1:27">
      <c r="A142" s="11">
        <v>42209</v>
      </c>
      <c r="B142" s="12">
        <v>1107.8499999999999</v>
      </c>
      <c r="C142" s="12">
        <v>1358.75</v>
      </c>
      <c r="D142" s="9">
        <f t="shared" si="44"/>
        <v>-8.8658595061382212E-2</v>
      </c>
      <c r="E142" s="9">
        <f t="shared" si="37"/>
        <v>-8.2381169379217981E-2</v>
      </c>
      <c r="F142" s="9">
        <f t="shared" si="38"/>
        <v>5.2113944606234294E-3</v>
      </c>
      <c r="G142" s="9">
        <f t="shared" si="39"/>
        <v>-7.065553184281527E-2</v>
      </c>
      <c r="H142" s="9">
        <f t="shared" si="40"/>
        <v>-9.4106806915620692E-2</v>
      </c>
      <c r="I142" s="9">
        <f t="shared" si="41"/>
        <v>-1.204557768481274</v>
      </c>
      <c r="J142" s="3">
        <f t="shared" si="42"/>
        <v>-4.5130426934002972E-5</v>
      </c>
      <c r="K142" s="3">
        <f t="shared" si="42"/>
        <v>6.0716004590722636E-3</v>
      </c>
      <c r="L142" s="15" t="str">
        <f t="shared" si="43"/>
        <v/>
      </c>
      <c r="M142" s="12">
        <v>-0.12729544652949626</v>
      </c>
      <c r="N142" s="15" t="str">
        <f t="shared" si="23"/>
        <v/>
      </c>
      <c r="O142" s="15" t="str">
        <f t="shared" si="24"/>
        <v>Exit Trade</v>
      </c>
      <c r="P142" s="15" t="str">
        <f t="shared" si="25"/>
        <v/>
      </c>
      <c r="Q142" s="15">
        <f t="shared" si="26"/>
        <v>1114.4000000000001</v>
      </c>
      <c r="R142" s="15" t="str">
        <f t="shared" si="27"/>
        <v/>
      </c>
      <c r="S142" s="15">
        <f t="shared" si="28"/>
        <v>1345.75</v>
      </c>
      <c r="T142" s="18" t="str">
        <f t="shared" si="29"/>
        <v/>
      </c>
      <c r="U142" s="18">
        <f t="shared" si="30"/>
        <v>1.4890032330039741E-2</v>
      </c>
      <c r="V142" s="18" t="str">
        <f t="shared" si="31"/>
        <v/>
      </c>
      <c r="W142" s="18">
        <f t="shared" si="32"/>
        <v>2.6036901494358108E-2</v>
      </c>
      <c r="X142" s="18" t="str">
        <f t="shared" si="33"/>
        <v/>
      </c>
      <c r="Y142" s="18" t="str">
        <f t="shared" si="34"/>
        <v/>
      </c>
      <c r="Z142" s="18" t="str">
        <f t="shared" si="35"/>
        <v/>
      </c>
      <c r="AA142" s="18" t="str">
        <f t="shared" si="36"/>
        <v/>
      </c>
    </row>
    <row r="143" spans="1:27">
      <c r="A143" s="11">
        <v>42212</v>
      </c>
      <c r="B143" s="12">
        <v>1095.8499999999999</v>
      </c>
      <c r="C143" s="12">
        <v>1336</v>
      </c>
      <c r="D143" s="9">
        <f t="shared" si="44"/>
        <v>-8.6055346172335997E-2</v>
      </c>
      <c r="E143" s="9">
        <f t="shared" si="37"/>
        <v>-8.2510916971251805E-2</v>
      </c>
      <c r="F143" s="9">
        <f t="shared" si="38"/>
        <v>5.2540534204234025E-3</v>
      </c>
      <c r="G143" s="9">
        <f t="shared" si="39"/>
        <v>-7.0689296775299143E-2</v>
      </c>
      <c r="H143" s="9">
        <f t="shared" si="40"/>
        <v>-9.4332537167204467E-2</v>
      </c>
      <c r="I143" s="9">
        <f t="shared" si="41"/>
        <v>-0.67460851983468451</v>
      </c>
      <c r="J143" s="3">
        <f t="shared" si="42"/>
        <v>-1.0831791307487477E-2</v>
      </c>
      <c r="K143" s="3">
        <f t="shared" si="42"/>
        <v>-1.6743330266789327E-2</v>
      </c>
      <c r="L143" s="15" t="str">
        <f t="shared" si="43"/>
        <v/>
      </c>
      <c r="M143" s="12">
        <v>-0.12729544652949626</v>
      </c>
      <c r="N143" s="15" t="str">
        <f t="shared" si="23"/>
        <v/>
      </c>
      <c r="O143" s="15" t="str">
        <f t="shared" si="24"/>
        <v>Exit Trade</v>
      </c>
      <c r="P143" s="15" t="str">
        <f t="shared" si="25"/>
        <v/>
      </c>
      <c r="Q143" s="15">
        <f t="shared" si="26"/>
        <v>1114.4000000000001</v>
      </c>
      <c r="R143" s="15" t="str">
        <f t="shared" si="27"/>
        <v/>
      </c>
      <c r="S143" s="15">
        <f t="shared" si="28"/>
        <v>1345.75</v>
      </c>
      <c r="T143" s="18" t="str">
        <f t="shared" si="29"/>
        <v/>
      </c>
      <c r="U143" s="18">
        <f t="shared" si="30"/>
        <v>1.4890032330039741E-2</v>
      </c>
      <c r="V143" s="18" t="str">
        <f t="shared" si="31"/>
        <v/>
      </c>
      <c r="W143" s="18">
        <f t="shared" si="32"/>
        <v>2.6036901494358108E-2</v>
      </c>
      <c r="X143" s="18" t="str">
        <f t="shared" si="33"/>
        <v/>
      </c>
      <c r="Y143" s="18" t="str">
        <f t="shared" si="34"/>
        <v/>
      </c>
      <c r="Z143" s="18" t="str">
        <f t="shared" si="35"/>
        <v/>
      </c>
      <c r="AA143" s="18" t="str">
        <f t="shared" si="36"/>
        <v/>
      </c>
    </row>
    <row r="144" spans="1:27">
      <c r="A144" s="11">
        <v>42213</v>
      </c>
      <c r="B144" s="12">
        <v>1108.5</v>
      </c>
      <c r="C144" s="12">
        <v>1304.4000000000001</v>
      </c>
      <c r="D144" s="9">
        <f t="shared" si="44"/>
        <v>-7.0675092683412433E-2</v>
      </c>
      <c r="E144" s="9">
        <f t="shared" si="37"/>
        <v>-8.2359938180282588E-2</v>
      </c>
      <c r="F144" s="9">
        <f t="shared" si="38"/>
        <v>5.5291259389408879E-3</v>
      </c>
      <c r="G144" s="9">
        <f t="shared" si="39"/>
        <v>-6.9919404817665592E-2</v>
      </c>
      <c r="H144" s="9">
        <f t="shared" si="40"/>
        <v>-9.4800471542899584E-2</v>
      </c>
      <c r="I144" s="9">
        <f t="shared" si="41"/>
        <v>2.1133259806175451</v>
      </c>
      <c r="J144" s="3">
        <f t="shared" si="42"/>
        <v>1.1543550668430982E-2</v>
      </c>
      <c r="K144" s="3">
        <f t="shared" si="42"/>
        <v>-2.3652694610778374E-2</v>
      </c>
      <c r="L144" s="15" t="str">
        <f t="shared" si="43"/>
        <v>Enter Trade</v>
      </c>
      <c r="M144" s="12">
        <v>2.1133259806175451</v>
      </c>
      <c r="N144" s="15" t="str">
        <f t="shared" ref="N144:N207" si="45">IF(M144&lt;&gt;M143,L144,"")</f>
        <v>Enter Trade</v>
      </c>
      <c r="O144" s="15" t="str">
        <f t="shared" ref="O144:O207" si="46">IF(M144&lt;&gt;M143,N144,O143)</f>
        <v>Enter Trade</v>
      </c>
      <c r="P144" s="15">
        <f t="shared" ref="P144:P207" si="47">IF(OR(N144="Enter Trade",N144="Exit Trade"),B144,"")</f>
        <v>1108.5</v>
      </c>
      <c r="Q144" s="15">
        <f t="shared" ref="Q144:Q207" si="48">IF(M144&lt;&gt;M143,P144,Q143)</f>
        <v>1108.5</v>
      </c>
      <c r="R144" s="15">
        <f t="shared" ref="R144:R207" si="49">IF(OR(N144="Enter Trade",N144="Exit Trade"),C144,"")</f>
        <v>1304.4000000000001</v>
      </c>
      <c r="S144" s="15">
        <f t="shared" ref="S144:S207" si="50">IF(M144&lt;&gt;M143,R144,S143)</f>
        <v>1304.4000000000001</v>
      </c>
      <c r="T144" s="18">
        <f t="shared" ref="T144:T207" si="51">IF(OR(N144="Enter Trade",N144="Exit Trade"),J144,"")</f>
        <v>1.1543550668430982E-2</v>
      </c>
      <c r="U144" s="18">
        <f t="shared" ref="U144:U207" si="52">IF(M144&lt;&gt;M143,T144,U143)</f>
        <v>1.1543550668430982E-2</v>
      </c>
      <c r="V144" s="18">
        <f t="shared" ref="V144:V207" si="53">IF(OR(N144="Enter Trade",N144="Exit Trade"),K144,"")</f>
        <v>-2.3652694610778374E-2</v>
      </c>
      <c r="W144" s="18">
        <f t="shared" ref="W144:W207" si="54">IF(M144&lt;&gt;M143,V144,W143)</f>
        <v>-2.3652694610778374E-2</v>
      </c>
      <c r="X144" s="18" t="str">
        <f t="shared" si="33"/>
        <v/>
      </c>
      <c r="Y144" s="18" t="str">
        <f t="shared" si="34"/>
        <v/>
      </c>
      <c r="Z144" s="18" t="str">
        <f t="shared" si="35"/>
        <v/>
      </c>
      <c r="AA144" s="18" t="str">
        <f t="shared" si="36"/>
        <v/>
      </c>
    </row>
    <row r="145" spans="1:27">
      <c r="A145" s="11">
        <v>42214</v>
      </c>
      <c r="B145" s="12">
        <v>1108.3499999999999</v>
      </c>
      <c r="C145" s="12">
        <v>1312.05</v>
      </c>
      <c r="D145" s="9">
        <f t="shared" si="44"/>
        <v>-7.327345996660789E-2</v>
      </c>
      <c r="E145" s="9">
        <f t="shared" si="37"/>
        <v>-8.2220038760328226E-2</v>
      </c>
      <c r="F145" s="9">
        <f t="shared" si="38"/>
        <v>5.7073320638919324E-3</v>
      </c>
      <c r="G145" s="9">
        <f t="shared" si="39"/>
        <v>-6.9378541616571379E-2</v>
      </c>
      <c r="H145" s="9">
        <f t="shared" si="40"/>
        <v>-9.5061535904085073E-2</v>
      </c>
      <c r="I145" s="9">
        <f t="shared" si="41"/>
        <v>1.5675588337187978</v>
      </c>
      <c r="J145" s="3">
        <f t="shared" si="42"/>
        <v>-1.3531799729372211E-4</v>
      </c>
      <c r="K145" s="3">
        <f t="shared" si="42"/>
        <v>5.8647654093835194E-3</v>
      </c>
      <c r="L145" s="15" t="str">
        <f t="shared" si="43"/>
        <v>Enter Trade</v>
      </c>
      <c r="M145" s="12">
        <v>2.1133259806175451</v>
      </c>
      <c r="N145" s="15" t="str">
        <f t="shared" si="45"/>
        <v/>
      </c>
      <c r="O145" s="15" t="str">
        <f t="shared" si="46"/>
        <v>Enter Trade</v>
      </c>
      <c r="P145" s="15" t="str">
        <f t="shared" si="47"/>
        <v/>
      </c>
      <c r="Q145" s="15">
        <f t="shared" si="48"/>
        <v>1108.5</v>
      </c>
      <c r="R145" s="15" t="str">
        <f t="shared" si="49"/>
        <v/>
      </c>
      <c r="S145" s="15">
        <f t="shared" si="50"/>
        <v>1304.4000000000001</v>
      </c>
      <c r="T145" s="18" t="str">
        <f t="shared" si="51"/>
        <v/>
      </c>
      <c r="U145" s="18">
        <f t="shared" si="52"/>
        <v>1.1543550668430982E-2</v>
      </c>
      <c r="V145" s="18" t="str">
        <f t="shared" si="53"/>
        <v/>
      </c>
      <c r="W145" s="18">
        <f t="shared" si="54"/>
        <v>-2.3652694610778374E-2</v>
      </c>
      <c r="X145" s="18" t="str">
        <f t="shared" si="33"/>
        <v/>
      </c>
      <c r="Y145" s="18" t="str">
        <f t="shared" si="34"/>
        <v/>
      </c>
      <c r="Z145" s="18" t="str">
        <f t="shared" si="35"/>
        <v/>
      </c>
      <c r="AA145" s="18" t="str">
        <f t="shared" si="36"/>
        <v/>
      </c>
    </row>
    <row r="146" spans="1:27">
      <c r="A146" s="11">
        <v>42215</v>
      </c>
      <c r="B146" s="12">
        <v>1110.55</v>
      </c>
      <c r="C146" s="12">
        <v>1335.8</v>
      </c>
      <c r="D146" s="9">
        <f t="shared" si="44"/>
        <v>-8.0203322678027614E-2</v>
      </c>
      <c r="E146" s="9">
        <f t="shared" si="37"/>
        <v>-8.2375537156222936E-2</v>
      </c>
      <c r="F146" s="9">
        <f t="shared" si="38"/>
        <v>5.581164764866222E-3</v>
      </c>
      <c r="G146" s="9">
        <f t="shared" si="39"/>
        <v>-6.9817916435273936E-2</v>
      </c>
      <c r="H146" s="9">
        <f t="shared" si="40"/>
        <v>-9.4933157877171936E-2</v>
      </c>
      <c r="I146" s="9">
        <f t="shared" si="41"/>
        <v>0.38920450653411043</v>
      </c>
      <c r="J146" s="3">
        <f t="shared" si="42"/>
        <v>1.9849325574051932E-3</v>
      </c>
      <c r="K146" s="3">
        <f t="shared" si="42"/>
        <v>1.8101444304713998E-2</v>
      </c>
      <c r="L146" s="15" t="str">
        <f t="shared" si="43"/>
        <v>Exit Trade</v>
      </c>
      <c r="M146" s="12">
        <v>0.38920450653411043</v>
      </c>
      <c r="N146" s="15" t="str">
        <f t="shared" si="45"/>
        <v>Exit Trade</v>
      </c>
      <c r="O146" s="15" t="str">
        <f t="shared" si="46"/>
        <v>Exit Trade</v>
      </c>
      <c r="P146" s="15">
        <f t="shared" si="47"/>
        <v>1110.55</v>
      </c>
      <c r="Q146" s="15">
        <f t="shared" si="48"/>
        <v>1110.55</v>
      </c>
      <c r="R146" s="15">
        <f t="shared" si="49"/>
        <v>1335.8</v>
      </c>
      <c r="S146" s="15">
        <f t="shared" si="50"/>
        <v>1335.8</v>
      </c>
      <c r="T146" s="18">
        <f t="shared" si="51"/>
        <v>1.9849325574051932E-3</v>
      </c>
      <c r="U146" s="18">
        <f t="shared" si="52"/>
        <v>1.9849325574051932E-3</v>
      </c>
      <c r="V146" s="18">
        <f t="shared" si="53"/>
        <v>1.8101444304713998E-2</v>
      </c>
      <c r="W146" s="18">
        <f t="shared" si="54"/>
        <v>1.8101444304713998E-2</v>
      </c>
      <c r="X146" s="18">
        <f t="shared" si="33"/>
        <v>-1.8493459630131159E-3</v>
      </c>
      <c r="Y146" s="18">
        <f t="shared" si="34"/>
        <v>2.4072370438515733E-2</v>
      </c>
      <c r="Z146" s="18">
        <f t="shared" si="35"/>
        <v>2.2223024475502617E-2</v>
      </c>
      <c r="AA146" s="18">
        <f t="shared" si="36"/>
        <v>1.1111512237751309E-2</v>
      </c>
    </row>
    <row r="147" spans="1:27">
      <c r="A147" s="11">
        <v>42216</v>
      </c>
      <c r="B147" s="12">
        <v>1111.6500000000001</v>
      </c>
      <c r="C147" s="12">
        <v>1340.4</v>
      </c>
      <c r="D147" s="9">
        <f t="shared" si="44"/>
        <v>-8.1266346840786055E-2</v>
      </c>
      <c r="E147" s="9">
        <f t="shared" si="37"/>
        <v>-8.244211414134027E-2</v>
      </c>
      <c r="F147" s="9">
        <f t="shared" si="38"/>
        <v>5.5546798868520257E-3</v>
      </c>
      <c r="G147" s="9">
        <f t="shared" si="39"/>
        <v>-6.9944084395923214E-2</v>
      </c>
      <c r="H147" s="9">
        <f t="shared" si="40"/>
        <v>-9.4940143886757325E-2</v>
      </c>
      <c r="I147" s="9">
        <f t="shared" si="41"/>
        <v>0.21167147783570134</v>
      </c>
      <c r="J147" s="3">
        <f t="shared" si="42"/>
        <v>9.9050020260243706E-4</v>
      </c>
      <c r="K147" s="3">
        <f t="shared" si="42"/>
        <v>3.4436292858213329E-3</v>
      </c>
      <c r="L147" s="15" t="str">
        <f t="shared" si="43"/>
        <v>Exit Trade</v>
      </c>
      <c r="M147" s="12">
        <v>0.38920450653411043</v>
      </c>
      <c r="N147" s="15" t="str">
        <f t="shared" si="45"/>
        <v/>
      </c>
      <c r="O147" s="15" t="str">
        <f t="shared" si="46"/>
        <v>Exit Trade</v>
      </c>
      <c r="P147" s="15" t="str">
        <f t="shared" si="47"/>
        <v/>
      </c>
      <c r="Q147" s="15">
        <f t="shared" si="48"/>
        <v>1110.55</v>
      </c>
      <c r="R147" s="15" t="str">
        <f t="shared" si="49"/>
        <v/>
      </c>
      <c r="S147" s="15">
        <f t="shared" si="50"/>
        <v>1335.8</v>
      </c>
      <c r="T147" s="18" t="str">
        <f t="shared" si="51"/>
        <v/>
      </c>
      <c r="U147" s="18">
        <f t="shared" si="52"/>
        <v>1.9849325574051932E-3</v>
      </c>
      <c r="V147" s="18" t="str">
        <f t="shared" si="53"/>
        <v/>
      </c>
      <c r="W147" s="18">
        <f t="shared" si="54"/>
        <v>1.8101444304713998E-2</v>
      </c>
      <c r="X147" s="18" t="str">
        <f t="shared" si="33"/>
        <v/>
      </c>
      <c r="Y147" s="18" t="str">
        <f t="shared" si="34"/>
        <v/>
      </c>
      <c r="Z147" s="18" t="str">
        <f t="shared" si="35"/>
        <v/>
      </c>
      <c r="AA147" s="18" t="str">
        <f t="shared" si="36"/>
        <v/>
      </c>
    </row>
    <row r="148" spans="1:27">
      <c r="A148" s="11">
        <v>42219</v>
      </c>
      <c r="B148" s="12">
        <v>1095.4000000000001</v>
      </c>
      <c r="C148" s="12">
        <v>1324.35</v>
      </c>
      <c r="D148" s="9">
        <f t="shared" si="44"/>
        <v>-8.2430039282188172E-2</v>
      </c>
      <c r="E148" s="9">
        <f t="shared" si="37"/>
        <v>-8.2378963945715977E-2</v>
      </c>
      <c r="F148" s="9">
        <f t="shared" si="38"/>
        <v>5.5432983819754629E-3</v>
      </c>
      <c r="G148" s="9">
        <f t="shared" si="39"/>
        <v>-6.9906542586271186E-2</v>
      </c>
      <c r="H148" s="9">
        <f t="shared" si="40"/>
        <v>-9.4851385305160768E-2</v>
      </c>
      <c r="I148" s="9">
        <f t="shared" si="41"/>
        <v>-9.2138890878165711E-3</v>
      </c>
      <c r="J148" s="3">
        <f t="shared" si="42"/>
        <v>-1.4617910313497953E-2</v>
      </c>
      <c r="K148" s="3">
        <f t="shared" si="42"/>
        <v>-1.1974037600716339E-2</v>
      </c>
      <c r="L148" s="15" t="str">
        <f t="shared" si="43"/>
        <v>Exit Trade</v>
      </c>
      <c r="M148" s="12">
        <v>0.38920450653411043</v>
      </c>
      <c r="N148" s="15" t="str">
        <f t="shared" si="45"/>
        <v/>
      </c>
      <c r="O148" s="15" t="str">
        <f t="shared" si="46"/>
        <v>Exit Trade</v>
      </c>
      <c r="P148" s="15" t="str">
        <f t="shared" si="47"/>
        <v/>
      </c>
      <c r="Q148" s="15">
        <f t="shared" si="48"/>
        <v>1110.55</v>
      </c>
      <c r="R148" s="15" t="str">
        <f t="shared" si="49"/>
        <v/>
      </c>
      <c r="S148" s="15">
        <f t="shared" si="50"/>
        <v>1335.8</v>
      </c>
      <c r="T148" s="18" t="str">
        <f t="shared" si="51"/>
        <v/>
      </c>
      <c r="U148" s="18">
        <f t="shared" si="52"/>
        <v>1.9849325574051932E-3</v>
      </c>
      <c r="V148" s="18" t="str">
        <f t="shared" si="53"/>
        <v/>
      </c>
      <c r="W148" s="18">
        <f t="shared" si="54"/>
        <v>1.8101444304713998E-2</v>
      </c>
      <c r="X148" s="18" t="str">
        <f t="shared" si="33"/>
        <v/>
      </c>
      <c r="Y148" s="18" t="str">
        <f t="shared" si="34"/>
        <v/>
      </c>
      <c r="Z148" s="18" t="str">
        <f t="shared" si="35"/>
        <v/>
      </c>
      <c r="AA148" s="18" t="str">
        <f t="shared" si="36"/>
        <v/>
      </c>
    </row>
    <row r="149" spans="1:27">
      <c r="A149" s="11">
        <v>42220</v>
      </c>
      <c r="B149" s="12">
        <v>1086.45</v>
      </c>
      <c r="C149" s="12">
        <v>1302.45</v>
      </c>
      <c r="D149" s="9">
        <f t="shared" si="44"/>
        <v>-7.8751315821963416E-2</v>
      </c>
      <c r="E149" s="9">
        <f t="shared" si="37"/>
        <v>-8.2106884597170901E-2</v>
      </c>
      <c r="F149" s="9">
        <f t="shared" si="38"/>
        <v>5.5132810495892616E-3</v>
      </c>
      <c r="G149" s="9">
        <f t="shared" si="39"/>
        <v>-6.9702002235595056E-2</v>
      </c>
      <c r="H149" s="9">
        <f t="shared" si="40"/>
        <v>-9.4511766958746746E-2</v>
      </c>
      <c r="I149" s="9">
        <f t="shared" si="41"/>
        <v>0.60863372373470315</v>
      </c>
      <c r="J149" s="3">
        <f t="shared" si="42"/>
        <v>-8.1705313127625016E-3</v>
      </c>
      <c r="K149" s="3">
        <f t="shared" si="42"/>
        <v>-1.6536414089930809E-2</v>
      </c>
      <c r="L149" s="15" t="str">
        <f t="shared" si="43"/>
        <v/>
      </c>
      <c r="M149" s="12">
        <v>0.38920450653411043</v>
      </c>
      <c r="N149" s="15" t="str">
        <f t="shared" si="45"/>
        <v/>
      </c>
      <c r="O149" s="15" t="str">
        <f t="shared" si="46"/>
        <v>Exit Trade</v>
      </c>
      <c r="P149" s="15" t="str">
        <f t="shared" si="47"/>
        <v/>
      </c>
      <c r="Q149" s="15">
        <f t="shared" si="48"/>
        <v>1110.55</v>
      </c>
      <c r="R149" s="15" t="str">
        <f t="shared" si="49"/>
        <v/>
      </c>
      <c r="S149" s="15">
        <f t="shared" si="50"/>
        <v>1335.8</v>
      </c>
      <c r="T149" s="18" t="str">
        <f t="shared" si="51"/>
        <v/>
      </c>
      <c r="U149" s="18">
        <f t="shared" si="52"/>
        <v>1.9849325574051932E-3</v>
      </c>
      <c r="V149" s="18" t="str">
        <f t="shared" si="53"/>
        <v/>
      </c>
      <c r="W149" s="18">
        <f t="shared" si="54"/>
        <v>1.8101444304713998E-2</v>
      </c>
      <c r="X149" s="18" t="str">
        <f t="shared" si="33"/>
        <v/>
      </c>
      <c r="Y149" s="18" t="str">
        <f t="shared" si="34"/>
        <v/>
      </c>
      <c r="Z149" s="18" t="str">
        <f t="shared" si="35"/>
        <v/>
      </c>
      <c r="AA149" s="18" t="str">
        <f t="shared" si="36"/>
        <v/>
      </c>
    </row>
    <row r="150" spans="1:27">
      <c r="A150" s="11">
        <v>42221</v>
      </c>
      <c r="B150" s="12">
        <v>1092.2</v>
      </c>
      <c r="C150" s="12">
        <v>1302.45</v>
      </c>
      <c r="D150" s="9">
        <f t="shared" si="44"/>
        <v>-7.6458887878835813E-2</v>
      </c>
      <c r="E150" s="9">
        <f t="shared" si="37"/>
        <v>-8.1686095480991025E-2</v>
      </c>
      <c r="F150" s="9">
        <f t="shared" si="38"/>
        <v>5.4438185957006438E-3</v>
      </c>
      <c r="G150" s="9">
        <f t="shared" si="39"/>
        <v>-6.9437503640664575E-2</v>
      </c>
      <c r="H150" s="9">
        <f t="shared" si="40"/>
        <v>-9.3934687321317475E-2</v>
      </c>
      <c r="I150" s="9">
        <f t="shared" si="41"/>
        <v>0.96020973334480619</v>
      </c>
      <c r="J150" s="3">
        <f t="shared" si="42"/>
        <v>5.2924662892908092E-3</v>
      </c>
      <c r="K150" s="3">
        <f t="shared" si="42"/>
        <v>0</v>
      </c>
      <c r="L150" s="15" t="str">
        <f t="shared" si="43"/>
        <v/>
      </c>
      <c r="M150" s="12">
        <v>0.38920450653411043</v>
      </c>
      <c r="N150" s="15" t="str">
        <f t="shared" si="45"/>
        <v/>
      </c>
      <c r="O150" s="15" t="str">
        <f t="shared" si="46"/>
        <v>Exit Trade</v>
      </c>
      <c r="P150" s="15" t="str">
        <f t="shared" si="47"/>
        <v/>
      </c>
      <c r="Q150" s="15">
        <f t="shared" si="48"/>
        <v>1110.55</v>
      </c>
      <c r="R150" s="15" t="str">
        <f t="shared" si="49"/>
        <v/>
      </c>
      <c r="S150" s="15">
        <f t="shared" si="50"/>
        <v>1335.8</v>
      </c>
      <c r="T150" s="18" t="str">
        <f t="shared" si="51"/>
        <v/>
      </c>
      <c r="U150" s="18">
        <f t="shared" si="52"/>
        <v>1.9849325574051932E-3</v>
      </c>
      <c r="V150" s="18" t="str">
        <f t="shared" si="53"/>
        <v/>
      </c>
      <c r="W150" s="18">
        <f t="shared" si="54"/>
        <v>1.8101444304713998E-2</v>
      </c>
      <c r="X150" s="18" t="str">
        <f t="shared" si="33"/>
        <v/>
      </c>
      <c r="Y150" s="18" t="str">
        <f t="shared" si="34"/>
        <v/>
      </c>
      <c r="Z150" s="18" t="str">
        <f t="shared" si="35"/>
        <v/>
      </c>
      <c r="AA150" s="18" t="str">
        <f t="shared" si="36"/>
        <v/>
      </c>
    </row>
    <row r="151" spans="1:27">
      <c r="A151" s="11">
        <v>42222</v>
      </c>
      <c r="B151" s="12">
        <v>1095.95</v>
      </c>
      <c r="C151" s="12">
        <v>1303.8499999999999</v>
      </c>
      <c r="D151" s="9">
        <f t="shared" si="44"/>
        <v>-7.5436890343102914E-2</v>
      </c>
      <c r="E151" s="9">
        <f t="shared" si="37"/>
        <v>-8.1215982840461026E-2</v>
      </c>
      <c r="F151" s="9">
        <f t="shared" si="38"/>
        <v>5.3503271048829116E-3</v>
      </c>
      <c r="G151" s="9">
        <f t="shared" si="39"/>
        <v>-6.9177746854474476E-2</v>
      </c>
      <c r="H151" s="9">
        <f t="shared" si="40"/>
        <v>-9.3254218826447577E-2</v>
      </c>
      <c r="I151" s="9">
        <f t="shared" si="41"/>
        <v>1.0801381642785717</v>
      </c>
      <c r="J151" s="3">
        <f t="shared" si="42"/>
        <v>3.4334370994323384E-3</v>
      </c>
      <c r="K151" s="3">
        <f t="shared" si="42"/>
        <v>1.0748973089177039E-3</v>
      </c>
      <c r="L151" s="15" t="str">
        <f t="shared" si="43"/>
        <v/>
      </c>
      <c r="M151" s="12">
        <v>0.38920450653411043</v>
      </c>
      <c r="N151" s="15" t="str">
        <f t="shared" si="45"/>
        <v/>
      </c>
      <c r="O151" s="15" t="str">
        <f t="shared" si="46"/>
        <v>Exit Trade</v>
      </c>
      <c r="P151" s="15" t="str">
        <f t="shared" si="47"/>
        <v/>
      </c>
      <c r="Q151" s="15">
        <f t="shared" si="48"/>
        <v>1110.55</v>
      </c>
      <c r="R151" s="15" t="str">
        <f t="shared" si="49"/>
        <v/>
      </c>
      <c r="S151" s="15">
        <f t="shared" si="50"/>
        <v>1335.8</v>
      </c>
      <c r="T151" s="18" t="str">
        <f t="shared" si="51"/>
        <v/>
      </c>
      <c r="U151" s="18">
        <f t="shared" si="52"/>
        <v>1.9849325574051932E-3</v>
      </c>
      <c r="V151" s="18" t="str">
        <f t="shared" si="53"/>
        <v/>
      </c>
      <c r="W151" s="18">
        <f t="shared" si="54"/>
        <v>1.8101444304713998E-2</v>
      </c>
      <c r="X151" s="18" t="str">
        <f t="shared" si="33"/>
        <v/>
      </c>
      <c r="Y151" s="18" t="str">
        <f t="shared" si="34"/>
        <v/>
      </c>
      <c r="Z151" s="18" t="str">
        <f t="shared" si="35"/>
        <v/>
      </c>
      <c r="AA151" s="18" t="str">
        <f t="shared" si="36"/>
        <v/>
      </c>
    </row>
    <row r="152" spans="1:27">
      <c r="A152" s="11">
        <v>42223</v>
      </c>
      <c r="B152" s="12">
        <v>1092.6500000000001</v>
      </c>
      <c r="C152" s="12">
        <v>1298.45</v>
      </c>
      <c r="D152" s="9">
        <f t="shared" si="44"/>
        <v>-7.4944160631413015E-2</v>
      </c>
      <c r="E152" s="9">
        <f t="shared" si="37"/>
        <v>-8.0934344680547679E-2</v>
      </c>
      <c r="F152" s="9">
        <f t="shared" si="38"/>
        <v>5.4531529074303715E-3</v>
      </c>
      <c r="G152" s="9">
        <f t="shared" si="39"/>
        <v>-6.8664750638829347E-2</v>
      </c>
      <c r="H152" s="9">
        <f t="shared" si="40"/>
        <v>-9.3203938722266011E-2</v>
      </c>
      <c r="I152" s="9">
        <f t="shared" si="41"/>
        <v>1.0984808515038234</v>
      </c>
      <c r="J152" s="3">
        <f t="shared" si="42"/>
        <v>-3.0110862721839083E-3</v>
      </c>
      <c r="K152" s="3">
        <f t="shared" si="42"/>
        <v>-4.1415807033016562E-3</v>
      </c>
      <c r="L152" s="15" t="str">
        <f t="shared" si="43"/>
        <v/>
      </c>
      <c r="M152" s="12">
        <v>0.38920450653411043</v>
      </c>
      <c r="N152" s="15" t="str">
        <f t="shared" si="45"/>
        <v/>
      </c>
      <c r="O152" s="15" t="str">
        <f t="shared" si="46"/>
        <v>Exit Trade</v>
      </c>
      <c r="P152" s="15" t="str">
        <f t="shared" si="47"/>
        <v/>
      </c>
      <c r="Q152" s="15">
        <f t="shared" si="48"/>
        <v>1110.55</v>
      </c>
      <c r="R152" s="15" t="str">
        <f t="shared" si="49"/>
        <v/>
      </c>
      <c r="S152" s="15">
        <f t="shared" si="50"/>
        <v>1335.8</v>
      </c>
      <c r="T152" s="18" t="str">
        <f t="shared" si="51"/>
        <v/>
      </c>
      <c r="U152" s="18">
        <f t="shared" si="52"/>
        <v>1.9849325574051932E-3</v>
      </c>
      <c r="V152" s="18" t="str">
        <f t="shared" si="53"/>
        <v/>
      </c>
      <c r="W152" s="18">
        <f t="shared" si="54"/>
        <v>1.8101444304713998E-2</v>
      </c>
      <c r="X152" s="18" t="str">
        <f t="shared" si="33"/>
        <v/>
      </c>
      <c r="Y152" s="18" t="str">
        <f t="shared" si="34"/>
        <v/>
      </c>
      <c r="Z152" s="18" t="str">
        <f t="shared" si="35"/>
        <v/>
      </c>
      <c r="AA152" s="18" t="str">
        <f t="shared" si="36"/>
        <v/>
      </c>
    </row>
    <row r="153" spans="1:27">
      <c r="A153" s="11">
        <v>42226</v>
      </c>
      <c r="B153" s="12">
        <v>1094.6500000000001</v>
      </c>
      <c r="C153" s="12">
        <v>1305.5</v>
      </c>
      <c r="D153" s="9">
        <f t="shared" si="44"/>
        <v>-7.6501594760517197E-2</v>
      </c>
      <c r="E153" s="9">
        <f t="shared" si="37"/>
        <v>-8.0646367052381374E-2</v>
      </c>
      <c r="F153" s="9">
        <f t="shared" si="38"/>
        <v>5.4514643856571838E-3</v>
      </c>
      <c r="G153" s="9">
        <f t="shared" si="39"/>
        <v>-6.838057218465271E-2</v>
      </c>
      <c r="H153" s="9">
        <f t="shared" si="40"/>
        <v>-9.2912161920110037E-2</v>
      </c>
      <c r="I153" s="9">
        <f t="shared" si="41"/>
        <v>0.76030438771077413</v>
      </c>
      <c r="J153" s="3">
        <f t="shared" si="42"/>
        <v>1.8304123003706583E-3</v>
      </c>
      <c r="K153" s="3">
        <f t="shared" si="42"/>
        <v>5.4295506180445565E-3</v>
      </c>
      <c r="L153" s="15" t="str">
        <f t="shared" si="43"/>
        <v/>
      </c>
      <c r="M153" s="12">
        <v>0.38920450653411043</v>
      </c>
      <c r="N153" s="15" t="str">
        <f t="shared" si="45"/>
        <v/>
      </c>
      <c r="O153" s="15" t="str">
        <f t="shared" si="46"/>
        <v>Exit Trade</v>
      </c>
      <c r="P153" s="15" t="str">
        <f t="shared" si="47"/>
        <v/>
      </c>
      <c r="Q153" s="15">
        <f t="shared" si="48"/>
        <v>1110.55</v>
      </c>
      <c r="R153" s="15" t="str">
        <f t="shared" si="49"/>
        <v/>
      </c>
      <c r="S153" s="15">
        <f t="shared" si="50"/>
        <v>1335.8</v>
      </c>
      <c r="T153" s="18" t="str">
        <f t="shared" si="51"/>
        <v/>
      </c>
      <c r="U153" s="18">
        <f t="shared" si="52"/>
        <v>1.9849325574051932E-3</v>
      </c>
      <c r="V153" s="18" t="str">
        <f t="shared" si="53"/>
        <v/>
      </c>
      <c r="W153" s="18">
        <f t="shared" si="54"/>
        <v>1.8101444304713998E-2</v>
      </c>
      <c r="X153" s="18" t="str">
        <f t="shared" ref="X153:X216" si="55">IF(AND(O152="Enter Trade",O153="Exit Trade",U152&gt;W152),1-Q153/Q152,IF(AND(O152="Enter Trade",O153="Exit Trade",U152&lt;W152),Q153/Q152-1,""))</f>
        <v/>
      </c>
      <c r="Y153" s="18" t="str">
        <f t="shared" ref="Y153:Y216" si="56">IF(AND(O152="Enter Trade",O153="Exit Trade",U152&gt;W152),S153/S152-1,IF(AND(O152="Enter Trade",O153="Exit Trade",U152&lt;W152),1-S153/S152,""))</f>
        <v/>
      </c>
      <c r="Z153" s="18" t="str">
        <f t="shared" ref="Z153:Z216" si="57">IF(AND(X153&lt;&gt;"",Y153&lt;&gt;""),(X153+Y153),"")</f>
        <v/>
      </c>
      <c r="AA153" s="18" t="str">
        <f t="shared" ref="AA153:AA216" si="58">IF(AND(X153&lt;&gt;"",Y153&lt;&gt;""),(X153+Y153)/2,"")</f>
        <v/>
      </c>
    </row>
    <row r="154" spans="1:27">
      <c r="A154" s="11">
        <v>42227</v>
      </c>
      <c r="B154" s="12">
        <v>1094.7</v>
      </c>
      <c r="C154" s="12">
        <v>1290.6500000000001</v>
      </c>
      <c r="D154" s="9">
        <f t="shared" si="44"/>
        <v>-7.1513367654619506E-2</v>
      </c>
      <c r="E154" s="9">
        <f t="shared" si="37"/>
        <v>-8.0212469196198705E-2</v>
      </c>
      <c r="F154" s="9">
        <f t="shared" si="38"/>
        <v>5.6462198245864305E-3</v>
      </c>
      <c r="G154" s="9">
        <f t="shared" si="39"/>
        <v>-6.7508474590879233E-2</v>
      </c>
      <c r="H154" s="9">
        <f t="shared" si="40"/>
        <v>-9.2916463801518176E-2</v>
      </c>
      <c r="I154" s="9">
        <f t="shared" si="41"/>
        <v>1.5406948032202028</v>
      </c>
      <c r="J154" s="3">
        <f t="shared" si="42"/>
        <v>4.5676700315127687E-5</v>
      </c>
      <c r="K154" s="3">
        <f t="shared" si="42"/>
        <v>-1.1374952125622298E-2</v>
      </c>
      <c r="L154" s="15" t="str">
        <f t="shared" si="43"/>
        <v>Enter Trade</v>
      </c>
      <c r="M154" s="12">
        <v>1.5406948032202028</v>
      </c>
      <c r="N154" s="15" t="str">
        <f t="shared" si="45"/>
        <v>Enter Trade</v>
      </c>
      <c r="O154" s="15" t="str">
        <f t="shared" si="46"/>
        <v>Enter Trade</v>
      </c>
      <c r="P154" s="15">
        <f t="shared" si="47"/>
        <v>1094.7</v>
      </c>
      <c r="Q154" s="15">
        <f t="shared" si="48"/>
        <v>1094.7</v>
      </c>
      <c r="R154" s="15">
        <f t="shared" si="49"/>
        <v>1290.6500000000001</v>
      </c>
      <c r="S154" s="15">
        <f t="shared" si="50"/>
        <v>1290.6500000000001</v>
      </c>
      <c r="T154" s="18">
        <f t="shared" si="51"/>
        <v>4.5676700315127687E-5</v>
      </c>
      <c r="U154" s="18">
        <f t="shared" si="52"/>
        <v>4.5676700315127687E-5</v>
      </c>
      <c r="V154" s="18">
        <f t="shared" si="53"/>
        <v>-1.1374952125622298E-2</v>
      </c>
      <c r="W154" s="18">
        <f t="shared" si="54"/>
        <v>-1.1374952125622298E-2</v>
      </c>
      <c r="X154" s="18" t="str">
        <f t="shared" si="55"/>
        <v/>
      </c>
      <c r="Y154" s="18" t="str">
        <f t="shared" si="56"/>
        <v/>
      </c>
      <c r="Z154" s="18" t="str">
        <f t="shared" si="57"/>
        <v/>
      </c>
      <c r="AA154" s="18" t="str">
        <f t="shared" si="58"/>
        <v/>
      </c>
    </row>
    <row r="155" spans="1:27">
      <c r="A155" s="11">
        <v>42228</v>
      </c>
      <c r="B155" s="12">
        <v>1070.45</v>
      </c>
      <c r="C155" s="12">
        <v>1261.95</v>
      </c>
      <c r="D155" s="9">
        <f t="shared" si="44"/>
        <v>-7.1475761470425919E-2</v>
      </c>
      <c r="E155" s="9">
        <f t="shared" si="37"/>
        <v>-7.9889621489005219E-2</v>
      </c>
      <c r="F155" s="9">
        <f t="shared" si="38"/>
        <v>5.8628497757074339E-3</v>
      </c>
      <c r="G155" s="9">
        <f t="shared" si="39"/>
        <v>-6.6698209493663493E-2</v>
      </c>
      <c r="H155" s="9">
        <f t="shared" si="40"/>
        <v>-9.3081033484346945E-2</v>
      </c>
      <c r="I155" s="9">
        <f t="shared" si="41"/>
        <v>1.4351143796045929</v>
      </c>
      <c r="J155" s="3">
        <f t="shared" si="42"/>
        <v>-2.2152187814012972E-2</v>
      </c>
      <c r="K155" s="3">
        <f t="shared" si="42"/>
        <v>-2.2236857397435434E-2</v>
      </c>
      <c r="L155" s="15" t="str">
        <f t="shared" si="43"/>
        <v>Enter Trade</v>
      </c>
      <c r="M155" s="12">
        <v>1.5406948032202028</v>
      </c>
      <c r="N155" s="15" t="str">
        <f t="shared" si="45"/>
        <v/>
      </c>
      <c r="O155" s="15" t="str">
        <f t="shared" si="46"/>
        <v>Enter Trade</v>
      </c>
      <c r="P155" s="15" t="str">
        <f t="shared" si="47"/>
        <v/>
      </c>
      <c r="Q155" s="15">
        <f t="shared" si="48"/>
        <v>1094.7</v>
      </c>
      <c r="R155" s="15" t="str">
        <f t="shared" si="49"/>
        <v/>
      </c>
      <c r="S155" s="15">
        <f t="shared" si="50"/>
        <v>1290.6500000000001</v>
      </c>
      <c r="T155" s="18" t="str">
        <f t="shared" si="51"/>
        <v/>
      </c>
      <c r="U155" s="18">
        <f t="shared" si="52"/>
        <v>4.5676700315127687E-5</v>
      </c>
      <c r="V155" s="18" t="str">
        <f t="shared" si="53"/>
        <v/>
      </c>
      <c r="W155" s="18">
        <f t="shared" si="54"/>
        <v>-1.1374952125622298E-2</v>
      </c>
      <c r="X155" s="18" t="str">
        <f t="shared" si="55"/>
        <v/>
      </c>
      <c r="Y155" s="18" t="str">
        <f t="shared" si="56"/>
        <v/>
      </c>
      <c r="Z155" s="18" t="str">
        <f t="shared" si="57"/>
        <v/>
      </c>
      <c r="AA155" s="18" t="str">
        <f t="shared" si="58"/>
        <v/>
      </c>
    </row>
    <row r="156" spans="1:27">
      <c r="A156" s="11">
        <v>42229</v>
      </c>
      <c r="B156" s="12">
        <v>1077.55</v>
      </c>
      <c r="C156" s="12">
        <v>1256.95</v>
      </c>
      <c r="D156" s="9">
        <f t="shared" si="44"/>
        <v>-6.6880571061924549E-2</v>
      </c>
      <c r="E156" s="9">
        <f t="shared" si="37"/>
        <v>-7.9305541868287963E-2</v>
      </c>
      <c r="F156" s="9">
        <f t="shared" si="38"/>
        <v>6.2572658966492259E-3</v>
      </c>
      <c r="G156" s="9">
        <f t="shared" si="39"/>
        <v>-6.522669360082721E-2</v>
      </c>
      <c r="H156" s="9">
        <f t="shared" si="40"/>
        <v>-9.3384390135748716E-2</v>
      </c>
      <c r="I156" s="9">
        <f t="shared" si="41"/>
        <v>1.9856868817125068</v>
      </c>
      <c r="J156" s="3">
        <f t="shared" si="42"/>
        <v>6.632724555093567E-3</v>
      </c>
      <c r="K156" s="3">
        <f t="shared" si="42"/>
        <v>-3.9621221126035101E-3</v>
      </c>
      <c r="L156" s="15" t="str">
        <f t="shared" si="43"/>
        <v>Enter Trade</v>
      </c>
      <c r="M156" s="12">
        <v>1.5406948032202028</v>
      </c>
      <c r="N156" s="15" t="str">
        <f t="shared" si="45"/>
        <v/>
      </c>
      <c r="O156" s="15" t="str">
        <f t="shared" si="46"/>
        <v>Enter Trade</v>
      </c>
      <c r="P156" s="15" t="str">
        <f t="shared" si="47"/>
        <v/>
      </c>
      <c r="Q156" s="15">
        <f t="shared" si="48"/>
        <v>1094.7</v>
      </c>
      <c r="R156" s="15" t="str">
        <f t="shared" si="49"/>
        <v/>
      </c>
      <c r="S156" s="15">
        <f t="shared" si="50"/>
        <v>1290.6500000000001</v>
      </c>
      <c r="T156" s="18" t="str">
        <f t="shared" si="51"/>
        <v/>
      </c>
      <c r="U156" s="18">
        <f t="shared" si="52"/>
        <v>4.5676700315127687E-5</v>
      </c>
      <c r="V156" s="18" t="str">
        <f t="shared" si="53"/>
        <v/>
      </c>
      <c r="W156" s="18">
        <f t="shared" si="54"/>
        <v>-1.1374952125622298E-2</v>
      </c>
      <c r="X156" s="18" t="str">
        <f t="shared" si="55"/>
        <v/>
      </c>
      <c r="Y156" s="18" t="str">
        <f t="shared" si="56"/>
        <v/>
      </c>
      <c r="Z156" s="18" t="str">
        <f t="shared" si="57"/>
        <v/>
      </c>
      <c r="AA156" s="18" t="str">
        <f t="shared" si="58"/>
        <v/>
      </c>
    </row>
    <row r="157" spans="1:27">
      <c r="A157" s="11">
        <v>42230</v>
      </c>
      <c r="B157" s="12">
        <v>1101.8</v>
      </c>
      <c r="C157" s="12">
        <v>1299.95</v>
      </c>
      <c r="D157" s="9">
        <f t="shared" si="44"/>
        <v>-7.1823880314382915E-2</v>
      </c>
      <c r="E157" s="9">
        <f t="shared" si="37"/>
        <v>-7.8760770306808461E-2</v>
      </c>
      <c r="F157" s="9">
        <f t="shared" si="38"/>
        <v>6.169988473044616E-3</v>
      </c>
      <c r="G157" s="9">
        <f t="shared" si="39"/>
        <v>-6.4878296242458069E-2</v>
      </c>
      <c r="H157" s="9">
        <f t="shared" si="40"/>
        <v>-9.2643244371158853E-2</v>
      </c>
      <c r="I157" s="9">
        <f t="shared" si="41"/>
        <v>1.1242954541538224</v>
      </c>
      <c r="J157" s="3">
        <f t="shared" si="42"/>
        <v>2.2504756159806971E-2</v>
      </c>
      <c r="K157" s="3">
        <f t="shared" si="42"/>
        <v>3.4209793547873818E-2</v>
      </c>
      <c r="L157" s="15" t="str">
        <f t="shared" si="43"/>
        <v/>
      </c>
      <c r="M157" s="12">
        <v>1.5406948032202028</v>
      </c>
      <c r="N157" s="15" t="str">
        <f t="shared" si="45"/>
        <v/>
      </c>
      <c r="O157" s="15" t="str">
        <f t="shared" si="46"/>
        <v>Enter Trade</v>
      </c>
      <c r="P157" s="15" t="str">
        <f t="shared" si="47"/>
        <v/>
      </c>
      <c r="Q157" s="15">
        <f t="shared" si="48"/>
        <v>1094.7</v>
      </c>
      <c r="R157" s="15" t="str">
        <f t="shared" si="49"/>
        <v/>
      </c>
      <c r="S157" s="15">
        <f t="shared" si="50"/>
        <v>1290.6500000000001</v>
      </c>
      <c r="T157" s="18" t="str">
        <f t="shared" si="51"/>
        <v/>
      </c>
      <c r="U157" s="18">
        <f t="shared" si="52"/>
        <v>4.5676700315127687E-5</v>
      </c>
      <c r="V157" s="18" t="str">
        <f t="shared" si="53"/>
        <v/>
      </c>
      <c r="W157" s="18">
        <f t="shared" si="54"/>
        <v>-1.1374952125622298E-2</v>
      </c>
      <c r="X157" s="18" t="str">
        <f t="shared" si="55"/>
        <v/>
      </c>
      <c r="Y157" s="18" t="str">
        <f t="shared" si="56"/>
        <v/>
      </c>
      <c r="Z157" s="18" t="str">
        <f t="shared" si="57"/>
        <v/>
      </c>
      <c r="AA157" s="18" t="str">
        <f t="shared" si="58"/>
        <v/>
      </c>
    </row>
    <row r="158" spans="1:27">
      <c r="A158" s="11">
        <v>42233</v>
      </c>
      <c r="B158" s="12">
        <v>1091.5</v>
      </c>
      <c r="C158" s="12">
        <v>1279.5999999999999</v>
      </c>
      <c r="D158" s="9">
        <f t="shared" si="44"/>
        <v>-6.905049136691141E-2</v>
      </c>
      <c r="E158" s="9">
        <f t="shared" si="37"/>
        <v>-7.8230631002176795E-2</v>
      </c>
      <c r="F158" s="9">
        <f t="shared" si="38"/>
        <v>6.3013070945991505E-3</v>
      </c>
      <c r="G158" s="9">
        <f t="shared" si="39"/>
        <v>-6.4052690039328702E-2</v>
      </c>
      <c r="H158" s="9">
        <f t="shared" si="40"/>
        <v>-9.2408571965024888E-2</v>
      </c>
      <c r="I158" s="9">
        <f t="shared" si="41"/>
        <v>1.4568627583844758</v>
      </c>
      <c r="J158" s="3">
        <f t="shared" si="42"/>
        <v>-9.3483390815029543E-3</v>
      </c>
      <c r="K158" s="3">
        <f t="shared" si="42"/>
        <v>-1.5654448248009642E-2</v>
      </c>
      <c r="L158" s="15" t="str">
        <f t="shared" si="43"/>
        <v>Enter Trade</v>
      </c>
      <c r="M158" s="12">
        <v>1.5406948032202028</v>
      </c>
      <c r="N158" s="15" t="str">
        <f t="shared" si="45"/>
        <v/>
      </c>
      <c r="O158" s="15" t="str">
        <f t="shared" si="46"/>
        <v>Enter Trade</v>
      </c>
      <c r="P158" s="15" t="str">
        <f t="shared" si="47"/>
        <v/>
      </c>
      <c r="Q158" s="15">
        <f t="shared" si="48"/>
        <v>1094.7</v>
      </c>
      <c r="R158" s="15" t="str">
        <f t="shared" si="49"/>
        <v/>
      </c>
      <c r="S158" s="15">
        <f t="shared" si="50"/>
        <v>1290.6500000000001</v>
      </c>
      <c r="T158" s="18" t="str">
        <f t="shared" si="51"/>
        <v/>
      </c>
      <c r="U158" s="18">
        <f t="shared" si="52"/>
        <v>4.5676700315127687E-5</v>
      </c>
      <c r="V158" s="18" t="str">
        <f t="shared" si="53"/>
        <v/>
      </c>
      <c r="W158" s="18">
        <f t="shared" si="54"/>
        <v>-1.1374952125622298E-2</v>
      </c>
      <c r="X158" s="18" t="str">
        <f t="shared" si="55"/>
        <v/>
      </c>
      <c r="Y158" s="18" t="str">
        <f t="shared" si="56"/>
        <v/>
      </c>
      <c r="Z158" s="18" t="str">
        <f t="shared" si="57"/>
        <v/>
      </c>
      <c r="AA158" s="18" t="str">
        <f t="shared" si="58"/>
        <v/>
      </c>
    </row>
    <row r="159" spans="1:27">
      <c r="A159" s="11">
        <v>42234</v>
      </c>
      <c r="B159" s="12">
        <v>1086.3499999999999</v>
      </c>
      <c r="C159" s="12">
        <v>1266.0999999999999</v>
      </c>
      <c r="D159" s="9">
        <f t="shared" si="44"/>
        <v>-6.649824009146979E-2</v>
      </c>
      <c r="E159" s="9">
        <f t="shared" si="37"/>
        <v>-7.7445264508664999E-2</v>
      </c>
      <c r="F159" s="9">
        <f t="shared" si="38"/>
        <v>6.2442160061826563E-3</v>
      </c>
      <c r="G159" s="9">
        <f t="shared" si="39"/>
        <v>-6.3395778494754029E-2</v>
      </c>
      <c r="H159" s="9">
        <f t="shared" si="40"/>
        <v>-9.1494750522575968E-2</v>
      </c>
      <c r="I159" s="9">
        <f t="shared" si="41"/>
        <v>1.753146336762871</v>
      </c>
      <c r="J159" s="3">
        <f t="shared" si="42"/>
        <v>-4.7182775996336152E-3</v>
      </c>
      <c r="K159" s="3">
        <f t="shared" si="42"/>
        <v>-1.0550171928727729E-2</v>
      </c>
      <c r="L159" s="15" t="str">
        <f t="shared" si="43"/>
        <v>Enter Trade</v>
      </c>
      <c r="M159" s="12">
        <v>1.5406948032202028</v>
      </c>
      <c r="N159" s="15" t="str">
        <f t="shared" si="45"/>
        <v/>
      </c>
      <c r="O159" s="15" t="str">
        <f t="shared" si="46"/>
        <v>Enter Trade</v>
      </c>
      <c r="P159" s="15" t="str">
        <f t="shared" si="47"/>
        <v/>
      </c>
      <c r="Q159" s="15">
        <f t="shared" si="48"/>
        <v>1094.7</v>
      </c>
      <c r="R159" s="15" t="str">
        <f t="shared" si="49"/>
        <v/>
      </c>
      <c r="S159" s="15">
        <f t="shared" si="50"/>
        <v>1290.6500000000001</v>
      </c>
      <c r="T159" s="18" t="str">
        <f t="shared" si="51"/>
        <v/>
      </c>
      <c r="U159" s="18">
        <f t="shared" si="52"/>
        <v>4.5676700315127687E-5</v>
      </c>
      <c r="V159" s="18" t="str">
        <f t="shared" si="53"/>
        <v/>
      </c>
      <c r="W159" s="18">
        <f t="shared" si="54"/>
        <v>-1.1374952125622298E-2</v>
      </c>
      <c r="X159" s="18" t="str">
        <f t="shared" si="55"/>
        <v/>
      </c>
      <c r="Y159" s="18" t="str">
        <f t="shared" si="56"/>
        <v/>
      </c>
      <c r="Z159" s="18" t="str">
        <f t="shared" si="57"/>
        <v/>
      </c>
      <c r="AA159" s="18" t="str">
        <f t="shared" si="58"/>
        <v/>
      </c>
    </row>
    <row r="160" spans="1:27">
      <c r="A160" s="11">
        <v>42235</v>
      </c>
      <c r="B160" s="12">
        <v>1081.8499999999999</v>
      </c>
      <c r="C160" s="12">
        <v>1256.3</v>
      </c>
      <c r="D160" s="9">
        <f t="shared" si="44"/>
        <v>-6.4926310359519124E-2</v>
      </c>
      <c r="E160" s="9">
        <f t="shared" ref="E160:E223" si="59">AVERAGE(D131:D160)</f>
        <v>-7.6886482136774612E-2</v>
      </c>
      <c r="F160" s="9">
        <f t="shared" ref="F160:F223" si="60">STDEV(D131:D160)</f>
        <v>6.5916821373894676E-3</v>
      </c>
      <c r="G160" s="9">
        <f t="shared" ref="G160:G223" si="61">E160+2.25*F160</f>
        <v>-6.2055197327648311E-2</v>
      </c>
      <c r="H160" s="9">
        <f t="shared" ref="H160:H223" si="62">E160-2.25*F160</f>
        <v>-9.1717766945900919E-2</v>
      </c>
      <c r="I160" s="9">
        <f t="shared" ref="I160:I223" si="63">(D160-E160)/F160</f>
        <v>1.8144339377978753</v>
      </c>
      <c r="J160" s="3">
        <f t="shared" ref="J160:K223" si="64">(B160-B159)/B159</f>
        <v>-4.1423114097666504E-3</v>
      </c>
      <c r="K160" s="3">
        <f t="shared" si="64"/>
        <v>-7.7403048732327265E-3</v>
      </c>
      <c r="L160" s="15" t="str">
        <f t="shared" ref="L160:L223" si="65">IF(ABS(I160)&gt;1.25,"Enter Trade",IF(ABS(I160)&lt;0.5,"Exit Trade",""))</f>
        <v>Enter Trade</v>
      </c>
      <c r="M160" s="12">
        <v>1.5406948032202028</v>
      </c>
      <c r="N160" s="15" t="str">
        <f t="shared" si="45"/>
        <v/>
      </c>
      <c r="O160" s="15" t="str">
        <f t="shared" si="46"/>
        <v>Enter Trade</v>
      </c>
      <c r="P160" s="15" t="str">
        <f t="shared" si="47"/>
        <v/>
      </c>
      <c r="Q160" s="15">
        <f t="shared" si="48"/>
        <v>1094.7</v>
      </c>
      <c r="R160" s="15" t="str">
        <f t="shared" si="49"/>
        <v/>
      </c>
      <c r="S160" s="15">
        <f t="shared" si="50"/>
        <v>1290.6500000000001</v>
      </c>
      <c r="T160" s="18" t="str">
        <f t="shared" si="51"/>
        <v/>
      </c>
      <c r="U160" s="18">
        <f t="shared" si="52"/>
        <v>4.5676700315127687E-5</v>
      </c>
      <c r="V160" s="18" t="str">
        <f t="shared" si="53"/>
        <v/>
      </c>
      <c r="W160" s="18">
        <f t="shared" si="54"/>
        <v>-1.1374952125622298E-2</v>
      </c>
      <c r="X160" s="18" t="str">
        <f t="shared" si="55"/>
        <v/>
      </c>
      <c r="Y160" s="18" t="str">
        <f t="shared" si="56"/>
        <v/>
      </c>
      <c r="Z160" s="18" t="str">
        <f t="shared" si="57"/>
        <v/>
      </c>
      <c r="AA160" s="18" t="str">
        <f t="shared" si="58"/>
        <v/>
      </c>
    </row>
    <row r="161" spans="1:27">
      <c r="A161" s="11">
        <v>42236</v>
      </c>
      <c r="B161" s="12">
        <v>1074.7</v>
      </c>
      <c r="C161" s="12">
        <v>1249.9000000000001</v>
      </c>
      <c r="D161" s="9">
        <f t="shared" si="44"/>
        <v>-6.5588019182689611E-2</v>
      </c>
      <c r="E161" s="9">
        <f t="shared" si="59"/>
        <v>-7.6473415839625233E-2</v>
      </c>
      <c r="F161" s="9">
        <f t="shared" si="60"/>
        <v>6.9017705917533518E-3</v>
      </c>
      <c r="G161" s="9">
        <f t="shared" si="61"/>
        <v>-6.0944432008180192E-2</v>
      </c>
      <c r="H161" s="9">
        <f t="shared" si="62"/>
        <v>-9.2002399671070267E-2</v>
      </c>
      <c r="I161" s="9">
        <f t="shared" si="63"/>
        <v>1.5771889998694169</v>
      </c>
      <c r="J161" s="3">
        <f t="shared" si="64"/>
        <v>-6.6090493136755227E-3</v>
      </c>
      <c r="K161" s="3">
        <f t="shared" si="64"/>
        <v>-5.0943246039957526E-3</v>
      </c>
      <c r="L161" s="15" t="str">
        <f t="shared" si="65"/>
        <v>Enter Trade</v>
      </c>
      <c r="M161" s="12">
        <v>1.5406948032202028</v>
      </c>
      <c r="N161" s="15" t="str">
        <f t="shared" si="45"/>
        <v/>
      </c>
      <c r="O161" s="15" t="str">
        <f t="shared" si="46"/>
        <v>Enter Trade</v>
      </c>
      <c r="P161" s="15" t="str">
        <f t="shared" si="47"/>
        <v/>
      </c>
      <c r="Q161" s="15">
        <f t="shared" si="48"/>
        <v>1094.7</v>
      </c>
      <c r="R161" s="15" t="str">
        <f t="shared" si="49"/>
        <v/>
      </c>
      <c r="S161" s="15">
        <f t="shared" si="50"/>
        <v>1290.6500000000001</v>
      </c>
      <c r="T161" s="18" t="str">
        <f t="shared" si="51"/>
        <v/>
      </c>
      <c r="U161" s="18">
        <f t="shared" si="52"/>
        <v>4.5676700315127687E-5</v>
      </c>
      <c r="V161" s="18" t="str">
        <f t="shared" si="53"/>
        <v/>
      </c>
      <c r="W161" s="18">
        <f t="shared" si="54"/>
        <v>-1.1374952125622298E-2</v>
      </c>
      <c r="X161" s="18" t="str">
        <f t="shared" si="55"/>
        <v/>
      </c>
      <c r="Y161" s="18" t="str">
        <f t="shared" si="56"/>
        <v/>
      </c>
      <c r="Z161" s="18" t="str">
        <f t="shared" si="57"/>
        <v/>
      </c>
      <c r="AA161" s="18" t="str">
        <f t="shared" si="58"/>
        <v/>
      </c>
    </row>
    <row r="162" spans="1:27">
      <c r="A162" s="11">
        <v>42237</v>
      </c>
      <c r="B162" s="12">
        <v>1061.3</v>
      </c>
      <c r="C162" s="12">
        <v>1228.3499999999999</v>
      </c>
      <c r="D162" s="9">
        <f t="shared" si="44"/>
        <v>-6.3483965939541531E-2</v>
      </c>
      <c r="E162" s="9">
        <f t="shared" si="59"/>
        <v>-7.623555159489552E-2</v>
      </c>
      <c r="F162" s="9">
        <f t="shared" si="60"/>
        <v>7.2258238574178565E-3</v>
      </c>
      <c r="G162" s="9">
        <f t="shared" si="61"/>
        <v>-5.9977447915705348E-2</v>
      </c>
      <c r="H162" s="9">
        <f t="shared" si="62"/>
        <v>-9.2493655274085693E-2</v>
      </c>
      <c r="I162" s="9">
        <f t="shared" si="63"/>
        <v>1.7647241210098858</v>
      </c>
      <c r="J162" s="3">
        <f t="shared" si="64"/>
        <v>-1.2468595887224427E-2</v>
      </c>
      <c r="K162" s="3">
        <f t="shared" si="64"/>
        <v>-1.7241379310344973E-2</v>
      </c>
      <c r="L162" s="15" t="str">
        <f t="shared" si="65"/>
        <v>Enter Trade</v>
      </c>
      <c r="M162" s="12">
        <v>1.5406948032202028</v>
      </c>
      <c r="N162" s="15" t="str">
        <f t="shared" si="45"/>
        <v/>
      </c>
      <c r="O162" s="15" t="str">
        <f t="shared" si="46"/>
        <v>Enter Trade</v>
      </c>
      <c r="P162" s="15" t="str">
        <f t="shared" si="47"/>
        <v/>
      </c>
      <c r="Q162" s="15">
        <f t="shared" si="48"/>
        <v>1094.7</v>
      </c>
      <c r="R162" s="15" t="str">
        <f t="shared" si="49"/>
        <v/>
      </c>
      <c r="S162" s="15">
        <f t="shared" si="50"/>
        <v>1290.6500000000001</v>
      </c>
      <c r="T162" s="18" t="str">
        <f t="shared" si="51"/>
        <v/>
      </c>
      <c r="U162" s="18">
        <f t="shared" si="52"/>
        <v>4.5676700315127687E-5</v>
      </c>
      <c r="V162" s="18" t="str">
        <f t="shared" si="53"/>
        <v/>
      </c>
      <c r="W162" s="18">
        <f t="shared" si="54"/>
        <v>-1.1374952125622298E-2</v>
      </c>
      <c r="X162" s="18" t="str">
        <f t="shared" si="55"/>
        <v/>
      </c>
      <c r="Y162" s="18" t="str">
        <f t="shared" si="56"/>
        <v/>
      </c>
      <c r="Z162" s="18" t="str">
        <f t="shared" si="57"/>
        <v/>
      </c>
      <c r="AA162" s="18" t="str">
        <f t="shared" si="58"/>
        <v/>
      </c>
    </row>
    <row r="163" spans="1:27">
      <c r="A163" s="11">
        <v>42240</v>
      </c>
      <c r="B163" s="12">
        <v>1019.05</v>
      </c>
      <c r="C163" s="12">
        <v>1167.75</v>
      </c>
      <c r="D163" s="9">
        <f t="shared" si="44"/>
        <v>-5.9154382639000753E-2</v>
      </c>
      <c r="E163" s="9">
        <f t="shared" si="59"/>
        <v>-7.5476164852168542E-2</v>
      </c>
      <c r="F163" s="9">
        <f t="shared" si="60"/>
        <v>7.7817973461950163E-3</v>
      </c>
      <c r="G163" s="9">
        <f t="shared" si="61"/>
        <v>-5.7967120823229759E-2</v>
      </c>
      <c r="H163" s="9">
        <f t="shared" si="62"/>
        <v>-9.2985208881107326E-2</v>
      </c>
      <c r="I163" s="9">
        <f t="shared" si="63"/>
        <v>2.0974309002210756</v>
      </c>
      <c r="J163" s="3">
        <f t="shared" si="64"/>
        <v>-3.9809667389051166E-2</v>
      </c>
      <c r="K163" s="3">
        <f t="shared" si="64"/>
        <v>-4.9334473073635296E-2</v>
      </c>
      <c r="L163" s="15" t="str">
        <f t="shared" si="65"/>
        <v>Enter Trade</v>
      </c>
      <c r="M163" s="12">
        <v>1.5406948032202028</v>
      </c>
      <c r="N163" s="15" t="str">
        <f t="shared" si="45"/>
        <v/>
      </c>
      <c r="O163" s="15" t="str">
        <f t="shared" si="46"/>
        <v>Enter Trade</v>
      </c>
      <c r="P163" s="15" t="str">
        <f t="shared" si="47"/>
        <v/>
      </c>
      <c r="Q163" s="15">
        <f t="shared" si="48"/>
        <v>1094.7</v>
      </c>
      <c r="R163" s="15" t="str">
        <f t="shared" si="49"/>
        <v/>
      </c>
      <c r="S163" s="15">
        <f t="shared" si="50"/>
        <v>1290.6500000000001</v>
      </c>
      <c r="T163" s="18" t="str">
        <f t="shared" si="51"/>
        <v/>
      </c>
      <c r="U163" s="18">
        <f t="shared" si="52"/>
        <v>4.5676700315127687E-5</v>
      </c>
      <c r="V163" s="18" t="str">
        <f t="shared" si="53"/>
        <v/>
      </c>
      <c r="W163" s="18">
        <f t="shared" si="54"/>
        <v>-1.1374952125622298E-2</v>
      </c>
      <c r="X163" s="18" t="str">
        <f t="shared" si="55"/>
        <v/>
      </c>
      <c r="Y163" s="18" t="str">
        <f t="shared" si="56"/>
        <v/>
      </c>
      <c r="Z163" s="18" t="str">
        <f t="shared" si="57"/>
        <v/>
      </c>
      <c r="AA163" s="18" t="str">
        <f t="shared" si="58"/>
        <v/>
      </c>
    </row>
    <row r="164" spans="1:27">
      <c r="A164" s="11">
        <v>42241</v>
      </c>
      <c r="B164" s="12">
        <v>1018.45</v>
      </c>
      <c r="C164" s="12">
        <v>1145.55</v>
      </c>
      <c r="D164" s="9">
        <f t="shared" si="44"/>
        <v>-5.107433714401164E-2</v>
      </c>
      <c r="E164" s="9">
        <f t="shared" si="59"/>
        <v>-7.4449168893056777E-2</v>
      </c>
      <c r="F164" s="9">
        <f t="shared" si="60"/>
        <v>8.8646511964822605E-3</v>
      </c>
      <c r="G164" s="9">
        <f t="shared" si="61"/>
        <v>-5.4503703700971691E-2</v>
      </c>
      <c r="H164" s="9">
        <f t="shared" si="62"/>
        <v>-9.4394634085141871E-2</v>
      </c>
      <c r="I164" s="9">
        <f t="shared" si="63"/>
        <v>2.6368586006317902</v>
      </c>
      <c r="J164" s="3">
        <f t="shared" si="64"/>
        <v>-5.8878367106609988E-4</v>
      </c>
      <c r="K164" s="3">
        <f t="shared" si="64"/>
        <v>-1.9010918432883789E-2</v>
      </c>
      <c r="L164" s="15" t="str">
        <f t="shared" si="65"/>
        <v>Enter Trade</v>
      </c>
      <c r="M164" s="12">
        <v>1.5406948032202028</v>
      </c>
      <c r="N164" s="15" t="str">
        <f t="shared" si="45"/>
        <v/>
      </c>
      <c r="O164" s="15" t="str">
        <f t="shared" si="46"/>
        <v>Enter Trade</v>
      </c>
      <c r="P164" s="15" t="str">
        <f t="shared" si="47"/>
        <v/>
      </c>
      <c r="Q164" s="15">
        <f t="shared" si="48"/>
        <v>1094.7</v>
      </c>
      <c r="R164" s="15" t="str">
        <f t="shared" si="49"/>
        <v/>
      </c>
      <c r="S164" s="15">
        <f t="shared" si="50"/>
        <v>1290.6500000000001</v>
      </c>
      <c r="T164" s="18" t="str">
        <f t="shared" si="51"/>
        <v/>
      </c>
      <c r="U164" s="18">
        <f t="shared" si="52"/>
        <v>4.5676700315127687E-5</v>
      </c>
      <c r="V164" s="18" t="str">
        <f t="shared" si="53"/>
        <v/>
      </c>
      <c r="W164" s="18">
        <f t="shared" si="54"/>
        <v>-1.1374952125622298E-2</v>
      </c>
      <c r="X164" s="18" t="str">
        <f t="shared" si="55"/>
        <v/>
      </c>
      <c r="Y164" s="18" t="str">
        <f t="shared" si="56"/>
        <v/>
      </c>
      <c r="Z164" s="18" t="str">
        <f t="shared" si="57"/>
        <v/>
      </c>
      <c r="AA164" s="18" t="str">
        <f t="shared" si="58"/>
        <v/>
      </c>
    </row>
    <row r="165" spans="1:27">
      <c r="A165" s="11">
        <v>42242</v>
      </c>
      <c r="B165" s="12">
        <v>1013.5</v>
      </c>
      <c r="C165" s="12">
        <v>1102.3499999999999</v>
      </c>
      <c r="D165" s="9">
        <f t="shared" si="44"/>
        <v>-3.6495753406300888E-2</v>
      </c>
      <c r="E165" s="9">
        <f t="shared" si="59"/>
        <v>-7.2763508432330717E-2</v>
      </c>
      <c r="F165" s="9">
        <f t="shared" si="60"/>
        <v>1.0946458864857065E-2</v>
      </c>
      <c r="G165" s="9">
        <f t="shared" si="61"/>
        <v>-4.8133975986402316E-2</v>
      </c>
      <c r="H165" s="9">
        <f t="shared" si="62"/>
        <v>-9.7393040878259118E-2</v>
      </c>
      <c r="I165" s="9">
        <f t="shared" si="63"/>
        <v>3.3131952052974167</v>
      </c>
      <c r="J165" s="3">
        <f t="shared" si="64"/>
        <v>-4.8603269674505822E-3</v>
      </c>
      <c r="K165" s="3">
        <f t="shared" si="64"/>
        <v>-3.7711143119025833E-2</v>
      </c>
      <c r="L165" s="15" t="str">
        <f t="shared" si="65"/>
        <v>Enter Trade</v>
      </c>
      <c r="M165" s="12">
        <v>1.5406948032202028</v>
      </c>
      <c r="N165" s="15" t="str">
        <f t="shared" si="45"/>
        <v/>
      </c>
      <c r="O165" s="15" t="str">
        <f t="shared" si="46"/>
        <v>Enter Trade</v>
      </c>
      <c r="P165" s="15" t="str">
        <f t="shared" si="47"/>
        <v/>
      </c>
      <c r="Q165" s="15">
        <f t="shared" si="48"/>
        <v>1094.7</v>
      </c>
      <c r="R165" s="15" t="str">
        <f t="shared" si="49"/>
        <v/>
      </c>
      <c r="S165" s="15">
        <f t="shared" si="50"/>
        <v>1290.6500000000001</v>
      </c>
      <c r="T165" s="18" t="str">
        <f t="shared" si="51"/>
        <v/>
      </c>
      <c r="U165" s="18">
        <f t="shared" si="52"/>
        <v>4.5676700315127687E-5</v>
      </c>
      <c r="V165" s="18" t="str">
        <f t="shared" si="53"/>
        <v/>
      </c>
      <c r="W165" s="18">
        <f t="shared" si="54"/>
        <v>-1.1374952125622298E-2</v>
      </c>
      <c r="X165" s="18" t="str">
        <f t="shared" si="55"/>
        <v/>
      </c>
      <c r="Y165" s="18" t="str">
        <f t="shared" si="56"/>
        <v/>
      </c>
      <c r="Z165" s="18" t="str">
        <f t="shared" si="57"/>
        <v/>
      </c>
      <c r="AA165" s="18" t="str">
        <f t="shared" si="58"/>
        <v/>
      </c>
    </row>
    <row r="166" spans="1:27">
      <c r="A166" s="11">
        <v>42243</v>
      </c>
      <c r="B166" s="12">
        <v>1022.1</v>
      </c>
      <c r="C166" s="12">
        <v>1193.9000000000001</v>
      </c>
      <c r="D166" s="9">
        <f t="shared" si="44"/>
        <v>-6.7474563910378704E-2</v>
      </c>
      <c r="E166" s="9">
        <f t="shared" si="59"/>
        <v>-7.2136490681983689E-2</v>
      </c>
      <c r="F166" s="9">
        <f t="shared" si="60"/>
        <v>1.068074152044377E-2</v>
      </c>
      <c r="G166" s="9">
        <f t="shared" si="61"/>
        <v>-4.8104822260985211E-2</v>
      </c>
      <c r="H166" s="9">
        <f t="shared" si="62"/>
        <v>-9.6168159102982168E-2</v>
      </c>
      <c r="I166" s="9">
        <f t="shared" si="63"/>
        <v>0.43647969222751948</v>
      </c>
      <c r="J166" s="3">
        <f t="shared" si="64"/>
        <v>8.4854464726196576E-3</v>
      </c>
      <c r="K166" s="3">
        <f t="shared" si="64"/>
        <v>8.3049848051889322E-2</v>
      </c>
      <c r="L166" s="15" t="str">
        <f t="shared" si="65"/>
        <v>Exit Trade</v>
      </c>
      <c r="M166" s="12">
        <v>0.43647969222751948</v>
      </c>
      <c r="N166" s="15" t="str">
        <f t="shared" si="45"/>
        <v>Exit Trade</v>
      </c>
      <c r="O166" s="15" t="str">
        <f t="shared" si="46"/>
        <v>Exit Trade</v>
      </c>
      <c r="P166" s="15">
        <f t="shared" si="47"/>
        <v>1022.1</v>
      </c>
      <c r="Q166" s="15">
        <f t="shared" si="48"/>
        <v>1022.1</v>
      </c>
      <c r="R166" s="15">
        <f t="shared" si="49"/>
        <v>1193.9000000000001</v>
      </c>
      <c r="S166" s="15">
        <f t="shared" si="50"/>
        <v>1193.9000000000001</v>
      </c>
      <c r="T166" s="18">
        <f t="shared" si="51"/>
        <v>8.4854464726196576E-3</v>
      </c>
      <c r="U166" s="18">
        <f t="shared" si="52"/>
        <v>8.4854464726196576E-3</v>
      </c>
      <c r="V166" s="18">
        <f t="shared" si="53"/>
        <v>8.3049848051889322E-2</v>
      </c>
      <c r="W166" s="18">
        <f t="shared" si="54"/>
        <v>8.3049848051889322E-2</v>
      </c>
      <c r="X166" s="18">
        <f t="shared" si="55"/>
        <v>6.6319539599890454E-2</v>
      </c>
      <c r="Y166" s="18">
        <f t="shared" si="56"/>
        <v>-7.4962228334560121E-2</v>
      </c>
      <c r="Z166" s="18">
        <f t="shared" si="57"/>
        <v>-8.6426887346696679E-3</v>
      </c>
      <c r="AA166" s="18">
        <f t="shared" si="58"/>
        <v>-4.321344367334834E-3</v>
      </c>
    </row>
    <row r="167" spans="1:27">
      <c r="A167" s="11">
        <v>42244</v>
      </c>
      <c r="B167" s="12">
        <v>1027.95</v>
      </c>
      <c r="C167" s="12">
        <v>1201.9000000000001</v>
      </c>
      <c r="D167" s="9">
        <f t="shared" si="44"/>
        <v>-6.7896344302097428E-2</v>
      </c>
      <c r="E167" s="9">
        <f t="shared" si="59"/>
        <v>-7.1825760661778995E-2</v>
      </c>
      <c r="F167" s="9">
        <f t="shared" si="60"/>
        <v>1.0663387189613061E-2</v>
      </c>
      <c r="G167" s="9">
        <f t="shared" si="61"/>
        <v>-4.7833139485149612E-2</v>
      </c>
      <c r="H167" s="9">
        <f t="shared" si="62"/>
        <v>-9.5818381838408379E-2</v>
      </c>
      <c r="I167" s="9">
        <f t="shared" si="63"/>
        <v>0.36849607819822144</v>
      </c>
      <c r="J167" s="3">
        <f t="shared" si="64"/>
        <v>5.7235104197241194E-3</v>
      </c>
      <c r="K167" s="3">
        <f t="shared" si="64"/>
        <v>6.7007287042465859E-3</v>
      </c>
      <c r="L167" s="15" t="str">
        <f t="shared" si="65"/>
        <v>Exit Trade</v>
      </c>
      <c r="M167" s="12">
        <v>0.43647969222751948</v>
      </c>
      <c r="N167" s="15" t="str">
        <f t="shared" si="45"/>
        <v/>
      </c>
      <c r="O167" s="15" t="str">
        <f t="shared" si="46"/>
        <v>Exit Trade</v>
      </c>
      <c r="P167" s="15" t="str">
        <f t="shared" si="47"/>
        <v/>
      </c>
      <c r="Q167" s="15">
        <f t="shared" si="48"/>
        <v>1022.1</v>
      </c>
      <c r="R167" s="15" t="str">
        <f t="shared" si="49"/>
        <v/>
      </c>
      <c r="S167" s="15">
        <f t="shared" si="50"/>
        <v>1193.9000000000001</v>
      </c>
      <c r="T167" s="18" t="str">
        <f t="shared" si="51"/>
        <v/>
      </c>
      <c r="U167" s="18">
        <f t="shared" si="52"/>
        <v>8.4854464726196576E-3</v>
      </c>
      <c r="V167" s="18" t="str">
        <f t="shared" si="53"/>
        <v/>
      </c>
      <c r="W167" s="18">
        <f t="shared" si="54"/>
        <v>8.3049848051889322E-2</v>
      </c>
      <c r="X167" s="18" t="str">
        <f t="shared" si="55"/>
        <v/>
      </c>
      <c r="Y167" s="18" t="str">
        <f t="shared" si="56"/>
        <v/>
      </c>
      <c r="Z167" s="18" t="str">
        <f t="shared" si="57"/>
        <v/>
      </c>
      <c r="AA167" s="18" t="str">
        <f t="shared" si="58"/>
        <v/>
      </c>
    </row>
    <row r="168" spans="1:27">
      <c r="A168" s="11">
        <v>42247</v>
      </c>
      <c r="B168" s="12">
        <v>1027.45</v>
      </c>
      <c r="C168" s="12">
        <v>1186.1500000000001</v>
      </c>
      <c r="D168" s="9">
        <f t="shared" si="44"/>
        <v>-6.2378916705192904E-2</v>
      </c>
      <c r="E168" s="9">
        <f t="shared" si="59"/>
        <v>-7.151608797798123E-2</v>
      </c>
      <c r="F168" s="9">
        <f t="shared" si="60"/>
        <v>1.0802088505734083E-2</v>
      </c>
      <c r="G168" s="9">
        <f t="shared" si="61"/>
        <v>-4.7211388840079541E-2</v>
      </c>
      <c r="H168" s="9">
        <f t="shared" si="62"/>
        <v>-9.5820787115882919E-2</v>
      </c>
      <c r="I168" s="9">
        <f t="shared" si="63"/>
        <v>0.84587080247843116</v>
      </c>
      <c r="J168" s="3">
        <f t="shared" si="64"/>
        <v>-4.8640498078700322E-4</v>
      </c>
      <c r="K168" s="3">
        <f t="shared" si="64"/>
        <v>-1.3104251601630749E-2</v>
      </c>
      <c r="L168" s="15" t="str">
        <f t="shared" si="65"/>
        <v/>
      </c>
      <c r="M168" s="12">
        <v>0.43647969222751948</v>
      </c>
      <c r="N168" s="15" t="str">
        <f t="shared" si="45"/>
        <v/>
      </c>
      <c r="O168" s="15" t="str">
        <f t="shared" si="46"/>
        <v>Exit Trade</v>
      </c>
      <c r="P168" s="15" t="str">
        <f t="shared" si="47"/>
        <v/>
      </c>
      <c r="Q168" s="15">
        <f t="shared" si="48"/>
        <v>1022.1</v>
      </c>
      <c r="R168" s="15" t="str">
        <f t="shared" si="49"/>
        <v/>
      </c>
      <c r="S168" s="15">
        <f t="shared" si="50"/>
        <v>1193.9000000000001</v>
      </c>
      <c r="T168" s="18" t="str">
        <f t="shared" si="51"/>
        <v/>
      </c>
      <c r="U168" s="18">
        <f t="shared" si="52"/>
        <v>8.4854464726196576E-3</v>
      </c>
      <c r="V168" s="18" t="str">
        <f t="shared" si="53"/>
        <v/>
      </c>
      <c r="W168" s="18">
        <f t="shared" si="54"/>
        <v>8.3049848051889322E-2</v>
      </c>
      <c r="X168" s="18" t="str">
        <f t="shared" si="55"/>
        <v/>
      </c>
      <c r="Y168" s="18" t="str">
        <f t="shared" si="56"/>
        <v/>
      </c>
      <c r="Z168" s="18" t="str">
        <f t="shared" si="57"/>
        <v/>
      </c>
      <c r="AA168" s="18" t="str">
        <f t="shared" si="58"/>
        <v/>
      </c>
    </row>
    <row r="169" spans="1:27">
      <c r="A169" s="11">
        <v>42248</v>
      </c>
      <c r="B169" s="12">
        <v>1000.1</v>
      </c>
      <c r="C169" s="12">
        <v>1157.4000000000001</v>
      </c>
      <c r="D169" s="9">
        <f t="shared" si="44"/>
        <v>-6.3440050750665486E-2</v>
      </c>
      <c r="E169" s="9">
        <f t="shared" si="59"/>
        <v>-7.1058113279077531E-2</v>
      </c>
      <c r="F169" s="9">
        <f t="shared" si="60"/>
        <v>1.0844872684009891E-2</v>
      </c>
      <c r="G169" s="9">
        <f t="shared" si="61"/>
        <v>-4.6657149740055276E-2</v>
      </c>
      <c r="H169" s="9">
        <f t="shared" si="62"/>
        <v>-9.5459076818099786E-2</v>
      </c>
      <c r="I169" s="9">
        <f t="shared" si="63"/>
        <v>0.70245753457709259</v>
      </c>
      <c r="J169" s="3">
        <f t="shared" si="64"/>
        <v>-2.6619300209255944E-2</v>
      </c>
      <c r="K169" s="3">
        <f t="shared" si="64"/>
        <v>-2.4238081187033678E-2</v>
      </c>
      <c r="L169" s="15" t="str">
        <f t="shared" si="65"/>
        <v/>
      </c>
      <c r="M169" s="12">
        <v>0.43647969222751948</v>
      </c>
      <c r="N169" s="15" t="str">
        <f t="shared" si="45"/>
        <v/>
      </c>
      <c r="O169" s="15" t="str">
        <f t="shared" si="46"/>
        <v>Exit Trade</v>
      </c>
      <c r="P169" s="15" t="str">
        <f t="shared" si="47"/>
        <v/>
      </c>
      <c r="Q169" s="15">
        <f t="shared" si="48"/>
        <v>1022.1</v>
      </c>
      <c r="R169" s="15" t="str">
        <f t="shared" si="49"/>
        <v/>
      </c>
      <c r="S169" s="15">
        <f t="shared" si="50"/>
        <v>1193.9000000000001</v>
      </c>
      <c r="T169" s="18" t="str">
        <f t="shared" si="51"/>
        <v/>
      </c>
      <c r="U169" s="18">
        <f t="shared" si="52"/>
        <v>8.4854464726196576E-3</v>
      </c>
      <c r="V169" s="18" t="str">
        <f t="shared" si="53"/>
        <v/>
      </c>
      <c r="W169" s="18">
        <f t="shared" si="54"/>
        <v>8.3049848051889322E-2</v>
      </c>
      <c r="X169" s="18" t="str">
        <f t="shared" si="55"/>
        <v/>
      </c>
      <c r="Y169" s="18" t="str">
        <f t="shared" si="56"/>
        <v/>
      </c>
      <c r="Z169" s="18" t="str">
        <f t="shared" si="57"/>
        <v/>
      </c>
      <c r="AA169" s="18" t="str">
        <f t="shared" si="58"/>
        <v/>
      </c>
    </row>
    <row r="170" spans="1:27">
      <c r="A170" s="11">
        <v>42249</v>
      </c>
      <c r="B170" s="12">
        <v>995.15</v>
      </c>
      <c r="C170" s="12">
        <v>1123.1500000000001</v>
      </c>
      <c r="D170" s="9">
        <f t="shared" si="44"/>
        <v>-5.2549214104663115E-2</v>
      </c>
      <c r="E170" s="9">
        <f t="shared" si="59"/>
        <v>-7.0078977580172383E-2</v>
      </c>
      <c r="F170" s="9">
        <f t="shared" si="60"/>
        <v>1.115176316892165E-2</v>
      </c>
      <c r="G170" s="9">
        <f t="shared" si="61"/>
        <v>-4.4987510450098675E-2</v>
      </c>
      <c r="H170" s="9">
        <f t="shared" si="62"/>
        <v>-9.5170444710246091E-2</v>
      </c>
      <c r="I170" s="9">
        <f t="shared" si="63"/>
        <v>1.5719275248206652</v>
      </c>
      <c r="J170" s="3">
        <f t="shared" si="64"/>
        <v>-4.9495050494950963E-3</v>
      </c>
      <c r="K170" s="3">
        <f t="shared" si="64"/>
        <v>-2.9592189390012093E-2</v>
      </c>
      <c r="L170" s="15" t="str">
        <f t="shared" si="65"/>
        <v>Enter Trade</v>
      </c>
      <c r="M170" s="12">
        <v>1.5719275248206652</v>
      </c>
      <c r="N170" s="15" t="str">
        <f t="shared" si="45"/>
        <v>Enter Trade</v>
      </c>
      <c r="O170" s="15" t="str">
        <f t="shared" si="46"/>
        <v>Enter Trade</v>
      </c>
      <c r="P170" s="15">
        <f t="shared" si="47"/>
        <v>995.15</v>
      </c>
      <c r="Q170" s="15">
        <f t="shared" si="48"/>
        <v>995.15</v>
      </c>
      <c r="R170" s="15">
        <f t="shared" si="49"/>
        <v>1123.1500000000001</v>
      </c>
      <c r="S170" s="15">
        <f t="shared" si="50"/>
        <v>1123.1500000000001</v>
      </c>
      <c r="T170" s="18">
        <f t="shared" si="51"/>
        <v>-4.9495050494950963E-3</v>
      </c>
      <c r="U170" s="18">
        <f t="shared" si="52"/>
        <v>-4.9495050494950963E-3</v>
      </c>
      <c r="V170" s="18">
        <f t="shared" si="53"/>
        <v>-2.9592189390012093E-2</v>
      </c>
      <c r="W170" s="18">
        <f t="shared" si="54"/>
        <v>-2.9592189390012093E-2</v>
      </c>
      <c r="X170" s="18" t="str">
        <f t="shared" si="55"/>
        <v/>
      </c>
      <c r="Y170" s="18" t="str">
        <f t="shared" si="56"/>
        <v/>
      </c>
      <c r="Z170" s="18" t="str">
        <f t="shared" si="57"/>
        <v/>
      </c>
      <c r="AA170" s="18" t="str">
        <f t="shared" si="58"/>
        <v/>
      </c>
    </row>
    <row r="171" spans="1:27">
      <c r="A171" s="11">
        <v>42250</v>
      </c>
      <c r="B171" s="12">
        <v>1010.3</v>
      </c>
      <c r="C171" s="12">
        <v>1172.05</v>
      </c>
      <c r="D171" s="9">
        <f t="shared" si="44"/>
        <v>-6.449578621922146E-2</v>
      </c>
      <c r="E171" s="9">
        <f t="shared" si="59"/>
        <v>-6.9361833624786304E-2</v>
      </c>
      <c r="F171" s="9">
        <f t="shared" si="60"/>
        <v>1.0777427203407462E-2</v>
      </c>
      <c r="G171" s="9">
        <f t="shared" si="61"/>
        <v>-4.5112622417119511E-2</v>
      </c>
      <c r="H171" s="9">
        <f t="shared" si="62"/>
        <v>-9.3611044832453097E-2</v>
      </c>
      <c r="I171" s="9">
        <f t="shared" si="63"/>
        <v>0.45150362082950213</v>
      </c>
      <c r="J171" s="3">
        <f t="shared" si="64"/>
        <v>1.5223835602672941E-2</v>
      </c>
      <c r="K171" s="3">
        <f t="shared" si="64"/>
        <v>4.3538262921248148E-2</v>
      </c>
      <c r="L171" s="15" t="str">
        <f t="shared" si="65"/>
        <v>Exit Trade</v>
      </c>
      <c r="M171" s="12">
        <v>0.45150362082950213</v>
      </c>
      <c r="N171" s="15" t="str">
        <f t="shared" si="45"/>
        <v>Exit Trade</v>
      </c>
      <c r="O171" s="15" t="str">
        <f t="shared" si="46"/>
        <v>Exit Trade</v>
      </c>
      <c r="P171" s="15">
        <f t="shared" si="47"/>
        <v>1010.3</v>
      </c>
      <c r="Q171" s="15">
        <f t="shared" si="48"/>
        <v>1010.3</v>
      </c>
      <c r="R171" s="15">
        <f t="shared" si="49"/>
        <v>1172.05</v>
      </c>
      <c r="S171" s="15">
        <f t="shared" si="50"/>
        <v>1172.05</v>
      </c>
      <c r="T171" s="18">
        <f t="shared" si="51"/>
        <v>1.5223835602672941E-2</v>
      </c>
      <c r="U171" s="18">
        <f t="shared" si="52"/>
        <v>1.5223835602672941E-2</v>
      </c>
      <c r="V171" s="18">
        <f t="shared" si="53"/>
        <v>4.3538262921248148E-2</v>
      </c>
      <c r="W171" s="18">
        <f t="shared" si="54"/>
        <v>4.3538262921248148E-2</v>
      </c>
      <c r="X171" s="18">
        <f t="shared" si="55"/>
        <v>-1.5223835602673041E-2</v>
      </c>
      <c r="Y171" s="18">
        <f t="shared" si="56"/>
        <v>4.3538262921248183E-2</v>
      </c>
      <c r="Z171" s="18">
        <f t="shared" si="57"/>
        <v>2.8314427318575142E-2</v>
      </c>
      <c r="AA171" s="18">
        <f t="shared" si="58"/>
        <v>1.4157213659287571E-2</v>
      </c>
    </row>
    <row r="172" spans="1:27">
      <c r="A172" s="11">
        <v>42251</v>
      </c>
      <c r="B172" s="12">
        <v>996.05</v>
      </c>
      <c r="C172" s="12">
        <v>1141.5999999999999</v>
      </c>
      <c r="D172" s="9">
        <f t="shared" si="44"/>
        <v>-5.9232820298288268E-2</v>
      </c>
      <c r="E172" s="9">
        <f t="shared" si="59"/>
        <v>-6.83809744660165E-2</v>
      </c>
      <c r="F172" s="9">
        <f t="shared" si="60"/>
        <v>1.0288601903889532E-2</v>
      </c>
      <c r="G172" s="9">
        <f t="shared" si="61"/>
        <v>-4.523162018226505E-2</v>
      </c>
      <c r="H172" s="9">
        <f t="shared" si="62"/>
        <v>-9.153032874976795E-2</v>
      </c>
      <c r="I172" s="9">
        <f t="shared" si="63"/>
        <v>0.88915425566906603</v>
      </c>
      <c r="J172" s="3">
        <f t="shared" si="64"/>
        <v>-1.4104721369890133E-2</v>
      </c>
      <c r="K172" s="3">
        <f t="shared" si="64"/>
        <v>-2.5980120302034938E-2</v>
      </c>
      <c r="L172" s="15" t="str">
        <f t="shared" si="65"/>
        <v/>
      </c>
      <c r="M172" s="12">
        <v>0.45150362082950213</v>
      </c>
      <c r="N172" s="15" t="str">
        <f t="shared" si="45"/>
        <v/>
      </c>
      <c r="O172" s="15" t="str">
        <f t="shared" si="46"/>
        <v>Exit Trade</v>
      </c>
      <c r="P172" s="15" t="str">
        <f t="shared" si="47"/>
        <v/>
      </c>
      <c r="Q172" s="15">
        <f t="shared" si="48"/>
        <v>1010.3</v>
      </c>
      <c r="R172" s="15" t="str">
        <f t="shared" si="49"/>
        <v/>
      </c>
      <c r="S172" s="15">
        <f t="shared" si="50"/>
        <v>1172.05</v>
      </c>
      <c r="T172" s="18" t="str">
        <f t="shared" si="51"/>
        <v/>
      </c>
      <c r="U172" s="18">
        <f t="shared" si="52"/>
        <v>1.5223835602672941E-2</v>
      </c>
      <c r="V172" s="18" t="str">
        <f t="shared" si="53"/>
        <v/>
      </c>
      <c r="W172" s="18">
        <f t="shared" si="54"/>
        <v>4.3538262921248148E-2</v>
      </c>
      <c r="X172" s="18" t="str">
        <f t="shared" si="55"/>
        <v/>
      </c>
      <c r="Y172" s="18" t="str">
        <f t="shared" si="56"/>
        <v/>
      </c>
      <c r="Z172" s="18" t="str">
        <f t="shared" si="57"/>
        <v/>
      </c>
      <c r="AA172" s="18" t="str">
        <f t="shared" si="58"/>
        <v/>
      </c>
    </row>
    <row r="173" spans="1:27">
      <c r="A173" s="11">
        <v>42254</v>
      </c>
      <c r="B173" s="12">
        <v>984.45</v>
      </c>
      <c r="C173" s="12">
        <v>1155.05</v>
      </c>
      <c r="D173" s="9">
        <f t="shared" si="44"/>
        <v>-6.9407121135552655E-2</v>
      </c>
      <c r="E173" s="9">
        <f t="shared" si="59"/>
        <v>-6.7826033631457061E-2</v>
      </c>
      <c r="F173" s="9">
        <f t="shared" si="60"/>
        <v>9.736591712042211E-3</v>
      </c>
      <c r="G173" s="9">
        <f t="shared" si="61"/>
        <v>-4.5918702279362088E-2</v>
      </c>
      <c r="H173" s="9">
        <f t="shared" si="62"/>
        <v>-8.9733364983552028E-2</v>
      </c>
      <c r="I173" s="9">
        <f t="shared" si="63"/>
        <v>-0.16238613581178571</v>
      </c>
      <c r="J173" s="3">
        <f t="shared" si="64"/>
        <v>-1.1646001706741538E-2</v>
      </c>
      <c r="K173" s="3">
        <f t="shared" si="64"/>
        <v>1.1781709880868997E-2</v>
      </c>
      <c r="L173" s="15" t="str">
        <f t="shared" si="65"/>
        <v>Exit Trade</v>
      </c>
      <c r="M173" s="12">
        <v>0.45150362082950213</v>
      </c>
      <c r="N173" s="15" t="str">
        <f t="shared" si="45"/>
        <v/>
      </c>
      <c r="O173" s="15" t="str">
        <f t="shared" si="46"/>
        <v>Exit Trade</v>
      </c>
      <c r="P173" s="15" t="str">
        <f t="shared" si="47"/>
        <v/>
      </c>
      <c r="Q173" s="15">
        <f t="shared" si="48"/>
        <v>1010.3</v>
      </c>
      <c r="R173" s="15" t="str">
        <f t="shared" si="49"/>
        <v/>
      </c>
      <c r="S173" s="15">
        <f t="shared" si="50"/>
        <v>1172.05</v>
      </c>
      <c r="T173" s="18" t="str">
        <f t="shared" si="51"/>
        <v/>
      </c>
      <c r="U173" s="18">
        <f t="shared" si="52"/>
        <v>1.5223835602672941E-2</v>
      </c>
      <c r="V173" s="18" t="str">
        <f t="shared" si="53"/>
        <v/>
      </c>
      <c r="W173" s="18">
        <f t="shared" si="54"/>
        <v>4.3538262921248148E-2</v>
      </c>
      <c r="X173" s="18" t="str">
        <f t="shared" si="55"/>
        <v/>
      </c>
      <c r="Y173" s="18" t="str">
        <f t="shared" si="56"/>
        <v/>
      </c>
      <c r="Z173" s="18" t="str">
        <f t="shared" si="57"/>
        <v/>
      </c>
      <c r="AA173" s="18" t="str">
        <f t="shared" si="58"/>
        <v/>
      </c>
    </row>
    <row r="174" spans="1:27">
      <c r="A174" s="11">
        <v>42255</v>
      </c>
      <c r="B174" s="12">
        <v>1004.05</v>
      </c>
      <c r="C174" s="12">
        <v>1171.05</v>
      </c>
      <c r="D174" s="9">
        <f t="shared" si="44"/>
        <v>-6.6820097938651388E-2</v>
      </c>
      <c r="E174" s="9">
        <f t="shared" si="59"/>
        <v>-6.7697533806631696E-2</v>
      </c>
      <c r="F174" s="9">
        <f t="shared" si="60"/>
        <v>9.7231233981082358E-3</v>
      </c>
      <c r="G174" s="9">
        <f t="shared" si="61"/>
        <v>-4.5820506160888161E-2</v>
      </c>
      <c r="H174" s="9">
        <f t="shared" si="62"/>
        <v>-8.9574561452375231E-2</v>
      </c>
      <c r="I174" s="9">
        <f t="shared" si="63"/>
        <v>9.0242181658521936E-2</v>
      </c>
      <c r="J174" s="3">
        <f t="shared" si="64"/>
        <v>1.9909594189648949E-2</v>
      </c>
      <c r="K174" s="3">
        <f t="shared" si="64"/>
        <v>1.3852214189861911E-2</v>
      </c>
      <c r="L174" s="15" t="str">
        <f t="shared" si="65"/>
        <v>Exit Trade</v>
      </c>
      <c r="M174" s="12">
        <v>0.45150362082950213</v>
      </c>
      <c r="N174" s="15" t="str">
        <f t="shared" si="45"/>
        <v/>
      </c>
      <c r="O174" s="15" t="str">
        <f t="shared" si="46"/>
        <v>Exit Trade</v>
      </c>
      <c r="P174" s="15" t="str">
        <f t="shared" si="47"/>
        <v/>
      </c>
      <c r="Q174" s="15">
        <f t="shared" si="48"/>
        <v>1010.3</v>
      </c>
      <c r="R174" s="15" t="str">
        <f t="shared" si="49"/>
        <v/>
      </c>
      <c r="S174" s="15">
        <f t="shared" si="50"/>
        <v>1172.05</v>
      </c>
      <c r="T174" s="18" t="str">
        <f t="shared" si="51"/>
        <v/>
      </c>
      <c r="U174" s="18">
        <f t="shared" si="52"/>
        <v>1.5223835602672941E-2</v>
      </c>
      <c r="V174" s="18" t="str">
        <f t="shared" si="53"/>
        <v/>
      </c>
      <c r="W174" s="18">
        <f t="shared" si="54"/>
        <v>4.3538262921248148E-2</v>
      </c>
      <c r="X174" s="18" t="str">
        <f t="shared" si="55"/>
        <v/>
      </c>
      <c r="Y174" s="18" t="str">
        <f t="shared" si="56"/>
        <v/>
      </c>
      <c r="Z174" s="18" t="str">
        <f t="shared" si="57"/>
        <v/>
      </c>
      <c r="AA174" s="18" t="str">
        <f t="shared" si="58"/>
        <v/>
      </c>
    </row>
    <row r="175" spans="1:27">
      <c r="A175" s="11">
        <v>42256</v>
      </c>
      <c r="B175" s="12">
        <v>1016.3</v>
      </c>
      <c r="C175" s="12">
        <v>1186.6500000000001</v>
      </c>
      <c r="D175" s="9">
        <f t="shared" si="44"/>
        <v>-6.7300717990097361E-2</v>
      </c>
      <c r="E175" s="9">
        <f t="shared" si="59"/>
        <v>-6.7498442407414691E-2</v>
      </c>
      <c r="F175" s="9">
        <f t="shared" si="60"/>
        <v>9.6659946390886039E-3</v>
      </c>
      <c r="G175" s="9">
        <f t="shared" si="61"/>
        <v>-4.5749954469465337E-2</v>
      </c>
      <c r="H175" s="9">
        <f t="shared" si="62"/>
        <v>-8.9246930345364045E-2</v>
      </c>
      <c r="I175" s="9">
        <f t="shared" si="63"/>
        <v>2.045567214756629E-2</v>
      </c>
      <c r="J175" s="3">
        <f t="shared" si="64"/>
        <v>1.2200587620138439E-2</v>
      </c>
      <c r="K175" s="3">
        <f t="shared" si="64"/>
        <v>1.332137825028832E-2</v>
      </c>
      <c r="L175" s="15" t="str">
        <f t="shared" si="65"/>
        <v>Exit Trade</v>
      </c>
      <c r="M175" s="12">
        <v>0.45150362082950213</v>
      </c>
      <c r="N175" s="15" t="str">
        <f t="shared" si="45"/>
        <v/>
      </c>
      <c r="O175" s="15" t="str">
        <f t="shared" si="46"/>
        <v>Exit Trade</v>
      </c>
      <c r="P175" s="15" t="str">
        <f t="shared" si="47"/>
        <v/>
      </c>
      <c r="Q175" s="15">
        <f t="shared" si="48"/>
        <v>1010.3</v>
      </c>
      <c r="R175" s="15" t="str">
        <f t="shared" si="49"/>
        <v/>
      </c>
      <c r="S175" s="15">
        <f t="shared" si="50"/>
        <v>1172.05</v>
      </c>
      <c r="T175" s="18" t="str">
        <f t="shared" si="51"/>
        <v/>
      </c>
      <c r="U175" s="18">
        <f t="shared" si="52"/>
        <v>1.5223835602672941E-2</v>
      </c>
      <c r="V175" s="18" t="str">
        <f t="shared" si="53"/>
        <v/>
      </c>
      <c r="W175" s="18">
        <f t="shared" si="54"/>
        <v>4.3538262921248148E-2</v>
      </c>
      <c r="X175" s="18" t="str">
        <f t="shared" si="55"/>
        <v/>
      </c>
      <c r="Y175" s="18" t="str">
        <f t="shared" si="56"/>
        <v/>
      </c>
      <c r="Z175" s="18" t="str">
        <f t="shared" si="57"/>
        <v/>
      </c>
      <c r="AA175" s="18" t="str">
        <f t="shared" si="58"/>
        <v/>
      </c>
    </row>
    <row r="176" spans="1:27">
      <c r="A176" s="11">
        <v>42257</v>
      </c>
      <c r="B176" s="12">
        <v>1011</v>
      </c>
      <c r="C176" s="12">
        <v>1162.75</v>
      </c>
      <c r="D176" s="9">
        <f t="shared" si="44"/>
        <v>-6.0735192592553021E-2</v>
      </c>
      <c r="E176" s="9">
        <f t="shared" si="59"/>
        <v>-6.6849504737898871E-2</v>
      </c>
      <c r="F176" s="9">
        <f t="shared" si="60"/>
        <v>9.434357754439647E-3</v>
      </c>
      <c r="G176" s="9">
        <f t="shared" si="61"/>
        <v>-4.5622199790409664E-2</v>
      </c>
      <c r="H176" s="9">
        <f t="shared" si="62"/>
        <v>-8.8076809685388086E-2</v>
      </c>
      <c r="I176" s="9">
        <f t="shared" si="63"/>
        <v>0.64808991820016149</v>
      </c>
      <c r="J176" s="3">
        <f t="shared" si="64"/>
        <v>-5.2149955721735265E-3</v>
      </c>
      <c r="K176" s="3">
        <f t="shared" si="64"/>
        <v>-2.0140732313656165E-2</v>
      </c>
      <c r="L176" s="15" t="str">
        <f t="shared" si="65"/>
        <v/>
      </c>
      <c r="M176" s="12">
        <v>0.45150362082950213</v>
      </c>
      <c r="N176" s="15" t="str">
        <f t="shared" si="45"/>
        <v/>
      </c>
      <c r="O176" s="15" t="str">
        <f t="shared" si="46"/>
        <v>Exit Trade</v>
      </c>
      <c r="P176" s="15" t="str">
        <f t="shared" si="47"/>
        <v/>
      </c>
      <c r="Q176" s="15">
        <f t="shared" si="48"/>
        <v>1010.3</v>
      </c>
      <c r="R176" s="15" t="str">
        <f t="shared" si="49"/>
        <v/>
      </c>
      <c r="S176" s="15">
        <f t="shared" si="50"/>
        <v>1172.05</v>
      </c>
      <c r="T176" s="18" t="str">
        <f t="shared" si="51"/>
        <v/>
      </c>
      <c r="U176" s="18">
        <f t="shared" si="52"/>
        <v>1.5223835602672941E-2</v>
      </c>
      <c r="V176" s="18" t="str">
        <f t="shared" si="53"/>
        <v/>
      </c>
      <c r="W176" s="18">
        <f t="shared" si="54"/>
        <v>4.3538262921248148E-2</v>
      </c>
      <c r="X176" s="18" t="str">
        <f t="shared" si="55"/>
        <v/>
      </c>
      <c r="Y176" s="18" t="str">
        <f t="shared" si="56"/>
        <v/>
      </c>
      <c r="Z176" s="18" t="str">
        <f t="shared" si="57"/>
        <v/>
      </c>
      <c r="AA176" s="18" t="str">
        <f t="shared" si="58"/>
        <v/>
      </c>
    </row>
    <row r="177" spans="1:27">
      <c r="A177" s="11">
        <v>42258</v>
      </c>
      <c r="B177" s="12">
        <v>1010.5</v>
      </c>
      <c r="C177" s="12">
        <v>1176.3499999999999</v>
      </c>
      <c r="D177" s="9">
        <f t="shared" si="44"/>
        <v>-6.6000238968430228E-2</v>
      </c>
      <c r="E177" s="9">
        <f t="shared" si="59"/>
        <v>-6.6340634475487006E-2</v>
      </c>
      <c r="F177" s="9">
        <f t="shared" si="60"/>
        <v>9.0331067873770047E-3</v>
      </c>
      <c r="G177" s="9">
        <f t="shared" si="61"/>
        <v>-4.6016144203888748E-2</v>
      </c>
      <c r="H177" s="9">
        <f t="shared" si="62"/>
        <v>-8.6665124747085265E-2</v>
      </c>
      <c r="I177" s="9">
        <f t="shared" si="63"/>
        <v>3.7683104503143085E-2</v>
      </c>
      <c r="J177" s="3">
        <f t="shared" si="64"/>
        <v>-4.9455984174085062E-4</v>
      </c>
      <c r="K177" s="3">
        <f t="shared" si="64"/>
        <v>1.1696409374328023E-2</v>
      </c>
      <c r="L177" s="15" t="str">
        <f t="shared" si="65"/>
        <v>Exit Trade</v>
      </c>
      <c r="M177" s="12">
        <v>0.45150362082950213</v>
      </c>
      <c r="N177" s="15" t="str">
        <f t="shared" si="45"/>
        <v/>
      </c>
      <c r="O177" s="15" t="str">
        <f t="shared" si="46"/>
        <v>Exit Trade</v>
      </c>
      <c r="P177" s="15" t="str">
        <f t="shared" si="47"/>
        <v/>
      </c>
      <c r="Q177" s="15">
        <f t="shared" si="48"/>
        <v>1010.3</v>
      </c>
      <c r="R177" s="15" t="str">
        <f t="shared" si="49"/>
        <v/>
      </c>
      <c r="S177" s="15">
        <f t="shared" si="50"/>
        <v>1172.05</v>
      </c>
      <c r="T177" s="18" t="str">
        <f t="shared" si="51"/>
        <v/>
      </c>
      <c r="U177" s="18">
        <f t="shared" si="52"/>
        <v>1.5223835602672941E-2</v>
      </c>
      <c r="V177" s="18" t="str">
        <f t="shared" si="53"/>
        <v/>
      </c>
      <c r="W177" s="18">
        <f t="shared" si="54"/>
        <v>4.3538262921248148E-2</v>
      </c>
      <c r="X177" s="18" t="str">
        <f t="shared" si="55"/>
        <v/>
      </c>
      <c r="Y177" s="18" t="str">
        <f t="shared" si="56"/>
        <v/>
      </c>
      <c r="Z177" s="18" t="str">
        <f t="shared" si="57"/>
        <v/>
      </c>
      <c r="AA177" s="18" t="str">
        <f t="shared" si="58"/>
        <v/>
      </c>
    </row>
    <row r="178" spans="1:27">
      <c r="A178" s="11">
        <v>42261</v>
      </c>
      <c r="B178" s="12">
        <v>1019.7</v>
      </c>
      <c r="C178" s="12">
        <v>1184.7</v>
      </c>
      <c r="D178" s="9">
        <f t="shared" si="44"/>
        <v>-6.5135969153484505E-2</v>
      </c>
      <c r="E178" s="9">
        <f t="shared" si="59"/>
        <v>-6.5764165471196873E-2</v>
      </c>
      <c r="F178" s="9">
        <f t="shared" si="60"/>
        <v>8.5074537396767382E-3</v>
      </c>
      <c r="G178" s="9">
        <f t="shared" si="61"/>
        <v>-4.6622394556924213E-2</v>
      </c>
      <c r="H178" s="9">
        <f t="shared" si="62"/>
        <v>-8.4905936385469533E-2</v>
      </c>
      <c r="I178" s="9">
        <f t="shared" si="63"/>
        <v>7.3840697455997889E-2</v>
      </c>
      <c r="J178" s="3">
        <f t="shared" si="64"/>
        <v>9.1044037605146413E-3</v>
      </c>
      <c r="K178" s="3">
        <f t="shared" si="64"/>
        <v>7.0982275683258702E-3</v>
      </c>
      <c r="L178" s="15" t="str">
        <f t="shared" si="65"/>
        <v>Exit Trade</v>
      </c>
      <c r="M178" s="12">
        <v>0.45150362082950213</v>
      </c>
      <c r="N178" s="15" t="str">
        <f t="shared" si="45"/>
        <v/>
      </c>
      <c r="O178" s="15" t="str">
        <f t="shared" si="46"/>
        <v>Exit Trade</v>
      </c>
      <c r="P178" s="15" t="str">
        <f t="shared" si="47"/>
        <v/>
      </c>
      <c r="Q178" s="15">
        <f t="shared" si="48"/>
        <v>1010.3</v>
      </c>
      <c r="R178" s="15" t="str">
        <f t="shared" si="49"/>
        <v/>
      </c>
      <c r="S178" s="15">
        <f t="shared" si="50"/>
        <v>1172.05</v>
      </c>
      <c r="T178" s="18" t="str">
        <f t="shared" si="51"/>
        <v/>
      </c>
      <c r="U178" s="18">
        <f t="shared" si="52"/>
        <v>1.5223835602672941E-2</v>
      </c>
      <c r="V178" s="18" t="str">
        <f t="shared" si="53"/>
        <v/>
      </c>
      <c r="W178" s="18">
        <f t="shared" si="54"/>
        <v>4.3538262921248148E-2</v>
      </c>
      <c r="X178" s="18" t="str">
        <f t="shared" si="55"/>
        <v/>
      </c>
      <c r="Y178" s="18" t="str">
        <f t="shared" si="56"/>
        <v/>
      </c>
      <c r="Z178" s="18" t="str">
        <f t="shared" si="57"/>
        <v/>
      </c>
      <c r="AA178" s="18" t="str">
        <f t="shared" si="58"/>
        <v/>
      </c>
    </row>
    <row r="179" spans="1:27">
      <c r="A179" s="11">
        <v>42262</v>
      </c>
      <c r="B179" s="12">
        <v>1013.15</v>
      </c>
      <c r="C179" s="12">
        <v>1179.8499999999999</v>
      </c>
      <c r="D179" s="9">
        <f t="shared" si="44"/>
        <v>-6.6153048105587933E-2</v>
      </c>
      <c r="E179" s="9">
        <f t="shared" si="59"/>
        <v>-6.5344223213984351E-2</v>
      </c>
      <c r="F179" s="9">
        <f t="shared" si="60"/>
        <v>8.1476057734299473E-3</v>
      </c>
      <c r="G179" s="9">
        <f t="shared" si="61"/>
        <v>-4.7012110223766973E-2</v>
      </c>
      <c r="H179" s="9">
        <f t="shared" si="62"/>
        <v>-8.3676336204201729E-2</v>
      </c>
      <c r="I179" s="9">
        <f t="shared" si="63"/>
        <v>-9.9271480984172156E-2</v>
      </c>
      <c r="J179" s="3">
        <f t="shared" si="64"/>
        <v>-6.4234578797686256E-3</v>
      </c>
      <c r="K179" s="3">
        <f t="shared" si="64"/>
        <v>-4.0938634253398637E-3</v>
      </c>
      <c r="L179" s="15" t="str">
        <f t="shared" si="65"/>
        <v>Exit Trade</v>
      </c>
      <c r="M179" s="12">
        <v>0.45150362082950213</v>
      </c>
      <c r="N179" s="15" t="str">
        <f t="shared" si="45"/>
        <v/>
      </c>
      <c r="O179" s="15" t="str">
        <f t="shared" si="46"/>
        <v>Exit Trade</v>
      </c>
      <c r="P179" s="15" t="str">
        <f t="shared" si="47"/>
        <v/>
      </c>
      <c r="Q179" s="15">
        <f t="shared" si="48"/>
        <v>1010.3</v>
      </c>
      <c r="R179" s="15" t="str">
        <f t="shared" si="49"/>
        <v/>
      </c>
      <c r="S179" s="15">
        <f t="shared" si="50"/>
        <v>1172.05</v>
      </c>
      <c r="T179" s="18" t="str">
        <f t="shared" si="51"/>
        <v/>
      </c>
      <c r="U179" s="18">
        <f t="shared" si="52"/>
        <v>1.5223835602672941E-2</v>
      </c>
      <c r="V179" s="18" t="str">
        <f t="shared" si="53"/>
        <v/>
      </c>
      <c r="W179" s="18">
        <f t="shared" si="54"/>
        <v>4.3538262921248148E-2</v>
      </c>
      <c r="X179" s="18" t="str">
        <f t="shared" si="55"/>
        <v/>
      </c>
      <c r="Y179" s="18" t="str">
        <f t="shared" si="56"/>
        <v/>
      </c>
      <c r="Z179" s="18" t="str">
        <f t="shared" si="57"/>
        <v/>
      </c>
      <c r="AA179" s="18" t="str">
        <f t="shared" si="58"/>
        <v/>
      </c>
    </row>
    <row r="180" spans="1:27">
      <c r="A180" s="11">
        <v>42263</v>
      </c>
      <c r="B180" s="12">
        <v>1023.35</v>
      </c>
      <c r="C180" s="12">
        <v>1196.3499999999999</v>
      </c>
      <c r="D180" s="9">
        <f t="shared" si="44"/>
        <v>-6.783406002647635E-2</v>
      </c>
      <c r="E180" s="9">
        <f t="shared" si="59"/>
        <v>-6.5056728952239046E-2</v>
      </c>
      <c r="F180" s="9">
        <f t="shared" si="60"/>
        <v>7.8899867653448915E-3</v>
      </c>
      <c r="G180" s="9">
        <f t="shared" si="61"/>
        <v>-4.7304258730213045E-2</v>
      </c>
      <c r="H180" s="9">
        <f t="shared" si="62"/>
        <v>-8.2809199174265047E-2</v>
      </c>
      <c r="I180" s="9">
        <f t="shared" si="63"/>
        <v>-0.35200706374263485</v>
      </c>
      <c r="J180" s="3">
        <f t="shared" si="64"/>
        <v>1.0067610916448744E-2</v>
      </c>
      <c r="K180" s="3">
        <f t="shared" si="64"/>
        <v>1.3984828579904227E-2</v>
      </c>
      <c r="L180" s="15" t="str">
        <f t="shared" si="65"/>
        <v>Exit Trade</v>
      </c>
      <c r="M180" s="12">
        <v>0.45150362082950213</v>
      </c>
      <c r="N180" s="15" t="str">
        <f t="shared" si="45"/>
        <v/>
      </c>
      <c r="O180" s="15" t="str">
        <f t="shared" si="46"/>
        <v>Exit Trade</v>
      </c>
      <c r="P180" s="15" t="str">
        <f t="shared" si="47"/>
        <v/>
      </c>
      <c r="Q180" s="15">
        <f t="shared" si="48"/>
        <v>1010.3</v>
      </c>
      <c r="R180" s="15" t="str">
        <f t="shared" si="49"/>
        <v/>
      </c>
      <c r="S180" s="15">
        <f t="shared" si="50"/>
        <v>1172.05</v>
      </c>
      <c r="T180" s="18" t="str">
        <f t="shared" si="51"/>
        <v/>
      </c>
      <c r="U180" s="18">
        <f t="shared" si="52"/>
        <v>1.5223835602672941E-2</v>
      </c>
      <c r="V180" s="18" t="str">
        <f t="shared" si="53"/>
        <v/>
      </c>
      <c r="W180" s="18">
        <f t="shared" si="54"/>
        <v>4.3538262921248148E-2</v>
      </c>
      <c r="X180" s="18" t="str">
        <f t="shared" si="55"/>
        <v/>
      </c>
      <c r="Y180" s="18" t="str">
        <f t="shared" si="56"/>
        <v/>
      </c>
      <c r="Z180" s="18" t="str">
        <f t="shared" si="57"/>
        <v/>
      </c>
      <c r="AA180" s="18" t="str">
        <f t="shared" si="58"/>
        <v/>
      </c>
    </row>
    <row r="181" spans="1:27">
      <c r="A181" s="11">
        <v>42265</v>
      </c>
      <c r="B181" s="12">
        <v>1049.75</v>
      </c>
      <c r="C181" s="12">
        <v>1207.05</v>
      </c>
      <c r="D181" s="9">
        <f t="shared" si="44"/>
        <v>-6.0639377072658707E-2</v>
      </c>
      <c r="E181" s="9">
        <f t="shared" si="59"/>
        <v>-6.4563478509890915E-2</v>
      </c>
      <c r="F181" s="9">
        <f t="shared" si="60"/>
        <v>7.6783870673459067E-3</v>
      </c>
      <c r="G181" s="9">
        <f t="shared" si="61"/>
        <v>-4.7287107608362626E-2</v>
      </c>
      <c r="H181" s="9">
        <f t="shared" si="62"/>
        <v>-8.1839849411419197E-2</v>
      </c>
      <c r="I181" s="9">
        <f t="shared" si="63"/>
        <v>0.51105803898846736</v>
      </c>
      <c r="J181" s="3">
        <f t="shared" si="64"/>
        <v>2.579762544583962E-2</v>
      </c>
      <c r="K181" s="3">
        <f t="shared" si="64"/>
        <v>8.9438709407782396E-3</v>
      </c>
      <c r="L181" s="15" t="str">
        <f t="shared" si="65"/>
        <v/>
      </c>
      <c r="M181" s="12">
        <v>0.45150362082950213</v>
      </c>
      <c r="N181" s="15" t="str">
        <f t="shared" si="45"/>
        <v/>
      </c>
      <c r="O181" s="15" t="str">
        <f t="shared" si="46"/>
        <v>Exit Trade</v>
      </c>
      <c r="P181" s="15" t="str">
        <f t="shared" si="47"/>
        <v/>
      </c>
      <c r="Q181" s="15">
        <f t="shared" si="48"/>
        <v>1010.3</v>
      </c>
      <c r="R181" s="15" t="str">
        <f t="shared" si="49"/>
        <v/>
      </c>
      <c r="S181" s="15">
        <f t="shared" si="50"/>
        <v>1172.05</v>
      </c>
      <c r="T181" s="18" t="str">
        <f t="shared" si="51"/>
        <v/>
      </c>
      <c r="U181" s="18">
        <f t="shared" si="52"/>
        <v>1.5223835602672941E-2</v>
      </c>
      <c r="V181" s="18" t="str">
        <f t="shared" si="53"/>
        <v/>
      </c>
      <c r="W181" s="18">
        <f t="shared" si="54"/>
        <v>4.3538262921248148E-2</v>
      </c>
      <c r="X181" s="18" t="str">
        <f t="shared" si="55"/>
        <v/>
      </c>
      <c r="Y181" s="18" t="str">
        <f t="shared" si="56"/>
        <v/>
      </c>
      <c r="Z181" s="18" t="str">
        <f t="shared" si="57"/>
        <v/>
      </c>
      <c r="AA181" s="18" t="str">
        <f t="shared" si="58"/>
        <v/>
      </c>
    </row>
    <row r="182" spans="1:27">
      <c r="A182" s="11">
        <v>42268</v>
      </c>
      <c r="B182" s="12">
        <v>1052.95</v>
      </c>
      <c r="C182" s="12">
        <v>1207.3</v>
      </c>
      <c r="D182" s="9">
        <f t="shared" si="44"/>
        <v>-5.9407451706675295E-2</v>
      </c>
      <c r="E182" s="9">
        <f t="shared" si="59"/>
        <v>-6.4045588212399654E-2</v>
      </c>
      <c r="F182" s="9">
        <f t="shared" si="60"/>
        <v>7.4753640229754696E-3</v>
      </c>
      <c r="G182" s="9">
        <f t="shared" si="61"/>
        <v>-4.7226019160704846E-2</v>
      </c>
      <c r="H182" s="9">
        <f t="shared" si="62"/>
        <v>-8.0865157264094462E-2</v>
      </c>
      <c r="I182" s="9">
        <f t="shared" si="63"/>
        <v>0.62045627363016509</v>
      </c>
      <c r="J182" s="3">
        <f t="shared" si="64"/>
        <v>3.0483448440105222E-3</v>
      </c>
      <c r="K182" s="3">
        <f t="shared" si="64"/>
        <v>2.0711652375626527E-4</v>
      </c>
      <c r="L182" s="15" t="str">
        <f t="shared" si="65"/>
        <v/>
      </c>
      <c r="M182" s="12">
        <v>0.45150362082950213</v>
      </c>
      <c r="N182" s="15" t="str">
        <f t="shared" si="45"/>
        <v/>
      </c>
      <c r="O182" s="15" t="str">
        <f t="shared" si="46"/>
        <v>Exit Trade</v>
      </c>
      <c r="P182" s="15" t="str">
        <f t="shared" si="47"/>
        <v/>
      </c>
      <c r="Q182" s="15">
        <f t="shared" si="48"/>
        <v>1010.3</v>
      </c>
      <c r="R182" s="15" t="str">
        <f t="shared" si="49"/>
        <v/>
      </c>
      <c r="S182" s="15">
        <f t="shared" si="50"/>
        <v>1172.05</v>
      </c>
      <c r="T182" s="18" t="str">
        <f t="shared" si="51"/>
        <v/>
      </c>
      <c r="U182" s="18">
        <f t="shared" si="52"/>
        <v>1.5223835602672941E-2</v>
      </c>
      <c r="V182" s="18" t="str">
        <f t="shared" si="53"/>
        <v/>
      </c>
      <c r="W182" s="18">
        <f t="shared" si="54"/>
        <v>4.3538262921248148E-2</v>
      </c>
      <c r="X182" s="18" t="str">
        <f t="shared" si="55"/>
        <v/>
      </c>
      <c r="Y182" s="18" t="str">
        <f t="shared" si="56"/>
        <v/>
      </c>
      <c r="Z182" s="18" t="str">
        <f t="shared" si="57"/>
        <v/>
      </c>
      <c r="AA182" s="18" t="str">
        <f t="shared" si="58"/>
        <v/>
      </c>
    </row>
    <row r="183" spans="1:27">
      <c r="A183" s="11">
        <v>42269</v>
      </c>
      <c r="B183" s="12">
        <v>1030.6500000000001</v>
      </c>
      <c r="C183" s="12">
        <v>1168.5999999999999</v>
      </c>
      <c r="D183" s="9">
        <f t="shared" si="44"/>
        <v>-5.455467437765902E-2</v>
      </c>
      <c r="E183" s="9">
        <f t="shared" si="59"/>
        <v>-6.3314024199637706E-2</v>
      </c>
      <c r="F183" s="9">
        <f t="shared" si="60"/>
        <v>7.2858405903992209E-3</v>
      </c>
      <c r="G183" s="9">
        <f t="shared" si="61"/>
        <v>-4.692088287123946E-2</v>
      </c>
      <c r="H183" s="9">
        <f t="shared" si="62"/>
        <v>-7.9707165528035945E-2</v>
      </c>
      <c r="I183" s="9">
        <f t="shared" si="63"/>
        <v>1.2022428590492571</v>
      </c>
      <c r="J183" s="3">
        <f t="shared" si="64"/>
        <v>-2.1178593475473625E-2</v>
      </c>
      <c r="K183" s="3">
        <f t="shared" si="64"/>
        <v>-3.2054998757558226E-2</v>
      </c>
      <c r="L183" s="15" t="str">
        <f t="shared" si="65"/>
        <v/>
      </c>
      <c r="M183" s="12">
        <v>0.45150362082950213</v>
      </c>
      <c r="N183" s="15" t="str">
        <f t="shared" si="45"/>
        <v/>
      </c>
      <c r="O183" s="15" t="str">
        <f t="shared" si="46"/>
        <v>Exit Trade</v>
      </c>
      <c r="P183" s="15" t="str">
        <f t="shared" si="47"/>
        <v/>
      </c>
      <c r="Q183" s="15">
        <f t="shared" si="48"/>
        <v>1010.3</v>
      </c>
      <c r="R183" s="15" t="str">
        <f t="shared" si="49"/>
        <v/>
      </c>
      <c r="S183" s="15">
        <f t="shared" si="50"/>
        <v>1172.05</v>
      </c>
      <c r="T183" s="18" t="str">
        <f t="shared" si="51"/>
        <v/>
      </c>
      <c r="U183" s="18">
        <f t="shared" si="52"/>
        <v>1.5223835602672941E-2</v>
      </c>
      <c r="V183" s="18" t="str">
        <f t="shared" si="53"/>
        <v/>
      </c>
      <c r="W183" s="18">
        <f t="shared" si="54"/>
        <v>4.3538262921248148E-2</v>
      </c>
      <c r="X183" s="18" t="str">
        <f t="shared" si="55"/>
        <v/>
      </c>
      <c r="Y183" s="18" t="str">
        <f t="shared" si="56"/>
        <v/>
      </c>
      <c r="Z183" s="18" t="str">
        <f t="shared" si="57"/>
        <v/>
      </c>
      <c r="AA183" s="18" t="str">
        <f t="shared" si="58"/>
        <v/>
      </c>
    </row>
    <row r="184" spans="1:27">
      <c r="A184" s="11">
        <v>42270</v>
      </c>
      <c r="B184" s="12">
        <v>1049.2</v>
      </c>
      <c r="C184" s="12">
        <v>1165.95</v>
      </c>
      <c r="D184" s="9">
        <f t="shared" si="44"/>
        <v>-4.5821644842852539E-2</v>
      </c>
      <c r="E184" s="9">
        <f t="shared" si="59"/>
        <v>-6.2457633439245493E-2</v>
      </c>
      <c r="F184" s="9">
        <f t="shared" si="60"/>
        <v>7.7818814066481145E-3</v>
      </c>
      <c r="G184" s="9">
        <f t="shared" si="61"/>
        <v>-4.4948400274287231E-2</v>
      </c>
      <c r="H184" s="9">
        <f t="shared" si="62"/>
        <v>-7.9966866604203754E-2</v>
      </c>
      <c r="I184" s="9">
        <f t="shared" si="63"/>
        <v>2.137784904069691</v>
      </c>
      <c r="J184" s="3">
        <f t="shared" si="64"/>
        <v>1.7998350555474656E-2</v>
      </c>
      <c r="K184" s="3">
        <f t="shared" si="64"/>
        <v>-2.2676707170972651E-3</v>
      </c>
      <c r="L184" s="15" t="str">
        <f t="shared" si="65"/>
        <v>Enter Trade</v>
      </c>
      <c r="M184" s="12">
        <v>2.137784904069691</v>
      </c>
      <c r="N184" s="15" t="str">
        <f t="shared" si="45"/>
        <v>Enter Trade</v>
      </c>
      <c r="O184" s="15" t="str">
        <f t="shared" si="46"/>
        <v>Enter Trade</v>
      </c>
      <c r="P184" s="15">
        <f t="shared" si="47"/>
        <v>1049.2</v>
      </c>
      <c r="Q184" s="15">
        <f t="shared" si="48"/>
        <v>1049.2</v>
      </c>
      <c r="R184" s="15">
        <f t="shared" si="49"/>
        <v>1165.95</v>
      </c>
      <c r="S184" s="15">
        <f t="shared" si="50"/>
        <v>1165.95</v>
      </c>
      <c r="T184" s="18">
        <f t="shared" si="51"/>
        <v>1.7998350555474656E-2</v>
      </c>
      <c r="U184" s="18">
        <f t="shared" si="52"/>
        <v>1.7998350555474656E-2</v>
      </c>
      <c r="V184" s="18">
        <f t="shared" si="53"/>
        <v>-2.2676707170972651E-3</v>
      </c>
      <c r="W184" s="18">
        <f t="shared" si="54"/>
        <v>-2.2676707170972651E-3</v>
      </c>
      <c r="X184" s="18" t="str">
        <f t="shared" si="55"/>
        <v/>
      </c>
      <c r="Y184" s="18" t="str">
        <f t="shared" si="56"/>
        <v/>
      </c>
      <c r="Z184" s="18" t="str">
        <f t="shared" si="57"/>
        <v/>
      </c>
      <c r="AA184" s="18" t="str">
        <f t="shared" si="58"/>
        <v/>
      </c>
    </row>
    <row r="185" spans="1:27">
      <c r="A185" s="11">
        <v>42271</v>
      </c>
      <c r="B185" s="12">
        <v>1051.4000000000001</v>
      </c>
      <c r="C185" s="12">
        <v>1181.8499999999999</v>
      </c>
      <c r="D185" s="9">
        <f t="shared" si="44"/>
        <v>-5.0794386852552012E-2</v>
      </c>
      <c r="E185" s="9">
        <f t="shared" si="59"/>
        <v>-6.1768254285316355E-2</v>
      </c>
      <c r="F185" s="9">
        <f t="shared" si="60"/>
        <v>7.8709856715399647E-3</v>
      </c>
      <c r="G185" s="9">
        <f t="shared" si="61"/>
        <v>-4.4058536524351433E-2</v>
      </c>
      <c r="H185" s="9">
        <f t="shared" si="62"/>
        <v>-7.9477972046281278E-2</v>
      </c>
      <c r="I185" s="9">
        <f t="shared" si="63"/>
        <v>1.3942176864130027</v>
      </c>
      <c r="J185" s="3">
        <f t="shared" si="64"/>
        <v>2.0968356843309621E-3</v>
      </c>
      <c r="K185" s="3">
        <f t="shared" si="64"/>
        <v>1.3636948411166742E-2</v>
      </c>
      <c r="L185" s="15" t="str">
        <f t="shared" si="65"/>
        <v>Enter Trade</v>
      </c>
      <c r="M185" s="12">
        <v>2.137784904069691</v>
      </c>
      <c r="N185" s="15" t="str">
        <f t="shared" si="45"/>
        <v/>
      </c>
      <c r="O185" s="15" t="str">
        <f t="shared" si="46"/>
        <v>Enter Trade</v>
      </c>
      <c r="P185" s="15" t="str">
        <f t="shared" si="47"/>
        <v/>
      </c>
      <c r="Q185" s="15">
        <f t="shared" si="48"/>
        <v>1049.2</v>
      </c>
      <c r="R185" s="15" t="str">
        <f t="shared" si="49"/>
        <v/>
      </c>
      <c r="S185" s="15">
        <f t="shared" si="50"/>
        <v>1165.95</v>
      </c>
      <c r="T185" s="18" t="str">
        <f t="shared" si="51"/>
        <v/>
      </c>
      <c r="U185" s="18">
        <f t="shared" si="52"/>
        <v>1.7998350555474656E-2</v>
      </c>
      <c r="V185" s="18" t="str">
        <f t="shared" si="53"/>
        <v/>
      </c>
      <c r="W185" s="18">
        <f t="shared" si="54"/>
        <v>-2.2676707170972651E-3</v>
      </c>
      <c r="X185" s="18" t="str">
        <f t="shared" si="55"/>
        <v/>
      </c>
      <c r="Y185" s="18" t="str">
        <f t="shared" si="56"/>
        <v/>
      </c>
      <c r="Z185" s="18" t="str">
        <f t="shared" si="57"/>
        <v/>
      </c>
      <c r="AA185" s="18" t="str">
        <f t="shared" si="58"/>
        <v/>
      </c>
    </row>
    <row r="186" spans="1:27">
      <c r="A186" s="11">
        <v>42275</v>
      </c>
      <c r="B186" s="12">
        <v>1046.4000000000001</v>
      </c>
      <c r="C186" s="12">
        <v>1172.1500000000001</v>
      </c>
      <c r="D186" s="9">
        <f t="shared" si="44"/>
        <v>-4.9285460909950438E-2</v>
      </c>
      <c r="E186" s="9">
        <f t="shared" si="59"/>
        <v>-6.1181750613583885E-2</v>
      </c>
      <c r="F186" s="9">
        <f t="shared" si="60"/>
        <v>8.1282495861867907E-3</v>
      </c>
      <c r="G186" s="9">
        <f t="shared" si="61"/>
        <v>-4.2893189044663604E-2</v>
      </c>
      <c r="H186" s="9">
        <f t="shared" si="62"/>
        <v>-7.9470312182504166E-2</v>
      </c>
      <c r="I186" s="9">
        <f t="shared" si="63"/>
        <v>1.4635733779447537</v>
      </c>
      <c r="J186" s="3">
        <f t="shared" si="64"/>
        <v>-4.7555640098915731E-3</v>
      </c>
      <c r="K186" s="3">
        <f t="shared" si="64"/>
        <v>-8.2074713373099968E-3</v>
      </c>
      <c r="L186" s="15" t="str">
        <f t="shared" si="65"/>
        <v>Enter Trade</v>
      </c>
      <c r="M186" s="12">
        <v>2.137784904069691</v>
      </c>
      <c r="N186" s="15" t="str">
        <f t="shared" si="45"/>
        <v/>
      </c>
      <c r="O186" s="15" t="str">
        <f t="shared" si="46"/>
        <v>Enter Trade</v>
      </c>
      <c r="P186" s="15" t="str">
        <f t="shared" si="47"/>
        <v/>
      </c>
      <c r="Q186" s="15">
        <f t="shared" si="48"/>
        <v>1049.2</v>
      </c>
      <c r="R186" s="15" t="str">
        <f t="shared" si="49"/>
        <v/>
      </c>
      <c r="S186" s="15">
        <f t="shared" si="50"/>
        <v>1165.95</v>
      </c>
      <c r="T186" s="18" t="str">
        <f t="shared" si="51"/>
        <v/>
      </c>
      <c r="U186" s="18">
        <f t="shared" si="52"/>
        <v>1.7998350555474656E-2</v>
      </c>
      <c r="V186" s="18" t="str">
        <f t="shared" si="53"/>
        <v/>
      </c>
      <c r="W186" s="18">
        <f t="shared" si="54"/>
        <v>-2.2676707170972651E-3</v>
      </c>
      <c r="X186" s="18" t="str">
        <f t="shared" si="55"/>
        <v/>
      </c>
      <c r="Y186" s="18" t="str">
        <f t="shared" si="56"/>
        <v/>
      </c>
      <c r="Z186" s="18" t="str">
        <f t="shared" si="57"/>
        <v/>
      </c>
      <c r="AA186" s="18" t="str">
        <f t="shared" si="58"/>
        <v/>
      </c>
    </row>
    <row r="187" spans="1:27">
      <c r="A187" s="11">
        <v>42276</v>
      </c>
      <c r="B187" s="12">
        <v>1064.8</v>
      </c>
      <c r="C187" s="12">
        <v>1216.8</v>
      </c>
      <c r="D187" s="9">
        <f t="shared" si="44"/>
        <v>-5.7951158578323295E-2</v>
      </c>
      <c r="E187" s="9">
        <f t="shared" si="59"/>
        <v>-6.0719326555715228E-2</v>
      </c>
      <c r="F187" s="9">
        <f t="shared" si="60"/>
        <v>7.8931474399956993E-3</v>
      </c>
      <c r="G187" s="9">
        <f t="shared" si="61"/>
        <v>-4.2959744815724905E-2</v>
      </c>
      <c r="H187" s="9">
        <f t="shared" si="62"/>
        <v>-7.8478908295705557E-2</v>
      </c>
      <c r="I187" s="9">
        <f t="shared" si="63"/>
        <v>0.35070521594025128</v>
      </c>
      <c r="J187" s="3">
        <f t="shared" si="64"/>
        <v>1.7584097859327085E-2</v>
      </c>
      <c r="K187" s="3">
        <f t="shared" si="64"/>
        <v>3.8092394318133223E-2</v>
      </c>
      <c r="L187" s="15" t="str">
        <f t="shared" si="65"/>
        <v>Exit Trade</v>
      </c>
      <c r="M187" s="12">
        <v>0.35070521594025128</v>
      </c>
      <c r="N187" s="15" t="str">
        <f t="shared" si="45"/>
        <v>Exit Trade</v>
      </c>
      <c r="O187" s="15" t="str">
        <f t="shared" si="46"/>
        <v>Exit Trade</v>
      </c>
      <c r="P187" s="15">
        <f t="shared" si="47"/>
        <v>1064.8</v>
      </c>
      <c r="Q187" s="15">
        <f t="shared" si="48"/>
        <v>1064.8</v>
      </c>
      <c r="R187" s="15">
        <f t="shared" si="49"/>
        <v>1216.8</v>
      </c>
      <c r="S187" s="15">
        <f t="shared" si="50"/>
        <v>1216.8</v>
      </c>
      <c r="T187" s="18">
        <f t="shared" si="51"/>
        <v>1.7584097859327085E-2</v>
      </c>
      <c r="U187" s="18">
        <f t="shared" si="52"/>
        <v>1.7584097859327085E-2</v>
      </c>
      <c r="V187" s="18">
        <f t="shared" si="53"/>
        <v>3.8092394318133223E-2</v>
      </c>
      <c r="W187" s="18">
        <f t="shared" si="54"/>
        <v>3.8092394318133223E-2</v>
      </c>
      <c r="X187" s="18">
        <f t="shared" si="55"/>
        <v>-1.4868471216164636E-2</v>
      </c>
      <c r="Y187" s="18">
        <f t="shared" si="56"/>
        <v>4.3612504824392051E-2</v>
      </c>
      <c r="Z187" s="18">
        <f t="shared" si="57"/>
        <v>2.8744033608227415E-2</v>
      </c>
      <c r="AA187" s="18">
        <f t="shared" si="58"/>
        <v>1.4372016804113708E-2</v>
      </c>
    </row>
    <row r="188" spans="1:27">
      <c r="A188" s="11">
        <v>42277</v>
      </c>
      <c r="B188" s="12">
        <v>1068.8</v>
      </c>
      <c r="C188" s="12">
        <v>1212.75</v>
      </c>
      <c r="D188" s="9">
        <f t="shared" si="44"/>
        <v>-5.487483816663076E-2</v>
      </c>
      <c r="E188" s="9">
        <f t="shared" si="59"/>
        <v>-6.024680478237255E-2</v>
      </c>
      <c r="F188" s="9">
        <f t="shared" si="60"/>
        <v>7.8009790530688058E-3</v>
      </c>
      <c r="G188" s="9">
        <f t="shared" si="61"/>
        <v>-4.2694601912967735E-2</v>
      </c>
      <c r="H188" s="9">
        <f t="shared" si="62"/>
        <v>-7.7799007651777358E-2</v>
      </c>
      <c r="I188" s="9">
        <f t="shared" si="63"/>
        <v>0.6886272324534094</v>
      </c>
      <c r="J188" s="3">
        <f t="shared" si="64"/>
        <v>3.7565740045078888E-3</v>
      </c>
      <c r="K188" s="3">
        <f t="shared" si="64"/>
        <v>-3.3284023668638681E-3</v>
      </c>
      <c r="L188" s="15" t="str">
        <f t="shared" si="65"/>
        <v/>
      </c>
      <c r="M188" s="12">
        <v>0.35070521594025128</v>
      </c>
      <c r="N188" s="15" t="str">
        <f t="shared" si="45"/>
        <v/>
      </c>
      <c r="O188" s="15" t="str">
        <f t="shared" si="46"/>
        <v>Exit Trade</v>
      </c>
      <c r="P188" s="15" t="str">
        <f t="shared" si="47"/>
        <v/>
      </c>
      <c r="Q188" s="15">
        <f t="shared" si="48"/>
        <v>1064.8</v>
      </c>
      <c r="R188" s="15" t="str">
        <f t="shared" si="49"/>
        <v/>
      </c>
      <c r="S188" s="15">
        <f t="shared" si="50"/>
        <v>1216.8</v>
      </c>
      <c r="T188" s="18" t="str">
        <f t="shared" si="51"/>
        <v/>
      </c>
      <c r="U188" s="18">
        <f t="shared" si="52"/>
        <v>1.7584097859327085E-2</v>
      </c>
      <c r="V188" s="18" t="str">
        <f t="shared" si="53"/>
        <v/>
      </c>
      <c r="W188" s="18">
        <f t="shared" si="54"/>
        <v>3.8092394318133223E-2</v>
      </c>
      <c r="X188" s="18" t="str">
        <f t="shared" si="55"/>
        <v/>
      </c>
      <c r="Y188" s="18" t="str">
        <f t="shared" si="56"/>
        <v/>
      </c>
      <c r="Z188" s="18" t="str">
        <f t="shared" si="57"/>
        <v/>
      </c>
      <c r="AA188" s="18" t="str">
        <f t="shared" si="58"/>
        <v/>
      </c>
    </row>
    <row r="189" spans="1:27">
      <c r="A189" s="11">
        <v>42278</v>
      </c>
      <c r="B189" s="12">
        <v>1067.6500000000001</v>
      </c>
      <c r="C189" s="12">
        <v>1196.5999999999999</v>
      </c>
      <c r="D189" s="9">
        <f t="shared" si="44"/>
        <v>-4.9520094110286711E-2</v>
      </c>
      <c r="E189" s="9">
        <f t="shared" si="59"/>
        <v>-5.9680866582999779E-2</v>
      </c>
      <c r="F189" s="9">
        <f t="shared" si="60"/>
        <v>7.9463204420394777E-3</v>
      </c>
      <c r="G189" s="9">
        <f t="shared" si="61"/>
        <v>-4.1801645588410957E-2</v>
      </c>
      <c r="H189" s="9">
        <f t="shared" si="62"/>
        <v>-7.7560087577588602E-2</v>
      </c>
      <c r="I189" s="9">
        <f t="shared" si="63"/>
        <v>1.2786764071277796</v>
      </c>
      <c r="J189" s="3">
        <f t="shared" si="64"/>
        <v>-1.0759730538920879E-3</v>
      </c>
      <c r="K189" s="3">
        <f t="shared" si="64"/>
        <v>-1.3316841888270535E-2</v>
      </c>
      <c r="L189" s="15" t="str">
        <f t="shared" si="65"/>
        <v>Enter Trade</v>
      </c>
      <c r="M189" s="12">
        <v>1.2786764071277796</v>
      </c>
      <c r="N189" s="15" t="str">
        <f t="shared" si="45"/>
        <v>Enter Trade</v>
      </c>
      <c r="O189" s="15" t="str">
        <f t="shared" si="46"/>
        <v>Enter Trade</v>
      </c>
      <c r="P189" s="15">
        <f t="shared" si="47"/>
        <v>1067.6500000000001</v>
      </c>
      <c r="Q189" s="15">
        <f t="shared" si="48"/>
        <v>1067.6500000000001</v>
      </c>
      <c r="R189" s="15">
        <f t="shared" si="49"/>
        <v>1196.5999999999999</v>
      </c>
      <c r="S189" s="15">
        <f t="shared" si="50"/>
        <v>1196.5999999999999</v>
      </c>
      <c r="T189" s="18">
        <f t="shared" si="51"/>
        <v>-1.0759730538920879E-3</v>
      </c>
      <c r="U189" s="18">
        <f t="shared" si="52"/>
        <v>-1.0759730538920879E-3</v>
      </c>
      <c r="V189" s="18">
        <f t="shared" si="53"/>
        <v>-1.3316841888270535E-2</v>
      </c>
      <c r="W189" s="18">
        <f t="shared" si="54"/>
        <v>-1.3316841888270535E-2</v>
      </c>
      <c r="X189" s="18" t="str">
        <f t="shared" si="55"/>
        <v/>
      </c>
      <c r="Y189" s="18" t="str">
        <f t="shared" si="56"/>
        <v/>
      </c>
      <c r="Z189" s="18" t="str">
        <f t="shared" si="57"/>
        <v/>
      </c>
      <c r="AA189" s="18" t="str">
        <f t="shared" si="58"/>
        <v/>
      </c>
    </row>
    <row r="190" spans="1:27">
      <c r="A190" s="11">
        <v>42282</v>
      </c>
      <c r="B190" s="12">
        <v>1098.3499999999999</v>
      </c>
      <c r="C190" s="12">
        <v>1256.95</v>
      </c>
      <c r="D190" s="9">
        <f t="shared" si="44"/>
        <v>-5.8577247938368104E-2</v>
      </c>
      <c r="E190" s="9">
        <f t="shared" si="59"/>
        <v>-5.9469231168961412E-2</v>
      </c>
      <c r="F190" s="9">
        <f t="shared" si="60"/>
        <v>7.8861201852402779E-3</v>
      </c>
      <c r="G190" s="9">
        <f t="shared" si="61"/>
        <v>-4.172546075217079E-2</v>
      </c>
      <c r="H190" s="9">
        <f t="shared" si="62"/>
        <v>-7.7213001585752034E-2</v>
      </c>
      <c r="I190" s="9">
        <f t="shared" si="63"/>
        <v>0.11310799349250977</v>
      </c>
      <c r="J190" s="3">
        <f t="shared" si="64"/>
        <v>2.8754741722474421E-2</v>
      </c>
      <c r="K190" s="3">
        <f t="shared" si="64"/>
        <v>5.0434564599699264E-2</v>
      </c>
      <c r="L190" s="15" t="str">
        <f t="shared" si="65"/>
        <v>Exit Trade</v>
      </c>
      <c r="M190" s="12">
        <v>0.11310799349250977</v>
      </c>
      <c r="N190" s="15" t="str">
        <f t="shared" si="45"/>
        <v>Exit Trade</v>
      </c>
      <c r="O190" s="15" t="str">
        <f t="shared" si="46"/>
        <v>Exit Trade</v>
      </c>
      <c r="P190" s="15">
        <f t="shared" si="47"/>
        <v>1098.3499999999999</v>
      </c>
      <c r="Q190" s="15">
        <f t="shared" si="48"/>
        <v>1098.3499999999999</v>
      </c>
      <c r="R190" s="15">
        <f t="shared" si="49"/>
        <v>1256.95</v>
      </c>
      <c r="S190" s="15">
        <f t="shared" si="50"/>
        <v>1256.95</v>
      </c>
      <c r="T190" s="18">
        <f t="shared" si="51"/>
        <v>2.8754741722474421E-2</v>
      </c>
      <c r="U190" s="18">
        <f t="shared" si="52"/>
        <v>2.8754741722474421E-2</v>
      </c>
      <c r="V190" s="18">
        <f t="shared" si="53"/>
        <v>5.0434564599699264E-2</v>
      </c>
      <c r="W190" s="18">
        <f t="shared" si="54"/>
        <v>5.0434564599699264E-2</v>
      </c>
      <c r="X190" s="18">
        <f t="shared" si="55"/>
        <v>-2.8754741722474497E-2</v>
      </c>
      <c r="Y190" s="18">
        <f t="shared" si="56"/>
        <v>5.0434564599699305E-2</v>
      </c>
      <c r="Z190" s="18">
        <f t="shared" si="57"/>
        <v>2.1679822877224808E-2</v>
      </c>
      <c r="AA190" s="18">
        <f t="shared" si="58"/>
        <v>1.0839911438612404E-2</v>
      </c>
    </row>
    <row r="191" spans="1:27">
      <c r="A191" s="11">
        <v>42283</v>
      </c>
      <c r="B191" s="12">
        <v>1085.95</v>
      </c>
      <c r="C191" s="12">
        <v>1265.2</v>
      </c>
      <c r="D191" s="9">
        <f t="shared" si="44"/>
        <v>-6.6349353593056951E-2</v>
      </c>
      <c r="E191" s="9">
        <f t="shared" si="59"/>
        <v>-5.9494608982640328E-2</v>
      </c>
      <c r="F191" s="9">
        <f t="shared" si="60"/>
        <v>7.9076851587255876E-3</v>
      </c>
      <c r="G191" s="9">
        <f t="shared" si="61"/>
        <v>-4.1702317375507753E-2</v>
      </c>
      <c r="H191" s="9">
        <f t="shared" si="62"/>
        <v>-7.7286900589772903E-2</v>
      </c>
      <c r="I191" s="9">
        <f t="shared" si="63"/>
        <v>-0.86684591923249288</v>
      </c>
      <c r="J191" s="3">
        <f t="shared" si="64"/>
        <v>-1.1289661765375212E-2</v>
      </c>
      <c r="K191" s="3">
        <f t="shared" si="64"/>
        <v>6.5635069016269539E-3</v>
      </c>
      <c r="L191" s="15" t="str">
        <f t="shared" si="65"/>
        <v/>
      </c>
      <c r="M191" s="12">
        <v>0.11310799349250977</v>
      </c>
      <c r="N191" s="15" t="str">
        <f t="shared" si="45"/>
        <v/>
      </c>
      <c r="O191" s="15" t="str">
        <f t="shared" si="46"/>
        <v>Exit Trade</v>
      </c>
      <c r="P191" s="15" t="str">
        <f t="shared" si="47"/>
        <v/>
      </c>
      <c r="Q191" s="15">
        <f t="shared" si="48"/>
        <v>1098.3499999999999</v>
      </c>
      <c r="R191" s="15" t="str">
        <f t="shared" si="49"/>
        <v/>
      </c>
      <c r="S191" s="15">
        <f t="shared" si="50"/>
        <v>1256.95</v>
      </c>
      <c r="T191" s="18" t="str">
        <f t="shared" si="51"/>
        <v/>
      </c>
      <c r="U191" s="18">
        <f t="shared" si="52"/>
        <v>2.8754741722474421E-2</v>
      </c>
      <c r="V191" s="18" t="str">
        <f t="shared" si="53"/>
        <v/>
      </c>
      <c r="W191" s="18">
        <f t="shared" si="54"/>
        <v>5.0434564599699264E-2</v>
      </c>
      <c r="X191" s="18" t="str">
        <f t="shared" si="55"/>
        <v/>
      </c>
      <c r="Y191" s="18" t="str">
        <f t="shared" si="56"/>
        <v/>
      </c>
      <c r="Z191" s="18" t="str">
        <f t="shared" si="57"/>
        <v/>
      </c>
      <c r="AA191" s="18" t="str">
        <f t="shared" si="58"/>
        <v/>
      </c>
    </row>
    <row r="192" spans="1:27">
      <c r="A192" s="11">
        <v>42284</v>
      </c>
      <c r="B192" s="12">
        <v>1087.75</v>
      </c>
      <c r="C192" s="12">
        <v>1277.45</v>
      </c>
      <c r="D192" s="9">
        <f t="shared" si="44"/>
        <v>-6.9814818682268256E-2</v>
      </c>
      <c r="E192" s="9">
        <f t="shared" si="59"/>
        <v>-5.9705637407397885E-2</v>
      </c>
      <c r="F192" s="9">
        <f t="shared" si="60"/>
        <v>8.0999549210098651E-3</v>
      </c>
      <c r="G192" s="9">
        <f t="shared" si="61"/>
        <v>-4.1480738835125687E-2</v>
      </c>
      <c r="H192" s="9">
        <f t="shared" si="62"/>
        <v>-7.793053597967009E-2</v>
      </c>
      <c r="I192" s="9">
        <f t="shared" si="63"/>
        <v>-1.248054016775936</v>
      </c>
      <c r="J192" s="3">
        <f t="shared" si="64"/>
        <v>1.6575348772963345E-3</v>
      </c>
      <c r="K192" s="3">
        <f t="shared" si="64"/>
        <v>9.6822636737274731E-3</v>
      </c>
      <c r="L192" s="15" t="str">
        <f t="shared" si="65"/>
        <v/>
      </c>
      <c r="M192" s="12">
        <v>0.11310799349250977</v>
      </c>
      <c r="N192" s="15" t="str">
        <f t="shared" si="45"/>
        <v/>
      </c>
      <c r="O192" s="15" t="str">
        <f t="shared" si="46"/>
        <v>Exit Trade</v>
      </c>
      <c r="P192" s="15" t="str">
        <f t="shared" si="47"/>
        <v/>
      </c>
      <c r="Q192" s="15">
        <f t="shared" si="48"/>
        <v>1098.3499999999999</v>
      </c>
      <c r="R192" s="15" t="str">
        <f t="shared" si="49"/>
        <v/>
      </c>
      <c r="S192" s="15">
        <f t="shared" si="50"/>
        <v>1256.95</v>
      </c>
      <c r="T192" s="18" t="str">
        <f t="shared" si="51"/>
        <v/>
      </c>
      <c r="U192" s="18">
        <f t="shared" si="52"/>
        <v>2.8754741722474421E-2</v>
      </c>
      <c r="V192" s="18" t="str">
        <f t="shared" si="53"/>
        <v/>
      </c>
      <c r="W192" s="18">
        <f t="shared" si="54"/>
        <v>5.0434564599699264E-2</v>
      </c>
      <c r="X192" s="18" t="str">
        <f t="shared" si="55"/>
        <v/>
      </c>
      <c r="Y192" s="18" t="str">
        <f t="shared" si="56"/>
        <v/>
      </c>
      <c r="Z192" s="18" t="str">
        <f t="shared" si="57"/>
        <v/>
      </c>
      <c r="AA192" s="18" t="str">
        <f t="shared" si="58"/>
        <v/>
      </c>
    </row>
    <row r="193" spans="1:27">
      <c r="A193" s="11">
        <v>42285</v>
      </c>
      <c r="B193" s="12">
        <v>1083.0999999999999</v>
      </c>
      <c r="C193" s="12">
        <v>1278.0999999999999</v>
      </c>
      <c r="D193" s="9">
        <f t="shared" si="44"/>
        <v>-7.1896279012523504E-2</v>
      </c>
      <c r="E193" s="9">
        <f t="shared" si="59"/>
        <v>-6.0130367286515315E-2</v>
      </c>
      <c r="F193" s="9">
        <f t="shared" si="60"/>
        <v>8.3986140456950627E-3</v>
      </c>
      <c r="G193" s="9">
        <f t="shared" si="61"/>
        <v>-4.1233485683701429E-2</v>
      </c>
      <c r="H193" s="9">
        <f t="shared" si="62"/>
        <v>-7.9027248889329202E-2</v>
      </c>
      <c r="I193" s="9">
        <f t="shared" si="63"/>
        <v>-1.4009349235471922</v>
      </c>
      <c r="J193" s="3">
        <f t="shared" si="64"/>
        <v>-4.2748793380832832E-3</v>
      </c>
      <c r="K193" s="3">
        <f t="shared" si="64"/>
        <v>5.0882617714968379E-4</v>
      </c>
      <c r="L193" s="15" t="str">
        <f t="shared" si="65"/>
        <v>Enter Trade</v>
      </c>
      <c r="M193" s="12">
        <v>-1.4009349235471922</v>
      </c>
      <c r="N193" s="15" t="str">
        <f t="shared" si="45"/>
        <v>Enter Trade</v>
      </c>
      <c r="O193" s="15" t="str">
        <f t="shared" si="46"/>
        <v>Enter Trade</v>
      </c>
      <c r="P193" s="15">
        <f t="shared" si="47"/>
        <v>1083.0999999999999</v>
      </c>
      <c r="Q193" s="15">
        <f t="shared" si="48"/>
        <v>1083.0999999999999</v>
      </c>
      <c r="R193" s="15">
        <f t="shared" si="49"/>
        <v>1278.0999999999999</v>
      </c>
      <c r="S193" s="15">
        <f t="shared" si="50"/>
        <v>1278.0999999999999</v>
      </c>
      <c r="T193" s="18">
        <f t="shared" si="51"/>
        <v>-4.2748793380832832E-3</v>
      </c>
      <c r="U193" s="18">
        <f t="shared" si="52"/>
        <v>-4.2748793380832832E-3</v>
      </c>
      <c r="V193" s="18">
        <f t="shared" si="53"/>
        <v>5.0882617714968379E-4</v>
      </c>
      <c r="W193" s="18">
        <f t="shared" si="54"/>
        <v>5.0882617714968379E-4</v>
      </c>
      <c r="X193" s="18" t="str">
        <f t="shared" si="55"/>
        <v/>
      </c>
      <c r="Y193" s="18" t="str">
        <f t="shared" si="56"/>
        <v/>
      </c>
      <c r="Z193" s="18" t="str">
        <f t="shared" si="57"/>
        <v/>
      </c>
      <c r="AA193" s="18" t="str">
        <f t="shared" si="58"/>
        <v/>
      </c>
    </row>
    <row r="194" spans="1:27">
      <c r="A194" s="11">
        <v>42286</v>
      </c>
      <c r="B194" s="12">
        <v>1086.1500000000001</v>
      </c>
      <c r="C194" s="12">
        <v>1291.7</v>
      </c>
      <c r="D194" s="9">
        <f t="shared" si="44"/>
        <v>-7.5271853041340986E-2</v>
      </c>
      <c r="E194" s="9">
        <f t="shared" si="59"/>
        <v>-6.0936951149759624E-2</v>
      </c>
      <c r="F194" s="9">
        <f t="shared" si="60"/>
        <v>8.6568697094713664E-3</v>
      </c>
      <c r="G194" s="9">
        <f t="shared" si="61"/>
        <v>-4.145899430344905E-2</v>
      </c>
      <c r="H194" s="9">
        <f t="shared" si="62"/>
        <v>-8.0414907996070206E-2</v>
      </c>
      <c r="I194" s="9">
        <f t="shared" si="63"/>
        <v>-1.6558989996000211</v>
      </c>
      <c r="J194" s="3">
        <f t="shared" si="64"/>
        <v>2.8159911365526562E-3</v>
      </c>
      <c r="K194" s="3">
        <f t="shared" si="64"/>
        <v>1.0640794929974287E-2</v>
      </c>
      <c r="L194" s="15" t="str">
        <f t="shared" si="65"/>
        <v>Enter Trade</v>
      </c>
      <c r="M194" s="12">
        <v>-1.4009349235471922</v>
      </c>
      <c r="N194" s="15" t="str">
        <f t="shared" si="45"/>
        <v/>
      </c>
      <c r="O194" s="15" t="str">
        <f t="shared" si="46"/>
        <v>Enter Trade</v>
      </c>
      <c r="P194" s="15" t="str">
        <f t="shared" si="47"/>
        <v/>
      </c>
      <c r="Q194" s="15">
        <f t="shared" si="48"/>
        <v>1083.0999999999999</v>
      </c>
      <c r="R194" s="15" t="str">
        <f t="shared" si="49"/>
        <v/>
      </c>
      <c r="S194" s="15">
        <f t="shared" si="50"/>
        <v>1278.0999999999999</v>
      </c>
      <c r="T194" s="18" t="str">
        <f t="shared" si="51"/>
        <v/>
      </c>
      <c r="U194" s="18">
        <f t="shared" si="52"/>
        <v>-4.2748793380832832E-3</v>
      </c>
      <c r="V194" s="18" t="str">
        <f t="shared" si="53"/>
        <v/>
      </c>
      <c r="W194" s="18">
        <f t="shared" si="54"/>
        <v>5.0882617714968379E-4</v>
      </c>
      <c r="X194" s="18" t="str">
        <f t="shared" si="55"/>
        <v/>
      </c>
      <c r="Y194" s="18" t="str">
        <f t="shared" si="56"/>
        <v/>
      </c>
      <c r="Z194" s="18" t="str">
        <f t="shared" si="57"/>
        <v/>
      </c>
      <c r="AA194" s="18" t="str">
        <f t="shared" si="58"/>
        <v/>
      </c>
    </row>
    <row r="195" spans="1:27">
      <c r="A195" s="11">
        <v>42289</v>
      </c>
      <c r="B195" s="12">
        <v>1080.55</v>
      </c>
      <c r="C195" s="12">
        <v>1270.25</v>
      </c>
      <c r="D195" s="9">
        <f t="shared" ref="D195:D258" si="66">LOG(B195/C195)</f>
        <v>-7.0244335906166508E-2</v>
      </c>
      <c r="E195" s="9">
        <f t="shared" si="59"/>
        <v>-6.206190389975514E-2</v>
      </c>
      <c r="F195" s="9">
        <f t="shared" si="60"/>
        <v>7.4846742379839253E-3</v>
      </c>
      <c r="G195" s="9">
        <f t="shared" si="61"/>
        <v>-4.5221386864291307E-2</v>
      </c>
      <c r="H195" s="9">
        <f t="shared" si="62"/>
        <v>-7.8902420935218973E-2</v>
      </c>
      <c r="I195" s="9">
        <f t="shared" si="63"/>
        <v>-1.0932248680759407</v>
      </c>
      <c r="J195" s="3">
        <f t="shared" si="64"/>
        <v>-5.1558256226121035E-3</v>
      </c>
      <c r="K195" s="3">
        <f t="shared" si="64"/>
        <v>-1.6606023070372414E-2</v>
      </c>
      <c r="L195" s="15" t="str">
        <f t="shared" si="65"/>
        <v/>
      </c>
      <c r="M195" s="12">
        <v>-1.4009349235471922</v>
      </c>
      <c r="N195" s="15" t="str">
        <f t="shared" si="45"/>
        <v/>
      </c>
      <c r="O195" s="15" t="str">
        <f t="shared" si="46"/>
        <v>Enter Trade</v>
      </c>
      <c r="P195" s="15" t="str">
        <f t="shared" si="47"/>
        <v/>
      </c>
      <c r="Q195" s="15">
        <f t="shared" si="48"/>
        <v>1083.0999999999999</v>
      </c>
      <c r="R195" s="15" t="str">
        <f t="shared" si="49"/>
        <v/>
      </c>
      <c r="S195" s="15">
        <f t="shared" si="50"/>
        <v>1278.0999999999999</v>
      </c>
      <c r="T195" s="18" t="str">
        <f t="shared" si="51"/>
        <v/>
      </c>
      <c r="U195" s="18">
        <f t="shared" si="52"/>
        <v>-4.2748793380832832E-3</v>
      </c>
      <c r="V195" s="18" t="str">
        <f t="shared" si="53"/>
        <v/>
      </c>
      <c r="W195" s="18">
        <f t="shared" si="54"/>
        <v>5.0882617714968379E-4</v>
      </c>
      <c r="X195" s="18" t="str">
        <f t="shared" si="55"/>
        <v/>
      </c>
      <c r="Y195" s="18" t="str">
        <f t="shared" si="56"/>
        <v/>
      </c>
      <c r="Z195" s="18" t="str">
        <f t="shared" si="57"/>
        <v/>
      </c>
      <c r="AA195" s="18" t="str">
        <f t="shared" si="58"/>
        <v/>
      </c>
    </row>
    <row r="196" spans="1:27">
      <c r="A196" s="11">
        <v>42290</v>
      </c>
      <c r="B196" s="12">
        <v>1076.3499999999999</v>
      </c>
      <c r="C196" s="12">
        <v>1278.7</v>
      </c>
      <c r="D196" s="9">
        <f t="shared" si="66"/>
        <v>-7.481515002456085E-2</v>
      </c>
      <c r="E196" s="9">
        <f t="shared" si="59"/>
        <v>-6.230659010356121E-2</v>
      </c>
      <c r="F196" s="9">
        <f t="shared" si="60"/>
        <v>7.7818142623390174E-3</v>
      </c>
      <c r="G196" s="9">
        <f t="shared" si="61"/>
        <v>-4.4797508013298418E-2</v>
      </c>
      <c r="H196" s="9">
        <f t="shared" si="62"/>
        <v>-7.9815672193824003E-2</v>
      </c>
      <c r="I196" s="9">
        <f t="shared" si="63"/>
        <v>-1.6074092106690661</v>
      </c>
      <c r="J196" s="3">
        <f t="shared" si="64"/>
        <v>-3.8869094442645371E-3</v>
      </c>
      <c r="K196" s="3">
        <f t="shared" si="64"/>
        <v>6.6522338122417205E-3</v>
      </c>
      <c r="L196" s="15" t="str">
        <f t="shared" si="65"/>
        <v>Enter Trade</v>
      </c>
      <c r="M196" s="12">
        <v>-1.4009349235471922</v>
      </c>
      <c r="N196" s="15" t="str">
        <f t="shared" si="45"/>
        <v/>
      </c>
      <c r="O196" s="15" t="str">
        <f t="shared" si="46"/>
        <v>Enter Trade</v>
      </c>
      <c r="P196" s="15" t="str">
        <f t="shared" si="47"/>
        <v/>
      </c>
      <c r="Q196" s="15">
        <f t="shared" si="48"/>
        <v>1083.0999999999999</v>
      </c>
      <c r="R196" s="15" t="str">
        <f t="shared" si="49"/>
        <v/>
      </c>
      <c r="S196" s="15">
        <f t="shared" si="50"/>
        <v>1278.0999999999999</v>
      </c>
      <c r="T196" s="18" t="str">
        <f t="shared" si="51"/>
        <v/>
      </c>
      <c r="U196" s="18">
        <f t="shared" si="52"/>
        <v>-4.2748793380832832E-3</v>
      </c>
      <c r="V196" s="18" t="str">
        <f t="shared" si="53"/>
        <v/>
      </c>
      <c r="W196" s="18">
        <f t="shared" si="54"/>
        <v>5.0882617714968379E-4</v>
      </c>
      <c r="X196" s="18" t="str">
        <f t="shared" si="55"/>
        <v/>
      </c>
      <c r="Y196" s="18" t="str">
        <f t="shared" si="56"/>
        <v/>
      </c>
      <c r="Z196" s="18" t="str">
        <f t="shared" si="57"/>
        <v/>
      </c>
      <c r="AA196" s="18" t="str">
        <f t="shared" si="58"/>
        <v/>
      </c>
    </row>
    <row r="197" spans="1:27">
      <c r="A197" s="11">
        <v>42291</v>
      </c>
      <c r="B197" s="12">
        <v>1084.75</v>
      </c>
      <c r="C197" s="12">
        <v>1294.1500000000001</v>
      </c>
      <c r="D197" s="9">
        <f t="shared" si="66"/>
        <v>-7.6654957869015647E-2</v>
      </c>
      <c r="E197" s="9">
        <f t="shared" si="59"/>
        <v>-6.2598543889125141E-2</v>
      </c>
      <c r="F197" s="9">
        <f t="shared" si="60"/>
        <v>8.1541518054814924E-3</v>
      </c>
      <c r="G197" s="9">
        <f t="shared" si="61"/>
        <v>-4.4251702326791785E-2</v>
      </c>
      <c r="H197" s="9">
        <f t="shared" si="62"/>
        <v>-8.094538545145849E-2</v>
      </c>
      <c r="I197" s="9">
        <f t="shared" si="63"/>
        <v>-1.723835208763383</v>
      </c>
      <c r="J197" s="3">
        <f t="shared" si="64"/>
        <v>7.8041529242347668E-3</v>
      </c>
      <c r="K197" s="3">
        <f t="shared" si="64"/>
        <v>1.2082583874247318E-2</v>
      </c>
      <c r="L197" s="15" t="str">
        <f t="shared" si="65"/>
        <v>Enter Trade</v>
      </c>
      <c r="M197" s="12">
        <v>-1.4009349235471922</v>
      </c>
      <c r="N197" s="15" t="str">
        <f t="shared" si="45"/>
        <v/>
      </c>
      <c r="O197" s="15" t="str">
        <f t="shared" si="46"/>
        <v>Enter Trade</v>
      </c>
      <c r="P197" s="15" t="str">
        <f t="shared" si="47"/>
        <v/>
      </c>
      <c r="Q197" s="15">
        <f t="shared" si="48"/>
        <v>1083.0999999999999</v>
      </c>
      <c r="R197" s="15" t="str">
        <f t="shared" si="49"/>
        <v/>
      </c>
      <c r="S197" s="15">
        <f t="shared" si="50"/>
        <v>1278.0999999999999</v>
      </c>
      <c r="T197" s="18" t="str">
        <f t="shared" si="51"/>
        <v/>
      </c>
      <c r="U197" s="18">
        <f t="shared" si="52"/>
        <v>-4.2748793380832832E-3</v>
      </c>
      <c r="V197" s="18" t="str">
        <f t="shared" si="53"/>
        <v/>
      </c>
      <c r="W197" s="18">
        <f t="shared" si="54"/>
        <v>5.0882617714968379E-4</v>
      </c>
      <c r="X197" s="18" t="str">
        <f t="shared" si="55"/>
        <v/>
      </c>
      <c r="Y197" s="18" t="str">
        <f t="shared" si="56"/>
        <v/>
      </c>
      <c r="Z197" s="18" t="str">
        <f t="shared" si="57"/>
        <v/>
      </c>
      <c r="AA197" s="18" t="str">
        <f t="shared" si="58"/>
        <v/>
      </c>
    </row>
    <row r="198" spans="1:27">
      <c r="A198" s="11">
        <v>42292</v>
      </c>
      <c r="B198" s="12">
        <v>1084.1500000000001</v>
      </c>
      <c r="C198" s="12">
        <v>1294.7</v>
      </c>
      <c r="D198" s="9">
        <f t="shared" si="66"/>
        <v>-7.7079773856954178E-2</v>
      </c>
      <c r="E198" s="9">
        <f t="shared" si="59"/>
        <v>-6.308857246085052E-2</v>
      </c>
      <c r="F198" s="9">
        <f t="shared" si="60"/>
        <v>8.5715437461771782E-3</v>
      </c>
      <c r="G198" s="9">
        <f t="shared" si="61"/>
        <v>-4.3802599031951869E-2</v>
      </c>
      <c r="H198" s="9">
        <f t="shared" si="62"/>
        <v>-8.2374545889749171E-2</v>
      </c>
      <c r="I198" s="9">
        <f t="shared" si="63"/>
        <v>-1.6322848964451231</v>
      </c>
      <c r="J198" s="3">
        <f t="shared" si="64"/>
        <v>-5.5312283936382494E-4</v>
      </c>
      <c r="K198" s="3">
        <f t="shared" si="64"/>
        <v>4.2498937526558317E-4</v>
      </c>
      <c r="L198" s="15" t="str">
        <f t="shared" si="65"/>
        <v>Enter Trade</v>
      </c>
      <c r="M198" s="12">
        <v>-1.4009349235471922</v>
      </c>
      <c r="N198" s="15" t="str">
        <f t="shared" si="45"/>
        <v/>
      </c>
      <c r="O198" s="15" t="str">
        <f t="shared" si="46"/>
        <v>Enter Trade</v>
      </c>
      <c r="P198" s="15" t="str">
        <f t="shared" si="47"/>
        <v/>
      </c>
      <c r="Q198" s="15">
        <f t="shared" si="48"/>
        <v>1083.0999999999999</v>
      </c>
      <c r="R198" s="15" t="str">
        <f t="shared" si="49"/>
        <v/>
      </c>
      <c r="S198" s="15">
        <f t="shared" si="50"/>
        <v>1278.0999999999999</v>
      </c>
      <c r="T198" s="18" t="str">
        <f t="shared" si="51"/>
        <v/>
      </c>
      <c r="U198" s="18">
        <f t="shared" si="52"/>
        <v>-4.2748793380832832E-3</v>
      </c>
      <c r="V198" s="18" t="str">
        <f t="shared" si="53"/>
        <v/>
      </c>
      <c r="W198" s="18">
        <f t="shared" si="54"/>
        <v>5.0882617714968379E-4</v>
      </c>
      <c r="X198" s="18" t="str">
        <f t="shared" si="55"/>
        <v/>
      </c>
      <c r="Y198" s="18" t="str">
        <f t="shared" si="56"/>
        <v/>
      </c>
      <c r="Z198" s="18" t="str">
        <f t="shared" si="57"/>
        <v/>
      </c>
      <c r="AA198" s="18" t="str">
        <f t="shared" si="58"/>
        <v/>
      </c>
    </row>
    <row r="199" spans="1:27">
      <c r="A199" s="11">
        <v>42293</v>
      </c>
      <c r="B199" s="12">
        <v>1100.05</v>
      </c>
      <c r="C199" s="12">
        <v>1311.6</v>
      </c>
      <c r="D199" s="9">
        <f t="shared" si="66"/>
        <v>-7.6388982629471969E-2</v>
      </c>
      <c r="E199" s="9">
        <f t="shared" si="59"/>
        <v>-6.3520203523477398E-2</v>
      </c>
      <c r="F199" s="9">
        <f t="shared" si="60"/>
        <v>8.9092313922615393E-3</v>
      </c>
      <c r="G199" s="9">
        <f t="shared" si="61"/>
        <v>-4.3474432890888932E-2</v>
      </c>
      <c r="H199" s="9">
        <f t="shared" si="62"/>
        <v>-8.356597415606587E-2</v>
      </c>
      <c r="I199" s="9">
        <f t="shared" si="63"/>
        <v>-1.4444320210576471</v>
      </c>
      <c r="J199" s="3">
        <f t="shared" si="64"/>
        <v>1.4665867269289179E-2</v>
      </c>
      <c r="K199" s="3">
        <f t="shared" si="64"/>
        <v>1.3053216961458147E-2</v>
      </c>
      <c r="L199" s="15" t="str">
        <f t="shared" si="65"/>
        <v>Enter Trade</v>
      </c>
      <c r="M199" s="12">
        <v>-1.4009349235471922</v>
      </c>
      <c r="N199" s="15" t="str">
        <f t="shared" si="45"/>
        <v/>
      </c>
      <c r="O199" s="15" t="str">
        <f t="shared" si="46"/>
        <v>Enter Trade</v>
      </c>
      <c r="P199" s="15" t="str">
        <f t="shared" si="47"/>
        <v/>
      </c>
      <c r="Q199" s="15">
        <f t="shared" si="48"/>
        <v>1083.0999999999999</v>
      </c>
      <c r="R199" s="15" t="str">
        <f t="shared" si="49"/>
        <v/>
      </c>
      <c r="S199" s="15">
        <f t="shared" si="50"/>
        <v>1278.0999999999999</v>
      </c>
      <c r="T199" s="18" t="str">
        <f t="shared" si="51"/>
        <v/>
      </c>
      <c r="U199" s="18">
        <f t="shared" si="52"/>
        <v>-4.2748793380832832E-3</v>
      </c>
      <c r="V199" s="18" t="str">
        <f t="shared" si="53"/>
        <v/>
      </c>
      <c r="W199" s="18">
        <f t="shared" si="54"/>
        <v>5.0882617714968379E-4</v>
      </c>
      <c r="X199" s="18" t="str">
        <f t="shared" si="55"/>
        <v/>
      </c>
      <c r="Y199" s="18" t="str">
        <f t="shared" si="56"/>
        <v/>
      </c>
      <c r="Z199" s="18" t="str">
        <f t="shared" si="57"/>
        <v/>
      </c>
      <c r="AA199" s="18" t="str">
        <f t="shared" si="58"/>
        <v/>
      </c>
    </row>
    <row r="200" spans="1:27">
      <c r="A200" s="11">
        <v>42296</v>
      </c>
      <c r="B200" s="12">
        <v>1097.8</v>
      </c>
      <c r="C200" s="12">
        <v>1315.35</v>
      </c>
      <c r="D200" s="9">
        <f t="shared" si="66"/>
        <v>-7.8518102687183913E-2</v>
      </c>
      <c r="E200" s="9">
        <f t="shared" si="59"/>
        <v>-6.4385833142894769E-2</v>
      </c>
      <c r="F200" s="9">
        <f t="shared" si="60"/>
        <v>9.0667118462433253E-3</v>
      </c>
      <c r="G200" s="9">
        <f t="shared" si="61"/>
        <v>-4.3985731488847282E-2</v>
      </c>
      <c r="H200" s="9">
        <f t="shared" si="62"/>
        <v>-8.4785934796942256E-2</v>
      </c>
      <c r="I200" s="9">
        <f t="shared" si="63"/>
        <v>-1.5586984326787299</v>
      </c>
      <c r="J200" s="3">
        <f t="shared" si="64"/>
        <v>-2.0453615744738876E-3</v>
      </c>
      <c r="K200" s="3">
        <f t="shared" si="64"/>
        <v>2.8591033851784083E-3</v>
      </c>
      <c r="L200" s="15" t="str">
        <f t="shared" si="65"/>
        <v>Enter Trade</v>
      </c>
      <c r="M200" s="12">
        <v>-1.4009349235471922</v>
      </c>
      <c r="N200" s="15" t="str">
        <f t="shared" si="45"/>
        <v/>
      </c>
      <c r="O200" s="15" t="str">
        <f t="shared" si="46"/>
        <v>Enter Trade</v>
      </c>
      <c r="P200" s="15" t="str">
        <f t="shared" si="47"/>
        <v/>
      </c>
      <c r="Q200" s="15">
        <f t="shared" si="48"/>
        <v>1083.0999999999999</v>
      </c>
      <c r="R200" s="15" t="str">
        <f t="shared" si="49"/>
        <v/>
      </c>
      <c r="S200" s="15">
        <f t="shared" si="50"/>
        <v>1278.0999999999999</v>
      </c>
      <c r="T200" s="18" t="str">
        <f t="shared" si="51"/>
        <v/>
      </c>
      <c r="U200" s="18">
        <f t="shared" si="52"/>
        <v>-4.2748793380832832E-3</v>
      </c>
      <c r="V200" s="18" t="str">
        <f t="shared" si="53"/>
        <v/>
      </c>
      <c r="W200" s="18">
        <f t="shared" si="54"/>
        <v>5.0882617714968379E-4</v>
      </c>
      <c r="X200" s="18" t="str">
        <f t="shared" si="55"/>
        <v/>
      </c>
      <c r="Y200" s="18" t="str">
        <f t="shared" si="56"/>
        <v/>
      </c>
      <c r="Z200" s="18" t="str">
        <f t="shared" si="57"/>
        <v/>
      </c>
      <c r="AA200" s="18" t="str">
        <f t="shared" si="58"/>
        <v/>
      </c>
    </row>
    <row r="201" spans="1:27">
      <c r="A201" s="11">
        <v>42297</v>
      </c>
      <c r="B201" s="12">
        <v>1094.9000000000001</v>
      </c>
      <c r="C201" s="12">
        <v>1312.5</v>
      </c>
      <c r="D201" s="9">
        <f t="shared" si="66"/>
        <v>-7.8724856309520239E-2</v>
      </c>
      <c r="E201" s="9">
        <f t="shared" si="59"/>
        <v>-6.4860135479238051E-2</v>
      </c>
      <c r="F201" s="9">
        <f t="shared" si="60"/>
        <v>9.4372688588049165E-3</v>
      </c>
      <c r="G201" s="9">
        <f t="shared" si="61"/>
        <v>-4.3626280546926993E-2</v>
      </c>
      <c r="H201" s="9">
        <f t="shared" si="62"/>
        <v>-8.6093990411549109E-2</v>
      </c>
      <c r="I201" s="9">
        <f t="shared" si="63"/>
        <v>-1.4691454739414873</v>
      </c>
      <c r="J201" s="3">
        <f t="shared" si="64"/>
        <v>-2.6416469302239605E-3</v>
      </c>
      <c r="K201" s="3">
        <f t="shared" si="64"/>
        <v>-2.1667236857109587E-3</v>
      </c>
      <c r="L201" s="15" t="str">
        <f t="shared" si="65"/>
        <v>Enter Trade</v>
      </c>
      <c r="M201" s="12">
        <v>-1.4009349235471922</v>
      </c>
      <c r="N201" s="15" t="str">
        <f t="shared" si="45"/>
        <v/>
      </c>
      <c r="O201" s="15" t="str">
        <f t="shared" si="46"/>
        <v>Enter Trade</v>
      </c>
      <c r="P201" s="15" t="str">
        <f t="shared" si="47"/>
        <v/>
      </c>
      <c r="Q201" s="15">
        <f t="shared" si="48"/>
        <v>1083.0999999999999</v>
      </c>
      <c r="R201" s="15" t="str">
        <f t="shared" si="49"/>
        <v/>
      </c>
      <c r="S201" s="15">
        <f t="shared" si="50"/>
        <v>1278.0999999999999</v>
      </c>
      <c r="T201" s="18" t="str">
        <f t="shared" si="51"/>
        <v/>
      </c>
      <c r="U201" s="18">
        <f t="shared" si="52"/>
        <v>-4.2748793380832832E-3</v>
      </c>
      <c r="V201" s="18" t="str">
        <f t="shared" si="53"/>
        <v/>
      </c>
      <c r="W201" s="18">
        <f t="shared" si="54"/>
        <v>5.0882617714968379E-4</v>
      </c>
      <c r="X201" s="18" t="str">
        <f t="shared" si="55"/>
        <v/>
      </c>
      <c r="Y201" s="18" t="str">
        <f t="shared" si="56"/>
        <v/>
      </c>
      <c r="Z201" s="18" t="str">
        <f t="shared" si="57"/>
        <v/>
      </c>
      <c r="AA201" s="18" t="str">
        <f t="shared" si="58"/>
        <v/>
      </c>
    </row>
    <row r="202" spans="1:27">
      <c r="A202" s="11">
        <v>42298</v>
      </c>
      <c r="B202" s="12">
        <v>1095</v>
      </c>
      <c r="C202" s="12">
        <v>1315.75</v>
      </c>
      <c r="D202" s="9">
        <f t="shared" si="66"/>
        <v>-7.9759259513177971E-2</v>
      </c>
      <c r="E202" s="9">
        <f t="shared" si="59"/>
        <v>-6.5544350119734376E-2</v>
      </c>
      <c r="F202" s="9">
        <f t="shared" si="60"/>
        <v>9.7539947474985424E-3</v>
      </c>
      <c r="G202" s="9">
        <f t="shared" si="61"/>
        <v>-4.3597861937862657E-2</v>
      </c>
      <c r="H202" s="9">
        <f t="shared" si="62"/>
        <v>-8.7490838301606089E-2</v>
      </c>
      <c r="I202" s="9">
        <f t="shared" si="63"/>
        <v>-1.4573423260340668</v>
      </c>
      <c r="J202" s="3">
        <f t="shared" si="64"/>
        <v>9.1332541784554786E-5</v>
      </c>
      <c r="K202" s="3">
        <f t="shared" si="64"/>
        <v>2.476190476190476E-3</v>
      </c>
      <c r="L202" s="15" t="str">
        <f t="shared" si="65"/>
        <v>Enter Trade</v>
      </c>
      <c r="M202" s="12">
        <v>-1.4009349235471922</v>
      </c>
      <c r="N202" s="15" t="str">
        <f t="shared" si="45"/>
        <v/>
      </c>
      <c r="O202" s="15" t="str">
        <f t="shared" si="46"/>
        <v>Enter Trade</v>
      </c>
      <c r="P202" s="15" t="str">
        <f t="shared" si="47"/>
        <v/>
      </c>
      <c r="Q202" s="15">
        <f t="shared" si="48"/>
        <v>1083.0999999999999</v>
      </c>
      <c r="R202" s="15" t="str">
        <f t="shared" si="49"/>
        <v/>
      </c>
      <c r="S202" s="15">
        <f t="shared" si="50"/>
        <v>1278.0999999999999</v>
      </c>
      <c r="T202" s="18" t="str">
        <f t="shared" si="51"/>
        <v/>
      </c>
      <c r="U202" s="18">
        <f t="shared" si="52"/>
        <v>-4.2748793380832832E-3</v>
      </c>
      <c r="V202" s="18" t="str">
        <f t="shared" si="53"/>
        <v/>
      </c>
      <c r="W202" s="18">
        <f t="shared" si="54"/>
        <v>5.0882617714968379E-4</v>
      </c>
      <c r="X202" s="18" t="str">
        <f t="shared" si="55"/>
        <v/>
      </c>
      <c r="Y202" s="18" t="str">
        <f t="shared" si="56"/>
        <v/>
      </c>
      <c r="Z202" s="18" t="str">
        <f t="shared" si="57"/>
        <v/>
      </c>
      <c r="AA202" s="18" t="str">
        <f t="shared" si="58"/>
        <v/>
      </c>
    </row>
    <row r="203" spans="1:27">
      <c r="A203" s="11">
        <v>42300</v>
      </c>
      <c r="B203" s="12">
        <v>1108.5</v>
      </c>
      <c r="C203" s="12">
        <v>1337.9</v>
      </c>
      <c r="D203" s="9">
        <f t="shared" si="66"/>
        <v>-8.1687956286831565E-2</v>
      </c>
      <c r="E203" s="9">
        <f t="shared" si="59"/>
        <v>-6.5953711291443673E-2</v>
      </c>
      <c r="F203" s="9">
        <f t="shared" si="60"/>
        <v>1.0170511321332468E-2</v>
      </c>
      <c r="G203" s="9">
        <f t="shared" si="61"/>
        <v>-4.3070060818445624E-2</v>
      </c>
      <c r="H203" s="9">
        <f t="shared" si="62"/>
        <v>-8.8837361764441722E-2</v>
      </c>
      <c r="I203" s="9">
        <f t="shared" si="63"/>
        <v>-1.5470456202517164</v>
      </c>
      <c r="J203" s="3">
        <f t="shared" si="64"/>
        <v>1.2328767123287671E-2</v>
      </c>
      <c r="K203" s="3">
        <f t="shared" si="64"/>
        <v>1.6834505035151125E-2</v>
      </c>
      <c r="L203" s="15" t="str">
        <f t="shared" si="65"/>
        <v>Enter Trade</v>
      </c>
      <c r="M203" s="12">
        <v>-1.4009349235471922</v>
      </c>
      <c r="N203" s="15" t="str">
        <f t="shared" si="45"/>
        <v/>
      </c>
      <c r="O203" s="15" t="str">
        <f t="shared" si="46"/>
        <v>Enter Trade</v>
      </c>
      <c r="P203" s="15" t="str">
        <f t="shared" si="47"/>
        <v/>
      </c>
      <c r="Q203" s="15">
        <f t="shared" si="48"/>
        <v>1083.0999999999999</v>
      </c>
      <c r="R203" s="15" t="str">
        <f t="shared" si="49"/>
        <v/>
      </c>
      <c r="S203" s="15">
        <f t="shared" si="50"/>
        <v>1278.0999999999999</v>
      </c>
      <c r="T203" s="18" t="str">
        <f t="shared" si="51"/>
        <v/>
      </c>
      <c r="U203" s="18">
        <f t="shared" si="52"/>
        <v>-4.2748793380832832E-3</v>
      </c>
      <c r="V203" s="18" t="str">
        <f t="shared" si="53"/>
        <v/>
      </c>
      <c r="W203" s="18">
        <f t="shared" si="54"/>
        <v>5.0882617714968379E-4</v>
      </c>
      <c r="X203" s="18" t="str">
        <f t="shared" si="55"/>
        <v/>
      </c>
      <c r="Y203" s="18" t="str">
        <f t="shared" si="56"/>
        <v/>
      </c>
      <c r="Z203" s="18" t="str">
        <f t="shared" si="57"/>
        <v/>
      </c>
      <c r="AA203" s="18" t="str">
        <f t="shared" si="58"/>
        <v/>
      </c>
    </row>
    <row r="204" spans="1:27">
      <c r="A204" s="11">
        <v>42303</v>
      </c>
      <c r="B204" s="12">
        <v>1101.5</v>
      </c>
      <c r="C204" s="12">
        <v>1312.7</v>
      </c>
      <c r="D204" s="9">
        <f t="shared" si="66"/>
        <v>-7.6180983756337334E-2</v>
      </c>
      <c r="E204" s="9">
        <f t="shared" si="59"/>
        <v>-6.6265740818699875E-2</v>
      </c>
      <c r="F204" s="9">
        <f t="shared" si="60"/>
        <v>1.0340188284578512E-2</v>
      </c>
      <c r="G204" s="9">
        <f t="shared" si="61"/>
        <v>-4.3000317178398223E-2</v>
      </c>
      <c r="H204" s="9">
        <f t="shared" si="62"/>
        <v>-8.9531164459001528E-2</v>
      </c>
      <c r="I204" s="9">
        <f t="shared" si="63"/>
        <v>-0.95890351942867202</v>
      </c>
      <c r="J204" s="3">
        <f t="shared" si="64"/>
        <v>-6.3148398737032027E-3</v>
      </c>
      <c r="K204" s="3">
        <f t="shared" si="64"/>
        <v>-1.8835488452051755E-2</v>
      </c>
      <c r="L204" s="15" t="str">
        <f t="shared" si="65"/>
        <v/>
      </c>
      <c r="M204" s="12">
        <v>-1.4009349235471922</v>
      </c>
      <c r="N204" s="15" t="str">
        <f t="shared" si="45"/>
        <v/>
      </c>
      <c r="O204" s="15" t="str">
        <f t="shared" si="46"/>
        <v>Enter Trade</v>
      </c>
      <c r="P204" s="15" t="str">
        <f t="shared" si="47"/>
        <v/>
      </c>
      <c r="Q204" s="15">
        <f t="shared" si="48"/>
        <v>1083.0999999999999</v>
      </c>
      <c r="R204" s="15" t="str">
        <f t="shared" si="49"/>
        <v/>
      </c>
      <c r="S204" s="15">
        <f t="shared" si="50"/>
        <v>1278.0999999999999</v>
      </c>
      <c r="T204" s="18" t="str">
        <f t="shared" si="51"/>
        <v/>
      </c>
      <c r="U204" s="18">
        <f t="shared" si="52"/>
        <v>-4.2748793380832832E-3</v>
      </c>
      <c r="V204" s="18" t="str">
        <f t="shared" si="53"/>
        <v/>
      </c>
      <c r="W204" s="18">
        <f t="shared" si="54"/>
        <v>5.0882617714968379E-4</v>
      </c>
      <c r="X204" s="18" t="str">
        <f t="shared" si="55"/>
        <v/>
      </c>
      <c r="Y204" s="18" t="str">
        <f t="shared" si="56"/>
        <v/>
      </c>
      <c r="Z204" s="18" t="str">
        <f t="shared" si="57"/>
        <v/>
      </c>
      <c r="AA204" s="18" t="str">
        <f t="shared" si="58"/>
        <v/>
      </c>
    </row>
    <row r="205" spans="1:27">
      <c r="A205" s="11">
        <v>42304</v>
      </c>
      <c r="B205" s="12">
        <v>1110.9000000000001</v>
      </c>
      <c r="C205" s="12">
        <v>1275.0999999999999</v>
      </c>
      <c r="D205" s="9">
        <f t="shared" si="66"/>
        <v>-5.9869278977467903E-2</v>
      </c>
      <c r="E205" s="9">
        <f t="shared" si="59"/>
        <v>-6.6018026184945552E-2</v>
      </c>
      <c r="F205" s="9">
        <f t="shared" si="60"/>
        <v>1.0403361507809931E-2</v>
      </c>
      <c r="G205" s="9">
        <f t="shared" si="61"/>
        <v>-4.261046279237321E-2</v>
      </c>
      <c r="H205" s="9">
        <f t="shared" si="62"/>
        <v>-8.9425589577517894E-2</v>
      </c>
      <c r="I205" s="9">
        <f t="shared" si="63"/>
        <v>0.59103465767883867</v>
      </c>
      <c r="J205" s="3">
        <f t="shared" si="64"/>
        <v>8.5338175215615899E-3</v>
      </c>
      <c r="K205" s="3">
        <f t="shared" si="64"/>
        <v>-2.8643254361240295E-2</v>
      </c>
      <c r="L205" s="15" t="str">
        <f t="shared" si="65"/>
        <v/>
      </c>
      <c r="M205" s="12">
        <v>-1.4009349235471922</v>
      </c>
      <c r="N205" s="15" t="str">
        <f t="shared" si="45"/>
        <v/>
      </c>
      <c r="O205" s="15" t="str">
        <f t="shared" si="46"/>
        <v>Enter Trade</v>
      </c>
      <c r="P205" s="15" t="str">
        <f t="shared" si="47"/>
        <v/>
      </c>
      <c r="Q205" s="15">
        <f t="shared" si="48"/>
        <v>1083.0999999999999</v>
      </c>
      <c r="R205" s="15" t="str">
        <f t="shared" si="49"/>
        <v/>
      </c>
      <c r="S205" s="15">
        <f t="shared" si="50"/>
        <v>1278.0999999999999</v>
      </c>
      <c r="T205" s="18" t="str">
        <f t="shared" si="51"/>
        <v/>
      </c>
      <c r="U205" s="18">
        <f t="shared" si="52"/>
        <v>-4.2748793380832832E-3</v>
      </c>
      <c r="V205" s="18" t="str">
        <f t="shared" si="53"/>
        <v/>
      </c>
      <c r="W205" s="18">
        <f t="shared" si="54"/>
        <v>5.0882617714968379E-4</v>
      </c>
      <c r="X205" s="18" t="str">
        <f t="shared" si="55"/>
        <v/>
      </c>
      <c r="Y205" s="18" t="str">
        <f t="shared" si="56"/>
        <v/>
      </c>
      <c r="Z205" s="18" t="str">
        <f t="shared" si="57"/>
        <v/>
      </c>
      <c r="AA205" s="18" t="str">
        <f t="shared" si="58"/>
        <v/>
      </c>
    </row>
    <row r="206" spans="1:27">
      <c r="A206" s="11">
        <v>42305</v>
      </c>
      <c r="B206" s="12">
        <v>1111.5</v>
      </c>
      <c r="C206" s="12">
        <v>1266.5999999999999</v>
      </c>
      <c r="D206" s="9">
        <f t="shared" si="66"/>
        <v>-5.6730016656290558E-2</v>
      </c>
      <c r="E206" s="9">
        <f t="shared" si="59"/>
        <v>-6.588452032040347E-2</v>
      </c>
      <c r="F206" s="9">
        <f t="shared" si="60"/>
        <v>1.0498755369528158E-2</v>
      </c>
      <c r="G206" s="9">
        <f t="shared" si="61"/>
        <v>-4.2262320738965117E-2</v>
      </c>
      <c r="H206" s="9">
        <f t="shared" si="62"/>
        <v>-8.9506719901841822E-2</v>
      </c>
      <c r="I206" s="9">
        <f t="shared" si="63"/>
        <v>0.8719608507769564</v>
      </c>
      <c r="J206" s="3">
        <f t="shared" si="64"/>
        <v>5.4010261949762267E-4</v>
      </c>
      <c r="K206" s="3">
        <f t="shared" si="64"/>
        <v>-6.6661438318563254E-3</v>
      </c>
      <c r="L206" s="15" t="str">
        <f t="shared" si="65"/>
        <v/>
      </c>
      <c r="M206" s="12">
        <v>-1.4009349235471922</v>
      </c>
      <c r="N206" s="15" t="str">
        <f t="shared" si="45"/>
        <v/>
      </c>
      <c r="O206" s="15" t="str">
        <f t="shared" si="46"/>
        <v>Enter Trade</v>
      </c>
      <c r="P206" s="15" t="str">
        <f t="shared" si="47"/>
        <v/>
      </c>
      <c r="Q206" s="15">
        <f t="shared" si="48"/>
        <v>1083.0999999999999</v>
      </c>
      <c r="R206" s="15" t="str">
        <f t="shared" si="49"/>
        <v/>
      </c>
      <c r="S206" s="15">
        <f t="shared" si="50"/>
        <v>1278.0999999999999</v>
      </c>
      <c r="T206" s="18" t="str">
        <f t="shared" si="51"/>
        <v/>
      </c>
      <c r="U206" s="18">
        <f t="shared" si="52"/>
        <v>-4.2748793380832832E-3</v>
      </c>
      <c r="V206" s="18" t="str">
        <f t="shared" si="53"/>
        <v/>
      </c>
      <c r="W206" s="18">
        <f t="shared" si="54"/>
        <v>5.0882617714968379E-4</v>
      </c>
      <c r="X206" s="18" t="str">
        <f t="shared" si="55"/>
        <v/>
      </c>
      <c r="Y206" s="18" t="str">
        <f t="shared" si="56"/>
        <v/>
      </c>
      <c r="Z206" s="18" t="str">
        <f t="shared" si="57"/>
        <v/>
      </c>
      <c r="AA206" s="18" t="str">
        <f t="shared" si="58"/>
        <v/>
      </c>
    </row>
    <row r="207" spans="1:27">
      <c r="A207" s="11">
        <v>42306</v>
      </c>
      <c r="B207" s="12">
        <v>1103.55</v>
      </c>
      <c r="C207" s="12">
        <v>1264.6500000000001</v>
      </c>
      <c r="D207" s="9">
        <f t="shared" si="66"/>
        <v>-5.9178333259001833E-2</v>
      </c>
      <c r="E207" s="9">
        <f t="shared" si="59"/>
        <v>-6.5657123463422534E-2</v>
      </c>
      <c r="F207" s="9">
        <f t="shared" si="60"/>
        <v>1.0569801386491997E-2</v>
      </c>
      <c r="G207" s="9">
        <f t="shared" si="61"/>
        <v>-4.1875070343815546E-2</v>
      </c>
      <c r="H207" s="9">
        <f t="shared" si="62"/>
        <v>-8.9439176583029523E-2</v>
      </c>
      <c r="I207" s="9">
        <f t="shared" si="63"/>
        <v>0.61295288033514705</v>
      </c>
      <c r="J207" s="3">
        <f t="shared" si="64"/>
        <v>-7.1524966261808775E-3</v>
      </c>
      <c r="K207" s="3">
        <f t="shared" si="64"/>
        <v>-1.5395547134058251E-3</v>
      </c>
      <c r="L207" s="15" t="str">
        <f t="shared" si="65"/>
        <v/>
      </c>
      <c r="M207" s="12">
        <v>-1.4009349235471922</v>
      </c>
      <c r="N207" s="15" t="str">
        <f t="shared" si="45"/>
        <v/>
      </c>
      <c r="O207" s="15" t="str">
        <f t="shared" si="46"/>
        <v>Enter Trade</v>
      </c>
      <c r="P207" s="15" t="str">
        <f t="shared" si="47"/>
        <v/>
      </c>
      <c r="Q207" s="15">
        <f t="shared" si="48"/>
        <v>1083.0999999999999</v>
      </c>
      <c r="R207" s="15" t="str">
        <f t="shared" si="49"/>
        <v/>
      </c>
      <c r="S207" s="15">
        <f t="shared" si="50"/>
        <v>1278.0999999999999</v>
      </c>
      <c r="T207" s="18" t="str">
        <f t="shared" si="51"/>
        <v/>
      </c>
      <c r="U207" s="18">
        <f t="shared" si="52"/>
        <v>-4.2748793380832832E-3</v>
      </c>
      <c r="V207" s="18" t="str">
        <f t="shared" si="53"/>
        <v/>
      </c>
      <c r="W207" s="18">
        <f t="shared" si="54"/>
        <v>5.0882617714968379E-4</v>
      </c>
      <c r="X207" s="18" t="str">
        <f t="shared" si="55"/>
        <v/>
      </c>
      <c r="Y207" s="18" t="str">
        <f t="shared" si="56"/>
        <v/>
      </c>
      <c r="Z207" s="18" t="str">
        <f t="shared" si="57"/>
        <v/>
      </c>
      <c r="AA207" s="18" t="str">
        <f t="shared" si="58"/>
        <v/>
      </c>
    </row>
    <row r="208" spans="1:27">
      <c r="A208" s="11">
        <v>42307</v>
      </c>
      <c r="B208" s="12">
        <v>1099.5999999999999</v>
      </c>
      <c r="C208" s="12">
        <v>1256.8499999999999</v>
      </c>
      <c r="D208" s="9">
        <f t="shared" si="66"/>
        <v>-5.8048718304917889E-2</v>
      </c>
      <c r="E208" s="9">
        <f t="shared" si="59"/>
        <v>-6.5420881768470315E-2</v>
      </c>
      <c r="F208" s="9">
        <f t="shared" si="60"/>
        <v>1.0660662886543007E-2</v>
      </c>
      <c r="G208" s="9">
        <f t="shared" si="61"/>
        <v>-4.1434390273748553E-2</v>
      </c>
      <c r="H208" s="9">
        <f t="shared" si="62"/>
        <v>-8.9407373263192078E-2</v>
      </c>
      <c r="I208" s="9">
        <f t="shared" si="63"/>
        <v>0.69152955515161585</v>
      </c>
      <c r="J208" s="3">
        <f t="shared" si="64"/>
        <v>-3.5793575279779309E-3</v>
      </c>
      <c r="K208" s="3">
        <f t="shared" si="64"/>
        <v>-6.1677143873800511E-3</v>
      </c>
      <c r="L208" s="15" t="str">
        <f t="shared" si="65"/>
        <v/>
      </c>
      <c r="M208" s="12">
        <v>-1.4009349235471922</v>
      </c>
      <c r="N208" s="15" t="str">
        <f t="shared" ref="N208:N271" si="67">IF(M208&lt;&gt;M207,L208,"")</f>
        <v/>
      </c>
      <c r="O208" s="15" t="str">
        <f t="shared" ref="O208:O271" si="68">IF(M208&lt;&gt;M207,N208,O207)</f>
        <v>Enter Trade</v>
      </c>
      <c r="P208" s="15" t="str">
        <f t="shared" ref="P208:P271" si="69">IF(OR(N208="Enter Trade",N208="Exit Trade"),B208,"")</f>
        <v/>
      </c>
      <c r="Q208" s="15">
        <f t="shared" ref="Q208:Q271" si="70">IF(M208&lt;&gt;M207,P208,Q207)</f>
        <v>1083.0999999999999</v>
      </c>
      <c r="R208" s="15" t="str">
        <f t="shared" ref="R208:R271" si="71">IF(OR(N208="Enter Trade",N208="Exit Trade"),C208,"")</f>
        <v/>
      </c>
      <c r="S208" s="15">
        <f t="shared" ref="S208:S271" si="72">IF(M208&lt;&gt;M207,R208,S207)</f>
        <v>1278.0999999999999</v>
      </c>
      <c r="T208" s="18" t="str">
        <f t="shared" ref="T208:T271" si="73">IF(OR(N208="Enter Trade",N208="Exit Trade"),J208,"")</f>
        <v/>
      </c>
      <c r="U208" s="18">
        <f t="shared" ref="U208:U271" si="74">IF(M208&lt;&gt;M207,T208,U207)</f>
        <v>-4.2748793380832832E-3</v>
      </c>
      <c r="V208" s="18" t="str">
        <f t="shared" ref="V208:V271" si="75">IF(OR(N208="Enter Trade",N208="Exit Trade"),K208,"")</f>
        <v/>
      </c>
      <c r="W208" s="18">
        <f t="shared" ref="W208:W271" si="76">IF(M208&lt;&gt;M207,V208,W207)</f>
        <v>5.0882617714968379E-4</v>
      </c>
      <c r="X208" s="18" t="str">
        <f t="shared" si="55"/>
        <v/>
      </c>
      <c r="Y208" s="18" t="str">
        <f t="shared" si="56"/>
        <v/>
      </c>
      <c r="Z208" s="18" t="str">
        <f t="shared" si="57"/>
        <v/>
      </c>
      <c r="AA208" s="18" t="str">
        <f t="shared" si="58"/>
        <v/>
      </c>
    </row>
    <row r="209" spans="1:27">
      <c r="A209" s="11">
        <v>42310</v>
      </c>
      <c r="B209" s="12">
        <v>1083.0999999999999</v>
      </c>
      <c r="C209" s="12">
        <v>1221.05</v>
      </c>
      <c r="D209" s="9">
        <f t="shared" si="66"/>
        <v>-5.2064892123334573E-2</v>
      </c>
      <c r="E209" s="9">
        <f t="shared" si="59"/>
        <v>-6.4951276569061869E-2</v>
      </c>
      <c r="F209" s="9">
        <f t="shared" si="60"/>
        <v>1.0934085873513055E-2</v>
      </c>
      <c r="G209" s="9">
        <f t="shared" si="61"/>
        <v>-4.03495833536575E-2</v>
      </c>
      <c r="H209" s="9">
        <f t="shared" si="62"/>
        <v>-8.9552969784466238E-2</v>
      </c>
      <c r="I209" s="9">
        <f t="shared" si="63"/>
        <v>1.1785516041120117</v>
      </c>
      <c r="J209" s="3">
        <f t="shared" si="64"/>
        <v>-1.5005456529647146E-2</v>
      </c>
      <c r="K209" s="3">
        <f t="shared" si="64"/>
        <v>-2.848390818315627E-2</v>
      </c>
      <c r="L209" s="15" t="str">
        <f t="shared" si="65"/>
        <v/>
      </c>
      <c r="M209" s="12">
        <v>-1.4009349235471922</v>
      </c>
      <c r="N209" s="15" t="str">
        <f t="shared" si="67"/>
        <v/>
      </c>
      <c r="O209" s="15" t="str">
        <f t="shared" si="68"/>
        <v>Enter Trade</v>
      </c>
      <c r="P209" s="15" t="str">
        <f t="shared" si="69"/>
        <v/>
      </c>
      <c r="Q209" s="15">
        <f t="shared" si="70"/>
        <v>1083.0999999999999</v>
      </c>
      <c r="R209" s="15" t="str">
        <f t="shared" si="71"/>
        <v/>
      </c>
      <c r="S209" s="15">
        <f t="shared" si="72"/>
        <v>1278.0999999999999</v>
      </c>
      <c r="T209" s="18" t="str">
        <f t="shared" si="73"/>
        <v/>
      </c>
      <c r="U209" s="18">
        <f t="shared" si="74"/>
        <v>-4.2748793380832832E-3</v>
      </c>
      <c r="V209" s="18" t="str">
        <f t="shared" si="75"/>
        <v/>
      </c>
      <c r="W209" s="18">
        <f t="shared" si="76"/>
        <v>5.0882617714968379E-4</v>
      </c>
      <c r="X209" s="18" t="str">
        <f t="shared" si="55"/>
        <v/>
      </c>
      <c r="Y209" s="18" t="str">
        <f t="shared" si="56"/>
        <v/>
      </c>
      <c r="Z209" s="18" t="str">
        <f t="shared" si="57"/>
        <v/>
      </c>
      <c r="AA209" s="18" t="str">
        <f t="shared" si="58"/>
        <v/>
      </c>
    </row>
    <row r="210" spans="1:27">
      <c r="A210" s="11">
        <v>42311</v>
      </c>
      <c r="B210" s="12">
        <v>1084.9000000000001</v>
      </c>
      <c r="C210" s="12">
        <v>1221.4000000000001</v>
      </c>
      <c r="D210" s="9">
        <f t="shared" si="66"/>
        <v>-5.1468206461169813E-2</v>
      </c>
      <c r="E210" s="9">
        <f t="shared" si="59"/>
        <v>-6.4405748116884987E-2</v>
      </c>
      <c r="F210" s="9">
        <f t="shared" si="60"/>
        <v>1.1190555567083194E-2</v>
      </c>
      <c r="G210" s="9">
        <f t="shared" si="61"/>
        <v>-3.9226998090947804E-2</v>
      </c>
      <c r="H210" s="9">
        <f t="shared" si="62"/>
        <v>-8.9584498142822169E-2</v>
      </c>
      <c r="I210" s="9">
        <f t="shared" si="63"/>
        <v>1.1561125431315229</v>
      </c>
      <c r="J210" s="3">
        <f t="shared" si="64"/>
        <v>1.6618964084573742E-3</v>
      </c>
      <c r="K210" s="3">
        <f t="shared" si="64"/>
        <v>2.8663854879008757E-4</v>
      </c>
      <c r="L210" s="15" t="str">
        <f t="shared" si="65"/>
        <v/>
      </c>
      <c r="M210" s="12">
        <v>-1.4009349235471922</v>
      </c>
      <c r="N210" s="15" t="str">
        <f t="shared" si="67"/>
        <v/>
      </c>
      <c r="O210" s="15" t="str">
        <f t="shared" si="68"/>
        <v>Enter Trade</v>
      </c>
      <c r="P210" s="15" t="str">
        <f t="shared" si="69"/>
        <v/>
      </c>
      <c r="Q210" s="15">
        <f t="shared" si="70"/>
        <v>1083.0999999999999</v>
      </c>
      <c r="R210" s="15" t="str">
        <f t="shared" si="71"/>
        <v/>
      </c>
      <c r="S210" s="15">
        <f t="shared" si="72"/>
        <v>1278.0999999999999</v>
      </c>
      <c r="T210" s="18" t="str">
        <f t="shared" si="73"/>
        <v/>
      </c>
      <c r="U210" s="18">
        <f t="shared" si="74"/>
        <v>-4.2748793380832832E-3</v>
      </c>
      <c r="V210" s="18" t="str">
        <f t="shared" si="75"/>
        <v/>
      </c>
      <c r="W210" s="18">
        <f t="shared" si="76"/>
        <v>5.0882617714968379E-4</v>
      </c>
      <c r="X210" s="18" t="str">
        <f t="shared" si="55"/>
        <v/>
      </c>
      <c r="Y210" s="18" t="str">
        <f t="shared" si="56"/>
        <v/>
      </c>
      <c r="Z210" s="18" t="str">
        <f t="shared" si="57"/>
        <v/>
      </c>
      <c r="AA210" s="18" t="str">
        <f t="shared" si="58"/>
        <v/>
      </c>
    </row>
    <row r="211" spans="1:27">
      <c r="A211" s="11">
        <v>42312</v>
      </c>
      <c r="B211" s="12">
        <v>1081.7</v>
      </c>
      <c r="C211" s="12">
        <v>1220.1500000000001</v>
      </c>
      <c r="D211" s="9">
        <f t="shared" si="66"/>
        <v>-5.2306394547308642E-2</v>
      </c>
      <c r="E211" s="9">
        <f t="shared" si="59"/>
        <v>-6.4127982032706643E-2</v>
      </c>
      <c r="F211" s="9">
        <f t="shared" si="60"/>
        <v>1.1388926365693658E-2</v>
      </c>
      <c r="G211" s="9">
        <f t="shared" si="61"/>
        <v>-3.8502897709895914E-2</v>
      </c>
      <c r="H211" s="9">
        <f t="shared" si="62"/>
        <v>-8.9753066355517372E-2</v>
      </c>
      <c r="I211" s="9">
        <f t="shared" si="63"/>
        <v>1.0379896318416482</v>
      </c>
      <c r="J211" s="3">
        <f t="shared" si="64"/>
        <v>-2.9495806065075541E-3</v>
      </c>
      <c r="K211" s="3">
        <f t="shared" si="64"/>
        <v>-1.0234157524152611E-3</v>
      </c>
      <c r="L211" s="15" t="str">
        <f t="shared" si="65"/>
        <v/>
      </c>
      <c r="M211" s="12">
        <v>-1.4009349235471922</v>
      </c>
      <c r="N211" s="15" t="str">
        <f t="shared" si="67"/>
        <v/>
      </c>
      <c r="O211" s="15" t="str">
        <f t="shared" si="68"/>
        <v>Enter Trade</v>
      </c>
      <c r="P211" s="15" t="str">
        <f t="shared" si="69"/>
        <v/>
      </c>
      <c r="Q211" s="15">
        <f t="shared" si="70"/>
        <v>1083.0999999999999</v>
      </c>
      <c r="R211" s="15" t="str">
        <f t="shared" si="71"/>
        <v/>
      </c>
      <c r="S211" s="15">
        <f t="shared" si="72"/>
        <v>1278.0999999999999</v>
      </c>
      <c r="T211" s="18" t="str">
        <f t="shared" si="73"/>
        <v/>
      </c>
      <c r="U211" s="18">
        <f t="shared" si="74"/>
        <v>-4.2748793380832832E-3</v>
      </c>
      <c r="V211" s="18" t="str">
        <f t="shared" si="75"/>
        <v/>
      </c>
      <c r="W211" s="18">
        <f t="shared" si="76"/>
        <v>5.0882617714968379E-4</v>
      </c>
      <c r="X211" s="18" t="str">
        <f t="shared" si="55"/>
        <v/>
      </c>
      <c r="Y211" s="18" t="str">
        <f t="shared" si="56"/>
        <v/>
      </c>
      <c r="Z211" s="18" t="str">
        <f t="shared" si="57"/>
        <v/>
      </c>
      <c r="AA211" s="18" t="str">
        <f t="shared" si="58"/>
        <v/>
      </c>
    </row>
    <row r="212" spans="1:27">
      <c r="A212" s="11">
        <v>42313</v>
      </c>
      <c r="B212" s="12">
        <v>1079.8499999999999</v>
      </c>
      <c r="C212" s="12">
        <v>1205.8499999999999</v>
      </c>
      <c r="D212" s="9">
        <f t="shared" si="66"/>
        <v>-4.7929855098277289E-2</v>
      </c>
      <c r="E212" s="9">
        <f t="shared" si="59"/>
        <v>-6.3745395479093372E-2</v>
      </c>
      <c r="F212" s="9">
        <f t="shared" si="60"/>
        <v>1.1740331905998684E-2</v>
      </c>
      <c r="G212" s="9">
        <f t="shared" si="61"/>
        <v>-3.7329648690596337E-2</v>
      </c>
      <c r="H212" s="9">
        <f t="shared" si="62"/>
        <v>-9.0161142267590408E-2</v>
      </c>
      <c r="I212" s="9">
        <f t="shared" si="63"/>
        <v>1.3471118625475302</v>
      </c>
      <c r="J212" s="3">
        <f t="shared" si="64"/>
        <v>-1.7102708699270929E-3</v>
      </c>
      <c r="K212" s="3">
        <f t="shared" si="64"/>
        <v>-1.1719870507724609E-2</v>
      </c>
      <c r="L212" s="15" t="str">
        <f t="shared" si="65"/>
        <v>Enter Trade</v>
      </c>
      <c r="M212" s="12">
        <v>-1.4009349235471922</v>
      </c>
      <c r="N212" s="15" t="str">
        <f t="shared" si="67"/>
        <v/>
      </c>
      <c r="O212" s="15" t="str">
        <f t="shared" si="68"/>
        <v>Enter Trade</v>
      </c>
      <c r="P212" s="15" t="str">
        <f t="shared" si="69"/>
        <v/>
      </c>
      <c r="Q212" s="15">
        <f t="shared" si="70"/>
        <v>1083.0999999999999</v>
      </c>
      <c r="R212" s="15" t="str">
        <f t="shared" si="71"/>
        <v/>
      </c>
      <c r="S212" s="15">
        <f t="shared" si="72"/>
        <v>1278.0999999999999</v>
      </c>
      <c r="T212" s="18" t="str">
        <f t="shared" si="73"/>
        <v/>
      </c>
      <c r="U212" s="18">
        <f t="shared" si="74"/>
        <v>-4.2748793380832832E-3</v>
      </c>
      <c r="V212" s="18" t="str">
        <f t="shared" si="75"/>
        <v/>
      </c>
      <c r="W212" s="18">
        <f t="shared" si="76"/>
        <v>5.0882617714968379E-4</v>
      </c>
      <c r="X212" s="18" t="str">
        <f t="shared" si="55"/>
        <v/>
      </c>
      <c r="Y212" s="18" t="str">
        <f t="shared" si="56"/>
        <v/>
      </c>
      <c r="Z212" s="18" t="str">
        <f t="shared" si="57"/>
        <v/>
      </c>
      <c r="AA212" s="18" t="str">
        <f t="shared" si="58"/>
        <v/>
      </c>
    </row>
    <row r="213" spans="1:27">
      <c r="A213" s="11">
        <v>42314</v>
      </c>
      <c r="B213" s="12">
        <v>1080.9000000000001</v>
      </c>
      <c r="C213" s="12">
        <v>1205.4000000000001</v>
      </c>
      <c r="D213" s="9">
        <f t="shared" si="66"/>
        <v>-4.7345670289661843E-2</v>
      </c>
      <c r="E213" s="9">
        <f t="shared" si="59"/>
        <v>-6.3505095342826806E-2</v>
      </c>
      <c r="F213" s="9">
        <f t="shared" si="60"/>
        <v>1.2005710870804379E-2</v>
      </c>
      <c r="G213" s="9">
        <f t="shared" si="61"/>
        <v>-3.6492245883516954E-2</v>
      </c>
      <c r="H213" s="9">
        <f t="shared" si="62"/>
        <v>-9.0517944802136652E-2</v>
      </c>
      <c r="I213" s="9">
        <f t="shared" si="63"/>
        <v>1.3459781954654291</v>
      </c>
      <c r="J213" s="3">
        <f t="shared" si="64"/>
        <v>9.723572718434801E-4</v>
      </c>
      <c r="K213" s="3">
        <f t="shared" si="64"/>
        <v>-3.731807438734653E-4</v>
      </c>
      <c r="L213" s="15" t="str">
        <f t="shared" si="65"/>
        <v>Enter Trade</v>
      </c>
      <c r="M213" s="12">
        <v>-1.4009349235471922</v>
      </c>
      <c r="N213" s="15" t="str">
        <f t="shared" si="67"/>
        <v/>
      </c>
      <c r="O213" s="15" t="str">
        <f t="shared" si="68"/>
        <v>Enter Trade</v>
      </c>
      <c r="P213" s="15" t="str">
        <f t="shared" si="69"/>
        <v/>
      </c>
      <c r="Q213" s="15">
        <f t="shared" si="70"/>
        <v>1083.0999999999999</v>
      </c>
      <c r="R213" s="15" t="str">
        <f t="shared" si="71"/>
        <v/>
      </c>
      <c r="S213" s="15">
        <f t="shared" si="72"/>
        <v>1278.0999999999999</v>
      </c>
      <c r="T213" s="18" t="str">
        <f t="shared" si="73"/>
        <v/>
      </c>
      <c r="U213" s="18">
        <f t="shared" si="74"/>
        <v>-4.2748793380832832E-3</v>
      </c>
      <c r="V213" s="18" t="str">
        <f t="shared" si="75"/>
        <v/>
      </c>
      <c r="W213" s="18">
        <f t="shared" si="76"/>
        <v>5.0882617714968379E-4</v>
      </c>
      <c r="X213" s="18" t="str">
        <f t="shared" si="55"/>
        <v/>
      </c>
      <c r="Y213" s="18" t="str">
        <f t="shared" si="56"/>
        <v/>
      </c>
      <c r="Z213" s="18" t="str">
        <f t="shared" si="57"/>
        <v/>
      </c>
      <c r="AA213" s="18" t="str">
        <f t="shared" si="58"/>
        <v/>
      </c>
    </row>
    <row r="214" spans="1:27">
      <c r="A214" s="11">
        <v>42317</v>
      </c>
      <c r="B214" s="12">
        <v>1064.8</v>
      </c>
      <c r="C214" s="12">
        <v>1190.75</v>
      </c>
      <c r="D214" s="9">
        <f t="shared" si="66"/>
        <v>-4.8552547717009419E-2</v>
      </c>
      <c r="E214" s="9">
        <f t="shared" si="59"/>
        <v>-6.3596125438632037E-2</v>
      </c>
      <c r="F214" s="9">
        <f t="shared" si="60"/>
        <v>1.1876667035735681E-2</v>
      </c>
      <c r="G214" s="9">
        <f t="shared" si="61"/>
        <v>-3.6873624608226754E-2</v>
      </c>
      <c r="H214" s="9">
        <f t="shared" si="62"/>
        <v>-9.0318626269037319E-2</v>
      </c>
      <c r="I214" s="9">
        <f t="shared" si="63"/>
        <v>1.2666497828353718</v>
      </c>
      <c r="J214" s="3">
        <f t="shared" si="64"/>
        <v>-1.4894994911647827E-2</v>
      </c>
      <c r="K214" s="3">
        <f t="shared" si="64"/>
        <v>-1.2153641944582785E-2</v>
      </c>
      <c r="L214" s="15" t="str">
        <f t="shared" si="65"/>
        <v>Enter Trade</v>
      </c>
      <c r="M214" s="12">
        <v>-1.4009349235471922</v>
      </c>
      <c r="N214" s="15" t="str">
        <f t="shared" si="67"/>
        <v/>
      </c>
      <c r="O214" s="15" t="str">
        <f t="shared" si="68"/>
        <v>Enter Trade</v>
      </c>
      <c r="P214" s="15" t="str">
        <f t="shared" si="69"/>
        <v/>
      </c>
      <c r="Q214" s="15">
        <f t="shared" si="70"/>
        <v>1083.0999999999999</v>
      </c>
      <c r="R214" s="15" t="str">
        <f t="shared" si="71"/>
        <v/>
      </c>
      <c r="S214" s="15">
        <f t="shared" si="72"/>
        <v>1278.0999999999999</v>
      </c>
      <c r="T214" s="18" t="str">
        <f t="shared" si="73"/>
        <v/>
      </c>
      <c r="U214" s="18">
        <f t="shared" si="74"/>
        <v>-4.2748793380832832E-3</v>
      </c>
      <c r="V214" s="18" t="str">
        <f t="shared" si="75"/>
        <v/>
      </c>
      <c r="W214" s="18">
        <f t="shared" si="76"/>
        <v>5.0882617714968379E-4</v>
      </c>
      <c r="X214" s="18" t="str">
        <f t="shared" si="55"/>
        <v/>
      </c>
      <c r="Y214" s="18" t="str">
        <f t="shared" si="56"/>
        <v/>
      </c>
      <c r="Z214" s="18" t="str">
        <f t="shared" si="57"/>
        <v/>
      </c>
      <c r="AA214" s="18" t="str">
        <f t="shared" si="58"/>
        <v/>
      </c>
    </row>
    <row r="215" spans="1:27">
      <c r="A215" s="11">
        <v>42318</v>
      </c>
      <c r="B215" s="12">
        <v>1054.5999999999999</v>
      </c>
      <c r="C215" s="12">
        <v>1171.3499999999999</v>
      </c>
      <c r="D215" s="9">
        <f t="shared" si="66"/>
        <v>-4.559891488913409E-2</v>
      </c>
      <c r="E215" s="9">
        <f t="shared" si="59"/>
        <v>-6.3422943039851437E-2</v>
      </c>
      <c r="F215" s="9">
        <f t="shared" si="60"/>
        <v>1.2105451449220208E-2</v>
      </c>
      <c r="G215" s="9">
        <f t="shared" si="61"/>
        <v>-3.6185677279105974E-2</v>
      </c>
      <c r="H215" s="9">
        <f t="shared" si="62"/>
        <v>-9.06602088005969E-2</v>
      </c>
      <c r="I215" s="9">
        <f t="shared" si="63"/>
        <v>1.4723968144009625</v>
      </c>
      <c r="J215" s="3">
        <f t="shared" si="64"/>
        <v>-9.579263711495159E-3</v>
      </c>
      <c r="K215" s="3">
        <f t="shared" si="64"/>
        <v>-1.6292252781860247E-2</v>
      </c>
      <c r="L215" s="15" t="str">
        <f t="shared" si="65"/>
        <v>Enter Trade</v>
      </c>
      <c r="M215" s="12">
        <v>-1.4009349235471922</v>
      </c>
      <c r="N215" s="15" t="str">
        <f t="shared" si="67"/>
        <v/>
      </c>
      <c r="O215" s="15" t="str">
        <f t="shared" si="68"/>
        <v>Enter Trade</v>
      </c>
      <c r="P215" s="15" t="str">
        <f t="shared" si="69"/>
        <v/>
      </c>
      <c r="Q215" s="15">
        <f t="shared" si="70"/>
        <v>1083.0999999999999</v>
      </c>
      <c r="R215" s="15" t="str">
        <f t="shared" si="71"/>
        <v/>
      </c>
      <c r="S215" s="15">
        <f t="shared" si="72"/>
        <v>1278.0999999999999</v>
      </c>
      <c r="T215" s="18" t="str">
        <f t="shared" si="73"/>
        <v/>
      </c>
      <c r="U215" s="18">
        <f t="shared" si="74"/>
        <v>-4.2748793380832832E-3</v>
      </c>
      <c r="V215" s="18" t="str">
        <f t="shared" si="75"/>
        <v/>
      </c>
      <c r="W215" s="18">
        <f t="shared" si="76"/>
        <v>5.0882617714968379E-4</v>
      </c>
      <c r="X215" s="18" t="str">
        <f t="shared" si="55"/>
        <v/>
      </c>
      <c r="Y215" s="18" t="str">
        <f t="shared" si="56"/>
        <v/>
      </c>
      <c r="Z215" s="18" t="str">
        <f t="shared" si="57"/>
        <v/>
      </c>
      <c r="AA215" s="18" t="str">
        <f t="shared" si="58"/>
        <v/>
      </c>
    </row>
    <row r="216" spans="1:27">
      <c r="A216" s="11">
        <v>42319</v>
      </c>
      <c r="B216" s="12">
        <v>1054.4000000000001</v>
      </c>
      <c r="C216" s="12">
        <v>1177.4000000000001</v>
      </c>
      <c r="D216" s="9">
        <f t="shared" si="66"/>
        <v>-4.7918634226215548E-2</v>
      </c>
      <c r="E216" s="9">
        <f t="shared" si="59"/>
        <v>-6.3377382150393596E-2</v>
      </c>
      <c r="F216" s="9">
        <f t="shared" si="60"/>
        <v>1.2162930689640972E-2</v>
      </c>
      <c r="G216" s="9">
        <f t="shared" si="61"/>
        <v>-3.601078809870141E-2</v>
      </c>
      <c r="H216" s="9">
        <f t="shared" si="62"/>
        <v>-9.0743976202085783E-2</v>
      </c>
      <c r="I216" s="9">
        <f t="shared" si="63"/>
        <v>1.2709722943125941</v>
      </c>
      <c r="J216" s="3">
        <f t="shared" si="64"/>
        <v>-1.89645363170698E-4</v>
      </c>
      <c r="K216" s="3">
        <f t="shared" si="64"/>
        <v>5.1649805779657512E-3</v>
      </c>
      <c r="L216" s="15" t="str">
        <f t="shared" si="65"/>
        <v>Enter Trade</v>
      </c>
      <c r="M216" s="12">
        <v>-1.4009349235471922</v>
      </c>
      <c r="N216" s="15" t="str">
        <f t="shared" si="67"/>
        <v/>
      </c>
      <c r="O216" s="15" t="str">
        <f t="shared" si="68"/>
        <v>Enter Trade</v>
      </c>
      <c r="P216" s="15" t="str">
        <f t="shared" si="69"/>
        <v/>
      </c>
      <c r="Q216" s="15">
        <f t="shared" si="70"/>
        <v>1083.0999999999999</v>
      </c>
      <c r="R216" s="15" t="str">
        <f t="shared" si="71"/>
        <v/>
      </c>
      <c r="S216" s="15">
        <f t="shared" si="72"/>
        <v>1278.0999999999999</v>
      </c>
      <c r="T216" s="18" t="str">
        <f t="shared" si="73"/>
        <v/>
      </c>
      <c r="U216" s="18">
        <f t="shared" si="74"/>
        <v>-4.2748793380832832E-3</v>
      </c>
      <c r="V216" s="18" t="str">
        <f t="shared" si="75"/>
        <v/>
      </c>
      <c r="W216" s="18">
        <f t="shared" si="76"/>
        <v>5.0882617714968379E-4</v>
      </c>
      <c r="X216" s="18" t="str">
        <f t="shared" si="55"/>
        <v/>
      </c>
      <c r="Y216" s="18" t="str">
        <f t="shared" si="56"/>
        <v/>
      </c>
      <c r="Z216" s="18" t="str">
        <f t="shared" si="57"/>
        <v/>
      </c>
      <c r="AA216" s="18" t="str">
        <f t="shared" si="58"/>
        <v/>
      </c>
    </row>
    <row r="217" spans="1:27">
      <c r="A217" s="11">
        <v>42321</v>
      </c>
      <c r="B217" s="12">
        <v>1052.05</v>
      </c>
      <c r="C217" s="12">
        <v>1178.75</v>
      </c>
      <c r="D217" s="9">
        <f t="shared" si="66"/>
        <v>-4.9385325045461864E-2</v>
      </c>
      <c r="E217" s="9">
        <f t="shared" si="59"/>
        <v>-6.3091854365964886E-2</v>
      </c>
      <c r="F217" s="9">
        <f t="shared" si="60"/>
        <v>1.2393070341473258E-2</v>
      </c>
      <c r="G217" s="9">
        <f t="shared" si="61"/>
        <v>-3.5207446097650058E-2</v>
      </c>
      <c r="H217" s="9">
        <f t="shared" si="62"/>
        <v>-9.0976262634279714E-2</v>
      </c>
      <c r="I217" s="9">
        <f t="shared" si="63"/>
        <v>1.1059833393048928</v>
      </c>
      <c r="J217" s="3">
        <f t="shared" si="64"/>
        <v>-2.2287556904401901E-3</v>
      </c>
      <c r="K217" s="3">
        <f t="shared" si="64"/>
        <v>1.1465941905893569E-3</v>
      </c>
      <c r="L217" s="15" t="str">
        <f t="shared" si="65"/>
        <v/>
      </c>
      <c r="M217" s="12">
        <v>-1.4009349235471922</v>
      </c>
      <c r="N217" s="15" t="str">
        <f t="shared" si="67"/>
        <v/>
      </c>
      <c r="O217" s="15" t="str">
        <f t="shared" si="68"/>
        <v>Enter Trade</v>
      </c>
      <c r="P217" s="15" t="str">
        <f t="shared" si="69"/>
        <v/>
      </c>
      <c r="Q217" s="15">
        <f t="shared" si="70"/>
        <v>1083.0999999999999</v>
      </c>
      <c r="R217" s="15" t="str">
        <f t="shared" si="71"/>
        <v/>
      </c>
      <c r="S217" s="15">
        <f t="shared" si="72"/>
        <v>1278.0999999999999</v>
      </c>
      <c r="T217" s="18" t="str">
        <f t="shared" si="73"/>
        <v/>
      </c>
      <c r="U217" s="18">
        <f t="shared" si="74"/>
        <v>-4.2748793380832832E-3</v>
      </c>
      <c r="V217" s="18" t="str">
        <f t="shared" si="75"/>
        <v/>
      </c>
      <c r="W217" s="18">
        <f t="shared" si="76"/>
        <v>5.0882617714968379E-4</v>
      </c>
      <c r="X217" s="18" t="str">
        <f t="shared" ref="X217:X280" si="77">IF(AND(O216="Enter Trade",O217="Exit Trade",U216&gt;W216),1-Q217/Q216,IF(AND(O216="Enter Trade",O217="Exit Trade",U216&lt;W216),Q217/Q216-1,""))</f>
        <v/>
      </c>
      <c r="Y217" s="18" t="str">
        <f t="shared" ref="Y217:Y280" si="78">IF(AND(O216="Enter Trade",O217="Exit Trade",U216&gt;W216),S217/S216-1,IF(AND(O216="Enter Trade",O217="Exit Trade",U216&lt;W216),1-S217/S216,""))</f>
        <v/>
      </c>
      <c r="Z217" s="18" t="str">
        <f t="shared" ref="Z217:Z280" si="79">IF(AND(X217&lt;&gt;"",Y217&lt;&gt;""),(X217+Y217),"")</f>
        <v/>
      </c>
      <c r="AA217" s="18" t="str">
        <f t="shared" ref="AA217:AA280" si="80">IF(AND(X217&lt;&gt;"",Y217&lt;&gt;""),(X217+Y217)/2,"")</f>
        <v/>
      </c>
    </row>
    <row r="218" spans="1:27">
      <c r="A218" s="11">
        <v>42324</v>
      </c>
      <c r="B218" s="12">
        <v>1060.95</v>
      </c>
      <c r="C218" s="12">
        <v>1178.4000000000001</v>
      </c>
      <c r="D218" s="9">
        <f t="shared" si="66"/>
        <v>-4.5597816696446143E-2</v>
      </c>
      <c r="E218" s="9">
        <f t="shared" si="59"/>
        <v>-6.2782620316958734E-2</v>
      </c>
      <c r="F218" s="9">
        <f t="shared" si="60"/>
        <v>1.2716688478643308E-2</v>
      </c>
      <c r="G218" s="9">
        <f t="shared" si="61"/>
        <v>-3.4170071240011292E-2</v>
      </c>
      <c r="H218" s="9">
        <f t="shared" si="62"/>
        <v>-9.1395169393906184E-2</v>
      </c>
      <c r="I218" s="9">
        <f t="shared" si="63"/>
        <v>1.3513583862161236</v>
      </c>
      <c r="J218" s="3">
        <f t="shared" si="64"/>
        <v>8.4596739698684399E-3</v>
      </c>
      <c r="K218" s="3">
        <f t="shared" si="64"/>
        <v>-2.969247083774414E-4</v>
      </c>
      <c r="L218" s="15" t="str">
        <f t="shared" si="65"/>
        <v>Enter Trade</v>
      </c>
      <c r="M218" s="12">
        <v>-1.4009349235471922</v>
      </c>
      <c r="N218" s="15" t="str">
        <f t="shared" si="67"/>
        <v/>
      </c>
      <c r="O218" s="15" t="str">
        <f t="shared" si="68"/>
        <v>Enter Trade</v>
      </c>
      <c r="P218" s="15" t="str">
        <f t="shared" si="69"/>
        <v/>
      </c>
      <c r="Q218" s="15">
        <f t="shared" si="70"/>
        <v>1083.0999999999999</v>
      </c>
      <c r="R218" s="15" t="str">
        <f t="shared" si="71"/>
        <v/>
      </c>
      <c r="S218" s="15">
        <f t="shared" si="72"/>
        <v>1278.0999999999999</v>
      </c>
      <c r="T218" s="18" t="str">
        <f t="shared" si="73"/>
        <v/>
      </c>
      <c r="U218" s="18">
        <f t="shared" si="74"/>
        <v>-4.2748793380832832E-3</v>
      </c>
      <c r="V218" s="18" t="str">
        <f t="shared" si="75"/>
        <v/>
      </c>
      <c r="W218" s="18">
        <f t="shared" si="76"/>
        <v>5.0882617714968379E-4</v>
      </c>
      <c r="X218" s="18" t="str">
        <f t="shared" si="77"/>
        <v/>
      </c>
      <c r="Y218" s="18" t="str">
        <f t="shared" si="78"/>
        <v/>
      </c>
      <c r="Z218" s="18" t="str">
        <f t="shared" si="79"/>
        <v/>
      </c>
      <c r="AA218" s="18" t="str">
        <f t="shared" si="80"/>
        <v/>
      </c>
    </row>
    <row r="219" spans="1:27">
      <c r="A219" s="11">
        <v>42325</v>
      </c>
      <c r="B219" s="12">
        <v>1060.8</v>
      </c>
      <c r="C219" s="12">
        <v>1200.75</v>
      </c>
      <c r="D219" s="9">
        <f t="shared" si="66"/>
        <v>-5.3819084250301907E-2</v>
      </c>
      <c r="E219" s="9">
        <f t="shared" si="59"/>
        <v>-6.292591998829257E-2</v>
      </c>
      <c r="F219" s="9">
        <f t="shared" si="60"/>
        <v>1.2585631029052975E-2</v>
      </c>
      <c r="G219" s="9">
        <f t="shared" si="61"/>
        <v>-3.4608250172923377E-2</v>
      </c>
      <c r="H219" s="9">
        <f t="shared" si="62"/>
        <v>-9.1243589803661762E-2</v>
      </c>
      <c r="I219" s="9">
        <f t="shared" si="63"/>
        <v>0.72358991908854009</v>
      </c>
      <c r="J219" s="3">
        <f t="shared" si="64"/>
        <v>-1.413827230313313E-4</v>
      </c>
      <c r="K219" s="3">
        <f t="shared" si="64"/>
        <v>1.8966395112016216E-2</v>
      </c>
      <c r="L219" s="15" t="str">
        <f t="shared" si="65"/>
        <v/>
      </c>
      <c r="M219" s="12">
        <v>-1.4009349235471922</v>
      </c>
      <c r="N219" s="15" t="str">
        <f t="shared" si="67"/>
        <v/>
      </c>
      <c r="O219" s="15" t="str">
        <f t="shared" si="68"/>
        <v>Enter Trade</v>
      </c>
      <c r="P219" s="15" t="str">
        <f t="shared" si="69"/>
        <v/>
      </c>
      <c r="Q219" s="15">
        <f t="shared" si="70"/>
        <v>1083.0999999999999</v>
      </c>
      <c r="R219" s="15" t="str">
        <f t="shared" si="71"/>
        <v/>
      </c>
      <c r="S219" s="15">
        <f t="shared" si="72"/>
        <v>1278.0999999999999</v>
      </c>
      <c r="T219" s="18" t="str">
        <f t="shared" si="73"/>
        <v/>
      </c>
      <c r="U219" s="18">
        <f t="shared" si="74"/>
        <v>-4.2748793380832832E-3</v>
      </c>
      <c r="V219" s="18" t="str">
        <f t="shared" si="75"/>
        <v/>
      </c>
      <c r="W219" s="18">
        <f t="shared" si="76"/>
        <v>5.0882617714968379E-4</v>
      </c>
      <c r="X219" s="18" t="str">
        <f t="shared" si="77"/>
        <v/>
      </c>
      <c r="Y219" s="18" t="str">
        <f t="shared" si="78"/>
        <v/>
      </c>
      <c r="Z219" s="18" t="str">
        <f t="shared" si="79"/>
        <v/>
      </c>
      <c r="AA219" s="18" t="str">
        <f t="shared" si="80"/>
        <v/>
      </c>
    </row>
    <row r="220" spans="1:27">
      <c r="A220" s="11">
        <v>42326</v>
      </c>
      <c r="B220" s="12">
        <v>1048.5999999999999</v>
      </c>
      <c r="C220" s="12">
        <v>1178.7</v>
      </c>
      <c r="D220" s="9">
        <f t="shared" si="66"/>
        <v>-5.0793430153764113E-2</v>
      </c>
      <c r="E220" s="9">
        <f t="shared" si="59"/>
        <v>-6.2666459395472426E-2</v>
      </c>
      <c r="F220" s="9">
        <f t="shared" si="60"/>
        <v>1.2757434493192337E-2</v>
      </c>
      <c r="G220" s="9">
        <f t="shared" si="61"/>
        <v>-3.3962231785789665E-2</v>
      </c>
      <c r="H220" s="9">
        <f t="shared" si="62"/>
        <v>-9.1370687005155188E-2</v>
      </c>
      <c r="I220" s="9">
        <f t="shared" si="63"/>
        <v>0.93067530529308518</v>
      </c>
      <c r="J220" s="3">
        <f t="shared" si="64"/>
        <v>-1.1500754147813015E-2</v>
      </c>
      <c r="K220" s="3">
        <f t="shared" si="64"/>
        <v>-1.8363522798251056E-2</v>
      </c>
      <c r="L220" s="15" t="str">
        <f t="shared" si="65"/>
        <v/>
      </c>
      <c r="M220" s="12">
        <v>-1.4009349235471922</v>
      </c>
      <c r="N220" s="15" t="str">
        <f t="shared" si="67"/>
        <v/>
      </c>
      <c r="O220" s="15" t="str">
        <f t="shared" si="68"/>
        <v>Enter Trade</v>
      </c>
      <c r="P220" s="15" t="str">
        <f t="shared" si="69"/>
        <v/>
      </c>
      <c r="Q220" s="15">
        <f t="shared" si="70"/>
        <v>1083.0999999999999</v>
      </c>
      <c r="R220" s="15" t="str">
        <f t="shared" si="71"/>
        <v/>
      </c>
      <c r="S220" s="15">
        <f t="shared" si="72"/>
        <v>1278.0999999999999</v>
      </c>
      <c r="T220" s="18" t="str">
        <f t="shared" si="73"/>
        <v/>
      </c>
      <c r="U220" s="18">
        <f t="shared" si="74"/>
        <v>-4.2748793380832832E-3</v>
      </c>
      <c r="V220" s="18" t="str">
        <f t="shared" si="75"/>
        <v/>
      </c>
      <c r="W220" s="18">
        <f t="shared" si="76"/>
        <v>5.0882617714968379E-4</v>
      </c>
      <c r="X220" s="18" t="str">
        <f t="shared" si="77"/>
        <v/>
      </c>
      <c r="Y220" s="18" t="str">
        <f t="shared" si="78"/>
        <v/>
      </c>
      <c r="Z220" s="18" t="str">
        <f t="shared" si="79"/>
        <v/>
      </c>
      <c r="AA220" s="18" t="str">
        <f t="shared" si="80"/>
        <v/>
      </c>
    </row>
    <row r="221" spans="1:27">
      <c r="A221" s="11">
        <v>42327</v>
      </c>
      <c r="B221" s="12">
        <v>1068.9000000000001</v>
      </c>
      <c r="C221" s="12">
        <v>1214.2</v>
      </c>
      <c r="D221" s="9">
        <f t="shared" si="66"/>
        <v>-5.5353151466252089E-2</v>
      </c>
      <c r="E221" s="9">
        <f t="shared" si="59"/>
        <v>-6.2299919324578935E-2</v>
      </c>
      <c r="F221" s="9">
        <f t="shared" si="60"/>
        <v>1.2805847431981744E-2</v>
      </c>
      <c r="G221" s="9">
        <f t="shared" si="61"/>
        <v>-3.3486762602620013E-2</v>
      </c>
      <c r="H221" s="9">
        <f t="shared" si="62"/>
        <v>-9.1113076046537858E-2</v>
      </c>
      <c r="I221" s="9">
        <f t="shared" si="63"/>
        <v>0.54246842274395368</v>
      </c>
      <c r="J221" s="3">
        <f t="shared" si="64"/>
        <v>1.9359145527370003E-2</v>
      </c>
      <c r="K221" s="3">
        <f t="shared" si="64"/>
        <v>3.0117926529227113E-2</v>
      </c>
      <c r="L221" s="15" t="str">
        <f t="shared" si="65"/>
        <v/>
      </c>
      <c r="M221" s="12">
        <v>-1.4009349235471922</v>
      </c>
      <c r="N221" s="15" t="str">
        <f t="shared" si="67"/>
        <v/>
      </c>
      <c r="O221" s="15" t="str">
        <f t="shared" si="68"/>
        <v>Enter Trade</v>
      </c>
      <c r="P221" s="15" t="str">
        <f t="shared" si="69"/>
        <v/>
      </c>
      <c r="Q221" s="15">
        <f t="shared" si="70"/>
        <v>1083.0999999999999</v>
      </c>
      <c r="R221" s="15" t="str">
        <f t="shared" si="71"/>
        <v/>
      </c>
      <c r="S221" s="15">
        <f t="shared" si="72"/>
        <v>1278.0999999999999</v>
      </c>
      <c r="T221" s="18" t="str">
        <f t="shared" si="73"/>
        <v/>
      </c>
      <c r="U221" s="18">
        <f t="shared" si="74"/>
        <v>-4.2748793380832832E-3</v>
      </c>
      <c r="V221" s="18" t="str">
        <f t="shared" si="75"/>
        <v/>
      </c>
      <c r="W221" s="18">
        <f t="shared" si="76"/>
        <v>5.0882617714968379E-4</v>
      </c>
      <c r="X221" s="18" t="str">
        <f t="shared" si="77"/>
        <v/>
      </c>
      <c r="Y221" s="18" t="str">
        <f t="shared" si="78"/>
        <v/>
      </c>
      <c r="Z221" s="18" t="str">
        <f t="shared" si="79"/>
        <v/>
      </c>
      <c r="AA221" s="18" t="str">
        <f t="shared" si="80"/>
        <v/>
      </c>
    </row>
    <row r="222" spans="1:27">
      <c r="A222" s="11">
        <v>42328</v>
      </c>
      <c r="B222" s="12">
        <v>1070.8499999999999</v>
      </c>
      <c r="C222" s="12">
        <v>1205.75</v>
      </c>
      <c r="D222" s="9">
        <f t="shared" si="66"/>
        <v>-5.1528629579644769E-2</v>
      </c>
      <c r="E222" s="9">
        <f t="shared" si="59"/>
        <v>-6.1690379687824821E-2</v>
      </c>
      <c r="F222" s="9">
        <f t="shared" si="60"/>
        <v>1.2870847758208598E-2</v>
      </c>
      <c r="G222" s="9">
        <f t="shared" si="61"/>
        <v>-3.2730972231855476E-2</v>
      </c>
      <c r="H222" s="9">
        <f t="shared" si="62"/>
        <v>-9.0649787143794167E-2</v>
      </c>
      <c r="I222" s="9">
        <f t="shared" si="63"/>
        <v>0.78951676681120142</v>
      </c>
      <c r="J222" s="3">
        <f t="shared" si="64"/>
        <v>1.8243053606509664E-3</v>
      </c>
      <c r="K222" s="3">
        <f t="shared" si="64"/>
        <v>-6.9593147751606365E-3</v>
      </c>
      <c r="L222" s="15" t="str">
        <f t="shared" si="65"/>
        <v/>
      </c>
      <c r="M222" s="12">
        <v>-1.4009349235471922</v>
      </c>
      <c r="N222" s="15" t="str">
        <f t="shared" si="67"/>
        <v/>
      </c>
      <c r="O222" s="15" t="str">
        <f t="shared" si="68"/>
        <v>Enter Trade</v>
      </c>
      <c r="P222" s="15" t="str">
        <f t="shared" si="69"/>
        <v/>
      </c>
      <c r="Q222" s="15">
        <f t="shared" si="70"/>
        <v>1083.0999999999999</v>
      </c>
      <c r="R222" s="15" t="str">
        <f t="shared" si="71"/>
        <v/>
      </c>
      <c r="S222" s="15">
        <f t="shared" si="72"/>
        <v>1278.0999999999999</v>
      </c>
      <c r="T222" s="18" t="str">
        <f t="shared" si="73"/>
        <v/>
      </c>
      <c r="U222" s="18">
        <f t="shared" si="74"/>
        <v>-4.2748793380832832E-3</v>
      </c>
      <c r="V222" s="18" t="str">
        <f t="shared" si="75"/>
        <v/>
      </c>
      <c r="W222" s="18">
        <f t="shared" si="76"/>
        <v>5.0882617714968379E-4</v>
      </c>
      <c r="X222" s="18" t="str">
        <f t="shared" si="77"/>
        <v/>
      </c>
      <c r="Y222" s="18" t="str">
        <f t="shared" si="78"/>
        <v/>
      </c>
      <c r="Z222" s="18" t="str">
        <f t="shared" si="79"/>
        <v/>
      </c>
      <c r="AA222" s="18" t="str">
        <f t="shared" si="80"/>
        <v/>
      </c>
    </row>
    <row r="223" spans="1:27">
      <c r="A223" s="11">
        <v>42331</v>
      </c>
      <c r="B223" s="12">
        <v>1066.05</v>
      </c>
      <c r="C223" s="12">
        <v>1191.1500000000001</v>
      </c>
      <c r="D223" s="9">
        <f t="shared" si="66"/>
        <v>-4.8188880578583206E-2</v>
      </c>
      <c r="E223" s="9">
        <f t="shared" si="59"/>
        <v>-6.0900133073360146E-2</v>
      </c>
      <c r="F223" s="9">
        <f t="shared" si="60"/>
        <v>1.2950167545521498E-2</v>
      </c>
      <c r="G223" s="9">
        <f t="shared" si="61"/>
        <v>-3.1762256095936775E-2</v>
      </c>
      <c r="H223" s="9">
        <f t="shared" si="62"/>
        <v>-9.0038010050783518E-2</v>
      </c>
      <c r="I223" s="9">
        <f t="shared" si="63"/>
        <v>0.98155120002079199</v>
      </c>
      <c r="J223" s="3">
        <f t="shared" si="64"/>
        <v>-4.4824205070737779E-3</v>
      </c>
      <c r="K223" s="3">
        <f t="shared" si="64"/>
        <v>-1.2108646070910146E-2</v>
      </c>
      <c r="L223" s="15" t="str">
        <f t="shared" si="65"/>
        <v/>
      </c>
      <c r="M223" s="12">
        <v>-1.4009349235471922</v>
      </c>
      <c r="N223" s="15" t="str">
        <f t="shared" si="67"/>
        <v/>
      </c>
      <c r="O223" s="15" t="str">
        <f t="shared" si="68"/>
        <v>Enter Trade</v>
      </c>
      <c r="P223" s="15" t="str">
        <f t="shared" si="69"/>
        <v/>
      </c>
      <c r="Q223" s="15">
        <f t="shared" si="70"/>
        <v>1083.0999999999999</v>
      </c>
      <c r="R223" s="15" t="str">
        <f t="shared" si="71"/>
        <v/>
      </c>
      <c r="S223" s="15">
        <f t="shared" si="72"/>
        <v>1278.0999999999999</v>
      </c>
      <c r="T223" s="18" t="str">
        <f t="shared" si="73"/>
        <v/>
      </c>
      <c r="U223" s="18">
        <f t="shared" si="74"/>
        <v>-4.2748793380832832E-3</v>
      </c>
      <c r="V223" s="18" t="str">
        <f t="shared" si="75"/>
        <v/>
      </c>
      <c r="W223" s="18">
        <f t="shared" si="76"/>
        <v>5.0882617714968379E-4</v>
      </c>
      <c r="X223" s="18" t="str">
        <f t="shared" si="77"/>
        <v/>
      </c>
      <c r="Y223" s="18" t="str">
        <f t="shared" si="78"/>
        <v/>
      </c>
      <c r="Z223" s="18" t="str">
        <f t="shared" si="79"/>
        <v/>
      </c>
      <c r="AA223" s="18" t="str">
        <f t="shared" si="80"/>
        <v/>
      </c>
    </row>
    <row r="224" spans="1:27">
      <c r="A224" s="11">
        <v>42332</v>
      </c>
      <c r="B224" s="12">
        <v>1064.3499999999999</v>
      </c>
      <c r="C224" s="12">
        <v>1218.95</v>
      </c>
      <c r="D224" s="9">
        <f t="shared" si="66"/>
        <v>-5.8901427203181519E-2</v>
      </c>
      <c r="E224" s="9">
        <f t="shared" ref="E224:E287" si="81">AVERAGE(D195:D224)</f>
        <v>-6.0354452212088162E-2</v>
      </c>
      <c r="F224" s="9">
        <f t="shared" ref="F224:F287" si="82">STDEV(D195:D224)</f>
        <v>1.2665475482180772E-2</v>
      </c>
      <c r="G224" s="9">
        <f t="shared" ref="G224:G287" si="83">E224+2.25*F224</f>
        <v>-3.1857132377181421E-2</v>
      </c>
      <c r="H224" s="9">
        <f t="shared" ref="H224:H287" si="84">E224-2.25*F224</f>
        <v>-8.8851772046994903E-2</v>
      </c>
      <c r="I224" s="9">
        <f t="shared" ref="I224:I287" si="85">(D224-E224)/F224</f>
        <v>0.11472328938229942</v>
      </c>
      <c r="J224" s="3">
        <f t="shared" ref="J224:K287" si="86">(B224-B223)/B223</f>
        <v>-1.5946719197036214E-3</v>
      </c>
      <c r="K224" s="3">
        <f t="shared" si="86"/>
        <v>2.3338790244721446E-2</v>
      </c>
      <c r="L224" s="15" t="str">
        <f t="shared" ref="L224:L287" si="87">IF(ABS(I224)&gt;1.25,"Enter Trade",IF(ABS(I224)&lt;0.5,"Exit Trade",""))</f>
        <v>Exit Trade</v>
      </c>
      <c r="M224" s="12">
        <v>0.11472328938229942</v>
      </c>
      <c r="N224" s="15" t="str">
        <f t="shared" si="67"/>
        <v>Exit Trade</v>
      </c>
      <c r="O224" s="15" t="str">
        <f t="shared" si="68"/>
        <v>Exit Trade</v>
      </c>
      <c r="P224" s="15">
        <f t="shared" si="69"/>
        <v>1064.3499999999999</v>
      </c>
      <c r="Q224" s="15">
        <f t="shared" si="70"/>
        <v>1064.3499999999999</v>
      </c>
      <c r="R224" s="15">
        <f t="shared" si="71"/>
        <v>1218.95</v>
      </c>
      <c r="S224" s="15">
        <f t="shared" si="72"/>
        <v>1218.95</v>
      </c>
      <c r="T224" s="18">
        <f t="shared" si="73"/>
        <v>-1.5946719197036214E-3</v>
      </c>
      <c r="U224" s="18">
        <f t="shared" si="74"/>
        <v>-1.5946719197036214E-3</v>
      </c>
      <c r="V224" s="18">
        <f t="shared" si="75"/>
        <v>2.3338790244721446E-2</v>
      </c>
      <c r="W224" s="18">
        <f t="shared" si="76"/>
        <v>2.3338790244721446E-2</v>
      </c>
      <c r="X224" s="18">
        <f t="shared" si="77"/>
        <v>-1.7311420921429233E-2</v>
      </c>
      <c r="Y224" s="18">
        <f t="shared" si="78"/>
        <v>4.6279633831468492E-2</v>
      </c>
      <c r="Z224" s="18">
        <f t="shared" si="79"/>
        <v>2.8968212910039259E-2</v>
      </c>
      <c r="AA224" s="18">
        <f t="shared" si="80"/>
        <v>1.448410645501963E-2</v>
      </c>
    </row>
    <row r="225" spans="1:27">
      <c r="A225" s="11">
        <v>42334</v>
      </c>
      <c r="B225" s="12">
        <v>1063.95</v>
      </c>
      <c r="C225" s="12">
        <v>1222.6500000000001</v>
      </c>
      <c r="D225" s="9">
        <f t="shared" si="66"/>
        <v>-6.0380933289022318E-2</v>
      </c>
      <c r="E225" s="9">
        <f t="shared" si="81"/>
        <v>-6.0025672124850021E-2</v>
      </c>
      <c r="F225" s="9">
        <f t="shared" si="82"/>
        <v>1.2527159209430346E-2</v>
      </c>
      <c r="G225" s="9">
        <f t="shared" si="83"/>
        <v>-3.183956390363174E-2</v>
      </c>
      <c r="H225" s="9">
        <f t="shared" si="84"/>
        <v>-8.8211780346068303E-2</v>
      </c>
      <c r="I225" s="9">
        <f t="shared" si="85"/>
        <v>-2.8359275892722635E-2</v>
      </c>
      <c r="J225" s="3">
        <f t="shared" si="86"/>
        <v>-3.7581622586542359E-4</v>
      </c>
      <c r="K225" s="3">
        <f t="shared" si="86"/>
        <v>3.0353993190861358E-3</v>
      </c>
      <c r="L225" s="15" t="str">
        <f t="shared" si="87"/>
        <v>Exit Trade</v>
      </c>
      <c r="M225" s="12">
        <v>0.11472328938229942</v>
      </c>
      <c r="N225" s="15" t="str">
        <f t="shared" si="67"/>
        <v/>
      </c>
      <c r="O225" s="15" t="str">
        <f t="shared" si="68"/>
        <v>Exit Trade</v>
      </c>
      <c r="P225" s="15" t="str">
        <f t="shared" si="69"/>
        <v/>
      </c>
      <c r="Q225" s="15">
        <f t="shared" si="70"/>
        <v>1064.3499999999999</v>
      </c>
      <c r="R225" s="15" t="str">
        <f t="shared" si="71"/>
        <v/>
      </c>
      <c r="S225" s="15">
        <f t="shared" si="72"/>
        <v>1218.95</v>
      </c>
      <c r="T225" s="18" t="str">
        <f t="shared" si="73"/>
        <v/>
      </c>
      <c r="U225" s="18">
        <f t="shared" si="74"/>
        <v>-1.5946719197036214E-3</v>
      </c>
      <c r="V225" s="18" t="str">
        <f t="shared" si="75"/>
        <v/>
      </c>
      <c r="W225" s="18">
        <f t="shared" si="76"/>
        <v>2.3338790244721446E-2</v>
      </c>
      <c r="X225" s="18" t="str">
        <f t="shared" si="77"/>
        <v/>
      </c>
      <c r="Y225" s="18" t="str">
        <f t="shared" si="78"/>
        <v/>
      </c>
      <c r="Z225" s="18" t="str">
        <f t="shared" si="79"/>
        <v/>
      </c>
      <c r="AA225" s="18" t="str">
        <f t="shared" si="80"/>
        <v/>
      </c>
    </row>
    <row r="226" spans="1:27">
      <c r="A226" s="11">
        <v>42335</v>
      </c>
      <c r="B226" s="12">
        <v>1079.4000000000001</v>
      </c>
      <c r="C226" s="12">
        <v>1230.5999999999999</v>
      </c>
      <c r="D226" s="9">
        <f t="shared" si="66"/>
        <v>-5.6934497022814834E-2</v>
      </c>
      <c r="E226" s="9">
        <f t="shared" si="81"/>
        <v>-5.9429650358125162E-2</v>
      </c>
      <c r="F226" s="9">
        <f t="shared" si="82"/>
        <v>1.2220857335559923E-2</v>
      </c>
      <c r="G226" s="9">
        <f t="shared" si="83"/>
        <v>-3.1932721353115333E-2</v>
      </c>
      <c r="H226" s="9">
        <f t="shared" si="84"/>
        <v>-8.6926579363134998E-2</v>
      </c>
      <c r="I226" s="9">
        <f t="shared" si="85"/>
        <v>0.20417170962711412</v>
      </c>
      <c r="J226" s="3">
        <f t="shared" si="86"/>
        <v>1.4521359086423276E-2</v>
      </c>
      <c r="K226" s="3">
        <f t="shared" si="86"/>
        <v>6.5022696601642477E-3</v>
      </c>
      <c r="L226" s="15" t="str">
        <f t="shared" si="87"/>
        <v>Exit Trade</v>
      </c>
      <c r="M226" s="12">
        <v>0.11472328938229942</v>
      </c>
      <c r="N226" s="15" t="str">
        <f t="shared" si="67"/>
        <v/>
      </c>
      <c r="O226" s="15" t="str">
        <f t="shared" si="68"/>
        <v>Exit Trade</v>
      </c>
      <c r="P226" s="15" t="str">
        <f t="shared" si="69"/>
        <v/>
      </c>
      <c r="Q226" s="15">
        <f t="shared" si="70"/>
        <v>1064.3499999999999</v>
      </c>
      <c r="R226" s="15" t="str">
        <f t="shared" si="71"/>
        <v/>
      </c>
      <c r="S226" s="15">
        <f t="shared" si="72"/>
        <v>1218.95</v>
      </c>
      <c r="T226" s="18" t="str">
        <f t="shared" si="73"/>
        <v/>
      </c>
      <c r="U226" s="18">
        <f t="shared" si="74"/>
        <v>-1.5946719197036214E-3</v>
      </c>
      <c r="V226" s="18" t="str">
        <f t="shared" si="75"/>
        <v/>
      </c>
      <c r="W226" s="18">
        <f t="shared" si="76"/>
        <v>2.3338790244721446E-2</v>
      </c>
      <c r="X226" s="18" t="str">
        <f t="shared" si="77"/>
        <v/>
      </c>
      <c r="Y226" s="18" t="str">
        <f t="shared" si="78"/>
        <v/>
      </c>
      <c r="Z226" s="18" t="str">
        <f t="shared" si="79"/>
        <v/>
      </c>
      <c r="AA226" s="18" t="str">
        <f t="shared" si="80"/>
        <v/>
      </c>
    </row>
    <row r="227" spans="1:27">
      <c r="A227" s="11">
        <v>42338</v>
      </c>
      <c r="B227" s="12">
        <v>1077.75</v>
      </c>
      <c r="C227" s="12">
        <v>1211.2</v>
      </c>
      <c r="D227" s="9">
        <f t="shared" si="66"/>
        <v>-5.0697830630071869E-2</v>
      </c>
      <c r="E227" s="9">
        <f t="shared" si="81"/>
        <v>-5.8564412783493711E-2</v>
      </c>
      <c r="F227" s="9">
        <f t="shared" si="82"/>
        <v>1.1873188633638595E-2</v>
      </c>
      <c r="G227" s="9">
        <f t="shared" si="83"/>
        <v>-3.184973835780687E-2</v>
      </c>
      <c r="H227" s="9">
        <f t="shared" si="84"/>
        <v>-8.5279087209180551E-2</v>
      </c>
      <c r="I227" s="9">
        <f t="shared" si="85"/>
        <v>0.66255008626196576</v>
      </c>
      <c r="J227" s="3">
        <f t="shared" si="86"/>
        <v>-1.5286270150084221E-3</v>
      </c>
      <c r="K227" s="3">
        <f t="shared" si="86"/>
        <v>-1.5764667641800637E-2</v>
      </c>
      <c r="L227" s="15" t="str">
        <f t="shared" si="87"/>
        <v/>
      </c>
      <c r="M227" s="12">
        <v>0.11472328938229942</v>
      </c>
      <c r="N227" s="15" t="str">
        <f t="shared" si="67"/>
        <v/>
      </c>
      <c r="O227" s="15" t="str">
        <f t="shared" si="68"/>
        <v>Exit Trade</v>
      </c>
      <c r="P227" s="15" t="str">
        <f t="shared" si="69"/>
        <v/>
      </c>
      <c r="Q227" s="15">
        <f t="shared" si="70"/>
        <v>1064.3499999999999</v>
      </c>
      <c r="R227" s="15" t="str">
        <f t="shared" si="71"/>
        <v/>
      </c>
      <c r="S227" s="15">
        <f t="shared" si="72"/>
        <v>1218.95</v>
      </c>
      <c r="T227" s="18" t="str">
        <f t="shared" si="73"/>
        <v/>
      </c>
      <c r="U227" s="18">
        <f t="shared" si="74"/>
        <v>-1.5946719197036214E-3</v>
      </c>
      <c r="V227" s="18" t="str">
        <f t="shared" si="75"/>
        <v/>
      </c>
      <c r="W227" s="18">
        <f t="shared" si="76"/>
        <v>2.3338790244721446E-2</v>
      </c>
      <c r="X227" s="18" t="str">
        <f t="shared" si="77"/>
        <v/>
      </c>
      <c r="Y227" s="18" t="str">
        <f t="shared" si="78"/>
        <v/>
      </c>
      <c r="Z227" s="18" t="str">
        <f t="shared" si="79"/>
        <v/>
      </c>
      <c r="AA227" s="18" t="str">
        <f t="shared" si="80"/>
        <v/>
      </c>
    </row>
    <row r="228" spans="1:27">
      <c r="A228" s="11">
        <v>42339</v>
      </c>
      <c r="B228" s="12">
        <v>1083</v>
      </c>
      <c r="C228" s="12">
        <v>1224.7</v>
      </c>
      <c r="D228" s="9">
        <f t="shared" si="66"/>
        <v>-5.3401261217393393E-2</v>
      </c>
      <c r="E228" s="9">
        <f t="shared" si="81"/>
        <v>-5.7775129028841674E-2</v>
      </c>
      <c r="F228" s="9">
        <f t="shared" si="82"/>
        <v>1.1376558043538779E-2</v>
      </c>
      <c r="G228" s="9">
        <f t="shared" si="83"/>
        <v>-3.2177873430879425E-2</v>
      </c>
      <c r="H228" s="9">
        <f t="shared" si="84"/>
        <v>-8.3372384626803922E-2</v>
      </c>
      <c r="I228" s="9">
        <f t="shared" si="85"/>
        <v>0.38446319130172962</v>
      </c>
      <c r="J228" s="3">
        <f t="shared" si="86"/>
        <v>4.8712595685455815E-3</v>
      </c>
      <c r="K228" s="3">
        <f t="shared" si="86"/>
        <v>1.1145970937912813E-2</v>
      </c>
      <c r="L228" s="15" t="str">
        <f t="shared" si="87"/>
        <v>Exit Trade</v>
      </c>
      <c r="M228" s="12">
        <v>0.11472328938229942</v>
      </c>
      <c r="N228" s="15" t="str">
        <f t="shared" si="67"/>
        <v/>
      </c>
      <c r="O228" s="15" t="str">
        <f t="shared" si="68"/>
        <v>Exit Trade</v>
      </c>
      <c r="P228" s="15" t="str">
        <f t="shared" si="69"/>
        <v/>
      </c>
      <c r="Q228" s="15">
        <f t="shared" si="70"/>
        <v>1064.3499999999999</v>
      </c>
      <c r="R228" s="15" t="str">
        <f t="shared" si="71"/>
        <v/>
      </c>
      <c r="S228" s="15">
        <f t="shared" si="72"/>
        <v>1218.95</v>
      </c>
      <c r="T228" s="18" t="str">
        <f t="shared" si="73"/>
        <v/>
      </c>
      <c r="U228" s="18">
        <f t="shared" si="74"/>
        <v>-1.5946719197036214E-3</v>
      </c>
      <c r="V228" s="18" t="str">
        <f t="shared" si="75"/>
        <v/>
      </c>
      <c r="W228" s="18">
        <f t="shared" si="76"/>
        <v>2.3338790244721446E-2</v>
      </c>
      <c r="X228" s="18" t="str">
        <f t="shared" si="77"/>
        <v/>
      </c>
      <c r="Y228" s="18" t="str">
        <f t="shared" si="78"/>
        <v/>
      </c>
      <c r="Z228" s="18" t="str">
        <f t="shared" si="79"/>
        <v/>
      </c>
      <c r="AA228" s="18" t="str">
        <f t="shared" si="80"/>
        <v/>
      </c>
    </row>
    <row r="229" spans="1:27">
      <c r="A229" s="11">
        <v>42340</v>
      </c>
      <c r="B229" s="12">
        <v>1077.8</v>
      </c>
      <c r="C229" s="12">
        <v>1211.75</v>
      </c>
      <c r="D229" s="9">
        <f t="shared" si="66"/>
        <v>-5.0874849134790255E-2</v>
      </c>
      <c r="E229" s="9">
        <f t="shared" si="81"/>
        <v>-5.6924657912352301E-2</v>
      </c>
      <c r="F229" s="9">
        <f t="shared" si="82"/>
        <v>1.087990142858049E-2</v>
      </c>
      <c r="G229" s="9">
        <f t="shared" si="83"/>
        <v>-3.24448796980462E-2</v>
      </c>
      <c r="H229" s="9">
        <f t="shared" si="84"/>
        <v>-8.1404436126658403E-2</v>
      </c>
      <c r="I229" s="9">
        <f t="shared" si="85"/>
        <v>0.55605363865427682</v>
      </c>
      <c r="J229" s="3">
        <f t="shared" si="86"/>
        <v>-4.8014773776547046E-3</v>
      </c>
      <c r="K229" s="3">
        <f t="shared" si="86"/>
        <v>-1.0574018126888254E-2</v>
      </c>
      <c r="L229" s="15" t="str">
        <f t="shared" si="87"/>
        <v/>
      </c>
      <c r="M229" s="12">
        <v>0.11472328938229942</v>
      </c>
      <c r="N229" s="15" t="str">
        <f t="shared" si="67"/>
        <v/>
      </c>
      <c r="O229" s="15" t="str">
        <f t="shared" si="68"/>
        <v>Exit Trade</v>
      </c>
      <c r="P229" s="15" t="str">
        <f t="shared" si="69"/>
        <v/>
      </c>
      <c r="Q229" s="15">
        <f t="shared" si="70"/>
        <v>1064.3499999999999</v>
      </c>
      <c r="R229" s="15" t="str">
        <f t="shared" si="71"/>
        <v/>
      </c>
      <c r="S229" s="15">
        <f t="shared" si="72"/>
        <v>1218.95</v>
      </c>
      <c r="T229" s="18" t="str">
        <f t="shared" si="73"/>
        <v/>
      </c>
      <c r="U229" s="18">
        <f t="shared" si="74"/>
        <v>-1.5946719197036214E-3</v>
      </c>
      <c r="V229" s="18" t="str">
        <f t="shared" si="75"/>
        <v/>
      </c>
      <c r="W229" s="18">
        <f t="shared" si="76"/>
        <v>2.3338790244721446E-2</v>
      </c>
      <c r="X229" s="18" t="str">
        <f t="shared" si="77"/>
        <v/>
      </c>
      <c r="Y229" s="18" t="str">
        <f t="shared" si="78"/>
        <v/>
      </c>
      <c r="Z229" s="18" t="str">
        <f t="shared" si="79"/>
        <v/>
      </c>
      <c r="AA229" s="18" t="str">
        <f t="shared" si="80"/>
        <v/>
      </c>
    </row>
    <row r="230" spans="1:27">
      <c r="A230" s="11">
        <v>42341</v>
      </c>
      <c r="B230" s="12">
        <v>1076.75</v>
      </c>
      <c r="C230" s="12">
        <v>1200.2</v>
      </c>
      <c r="D230" s="9">
        <f t="shared" si="66"/>
        <v>-4.7138741995440027E-2</v>
      </c>
      <c r="E230" s="9">
        <f t="shared" si="81"/>
        <v>-5.5878679222627521E-2</v>
      </c>
      <c r="F230" s="9">
        <f t="shared" si="82"/>
        <v>1.0220770853379701E-2</v>
      </c>
      <c r="G230" s="9">
        <f t="shared" si="83"/>
        <v>-3.2881944802523197E-2</v>
      </c>
      <c r="H230" s="9">
        <f t="shared" si="84"/>
        <v>-7.8875413642731845E-2</v>
      </c>
      <c r="I230" s="9">
        <f t="shared" si="85"/>
        <v>0.85511526993068832</v>
      </c>
      <c r="J230" s="3">
        <f t="shared" si="86"/>
        <v>-9.7420671738722821E-4</v>
      </c>
      <c r="K230" s="3">
        <f t="shared" si="86"/>
        <v>-9.5316690736537684E-3</v>
      </c>
      <c r="L230" s="15" t="str">
        <f t="shared" si="87"/>
        <v/>
      </c>
      <c r="M230" s="12">
        <v>0.11472328938229942</v>
      </c>
      <c r="N230" s="15" t="str">
        <f t="shared" si="67"/>
        <v/>
      </c>
      <c r="O230" s="15" t="str">
        <f t="shared" si="68"/>
        <v>Exit Trade</v>
      </c>
      <c r="P230" s="15" t="str">
        <f t="shared" si="69"/>
        <v/>
      </c>
      <c r="Q230" s="15">
        <f t="shared" si="70"/>
        <v>1064.3499999999999</v>
      </c>
      <c r="R230" s="15" t="str">
        <f t="shared" si="71"/>
        <v/>
      </c>
      <c r="S230" s="15">
        <f t="shared" si="72"/>
        <v>1218.95</v>
      </c>
      <c r="T230" s="18" t="str">
        <f t="shared" si="73"/>
        <v/>
      </c>
      <c r="U230" s="18">
        <f t="shared" si="74"/>
        <v>-1.5946719197036214E-3</v>
      </c>
      <c r="V230" s="18" t="str">
        <f t="shared" si="75"/>
        <v/>
      </c>
      <c r="W230" s="18">
        <f t="shared" si="76"/>
        <v>2.3338790244721446E-2</v>
      </c>
      <c r="X230" s="18" t="str">
        <f t="shared" si="77"/>
        <v/>
      </c>
      <c r="Y230" s="18" t="str">
        <f t="shared" si="78"/>
        <v/>
      </c>
      <c r="Z230" s="18" t="str">
        <f t="shared" si="79"/>
        <v/>
      </c>
      <c r="AA230" s="18" t="str">
        <f t="shared" si="80"/>
        <v/>
      </c>
    </row>
    <row r="231" spans="1:27">
      <c r="A231" s="11">
        <v>42342</v>
      </c>
      <c r="B231" s="12">
        <v>1058.9000000000001</v>
      </c>
      <c r="C231" s="12">
        <v>1171.5999999999999</v>
      </c>
      <c r="D231" s="9">
        <f t="shared" si="66"/>
        <v>-4.3924414704543127E-2</v>
      </c>
      <c r="E231" s="9">
        <f t="shared" si="81"/>
        <v>-5.4718664502461614E-2</v>
      </c>
      <c r="F231" s="9">
        <f t="shared" si="82"/>
        <v>9.4869204996509849E-3</v>
      </c>
      <c r="G231" s="9">
        <f t="shared" si="83"/>
        <v>-3.3373093378246899E-2</v>
      </c>
      <c r="H231" s="9">
        <f t="shared" si="84"/>
        <v>-7.606423562667633E-2</v>
      </c>
      <c r="I231" s="9">
        <f t="shared" si="85"/>
        <v>1.1378033365321865</v>
      </c>
      <c r="J231" s="3">
        <f t="shared" si="86"/>
        <v>-1.6577664267471474E-2</v>
      </c>
      <c r="K231" s="3">
        <f t="shared" si="86"/>
        <v>-2.382936177303794E-2</v>
      </c>
      <c r="L231" s="15" t="str">
        <f t="shared" si="87"/>
        <v/>
      </c>
      <c r="M231" s="12">
        <v>0.11472328938229942</v>
      </c>
      <c r="N231" s="15" t="str">
        <f t="shared" si="67"/>
        <v/>
      </c>
      <c r="O231" s="15" t="str">
        <f t="shared" si="68"/>
        <v>Exit Trade</v>
      </c>
      <c r="P231" s="15" t="str">
        <f t="shared" si="69"/>
        <v/>
      </c>
      <c r="Q231" s="15">
        <f t="shared" si="70"/>
        <v>1064.3499999999999</v>
      </c>
      <c r="R231" s="15" t="str">
        <f t="shared" si="71"/>
        <v/>
      </c>
      <c r="S231" s="15">
        <f t="shared" si="72"/>
        <v>1218.95</v>
      </c>
      <c r="T231" s="18" t="str">
        <f t="shared" si="73"/>
        <v/>
      </c>
      <c r="U231" s="18">
        <f t="shared" si="74"/>
        <v>-1.5946719197036214E-3</v>
      </c>
      <c r="V231" s="18" t="str">
        <f t="shared" si="75"/>
        <v/>
      </c>
      <c r="W231" s="18">
        <f t="shared" si="76"/>
        <v>2.3338790244721446E-2</v>
      </c>
      <c r="X231" s="18" t="str">
        <f t="shared" si="77"/>
        <v/>
      </c>
      <c r="Y231" s="18" t="str">
        <f t="shared" si="78"/>
        <v/>
      </c>
      <c r="Z231" s="18" t="str">
        <f t="shared" si="79"/>
        <v/>
      </c>
      <c r="AA231" s="18" t="str">
        <f t="shared" si="80"/>
        <v/>
      </c>
    </row>
    <row r="232" spans="1:27">
      <c r="A232" s="11">
        <v>42345</v>
      </c>
      <c r="B232" s="12">
        <v>1061.95</v>
      </c>
      <c r="C232" s="12">
        <v>1184.5999999999999</v>
      </c>
      <c r="D232" s="9">
        <f t="shared" si="66"/>
        <v>-4.7467659050327925E-2</v>
      </c>
      <c r="E232" s="9">
        <f t="shared" si="81"/>
        <v>-5.3642277820366617E-2</v>
      </c>
      <c r="F232" s="9">
        <f t="shared" si="82"/>
        <v>8.3062826021334368E-3</v>
      </c>
      <c r="G232" s="9">
        <f t="shared" si="83"/>
        <v>-3.4953141965566384E-2</v>
      </c>
      <c r="H232" s="9">
        <f t="shared" si="84"/>
        <v>-7.233141367516685E-2</v>
      </c>
      <c r="I232" s="9">
        <f t="shared" si="85"/>
        <v>0.74336728784700457</v>
      </c>
      <c r="J232" s="3">
        <f t="shared" si="86"/>
        <v>2.8803475304560906E-3</v>
      </c>
      <c r="K232" s="3">
        <f t="shared" si="86"/>
        <v>1.1095937179924889E-2</v>
      </c>
      <c r="L232" s="15" t="str">
        <f t="shared" si="87"/>
        <v/>
      </c>
      <c r="M232" s="12">
        <v>0.11472328938229942</v>
      </c>
      <c r="N232" s="15" t="str">
        <f t="shared" si="67"/>
        <v/>
      </c>
      <c r="O232" s="15" t="str">
        <f t="shared" si="68"/>
        <v>Exit Trade</v>
      </c>
      <c r="P232" s="15" t="str">
        <f t="shared" si="69"/>
        <v/>
      </c>
      <c r="Q232" s="15">
        <f t="shared" si="70"/>
        <v>1064.3499999999999</v>
      </c>
      <c r="R232" s="15" t="str">
        <f t="shared" si="71"/>
        <v/>
      </c>
      <c r="S232" s="15">
        <f t="shared" si="72"/>
        <v>1218.95</v>
      </c>
      <c r="T232" s="18" t="str">
        <f t="shared" si="73"/>
        <v/>
      </c>
      <c r="U232" s="18">
        <f t="shared" si="74"/>
        <v>-1.5946719197036214E-3</v>
      </c>
      <c r="V232" s="18" t="str">
        <f t="shared" si="75"/>
        <v/>
      </c>
      <c r="W232" s="18">
        <f t="shared" si="76"/>
        <v>2.3338790244721446E-2</v>
      </c>
      <c r="X232" s="18" t="str">
        <f t="shared" si="77"/>
        <v/>
      </c>
      <c r="Y232" s="18" t="str">
        <f t="shared" si="78"/>
        <v/>
      </c>
      <c r="Z232" s="18" t="str">
        <f t="shared" si="79"/>
        <v/>
      </c>
      <c r="AA232" s="18" t="str">
        <f t="shared" si="80"/>
        <v/>
      </c>
    </row>
    <row r="233" spans="1:27">
      <c r="A233" s="11">
        <v>42346</v>
      </c>
      <c r="B233" s="12">
        <v>1049.25</v>
      </c>
      <c r="C233" s="12">
        <v>1171.55</v>
      </c>
      <c r="D233" s="9">
        <f t="shared" si="66"/>
        <v>-4.7881850483267457E-2</v>
      </c>
      <c r="E233" s="9">
        <f t="shared" si="81"/>
        <v>-5.2515407626914465E-2</v>
      </c>
      <c r="F233" s="9">
        <f t="shared" si="82"/>
        <v>6.4577217579866314E-3</v>
      </c>
      <c r="G233" s="9">
        <f t="shared" si="83"/>
        <v>-3.7985533671444541E-2</v>
      </c>
      <c r="H233" s="9">
        <f t="shared" si="84"/>
        <v>-6.7045281582384389E-2</v>
      </c>
      <c r="I233" s="9">
        <f t="shared" si="85"/>
        <v>0.71752195546617104</v>
      </c>
      <c r="J233" s="3">
        <f t="shared" si="86"/>
        <v>-1.1959131785865667E-2</v>
      </c>
      <c r="K233" s="3">
        <f t="shared" si="86"/>
        <v>-1.1016376836062769E-2</v>
      </c>
      <c r="L233" s="15" t="str">
        <f t="shared" si="87"/>
        <v/>
      </c>
      <c r="M233" s="12">
        <v>0.11472328938229942</v>
      </c>
      <c r="N233" s="15" t="str">
        <f t="shared" si="67"/>
        <v/>
      </c>
      <c r="O233" s="15" t="str">
        <f t="shared" si="68"/>
        <v>Exit Trade</v>
      </c>
      <c r="P233" s="15" t="str">
        <f t="shared" si="69"/>
        <v/>
      </c>
      <c r="Q233" s="15">
        <f t="shared" si="70"/>
        <v>1064.3499999999999</v>
      </c>
      <c r="R233" s="15" t="str">
        <f t="shared" si="71"/>
        <v/>
      </c>
      <c r="S233" s="15">
        <f t="shared" si="72"/>
        <v>1218.95</v>
      </c>
      <c r="T233" s="18" t="str">
        <f t="shared" si="73"/>
        <v/>
      </c>
      <c r="U233" s="18">
        <f t="shared" si="74"/>
        <v>-1.5946719197036214E-3</v>
      </c>
      <c r="V233" s="18" t="str">
        <f t="shared" si="75"/>
        <v/>
      </c>
      <c r="W233" s="18">
        <f t="shared" si="76"/>
        <v>2.3338790244721446E-2</v>
      </c>
      <c r="X233" s="18" t="str">
        <f t="shared" si="77"/>
        <v/>
      </c>
      <c r="Y233" s="18" t="str">
        <f t="shared" si="78"/>
        <v/>
      </c>
      <c r="Z233" s="18" t="str">
        <f t="shared" si="79"/>
        <v/>
      </c>
      <c r="AA233" s="18" t="str">
        <f t="shared" si="80"/>
        <v/>
      </c>
    </row>
    <row r="234" spans="1:27">
      <c r="A234" s="11">
        <v>42347</v>
      </c>
      <c r="B234" s="12">
        <v>1047.45</v>
      </c>
      <c r="C234" s="12">
        <v>1153.25</v>
      </c>
      <c r="D234" s="9">
        <f t="shared" si="66"/>
        <v>-4.1790162183606511E-2</v>
      </c>
      <c r="E234" s="9">
        <f t="shared" si="81"/>
        <v>-5.1369046907823429E-2</v>
      </c>
      <c r="F234" s="9">
        <f t="shared" si="82"/>
        <v>4.9996898115406748E-3</v>
      </c>
      <c r="G234" s="9">
        <f t="shared" si="83"/>
        <v>-4.0119744831856909E-2</v>
      </c>
      <c r="H234" s="9">
        <f t="shared" si="84"/>
        <v>-6.2618348983789943E-2</v>
      </c>
      <c r="I234" s="9">
        <f t="shared" si="85"/>
        <v>1.9158958025968307</v>
      </c>
      <c r="J234" s="3">
        <f t="shared" si="86"/>
        <v>-1.7155110793423442E-3</v>
      </c>
      <c r="K234" s="3">
        <f t="shared" si="86"/>
        <v>-1.5620332038752042E-2</v>
      </c>
      <c r="L234" s="15" t="str">
        <f t="shared" si="87"/>
        <v>Enter Trade</v>
      </c>
      <c r="M234" s="12">
        <v>1.9158958025968307</v>
      </c>
      <c r="N234" s="15" t="str">
        <f t="shared" si="67"/>
        <v>Enter Trade</v>
      </c>
      <c r="O234" s="15" t="str">
        <f t="shared" si="68"/>
        <v>Enter Trade</v>
      </c>
      <c r="P234" s="15">
        <f t="shared" si="69"/>
        <v>1047.45</v>
      </c>
      <c r="Q234" s="15">
        <f t="shared" si="70"/>
        <v>1047.45</v>
      </c>
      <c r="R234" s="15">
        <f t="shared" si="71"/>
        <v>1153.25</v>
      </c>
      <c r="S234" s="15">
        <f t="shared" si="72"/>
        <v>1153.25</v>
      </c>
      <c r="T234" s="18">
        <f t="shared" si="73"/>
        <v>-1.7155110793423442E-3</v>
      </c>
      <c r="U234" s="18">
        <f t="shared" si="74"/>
        <v>-1.7155110793423442E-3</v>
      </c>
      <c r="V234" s="18">
        <f t="shared" si="75"/>
        <v>-1.5620332038752042E-2</v>
      </c>
      <c r="W234" s="18">
        <f t="shared" si="76"/>
        <v>-1.5620332038752042E-2</v>
      </c>
      <c r="X234" s="18" t="str">
        <f t="shared" si="77"/>
        <v/>
      </c>
      <c r="Y234" s="18" t="str">
        <f t="shared" si="78"/>
        <v/>
      </c>
      <c r="Z234" s="18" t="str">
        <f t="shared" si="79"/>
        <v/>
      </c>
      <c r="AA234" s="18" t="str">
        <f t="shared" si="80"/>
        <v/>
      </c>
    </row>
    <row r="235" spans="1:27">
      <c r="A235" s="11">
        <v>42348</v>
      </c>
      <c r="B235" s="12">
        <v>1060.5999999999999</v>
      </c>
      <c r="C235" s="12">
        <v>1182.3</v>
      </c>
      <c r="D235" s="9">
        <f t="shared" si="66"/>
        <v>-4.7176066802721635E-2</v>
      </c>
      <c r="E235" s="9">
        <f t="shared" si="81"/>
        <v>-5.0945939835331897E-2</v>
      </c>
      <c r="F235" s="9">
        <f t="shared" si="82"/>
        <v>4.7881556351901094E-3</v>
      </c>
      <c r="G235" s="9">
        <f t="shared" si="83"/>
        <v>-4.0172589656154153E-2</v>
      </c>
      <c r="H235" s="9">
        <f t="shared" si="84"/>
        <v>-6.171929001450964E-2</v>
      </c>
      <c r="I235" s="9">
        <f t="shared" si="85"/>
        <v>0.78733301919092324</v>
      </c>
      <c r="J235" s="3">
        <f t="shared" si="86"/>
        <v>1.2554298534536124E-2</v>
      </c>
      <c r="K235" s="3">
        <f t="shared" si="86"/>
        <v>2.518968133535656E-2</v>
      </c>
      <c r="L235" s="15" t="str">
        <f t="shared" si="87"/>
        <v/>
      </c>
      <c r="M235" s="12">
        <v>1.9158958025968307</v>
      </c>
      <c r="N235" s="15" t="str">
        <f t="shared" si="67"/>
        <v/>
      </c>
      <c r="O235" s="15" t="str">
        <f t="shared" si="68"/>
        <v>Enter Trade</v>
      </c>
      <c r="P235" s="15" t="str">
        <f t="shared" si="69"/>
        <v/>
      </c>
      <c r="Q235" s="15">
        <f t="shared" si="70"/>
        <v>1047.45</v>
      </c>
      <c r="R235" s="15" t="str">
        <f t="shared" si="71"/>
        <v/>
      </c>
      <c r="S235" s="15">
        <f t="shared" si="72"/>
        <v>1153.25</v>
      </c>
      <c r="T235" s="18" t="str">
        <f t="shared" si="73"/>
        <v/>
      </c>
      <c r="U235" s="18">
        <f t="shared" si="74"/>
        <v>-1.7155110793423442E-3</v>
      </c>
      <c r="V235" s="18" t="str">
        <f t="shared" si="75"/>
        <v/>
      </c>
      <c r="W235" s="18">
        <f t="shared" si="76"/>
        <v>-1.5620332038752042E-2</v>
      </c>
      <c r="X235" s="18" t="str">
        <f t="shared" si="77"/>
        <v/>
      </c>
      <c r="Y235" s="18" t="str">
        <f t="shared" si="78"/>
        <v/>
      </c>
      <c r="Z235" s="18" t="str">
        <f t="shared" si="79"/>
        <v/>
      </c>
      <c r="AA235" s="18" t="str">
        <f t="shared" si="80"/>
        <v/>
      </c>
    </row>
    <row r="236" spans="1:27">
      <c r="A236" s="11">
        <v>42349</v>
      </c>
      <c r="B236" s="12">
        <v>1046.3499999999999</v>
      </c>
      <c r="C236" s="12">
        <v>1174.75</v>
      </c>
      <c r="D236" s="9">
        <f t="shared" si="66"/>
        <v>-5.0268475049380465E-2</v>
      </c>
      <c r="E236" s="9">
        <f t="shared" si="81"/>
        <v>-5.0730555115101543E-2</v>
      </c>
      <c r="F236" s="9">
        <f t="shared" si="82"/>
        <v>4.6626849367093536E-3</v>
      </c>
      <c r="G236" s="9">
        <f t="shared" si="83"/>
        <v>-4.02395140075055E-2</v>
      </c>
      <c r="H236" s="9">
        <f t="shared" si="84"/>
        <v>-6.1221596222697586E-2</v>
      </c>
      <c r="I236" s="9">
        <f t="shared" si="85"/>
        <v>9.9101713281787102E-2</v>
      </c>
      <c r="J236" s="3">
        <f t="shared" si="86"/>
        <v>-1.343579106166321E-2</v>
      </c>
      <c r="K236" s="3">
        <f t="shared" si="86"/>
        <v>-6.3858580732470225E-3</v>
      </c>
      <c r="L236" s="15" t="str">
        <f t="shared" si="87"/>
        <v>Exit Trade</v>
      </c>
      <c r="M236" s="12">
        <v>9.9101713281787102E-2</v>
      </c>
      <c r="N236" s="15" t="str">
        <f t="shared" si="67"/>
        <v>Exit Trade</v>
      </c>
      <c r="O236" s="15" t="str">
        <f t="shared" si="68"/>
        <v>Exit Trade</v>
      </c>
      <c r="P236" s="15">
        <f t="shared" si="69"/>
        <v>1046.3499999999999</v>
      </c>
      <c r="Q236" s="15">
        <f t="shared" si="70"/>
        <v>1046.3499999999999</v>
      </c>
      <c r="R236" s="15">
        <f t="shared" si="71"/>
        <v>1174.75</v>
      </c>
      <c r="S236" s="15">
        <f t="shared" si="72"/>
        <v>1174.75</v>
      </c>
      <c r="T236" s="18">
        <f t="shared" si="73"/>
        <v>-1.343579106166321E-2</v>
      </c>
      <c r="U236" s="18">
        <f t="shared" si="74"/>
        <v>-1.343579106166321E-2</v>
      </c>
      <c r="V236" s="18">
        <f t="shared" si="75"/>
        <v>-6.3858580732470225E-3</v>
      </c>
      <c r="W236" s="18">
        <f t="shared" si="76"/>
        <v>-6.3858580732470225E-3</v>
      </c>
      <c r="X236" s="18">
        <f t="shared" si="77"/>
        <v>1.0501694591628086E-3</v>
      </c>
      <c r="Y236" s="18">
        <f t="shared" si="78"/>
        <v>1.864296553219158E-2</v>
      </c>
      <c r="Z236" s="18">
        <f t="shared" si="79"/>
        <v>1.9693134991354388E-2</v>
      </c>
      <c r="AA236" s="18">
        <f t="shared" si="80"/>
        <v>9.8465674956771942E-3</v>
      </c>
    </row>
    <row r="237" spans="1:27">
      <c r="A237" s="11">
        <v>42352</v>
      </c>
      <c r="B237" s="12">
        <v>1055.05</v>
      </c>
      <c r="C237" s="12">
        <v>1188.05</v>
      </c>
      <c r="D237" s="9">
        <f t="shared" si="66"/>
        <v>-5.1561676824971661E-2</v>
      </c>
      <c r="E237" s="9">
        <f t="shared" si="81"/>
        <v>-5.0476666567300543E-2</v>
      </c>
      <c r="F237" s="9">
        <f t="shared" si="82"/>
        <v>4.3859899194751677E-3</v>
      </c>
      <c r="G237" s="9">
        <f t="shared" si="83"/>
        <v>-4.0608189248481419E-2</v>
      </c>
      <c r="H237" s="9">
        <f t="shared" si="84"/>
        <v>-6.0345143886119668E-2</v>
      </c>
      <c r="I237" s="9">
        <f t="shared" si="85"/>
        <v>-0.24738092827193534</v>
      </c>
      <c r="J237" s="3">
        <f t="shared" si="86"/>
        <v>8.3146174798108142E-3</v>
      </c>
      <c r="K237" s="3">
        <f t="shared" si="86"/>
        <v>1.1321557778250653E-2</v>
      </c>
      <c r="L237" s="15" t="str">
        <f t="shared" si="87"/>
        <v>Exit Trade</v>
      </c>
      <c r="M237" s="12">
        <v>9.9101713281787102E-2</v>
      </c>
      <c r="N237" s="15" t="str">
        <f t="shared" si="67"/>
        <v/>
      </c>
      <c r="O237" s="15" t="str">
        <f t="shared" si="68"/>
        <v>Exit Trade</v>
      </c>
      <c r="P237" s="15" t="str">
        <f t="shared" si="69"/>
        <v/>
      </c>
      <c r="Q237" s="15">
        <f t="shared" si="70"/>
        <v>1046.3499999999999</v>
      </c>
      <c r="R237" s="15" t="str">
        <f t="shared" si="71"/>
        <v/>
      </c>
      <c r="S237" s="15">
        <f t="shared" si="72"/>
        <v>1174.75</v>
      </c>
      <c r="T237" s="18" t="str">
        <f t="shared" si="73"/>
        <v/>
      </c>
      <c r="U237" s="18">
        <f t="shared" si="74"/>
        <v>-1.343579106166321E-2</v>
      </c>
      <c r="V237" s="18" t="str">
        <f t="shared" si="75"/>
        <v/>
      </c>
      <c r="W237" s="18">
        <f t="shared" si="76"/>
        <v>-6.3858580732470225E-3</v>
      </c>
      <c r="X237" s="18" t="str">
        <f t="shared" si="77"/>
        <v/>
      </c>
      <c r="Y237" s="18" t="str">
        <f t="shared" si="78"/>
        <v/>
      </c>
      <c r="Z237" s="18" t="str">
        <f t="shared" si="79"/>
        <v/>
      </c>
      <c r="AA237" s="18" t="str">
        <f t="shared" si="80"/>
        <v/>
      </c>
    </row>
    <row r="238" spans="1:27">
      <c r="A238" s="11">
        <v>42353</v>
      </c>
      <c r="B238" s="12">
        <v>1059.45</v>
      </c>
      <c r="C238" s="12">
        <v>1206.55</v>
      </c>
      <c r="D238" s="9">
        <f t="shared" si="66"/>
        <v>-5.6464858678656193E-2</v>
      </c>
      <c r="E238" s="9">
        <f t="shared" si="81"/>
        <v>-5.0423871246425153E-2</v>
      </c>
      <c r="F238" s="9">
        <f t="shared" si="82"/>
        <v>4.3003976420252516E-3</v>
      </c>
      <c r="G238" s="9">
        <f t="shared" si="83"/>
        <v>-4.0747976551868334E-2</v>
      </c>
      <c r="H238" s="9">
        <f t="shared" si="84"/>
        <v>-6.0099765940981972E-2</v>
      </c>
      <c r="I238" s="9">
        <f t="shared" si="85"/>
        <v>-1.4047508940094355</v>
      </c>
      <c r="J238" s="3">
        <f t="shared" si="86"/>
        <v>4.1704184635800116E-3</v>
      </c>
      <c r="K238" s="3">
        <f t="shared" si="86"/>
        <v>1.5571735196330122E-2</v>
      </c>
      <c r="L238" s="15" t="str">
        <f t="shared" si="87"/>
        <v>Enter Trade</v>
      </c>
      <c r="M238" s="12">
        <v>-1.4047508940094355</v>
      </c>
      <c r="N238" s="15" t="str">
        <f t="shared" si="67"/>
        <v>Enter Trade</v>
      </c>
      <c r="O238" s="15" t="str">
        <f t="shared" si="68"/>
        <v>Enter Trade</v>
      </c>
      <c r="P238" s="15">
        <f t="shared" si="69"/>
        <v>1059.45</v>
      </c>
      <c r="Q238" s="15">
        <f t="shared" si="70"/>
        <v>1059.45</v>
      </c>
      <c r="R238" s="15">
        <f t="shared" si="71"/>
        <v>1206.55</v>
      </c>
      <c r="S238" s="15">
        <f t="shared" si="72"/>
        <v>1206.55</v>
      </c>
      <c r="T238" s="18">
        <f t="shared" si="73"/>
        <v>4.1704184635800116E-3</v>
      </c>
      <c r="U238" s="18">
        <f t="shared" si="74"/>
        <v>4.1704184635800116E-3</v>
      </c>
      <c r="V238" s="18">
        <f t="shared" si="75"/>
        <v>1.5571735196330122E-2</v>
      </c>
      <c r="W238" s="18">
        <f t="shared" si="76"/>
        <v>1.5571735196330122E-2</v>
      </c>
      <c r="X238" s="18" t="str">
        <f t="shared" si="77"/>
        <v/>
      </c>
      <c r="Y238" s="18" t="str">
        <f t="shared" si="78"/>
        <v/>
      </c>
      <c r="Z238" s="18" t="str">
        <f t="shared" si="79"/>
        <v/>
      </c>
      <c r="AA238" s="18" t="str">
        <f t="shared" si="80"/>
        <v/>
      </c>
    </row>
    <row r="239" spans="1:27">
      <c r="A239" s="11">
        <v>42354</v>
      </c>
      <c r="B239" s="12">
        <v>1067.3</v>
      </c>
      <c r="C239" s="12">
        <v>1219.3</v>
      </c>
      <c r="D239" s="9">
        <f t="shared" si="66"/>
        <v>-5.7824064375042034E-2</v>
      </c>
      <c r="E239" s="9">
        <f t="shared" si="81"/>
        <v>-5.0615843654815411E-2</v>
      </c>
      <c r="F239" s="9">
        <f t="shared" si="82"/>
        <v>4.5000899728991446E-3</v>
      </c>
      <c r="G239" s="9">
        <f t="shared" si="83"/>
        <v>-4.0490641215792336E-2</v>
      </c>
      <c r="H239" s="9">
        <f t="shared" si="84"/>
        <v>-6.0741046093838486E-2</v>
      </c>
      <c r="I239" s="9">
        <f t="shared" si="85"/>
        <v>-1.6017948004676867</v>
      </c>
      <c r="J239" s="3">
        <f t="shared" si="86"/>
        <v>7.409504931804152E-3</v>
      </c>
      <c r="K239" s="3">
        <f t="shared" si="86"/>
        <v>1.0567320044755709E-2</v>
      </c>
      <c r="L239" s="15" t="str">
        <f t="shared" si="87"/>
        <v>Enter Trade</v>
      </c>
      <c r="M239" s="12">
        <v>-1.4047508940094355</v>
      </c>
      <c r="N239" s="15" t="str">
        <f t="shared" si="67"/>
        <v/>
      </c>
      <c r="O239" s="15" t="str">
        <f t="shared" si="68"/>
        <v>Enter Trade</v>
      </c>
      <c r="P239" s="15" t="str">
        <f t="shared" si="69"/>
        <v/>
      </c>
      <c r="Q239" s="15">
        <f t="shared" si="70"/>
        <v>1059.45</v>
      </c>
      <c r="R239" s="15" t="str">
        <f t="shared" si="71"/>
        <v/>
      </c>
      <c r="S239" s="15">
        <f t="shared" si="72"/>
        <v>1206.55</v>
      </c>
      <c r="T239" s="18" t="str">
        <f t="shared" si="73"/>
        <v/>
      </c>
      <c r="U239" s="18">
        <f t="shared" si="74"/>
        <v>4.1704184635800116E-3</v>
      </c>
      <c r="V239" s="18" t="str">
        <f t="shared" si="75"/>
        <v/>
      </c>
      <c r="W239" s="18">
        <f t="shared" si="76"/>
        <v>1.5571735196330122E-2</v>
      </c>
      <c r="X239" s="18" t="str">
        <f t="shared" si="77"/>
        <v/>
      </c>
      <c r="Y239" s="18" t="str">
        <f t="shared" si="78"/>
        <v/>
      </c>
      <c r="Z239" s="18" t="str">
        <f t="shared" si="79"/>
        <v/>
      </c>
      <c r="AA239" s="18" t="str">
        <f t="shared" si="80"/>
        <v/>
      </c>
    </row>
    <row r="240" spans="1:27">
      <c r="A240" s="11">
        <v>42355</v>
      </c>
      <c r="B240" s="12">
        <v>1080.25</v>
      </c>
      <c r="C240" s="12">
        <v>1240.95</v>
      </c>
      <c r="D240" s="9">
        <f t="shared" si="66"/>
        <v>-6.023000839978844E-2</v>
      </c>
      <c r="E240" s="9">
        <f t="shared" si="81"/>
        <v>-5.0907903719436022E-2</v>
      </c>
      <c r="F240" s="9">
        <f t="shared" si="82"/>
        <v>4.8295789497025E-3</v>
      </c>
      <c r="G240" s="9">
        <f t="shared" si="83"/>
        <v>-4.0041351082605398E-2</v>
      </c>
      <c r="H240" s="9">
        <f t="shared" si="84"/>
        <v>-6.1774456356266647E-2</v>
      </c>
      <c r="I240" s="9">
        <f t="shared" si="85"/>
        <v>-1.930210641018024</v>
      </c>
      <c r="J240" s="3">
        <f t="shared" si="86"/>
        <v>1.2133420781411081E-2</v>
      </c>
      <c r="K240" s="3">
        <f t="shared" si="86"/>
        <v>1.7756089559583441E-2</v>
      </c>
      <c r="L240" s="15" t="str">
        <f t="shared" si="87"/>
        <v>Enter Trade</v>
      </c>
      <c r="M240" s="12">
        <v>-1.4047508940094355</v>
      </c>
      <c r="N240" s="15" t="str">
        <f t="shared" si="67"/>
        <v/>
      </c>
      <c r="O240" s="15" t="str">
        <f t="shared" si="68"/>
        <v>Enter Trade</v>
      </c>
      <c r="P240" s="15" t="str">
        <f t="shared" si="69"/>
        <v/>
      </c>
      <c r="Q240" s="15">
        <f t="shared" si="70"/>
        <v>1059.45</v>
      </c>
      <c r="R240" s="15" t="str">
        <f t="shared" si="71"/>
        <v/>
      </c>
      <c r="S240" s="15">
        <f t="shared" si="72"/>
        <v>1206.55</v>
      </c>
      <c r="T240" s="18" t="str">
        <f t="shared" si="73"/>
        <v/>
      </c>
      <c r="U240" s="18">
        <f t="shared" si="74"/>
        <v>4.1704184635800116E-3</v>
      </c>
      <c r="V240" s="18" t="str">
        <f t="shared" si="75"/>
        <v/>
      </c>
      <c r="W240" s="18">
        <f t="shared" si="76"/>
        <v>1.5571735196330122E-2</v>
      </c>
      <c r="X240" s="18" t="str">
        <f t="shared" si="77"/>
        <v/>
      </c>
      <c r="Y240" s="18" t="str">
        <f t="shared" si="78"/>
        <v/>
      </c>
      <c r="Z240" s="18" t="str">
        <f t="shared" si="79"/>
        <v/>
      </c>
      <c r="AA240" s="18" t="str">
        <f t="shared" si="80"/>
        <v/>
      </c>
    </row>
    <row r="241" spans="1:27">
      <c r="A241" s="11">
        <v>42356</v>
      </c>
      <c r="B241" s="12">
        <v>1073</v>
      </c>
      <c r="C241" s="12">
        <v>1224.8499999999999</v>
      </c>
      <c r="D241" s="9">
        <f t="shared" si="66"/>
        <v>-5.7483184562330918E-2</v>
      </c>
      <c r="E241" s="9">
        <f t="shared" si="81"/>
        <v>-5.1080463386603429E-2</v>
      </c>
      <c r="F241" s="9">
        <f t="shared" si="82"/>
        <v>4.9716624171612126E-3</v>
      </c>
      <c r="G241" s="9">
        <f t="shared" si="83"/>
        <v>-3.98942229479907E-2</v>
      </c>
      <c r="H241" s="9">
        <f t="shared" si="84"/>
        <v>-6.2266703825216159E-2</v>
      </c>
      <c r="I241" s="9">
        <f t="shared" si="85"/>
        <v>-1.2878431072927516</v>
      </c>
      <c r="J241" s="3">
        <f t="shared" si="86"/>
        <v>-6.7114093959731542E-3</v>
      </c>
      <c r="K241" s="3">
        <f t="shared" si="86"/>
        <v>-1.2973931262339446E-2</v>
      </c>
      <c r="L241" s="15" t="str">
        <f t="shared" si="87"/>
        <v>Enter Trade</v>
      </c>
      <c r="M241" s="12">
        <v>-1.4047508940094355</v>
      </c>
      <c r="N241" s="15" t="str">
        <f t="shared" si="67"/>
        <v/>
      </c>
      <c r="O241" s="15" t="str">
        <f t="shared" si="68"/>
        <v>Enter Trade</v>
      </c>
      <c r="P241" s="15" t="str">
        <f t="shared" si="69"/>
        <v/>
      </c>
      <c r="Q241" s="15">
        <f t="shared" si="70"/>
        <v>1059.45</v>
      </c>
      <c r="R241" s="15" t="str">
        <f t="shared" si="71"/>
        <v/>
      </c>
      <c r="S241" s="15">
        <f t="shared" si="72"/>
        <v>1206.55</v>
      </c>
      <c r="T241" s="18" t="str">
        <f t="shared" si="73"/>
        <v/>
      </c>
      <c r="U241" s="18">
        <f t="shared" si="74"/>
        <v>4.1704184635800116E-3</v>
      </c>
      <c r="V241" s="18" t="str">
        <f t="shared" si="75"/>
        <v/>
      </c>
      <c r="W241" s="18">
        <f t="shared" si="76"/>
        <v>1.5571735196330122E-2</v>
      </c>
      <c r="X241" s="18" t="str">
        <f t="shared" si="77"/>
        <v/>
      </c>
      <c r="Y241" s="18" t="str">
        <f t="shared" si="78"/>
        <v/>
      </c>
      <c r="Z241" s="18" t="str">
        <f t="shared" si="79"/>
        <v/>
      </c>
      <c r="AA241" s="18" t="str">
        <f t="shared" si="80"/>
        <v/>
      </c>
    </row>
    <row r="242" spans="1:27">
      <c r="A242" s="11">
        <v>42359</v>
      </c>
      <c r="B242" s="12">
        <v>1075.4000000000001</v>
      </c>
      <c r="C242" s="12">
        <v>1232.3499999999999</v>
      </c>
      <c r="D242" s="9">
        <f t="shared" si="66"/>
        <v>-5.916403727935942E-2</v>
      </c>
      <c r="E242" s="9">
        <f t="shared" si="81"/>
        <v>-5.1454936125972829E-2</v>
      </c>
      <c r="F242" s="9">
        <f t="shared" si="82"/>
        <v>5.146194870914709E-3</v>
      </c>
      <c r="G242" s="9">
        <f t="shared" si="83"/>
        <v>-3.9875997666414732E-2</v>
      </c>
      <c r="H242" s="9">
        <f t="shared" si="84"/>
        <v>-6.3033874585530919E-2</v>
      </c>
      <c r="I242" s="9">
        <f t="shared" si="85"/>
        <v>-1.4980196721575643</v>
      </c>
      <c r="J242" s="3">
        <f t="shared" si="86"/>
        <v>2.2367194780988733E-3</v>
      </c>
      <c r="K242" s="3">
        <f t="shared" si="86"/>
        <v>6.1231987590317184E-3</v>
      </c>
      <c r="L242" s="15" t="str">
        <f t="shared" si="87"/>
        <v>Enter Trade</v>
      </c>
      <c r="M242" s="12">
        <v>-1.4047508940094355</v>
      </c>
      <c r="N242" s="15" t="str">
        <f t="shared" si="67"/>
        <v/>
      </c>
      <c r="O242" s="15" t="str">
        <f t="shared" si="68"/>
        <v>Enter Trade</v>
      </c>
      <c r="P242" s="15" t="str">
        <f t="shared" si="69"/>
        <v/>
      </c>
      <c r="Q242" s="15">
        <f t="shared" si="70"/>
        <v>1059.45</v>
      </c>
      <c r="R242" s="15" t="str">
        <f t="shared" si="71"/>
        <v/>
      </c>
      <c r="S242" s="15">
        <f t="shared" si="72"/>
        <v>1206.55</v>
      </c>
      <c r="T242" s="18" t="str">
        <f t="shared" si="73"/>
        <v/>
      </c>
      <c r="U242" s="18">
        <f t="shared" si="74"/>
        <v>4.1704184635800116E-3</v>
      </c>
      <c r="V242" s="18" t="str">
        <f t="shared" si="75"/>
        <v/>
      </c>
      <c r="W242" s="18">
        <f t="shared" si="76"/>
        <v>1.5571735196330122E-2</v>
      </c>
      <c r="X242" s="18" t="str">
        <f t="shared" si="77"/>
        <v/>
      </c>
      <c r="Y242" s="18" t="str">
        <f t="shared" si="78"/>
        <v/>
      </c>
      <c r="Z242" s="18" t="str">
        <f t="shared" si="79"/>
        <v/>
      </c>
      <c r="AA242" s="18" t="str">
        <f t="shared" si="80"/>
        <v/>
      </c>
    </row>
    <row r="243" spans="1:27">
      <c r="A243" s="11">
        <v>42360</v>
      </c>
      <c r="B243" s="12">
        <v>1066.45</v>
      </c>
      <c r="C243" s="12">
        <v>1228.25</v>
      </c>
      <c r="D243" s="9">
        <f t="shared" si="66"/>
        <v>-6.1346274233910147E-2</v>
      </c>
      <c r="E243" s="9">
        <f t="shared" si="81"/>
        <v>-5.1921622924114438E-2</v>
      </c>
      <c r="F243" s="9">
        <f t="shared" si="82"/>
        <v>5.3897569987405424E-3</v>
      </c>
      <c r="G243" s="9">
        <f t="shared" si="83"/>
        <v>-3.9794669676948217E-2</v>
      </c>
      <c r="H243" s="9">
        <f t="shared" si="84"/>
        <v>-6.4048576171280652E-2</v>
      </c>
      <c r="I243" s="9">
        <f t="shared" si="85"/>
        <v>-1.7486226766806046</v>
      </c>
      <c r="J243" s="3">
        <f t="shared" si="86"/>
        <v>-8.3224846568719039E-3</v>
      </c>
      <c r="K243" s="3">
        <f t="shared" si="86"/>
        <v>-3.3269769140259744E-3</v>
      </c>
      <c r="L243" s="15" t="str">
        <f t="shared" si="87"/>
        <v>Enter Trade</v>
      </c>
      <c r="M243" s="12">
        <v>-1.4047508940094355</v>
      </c>
      <c r="N243" s="15" t="str">
        <f t="shared" si="67"/>
        <v/>
      </c>
      <c r="O243" s="15" t="str">
        <f t="shared" si="68"/>
        <v>Enter Trade</v>
      </c>
      <c r="P243" s="15" t="str">
        <f t="shared" si="69"/>
        <v/>
      </c>
      <c r="Q243" s="15">
        <f t="shared" si="70"/>
        <v>1059.45</v>
      </c>
      <c r="R243" s="15" t="str">
        <f t="shared" si="71"/>
        <v/>
      </c>
      <c r="S243" s="15">
        <f t="shared" si="72"/>
        <v>1206.55</v>
      </c>
      <c r="T243" s="18" t="str">
        <f t="shared" si="73"/>
        <v/>
      </c>
      <c r="U243" s="18">
        <f t="shared" si="74"/>
        <v>4.1704184635800116E-3</v>
      </c>
      <c r="V243" s="18" t="str">
        <f t="shared" si="75"/>
        <v/>
      </c>
      <c r="W243" s="18">
        <f t="shared" si="76"/>
        <v>1.5571735196330122E-2</v>
      </c>
      <c r="X243" s="18" t="str">
        <f t="shared" si="77"/>
        <v/>
      </c>
      <c r="Y243" s="18" t="str">
        <f t="shared" si="78"/>
        <v/>
      </c>
      <c r="Z243" s="18" t="str">
        <f t="shared" si="79"/>
        <v/>
      </c>
      <c r="AA243" s="18" t="str">
        <f t="shared" si="80"/>
        <v/>
      </c>
    </row>
    <row r="244" spans="1:27">
      <c r="A244" s="11">
        <v>42361</v>
      </c>
      <c r="B244" s="12">
        <v>1074.0999999999999</v>
      </c>
      <c r="C244" s="12">
        <v>1239.2</v>
      </c>
      <c r="D244" s="9">
        <f t="shared" si="66"/>
        <v>-6.2096688167444583E-2</v>
      </c>
      <c r="E244" s="9">
        <f t="shared" si="81"/>
        <v>-5.2373094272462277E-2</v>
      </c>
      <c r="F244" s="9">
        <f t="shared" si="82"/>
        <v>5.6583823332938647E-3</v>
      </c>
      <c r="G244" s="9">
        <f t="shared" si="83"/>
        <v>-3.9641734022551084E-2</v>
      </c>
      <c r="H244" s="9">
        <f t="shared" si="84"/>
        <v>-6.510445452237347E-2</v>
      </c>
      <c r="I244" s="9">
        <f t="shared" si="85"/>
        <v>-1.7184405934835434</v>
      </c>
      <c r="J244" s="3">
        <f t="shared" si="86"/>
        <v>7.1733320830792476E-3</v>
      </c>
      <c r="K244" s="3">
        <f t="shared" si="86"/>
        <v>8.9151231426827151E-3</v>
      </c>
      <c r="L244" s="15" t="str">
        <f t="shared" si="87"/>
        <v>Enter Trade</v>
      </c>
      <c r="M244" s="12">
        <v>-1.4047508940094355</v>
      </c>
      <c r="N244" s="15" t="str">
        <f t="shared" si="67"/>
        <v/>
      </c>
      <c r="O244" s="15" t="str">
        <f t="shared" si="68"/>
        <v>Enter Trade</v>
      </c>
      <c r="P244" s="15" t="str">
        <f t="shared" si="69"/>
        <v/>
      </c>
      <c r="Q244" s="15">
        <f t="shared" si="70"/>
        <v>1059.45</v>
      </c>
      <c r="R244" s="15" t="str">
        <f t="shared" si="71"/>
        <v/>
      </c>
      <c r="S244" s="15">
        <f t="shared" si="72"/>
        <v>1206.55</v>
      </c>
      <c r="T244" s="18" t="str">
        <f t="shared" si="73"/>
        <v/>
      </c>
      <c r="U244" s="18">
        <f t="shared" si="74"/>
        <v>4.1704184635800116E-3</v>
      </c>
      <c r="V244" s="18" t="str">
        <f t="shared" si="75"/>
        <v/>
      </c>
      <c r="W244" s="18">
        <f t="shared" si="76"/>
        <v>1.5571735196330122E-2</v>
      </c>
      <c r="X244" s="18" t="str">
        <f t="shared" si="77"/>
        <v/>
      </c>
      <c r="Y244" s="18" t="str">
        <f t="shared" si="78"/>
        <v/>
      </c>
      <c r="Z244" s="18" t="str">
        <f t="shared" si="79"/>
        <v/>
      </c>
      <c r="AA244" s="18" t="str">
        <f t="shared" si="80"/>
        <v/>
      </c>
    </row>
    <row r="245" spans="1:27">
      <c r="A245" s="11">
        <v>42362</v>
      </c>
      <c r="B245" s="12">
        <v>1074</v>
      </c>
      <c r="C245" s="12">
        <v>1229.55</v>
      </c>
      <c r="D245" s="9">
        <f t="shared" si="66"/>
        <v>-5.8741912778764394E-2</v>
      </c>
      <c r="E245" s="9">
        <f t="shared" si="81"/>
        <v>-5.2811194202116628E-2</v>
      </c>
      <c r="F245" s="9">
        <f t="shared" si="82"/>
        <v>5.6245025056935729E-3</v>
      </c>
      <c r="G245" s="9">
        <f t="shared" si="83"/>
        <v>-4.0156063564306087E-2</v>
      </c>
      <c r="H245" s="9">
        <f t="shared" si="84"/>
        <v>-6.5466324839927162E-2</v>
      </c>
      <c r="I245" s="9">
        <f t="shared" si="85"/>
        <v>-1.0544432277600049</v>
      </c>
      <c r="J245" s="3">
        <f t="shared" si="86"/>
        <v>-9.3101201005408297E-5</v>
      </c>
      <c r="K245" s="3">
        <f t="shared" si="86"/>
        <v>-7.787282117495231E-3</v>
      </c>
      <c r="L245" s="15" t="str">
        <f t="shared" si="87"/>
        <v/>
      </c>
      <c r="M245" s="12">
        <v>-1.4047508940094355</v>
      </c>
      <c r="N245" s="15" t="str">
        <f t="shared" si="67"/>
        <v/>
      </c>
      <c r="O245" s="15" t="str">
        <f t="shared" si="68"/>
        <v>Enter Trade</v>
      </c>
      <c r="P245" s="15" t="str">
        <f t="shared" si="69"/>
        <v/>
      </c>
      <c r="Q245" s="15">
        <f t="shared" si="70"/>
        <v>1059.45</v>
      </c>
      <c r="R245" s="15" t="str">
        <f t="shared" si="71"/>
        <v/>
      </c>
      <c r="S245" s="15">
        <f t="shared" si="72"/>
        <v>1206.55</v>
      </c>
      <c r="T245" s="18" t="str">
        <f t="shared" si="73"/>
        <v/>
      </c>
      <c r="U245" s="18">
        <f t="shared" si="74"/>
        <v>4.1704184635800116E-3</v>
      </c>
      <c r="V245" s="18" t="str">
        <f t="shared" si="75"/>
        <v/>
      </c>
      <c r="W245" s="18">
        <f t="shared" si="76"/>
        <v>1.5571735196330122E-2</v>
      </c>
      <c r="X245" s="18" t="str">
        <f t="shared" si="77"/>
        <v/>
      </c>
      <c r="Y245" s="18" t="str">
        <f t="shared" si="78"/>
        <v/>
      </c>
      <c r="Z245" s="18" t="str">
        <f t="shared" si="79"/>
        <v/>
      </c>
      <c r="AA245" s="18" t="str">
        <f t="shared" si="80"/>
        <v/>
      </c>
    </row>
    <row r="246" spans="1:27">
      <c r="A246" s="11">
        <v>42366</v>
      </c>
      <c r="B246" s="12">
        <v>1077.25</v>
      </c>
      <c r="C246" s="12">
        <v>1227.6500000000001</v>
      </c>
      <c r="D246" s="9">
        <f t="shared" si="66"/>
        <v>-5.6758065401048059E-2</v>
      </c>
      <c r="E246" s="9">
        <f t="shared" si="81"/>
        <v>-5.3105841907944366E-2</v>
      </c>
      <c r="F246" s="9">
        <f t="shared" si="82"/>
        <v>5.5907927871812028E-3</v>
      </c>
      <c r="G246" s="9">
        <f t="shared" si="83"/>
        <v>-4.0526558136786656E-2</v>
      </c>
      <c r="H246" s="9">
        <f t="shared" si="84"/>
        <v>-6.5685125679102077E-2</v>
      </c>
      <c r="I246" s="9">
        <f t="shared" si="85"/>
        <v>-0.65325681564833871</v>
      </c>
      <c r="J246" s="3">
        <f t="shared" si="86"/>
        <v>3.0260707635009309E-3</v>
      </c>
      <c r="K246" s="3">
        <f t="shared" si="86"/>
        <v>-1.5452807937862338E-3</v>
      </c>
      <c r="L246" s="15" t="str">
        <f t="shared" si="87"/>
        <v/>
      </c>
      <c r="M246" s="12">
        <v>-1.4047508940094355</v>
      </c>
      <c r="N246" s="15" t="str">
        <f t="shared" si="67"/>
        <v/>
      </c>
      <c r="O246" s="15" t="str">
        <f t="shared" si="68"/>
        <v>Enter Trade</v>
      </c>
      <c r="P246" s="15" t="str">
        <f t="shared" si="69"/>
        <v/>
      </c>
      <c r="Q246" s="15">
        <f t="shared" si="70"/>
        <v>1059.45</v>
      </c>
      <c r="R246" s="15" t="str">
        <f t="shared" si="71"/>
        <v/>
      </c>
      <c r="S246" s="15">
        <f t="shared" si="72"/>
        <v>1206.55</v>
      </c>
      <c r="T246" s="18" t="str">
        <f t="shared" si="73"/>
        <v/>
      </c>
      <c r="U246" s="18">
        <f t="shared" si="74"/>
        <v>4.1704184635800116E-3</v>
      </c>
      <c r="V246" s="18" t="str">
        <f t="shared" si="75"/>
        <v/>
      </c>
      <c r="W246" s="18">
        <f t="shared" si="76"/>
        <v>1.5571735196330122E-2</v>
      </c>
      <c r="X246" s="18" t="str">
        <f t="shared" si="77"/>
        <v/>
      </c>
      <c r="Y246" s="18" t="str">
        <f t="shared" si="78"/>
        <v/>
      </c>
      <c r="Z246" s="18" t="str">
        <f t="shared" si="79"/>
        <v/>
      </c>
      <c r="AA246" s="18" t="str">
        <f t="shared" si="80"/>
        <v/>
      </c>
    </row>
    <row r="247" spans="1:27">
      <c r="A247" s="11">
        <v>42367</v>
      </c>
      <c r="B247" s="12">
        <v>1077.95</v>
      </c>
      <c r="C247" s="12">
        <v>1234.3</v>
      </c>
      <c r="D247" s="9">
        <f t="shared" si="66"/>
        <v>-5.8822112137341551E-2</v>
      </c>
      <c r="E247" s="9">
        <f t="shared" si="81"/>
        <v>-5.3420401477673699E-2</v>
      </c>
      <c r="F247" s="9">
        <f t="shared" si="82"/>
        <v>5.6395066536825116E-3</v>
      </c>
      <c r="G247" s="9">
        <f t="shared" si="83"/>
        <v>-4.0731511506888043E-2</v>
      </c>
      <c r="H247" s="9">
        <f t="shared" si="84"/>
        <v>-6.6109291448459354E-2</v>
      </c>
      <c r="I247" s="9">
        <f t="shared" si="85"/>
        <v>-0.95783390132904933</v>
      </c>
      <c r="J247" s="3">
        <f t="shared" si="86"/>
        <v>6.4980273845443995E-4</v>
      </c>
      <c r="K247" s="3">
        <f t="shared" si="86"/>
        <v>5.4168533376775657E-3</v>
      </c>
      <c r="L247" s="15" t="str">
        <f t="shared" si="87"/>
        <v/>
      </c>
      <c r="M247" s="12">
        <v>-1.4047508940094355</v>
      </c>
      <c r="N247" s="15" t="str">
        <f t="shared" si="67"/>
        <v/>
      </c>
      <c r="O247" s="15" t="str">
        <f t="shared" si="68"/>
        <v>Enter Trade</v>
      </c>
      <c r="P247" s="15" t="str">
        <f t="shared" si="69"/>
        <v/>
      </c>
      <c r="Q247" s="15">
        <f t="shared" si="70"/>
        <v>1059.45</v>
      </c>
      <c r="R247" s="15" t="str">
        <f t="shared" si="71"/>
        <v/>
      </c>
      <c r="S247" s="15">
        <f t="shared" si="72"/>
        <v>1206.55</v>
      </c>
      <c r="T247" s="18" t="str">
        <f t="shared" si="73"/>
        <v/>
      </c>
      <c r="U247" s="18">
        <f t="shared" si="74"/>
        <v>4.1704184635800116E-3</v>
      </c>
      <c r="V247" s="18" t="str">
        <f t="shared" si="75"/>
        <v/>
      </c>
      <c r="W247" s="18">
        <f t="shared" si="76"/>
        <v>1.5571735196330122E-2</v>
      </c>
      <c r="X247" s="18" t="str">
        <f t="shared" si="77"/>
        <v/>
      </c>
      <c r="Y247" s="18" t="str">
        <f t="shared" si="78"/>
        <v/>
      </c>
      <c r="Z247" s="18" t="str">
        <f t="shared" si="79"/>
        <v/>
      </c>
      <c r="AA247" s="18" t="str">
        <f t="shared" si="80"/>
        <v/>
      </c>
    </row>
    <row r="248" spans="1:27">
      <c r="A248" s="11">
        <v>42368</v>
      </c>
      <c r="B248" s="12">
        <v>1074.3</v>
      </c>
      <c r="C248" s="12">
        <v>1233.7</v>
      </c>
      <c r="D248" s="9">
        <f t="shared" si="66"/>
        <v>-6.0083989002564113E-2</v>
      </c>
      <c r="E248" s="9">
        <f t="shared" si="81"/>
        <v>-5.3903273887877627E-2</v>
      </c>
      <c r="F248" s="9">
        <f t="shared" si="82"/>
        <v>5.5663168554329996E-3</v>
      </c>
      <c r="G248" s="9">
        <f t="shared" si="83"/>
        <v>-4.1379060963153379E-2</v>
      </c>
      <c r="H248" s="9">
        <f t="shared" si="84"/>
        <v>-6.6427486812601882E-2</v>
      </c>
      <c r="I248" s="9">
        <f t="shared" si="85"/>
        <v>-1.1103778809597953</v>
      </c>
      <c r="J248" s="3">
        <f t="shared" si="86"/>
        <v>-3.3860568672017168E-3</v>
      </c>
      <c r="K248" s="3">
        <f t="shared" si="86"/>
        <v>-4.8610548489014753E-4</v>
      </c>
      <c r="L248" s="15" t="str">
        <f t="shared" si="87"/>
        <v/>
      </c>
      <c r="M248" s="12">
        <v>-1.4047508940094355</v>
      </c>
      <c r="N248" s="15" t="str">
        <f t="shared" si="67"/>
        <v/>
      </c>
      <c r="O248" s="15" t="str">
        <f t="shared" si="68"/>
        <v>Enter Trade</v>
      </c>
      <c r="P248" s="15" t="str">
        <f t="shared" si="69"/>
        <v/>
      </c>
      <c r="Q248" s="15">
        <f t="shared" si="70"/>
        <v>1059.45</v>
      </c>
      <c r="R248" s="15" t="str">
        <f t="shared" si="71"/>
        <v/>
      </c>
      <c r="S248" s="15">
        <f t="shared" si="72"/>
        <v>1206.55</v>
      </c>
      <c r="T248" s="18" t="str">
        <f t="shared" si="73"/>
        <v/>
      </c>
      <c r="U248" s="18">
        <f t="shared" si="74"/>
        <v>4.1704184635800116E-3</v>
      </c>
      <c r="V248" s="18" t="str">
        <f t="shared" si="75"/>
        <v/>
      </c>
      <c r="W248" s="18">
        <f t="shared" si="76"/>
        <v>1.5571735196330122E-2</v>
      </c>
      <c r="X248" s="18" t="str">
        <f t="shared" si="77"/>
        <v/>
      </c>
      <c r="Y248" s="18" t="str">
        <f t="shared" si="78"/>
        <v/>
      </c>
      <c r="Z248" s="18" t="str">
        <f t="shared" si="79"/>
        <v/>
      </c>
      <c r="AA248" s="18" t="str">
        <f t="shared" si="80"/>
        <v/>
      </c>
    </row>
    <row r="249" spans="1:27">
      <c r="A249" s="11">
        <v>42369</v>
      </c>
      <c r="B249" s="12">
        <v>1082.1500000000001</v>
      </c>
      <c r="C249" s="12">
        <v>1263.75</v>
      </c>
      <c r="D249" s="9">
        <f t="shared" si="66"/>
        <v>-6.7373704818188856E-2</v>
      </c>
      <c r="E249" s="9">
        <f t="shared" si="81"/>
        <v>-5.4355094573473865E-2</v>
      </c>
      <c r="F249" s="9">
        <f t="shared" si="82"/>
        <v>6.0851820597604385E-3</v>
      </c>
      <c r="G249" s="9">
        <f t="shared" si="83"/>
        <v>-4.066343493901288E-2</v>
      </c>
      <c r="H249" s="9">
        <f t="shared" si="84"/>
        <v>-6.8046754207934851E-2</v>
      </c>
      <c r="I249" s="9">
        <f t="shared" si="85"/>
        <v>-2.1393953569283197</v>
      </c>
      <c r="J249" s="3">
        <f t="shared" si="86"/>
        <v>7.3070836823979678E-3</v>
      </c>
      <c r="K249" s="3">
        <f t="shared" si="86"/>
        <v>2.4357623409256669E-2</v>
      </c>
      <c r="L249" s="15" t="str">
        <f t="shared" si="87"/>
        <v>Enter Trade</v>
      </c>
      <c r="M249" s="12">
        <v>-1.4047508940094355</v>
      </c>
      <c r="N249" s="15" t="str">
        <f t="shared" si="67"/>
        <v/>
      </c>
      <c r="O249" s="15" t="str">
        <f t="shared" si="68"/>
        <v>Enter Trade</v>
      </c>
      <c r="P249" s="15" t="str">
        <f t="shared" si="69"/>
        <v/>
      </c>
      <c r="Q249" s="15">
        <f t="shared" si="70"/>
        <v>1059.45</v>
      </c>
      <c r="R249" s="15" t="str">
        <f t="shared" si="71"/>
        <v/>
      </c>
      <c r="S249" s="15">
        <f t="shared" si="72"/>
        <v>1206.55</v>
      </c>
      <c r="T249" s="18" t="str">
        <f t="shared" si="73"/>
        <v/>
      </c>
      <c r="U249" s="18">
        <f t="shared" si="74"/>
        <v>4.1704184635800116E-3</v>
      </c>
      <c r="V249" s="18" t="str">
        <f t="shared" si="75"/>
        <v/>
      </c>
      <c r="W249" s="18">
        <f t="shared" si="76"/>
        <v>1.5571735196330122E-2</v>
      </c>
      <c r="X249" s="18" t="str">
        <f t="shared" si="77"/>
        <v/>
      </c>
      <c r="Y249" s="18" t="str">
        <f t="shared" si="78"/>
        <v/>
      </c>
      <c r="Z249" s="18" t="str">
        <f t="shared" si="79"/>
        <v/>
      </c>
      <c r="AA249" s="18" t="str">
        <f t="shared" si="80"/>
        <v/>
      </c>
    </row>
    <row r="250" spans="1:27">
      <c r="A250" s="11">
        <v>42370</v>
      </c>
      <c r="B250" s="12">
        <v>1088.75</v>
      </c>
      <c r="C250" s="12">
        <v>1258.45</v>
      </c>
      <c r="D250" s="9">
        <f t="shared" si="66"/>
        <v>-6.2907797076871844E-2</v>
      </c>
      <c r="E250" s="9">
        <f t="shared" si="81"/>
        <v>-5.4758906804244119E-2</v>
      </c>
      <c r="F250" s="9">
        <f t="shared" si="82"/>
        <v>6.2406485003809221E-3</v>
      </c>
      <c r="G250" s="9">
        <f t="shared" si="83"/>
        <v>-4.0717447678387045E-2</v>
      </c>
      <c r="H250" s="9">
        <f t="shared" si="84"/>
        <v>-6.8800365930101193E-2</v>
      </c>
      <c r="I250" s="9">
        <f t="shared" si="85"/>
        <v>-1.3057761981195264</v>
      </c>
      <c r="J250" s="3">
        <f t="shared" si="86"/>
        <v>6.0989696437646432E-3</v>
      </c>
      <c r="K250" s="3">
        <f t="shared" si="86"/>
        <v>-4.1938674579623776E-3</v>
      </c>
      <c r="L250" s="15" t="str">
        <f t="shared" si="87"/>
        <v>Enter Trade</v>
      </c>
      <c r="M250" s="12">
        <v>-1.4047508940094355</v>
      </c>
      <c r="N250" s="15" t="str">
        <f t="shared" si="67"/>
        <v/>
      </c>
      <c r="O250" s="15" t="str">
        <f t="shared" si="68"/>
        <v>Enter Trade</v>
      </c>
      <c r="P250" s="15" t="str">
        <f t="shared" si="69"/>
        <v/>
      </c>
      <c r="Q250" s="15">
        <f t="shared" si="70"/>
        <v>1059.45</v>
      </c>
      <c r="R250" s="15" t="str">
        <f t="shared" si="71"/>
        <v/>
      </c>
      <c r="S250" s="15">
        <f t="shared" si="72"/>
        <v>1206.55</v>
      </c>
      <c r="T250" s="18" t="str">
        <f t="shared" si="73"/>
        <v/>
      </c>
      <c r="U250" s="18">
        <f t="shared" si="74"/>
        <v>4.1704184635800116E-3</v>
      </c>
      <c r="V250" s="18" t="str">
        <f t="shared" si="75"/>
        <v/>
      </c>
      <c r="W250" s="18">
        <f t="shared" si="76"/>
        <v>1.5571735196330122E-2</v>
      </c>
      <c r="X250" s="18" t="str">
        <f t="shared" si="77"/>
        <v/>
      </c>
      <c r="Y250" s="18" t="str">
        <f t="shared" si="78"/>
        <v/>
      </c>
      <c r="Z250" s="18" t="str">
        <f t="shared" si="79"/>
        <v/>
      </c>
      <c r="AA250" s="18" t="str">
        <f t="shared" si="80"/>
        <v/>
      </c>
    </row>
    <row r="251" spans="1:27">
      <c r="A251" s="11">
        <v>42373</v>
      </c>
      <c r="B251" s="12">
        <v>1070.5</v>
      </c>
      <c r="C251" s="12">
        <v>1216.7</v>
      </c>
      <c r="D251" s="9">
        <f t="shared" si="66"/>
        <v>-5.5596836422321515E-2</v>
      </c>
      <c r="E251" s="9">
        <f t="shared" si="81"/>
        <v>-5.4767029636113101E-2</v>
      </c>
      <c r="F251" s="9">
        <f t="shared" si="82"/>
        <v>6.2416071575563253E-3</v>
      </c>
      <c r="G251" s="9">
        <f t="shared" si="83"/>
        <v>-4.0723413531611366E-2</v>
      </c>
      <c r="H251" s="9">
        <f t="shared" si="84"/>
        <v>-6.8810645740614837E-2</v>
      </c>
      <c r="I251" s="9">
        <f t="shared" si="85"/>
        <v>-0.13294761513528094</v>
      </c>
      <c r="J251" s="3">
        <f t="shared" si="86"/>
        <v>-1.6762342135476463E-2</v>
      </c>
      <c r="K251" s="3">
        <f t="shared" si="86"/>
        <v>-3.3175732051332986E-2</v>
      </c>
      <c r="L251" s="15" t="str">
        <f t="shared" si="87"/>
        <v>Exit Trade</v>
      </c>
      <c r="M251" s="12">
        <v>-0.13294761513528094</v>
      </c>
      <c r="N251" s="15" t="str">
        <f t="shared" si="67"/>
        <v>Exit Trade</v>
      </c>
      <c r="O251" s="15" t="str">
        <f t="shared" si="68"/>
        <v>Exit Trade</v>
      </c>
      <c r="P251" s="15">
        <f t="shared" si="69"/>
        <v>1070.5</v>
      </c>
      <c r="Q251" s="15">
        <f t="shared" si="70"/>
        <v>1070.5</v>
      </c>
      <c r="R251" s="15">
        <f t="shared" si="71"/>
        <v>1216.7</v>
      </c>
      <c r="S251" s="15">
        <f t="shared" si="72"/>
        <v>1216.7</v>
      </c>
      <c r="T251" s="18">
        <f t="shared" si="73"/>
        <v>-1.6762342135476463E-2</v>
      </c>
      <c r="U251" s="18">
        <f t="shared" si="74"/>
        <v>-1.6762342135476463E-2</v>
      </c>
      <c r="V251" s="18">
        <f t="shared" si="75"/>
        <v>-3.3175732051332986E-2</v>
      </c>
      <c r="W251" s="18">
        <f t="shared" si="76"/>
        <v>-3.3175732051332986E-2</v>
      </c>
      <c r="X251" s="18">
        <f t="shared" si="77"/>
        <v>1.0429940063240384E-2</v>
      </c>
      <c r="Y251" s="18">
        <f t="shared" si="78"/>
        <v>-8.4124155650409094E-3</v>
      </c>
      <c r="Z251" s="18">
        <f t="shared" si="79"/>
        <v>2.0175244981994744E-3</v>
      </c>
      <c r="AA251" s="18">
        <f t="shared" si="80"/>
        <v>1.0087622490997372E-3</v>
      </c>
    </row>
    <row r="252" spans="1:27">
      <c r="A252" s="11">
        <v>42374</v>
      </c>
      <c r="B252" s="12">
        <v>1062.4000000000001</v>
      </c>
      <c r="C252" s="12">
        <v>1209.4000000000001</v>
      </c>
      <c r="D252" s="9">
        <f t="shared" si="66"/>
        <v>-5.6281902245980647E-2</v>
      </c>
      <c r="E252" s="9">
        <f t="shared" si="81"/>
        <v>-5.49254720583243E-2</v>
      </c>
      <c r="F252" s="9">
        <f t="shared" si="82"/>
        <v>6.2168475807670934E-3</v>
      </c>
      <c r="G252" s="9">
        <f t="shared" si="83"/>
        <v>-4.0937565001598342E-2</v>
      </c>
      <c r="H252" s="9">
        <f t="shared" si="84"/>
        <v>-6.8913379115050258E-2</v>
      </c>
      <c r="I252" s="9">
        <f t="shared" si="85"/>
        <v>-0.2181861739465355</v>
      </c>
      <c r="J252" s="3">
        <f t="shared" si="86"/>
        <v>-7.5665576833254637E-3</v>
      </c>
      <c r="K252" s="3">
        <f t="shared" si="86"/>
        <v>-5.9998356209418546E-3</v>
      </c>
      <c r="L252" s="15" t="str">
        <f t="shared" si="87"/>
        <v>Exit Trade</v>
      </c>
      <c r="M252" s="12">
        <v>-0.13294761513528094</v>
      </c>
      <c r="N252" s="15" t="str">
        <f t="shared" si="67"/>
        <v/>
      </c>
      <c r="O252" s="15" t="str">
        <f t="shared" si="68"/>
        <v>Exit Trade</v>
      </c>
      <c r="P252" s="15" t="str">
        <f t="shared" si="69"/>
        <v/>
      </c>
      <c r="Q252" s="15">
        <f t="shared" si="70"/>
        <v>1070.5</v>
      </c>
      <c r="R252" s="15" t="str">
        <f t="shared" si="71"/>
        <v/>
      </c>
      <c r="S252" s="15">
        <f t="shared" si="72"/>
        <v>1216.7</v>
      </c>
      <c r="T252" s="18" t="str">
        <f t="shared" si="73"/>
        <v/>
      </c>
      <c r="U252" s="18">
        <f t="shared" si="74"/>
        <v>-1.6762342135476463E-2</v>
      </c>
      <c r="V252" s="18" t="str">
        <f t="shared" si="75"/>
        <v/>
      </c>
      <c r="W252" s="18">
        <f t="shared" si="76"/>
        <v>-3.3175732051332986E-2</v>
      </c>
      <c r="X252" s="18" t="str">
        <f t="shared" si="77"/>
        <v/>
      </c>
      <c r="Y252" s="18" t="str">
        <f t="shared" si="78"/>
        <v/>
      </c>
      <c r="Z252" s="18" t="str">
        <f t="shared" si="79"/>
        <v/>
      </c>
      <c r="AA252" s="18" t="str">
        <f t="shared" si="80"/>
        <v/>
      </c>
    </row>
    <row r="253" spans="1:27">
      <c r="A253" s="11">
        <v>42375</v>
      </c>
      <c r="B253" s="12">
        <v>1067.0999999999999</v>
      </c>
      <c r="C253" s="12">
        <v>1209.3</v>
      </c>
      <c r="D253" s="9">
        <f t="shared" si="66"/>
        <v>-5.4328932967270878E-2</v>
      </c>
      <c r="E253" s="9">
        <f t="shared" si="81"/>
        <v>-5.5130140471280557E-2</v>
      </c>
      <c r="F253" s="9">
        <f t="shared" si="82"/>
        <v>6.0871377702229612E-3</v>
      </c>
      <c r="G253" s="9">
        <f t="shared" si="83"/>
        <v>-4.1434080488278895E-2</v>
      </c>
      <c r="H253" s="9">
        <f t="shared" si="84"/>
        <v>-6.8826200454282227E-2</v>
      </c>
      <c r="I253" s="9">
        <f t="shared" si="85"/>
        <v>0.13162302780939564</v>
      </c>
      <c r="J253" s="3">
        <f t="shared" si="86"/>
        <v>4.4239457831323587E-3</v>
      </c>
      <c r="K253" s="3">
        <f t="shared" si="86"/>
        <v>-8.2685629237751299E-5</v>
      </c>
      <c r="L253" s="15" t="str">
        <f t="shared" si="87"/>
        <v>Exit Trade</v>
      </c>
      <c r="M253" s="12">
        <v>-0.13294761513528094</v>
      </c>
      <c r="N253" s="15" t="str">
        <f t="shared" si="67"/>
        <v/>
      </c>
      <c r="O253" s="15" t="str">
        <f t="shared" si="68"/>
        <v>Exit Trade</v>
      </c>
      <c r="P253" s="15" t="str">
        <f t="shared" si="69"/>
        <v/>
      </c>
      <c r="Q253" s="15">
        <f t="shared" si="70"/>
        <v>1070.5</v>
      </c>
      <c r="R253" s="15" t="str">
        <f t="shared" si="71"/>
        <v/>
      </c>
      <c r="S253" s="15">
        <f t="shared" si="72"/>
        <v>1216.7</v>
      </c>
      <c r="T253" s="18" t="str">
        <f t="shared" si="73"/>
        <v/>
      </c>
      <c r="U253" s="18">
        <f t="shared" si="74"/>
        <v>-1.6762342135476463E-2</v>
      </c>
      <c r="V253" s="18" t="str">
        <f t="shared" si="75"/>
        <v/>
      </c>
      <c r="W253" s="18">
        <f t="shared" si="76"/>
        <v>-3.3175732051332986E-2</v>
      </c>
      <c r="X253" s="18" t="str">
        <f t="shared" si="77"/>
        <v/>
      </c>
      <c r="Y253" s="18" t="str">
        <f t="shared" si="78"/>
        <v/>
      </c>
      <c r="Z253" s="18" t="str">
        <f t="shared" si="79"/>
        <v/>
      </c>
      <c r="AA253" s="18" t="str">
        <f t="shared" si="80"/>
        <v/>
      </c>
    </row>
    <row r="254" spans="1:27">
      <c r="A254" s="11">
        <v>42376</v>
      </c>
      <c r="B254" s="12">
        <v>1056.2</v>
      </c>
      <c r="C254" s="12">
        <v>1179.45</v>
      </c>
      <c r="D254" s="9">
        <f t="shared" si="66"/>
        <v>-4.7933371569468128E-2</v>
      </c>
      <c r="E254" s="9">
        <f t="shared" si="81"/>
        <v>-5.4764538616823434E-2</v>
      </c>
      <c r="F254" s="9">
        <f t="shared" si="82"/>
        <v>6.1814658408575734E-3</v>
      </c>
      <c r="G254" s="9">
        <f t="shared" si="83"/>
        <v>-4.085624047489389E-2</v>
      </c>
      <c r="H254" s="9">
        <f t="shared" si="84"/>
        <v>-6.8672836758752978E-2</v>
      </c>
      <c r="I254" s="9">
        <f t="shared" si="85"/>
        <v>1.1051047151637414</v>
      </c>
      <c r="J254" s="3">
        <f t="shared" si="86"/>
        <v>-1.0214600318620433E-2</v>
      </c>
      <c r="K254" s="3">
        <f t="shared" si="86"/>
        <v>-2.4683701314810146E-2</v>
      </c>
      <c r="L254" s="15" t="str">
        <f t="shared" si="87"/>
        <v/>
      </c>
      <c r="M254" s="12">
        <v>-0.13294761513528094</v>
      </c>
      <c r="N254" s="15" t="str">
        <f t="shared" si="67"/>
        <v/>
      </c>
      <c r="O254" s="15" t="str">
        <f t="shared" si="68"/>
        <v>Exit Trade</v>
      </c>
      <c r="P254" s="15" t="str">
        <f t="shared" si="69"/>
        <v/>
      </c>
      <c r="Q254" s="15">
        <f t="shared" si="70"/>
        <v>1070.5</v>
      </c>
      <c r="R254" s="15" t="str">
        <f t="shared" si="71"/>
        <v/>
      </c>
      <c r="S254" s="15">
        <f t="shared" si="72"/>
        <v>1216.7</v>
      </c>
      <c r="T254" s="18" t="str">
        <f t="shared" si="73"/>
        <v/>
      </c>
      <c r="U254" s="18">
        <f t="shared" si="74"/>
        <v>-1.6762342135476463E-2</v>
      </c>
      <c r="V254" s="18" t="str">
        <f t="shared" si="75"/>
        <v/>
      </c>
      <c r="W254" s="18">
        <f t="shared" si="76"/>
        <v>-3.3175732051332986E-2</v>
      </c>
      <c r="X254" s="18" t="str">
        <f t="shared" si="77"/>
        <v/>
      </c>
      <c r="Y254" s="18" t="str">
        <f t="shared" si="78"/>
        <v/>
      </c>
      <c r="Z254" s="18" t="str">
        <f t="shared" si="79"/>
        <v/>
      </c>
      <c r="AA254" s="18" t="str">
        <f t="shared" si="80"/>
        <v/>
      </c>
    </row>
    <row r="255" spans="1:27">
      <c r="A255" s="11">
        <v>42377</v>
      </c>
      <c r="B255" s="12">
        <v>1062.3499999999999</v>
      </c>
      <c r="C255" s="12">
        <v>1174.4000000000001</v>
      </c>
      <c r="D255" s="9">
        <f t="shared" si="66"/>
        <v>-4.3548420340121997E-2</v>
      </c>
      <c r="E255" s="9">
        <f t="shared" si="81"/>
        <v>-5.4203454851860088E-2</v>
      </c>
      <c r="F255" s="9">
        <f t="shared" si="82"/>
        <v>6.4136654984463491E-3</v>
      </c>
      <c r="G255" s="9">
        <f t="shared" si="83"/>
        <v>-3.9772707480355801E-2</v>
      </c>
      <c r="H255" s="9">
        <f t="shared" si="84"/>
        <v>-6.8634202223364374E-2</v>
      </c>
      <c r="I255" s="9">
        <f t="shared" si="85"/>
        <v>1.6613018739937675</v>
      </c>
      <c r="J255" s="3">
        <f t="shared" si="86"/>
        <v>5.8227608407497283E-3</v>
      </c>
      <c r="K255" s="3">
        <f t="shared" si="86"/>
        <v>-4.2816567043960779E-3</v>
      </c>
      <c r="L255" s="15" t="str">
        <f t="shared" si="87"/>
        <v>Enter Trade</v>
      </c>
      <c r="M255" s="12">
        <v>1.6613018739937675</v>
      </c>
      <c r="N255" s="15" t="str">
        <f t="shared" si="67"/>
        <v>Enter Trade</v>
      </c>
      <c r="O255" s="15" t="str">
        <f t="shared" si="68"/>
        <v>Enter Trade</v>
      </c>
      <c r="P255" s="15">
        <f t="shared" si="69"/>
        <v>1062.3499999999999</v>
      </c>
      <c r="Q255" s="15">
        <f t="shared" si="70"/>
        <v>1062.3499999999999</v>
      </c>
      <c r="R255" s="15">
        <f t="shared" si="71"/>
        <v>1174.4000000000001</v>
      </c>
      <c r="S255" s="15">
        <f t="shared" si="72"/>
        <v>1174.4000000000001</v>
      </c>
      <c r="T255" s="18">
        <f t="shared" si="73"/>
        <v>5.8227608407497283E-3</v>
      </c>
      <c r="U255" s="18">
        <f t="shared" si="74"/>
        <v>5.8227608407497283E-3</v>
      </c>
      <c r="V255" s="18">
        <f t="shared" si="75"/>
        <v>-4.2816567043960779E-3</v>
      </c>
      <c r="W255" s="18">
        <f t="shared" si="76"/>
        <v>-4.2816567043960779E-3</v>
      </c>
      <c r="X255" s="18" t="str">
        <f t="shared" si="77"/>
        <v/>
      </c>
      <c r="Y255" s="18" t="str">
        <f t="shared" si="78"/>
        <v/>
      </c>
      <c r="Z255" s="18" t="str">
        <f t="shared" si="79"/>
        <v/>
      </c>
      <c r="AA255" s="18" t="str">
        <f t="shared" si="80"/>
        <v/>
      </c>
    </row>
    <row r="256" spans="1:27">
      <c r="A256" s="11">
        <v>42380</v>
      </c>
      <c r="B256" s="12">
        <v>1058.5999999999999</v>
      </c>
      <c r="C256" s="12">
        <v>1161.55</v>
      </c>
      <c r="D256" s="9">
        <f t="shared" si="66"/>
        <v>-4.0306019493250758E-2</v>
      </c>
      <c r="E256" s="9">
        <f t="shared" si="81"/>
        <v>-5.3649172267541297E-2</v>
      </c>
      <c r="F256" s="9">
        <f t="shared" si="82"/>
        <v>6.8716842571318274E-3</v>
      </c>
      <c r="G256" s="9">
        <f t="shared" si="83"/>
        <v>-3.8187882688994687E-2</v>
      </c>
      <c r="H256" s="9">
        <f t="shared" si="84"/>
        <v>-6.9110461846087906E-2</v>
      </c>
      <c r="I256" s="9">
        <f t="shared" si="85"/>
        <v>1.9417587122752693</v>
      </c>
      <c r="J256" s="3">
        <f t="shared" si="86"/>
        <v>-3.5299101049559942E-3</v>
      </c>
      <c r="K256" s="3">
        <f t="shared" si="86"/>
        <v>-1.0941757493188126E-2</v>
      </c>
      <c r="L256" s="15" t="str">
        <f t="shared" si="87"/>
        <v>Enter Trade</v>
      </c>
      <c r="M256" s="12">
        <v>1.6613018739937675</v>
      </c>
      <c r="N256" s="15" t="str">
        <f t="shared" si="67"/>
        <v/>
      </c>
      <c r="O256" s="15" t="str">
        <f t="shared" si="68"/>
        <v>Enter Trade</v>
      </c>
      <c r="P256" s="15" t="str">
        <f t="shared" si="69"/>
        <v/>
      </c>
      <c r="Q256" s="15">
        <f t="shared" si="70"/>
        <v>1062.3499999999999</v>
      </c>
      <c r="R256" s="15" t="str">
        <f t="shared" si="71"/>
        <v/>
      </c>
      <c r="S256" s="15">
        <f t="shared" si="72"/>
        <v>1174.4000000000001</v>
      </c>
      <c r="T256" s="18" t="str">
        <f t="shared" si="73"/>
        <v/>
      </c>
      <c r="U256" s="18">
        <f t="shared" si="74"/>
        <v>5.8227608407497283E-3</v>
      </c>
      <c r="V256" s="18" t="str">
        <f t="shared" si="75"/>
        <v/>
      </c>
      <c r="W256" s="18">
        <f t="shared" si="76"/>
        <v>-4.2816567043960779E-3</v>
      </c>
      <c r="X256" s="18" t="str">
        <f t="shared" si="77"/>
        <v/>
      </c>
      <c r="Y256" s="18" t="str">
        <f t="shared" si="78"/>
        <v/>
      </c>
      <c r="Z256" s="18" t="str">
        <f t="shared" si="79"/>
        <v/>
      </c>
      <c r="AA256" s="18" t="str">
        <f t="shared" si="80"/>
        <v/>
      </c>
    </row>
    <row r="257" spans="1:27">
      <c r="A257" s="11">
        <v>42381</v>
      </c>
      <c r="B257" s="12">
        <v>1046.95</v>
      </c>
      <c r="C257" s="12">
        <v>1151.8499999999999</v>
      </c>
      <c r="D257" s="9">
        <f t="shared" si="66"/>
        <v>-4.1469985407650505E-2</v>
      </c>
      <c r="E257" s="9">
        <f t="shared" si="81"/>
        <v>-5.3341577426793921E-2</v>
      </c>
      <c r="F257" s="9">
        <f t="shared" si="82"/>
        <v>7.2067138928945309E-3</v>
      </c>
      <c r="G257" s="9">
        <f t="shared" si="83"/>
        <v>-3.7126471167781228E-2</v>
      </c>
      <c r="H257" s="9">
        <f t="shared" si="84"/>
        <v>-6.9556683685806614E-2</v>
      </c>
      <c r="I257" s="9">
        <f t="shared" si="85"/>
        <v>1.6472961457299184</v>
      </c>
      <c r="J257" s="3">
        <f t="shared" si="86"/>
        <v>-1.1005101076893883E-2</v>
      </c>
      <c r="K257" s="3">
        <f t="shared" si="86"/>
        <v>-8.3509104214196939E-3</v>
      </c>
      <c r="L257" s="15" t="str">
        <f t="shared" si="87"/>
        <v>Enter Trade</v>
      </c>
      <c r="M257" s="12">
        <v>1.6613018739937675</v>
      </c>
      <c r="N257" s="15" t="str">
        <f t="shared" si="67"/>
        <v/>
      </c>
      <c r="O257" s="15" t="str">
        <f t="shared" si="68"/>
        <v>Enter Trade</v>
      </c>
      <c r="P257" s="15" t="str">
        <f t="shared" si="69"/>
        <v/>
      </c>
      <c r="Q257" s="15">
        <f t="shared" si="70"/>
        <v>1062.3499999999999</v>
      </c>
      <c r="R257" s="15" t="str">
        <f t="shared" si="71"/>
        <v/>
      </c>
      <c r="S257" s="15">
        <f t="shared" si="72"/>
        <v>1174.4000000000001</v>
      </c>
      <c r="T257" s="18" t="str">
        <f t="shared" si="73"/>
        <v/>
      </c>
      <c r="U257" s="18">
        <f t="shared" si="74"/>
        <v>5.8227608407497283E-3</v>
      </c>
      <c r="V257" s="18" t="str">
        <f t="shared" si="75"/>
        <v/>
      </c>
      <c r="W257" s="18">
        <f t="shared" si="76"/>
        <v>-4.2816567043960779E-3</v>
      </c>
      <c r="X257" s="18" t="str">
        <f t="shared" si="77"/>
        <v/>
      </c>
      <c r="Y257" s="18" t="str">
        <f t="shared" si="78"/>
        <v/>
      </c>
      <c r="Z257" s="18" t="str">
        <f t="shared" si="79"/>
        <v/>
      </c>
      <c r="AA257" s="18" t="str">
        <f t="shared" si="80"/>
        <v/>
      </c>
    </row>
    <row r="258" spans="1:27">
      <c r="A258" s="11">
        <v>42382</v>
      </c>
      <c r="B258" s="12">
        <v>1060.1500000000001</v>
      </c>
      <c r="C258" s="12">
        <v>1167.6500000000001</v>
      </c>
      <c r="D258" s="9">
        <f t="shared" si="66"/>
        <v>-4.1945365977111286E-2</v>
      </c>
      <c r="E258" s="9">
        <f t="shared" si="81"/>
        <v>-5.2959714252117845E-2</v>
      </c>
      <c r="F258" s="9">
        <f t="shared" si="82"/>
        <v>7.5009436592842604E-3</v>
      </c>
      <c r="G258" s="9">
        <f t="shared" si="83"/>
        <v>-3.6082591018728259E-2</v>
      </c>
      <c r="H258" s="9">
        <f t="shared" si="84"/>
        <v>-6.9836837485507425E-2</v>
      </c>
      <c r="I258" s="9">
        <f t="shared" si="85"/>
        <v>1.4683950147223941</v>
      </c>
      <c r="J258" s="3">
        <f t="shared" si="86"/>
        <v>1.2608051960456607E-2</v>
      </c>
      <c r="K258" s="3">
        <f t="shared" si="86"/>
        <v>1.3717063853800567E-2</v>
      </c>
      <c r="L258" s="15" t="str">
        <f t="shared" si="87"/>
        <v>Enter Trade</v>
      </c>
      <c r="M258" s="12">
        <v>1.6613018739937675</v>
      </c>
      <c r="N258" s="15" t="str">
        <f t="shared" si="67"/>
        <v/>
      </c>
      <c r="O258" s="15" t="str">
        <f t="shared" si="68"/>
        <v>Enter Trade</v>
      </c>
      <c r="P258" s="15" t="str">
        <f t="shared" si="69"/>
        <v/>
      </c>
      <c r="Q258" s="15">
        <f t="shared" si="70"/>
        <v>1062.3499999999999</v>
      </c>
      <c r="R258" s="15" t="str">
        <f t="shared" si="71"/>
        <v/>
      </c>
      <c r="S258" s="15">
        <f t="shared" si="72"/>
        <v>1174.4000000000001</v>
      </c>
      <c r="T258" s="18" t="str">
        <f t="shared" si="73"/>
        <v/>
      </c>
      <c r="U258" s="18">
        <f t="shared" si="74"/>
        <v>5.8227608407497283E-3</v>
      </c>
      <c r="V258" s="18" t="str">
        <f t="shared" si="75"/>
        <v/>
      </c>
      <c r="W258" s="18">
        <f t="shared" si="76"/>
        <v>-4.2816567043960779E-3</v>
      </c>
      <c r="X258" s="18" t="str">
        <f t="shared" si="77"/>
        <v/>
      </c>
      <c r="Y258" s="18" t="str">
        <f t="shared" si="78"/>
        <v/>
      </c>
      <c r="Z258" s="18" t="str">
        <f t="shared" si="79"/>
        <v/>
      </c>
      <c r="AA258" s="18" t="str">
        <f t="shared" si="80"/>
        <v/>
      </c>
    </row>
    <row r="259" spans="1:27">
      <c r="A259" s="11">
        <v>42383</v>
      </c>
      <c r="B259" s="12">
        <v>1049.75</v>
      </c>
      <c r="C259" s="12">
        <v>1159.3</v>
      </c>
      <c r="D259" s="9">
        <f t="shared" ref="D259:D322" si="88">LOG(B259/C259)</f>
        <v>-4.3109952554665348E-2</v>
      </c>
      <c r="E259" s="9">
        <f t="shared" si="81"/>
        <v>-5.2700884366113684E-2</v>
      </c>
      <c r="F259" s="9">
        <f t="shared" si="82"/>
        <v>7.7065173342178318E-3</v>
      </c>
      <c r="G259" s="9">
        <f t="shared" si="83"/>
        <v>-3.5361220364123563E-2</v>
      </c>
      <c r="H259" s="9">
        <f t="shared" si="84"/>
        <v>-7.0040548368103805E-2</v>
      </c>
      <c r="I259" s="9">
        <f t="shared" si="85"/>
        <v>1.2445221875857575</v>
      </c>
      <c r="J259" s="3">
        <f t="shared" si="86"/>
        <v>-9.8099325567137571E-3</v>
      </c>
      <c r="K259" s="3">
        <f t="shared" si="86"/>
        <v>-7.1511154883742009E-3</v>
      </c>
      <c r="L259" s="15" t="str">
        <f t="shared" si="87"/>
        <v/>
      </c>
      <c r="M259" s="12">
        <v>1.6613018739937675</v>
      </c>
      <c r="N259" s="15" t="str">
        <f t="shared" si="67"/>
        <v/>
      </c>
      <c r="O259" s="15" t="str">
        <f t="shared" si="68"/>
        <v>Enter Trade</v>
      </c>
      <c r="P259" s="15" t="str">
        <f t="shared" si="69"/>
        <v/>
      </c>
      <c r="Q259" s="15">
        <f t="shared" si="70"/>
        <v>1062.3499999999999</v>
      </c>
      <c r="R259" s="15" t="str">
        <f t="shared" si="71"/>
        <v/>
      </c>
      <c r="S259" s="15">
        <f t="shared" si="72"/>
        <v>1174.4000000000001</v>
      </c>
      <c r="T259" s="18" t="str">
        <f t="shared" si="73"/>
        <v/>
      </c>
      <c r="U259" s="18">
        <f t="shared" si="74"/>
        <v>5.8227608407497283E-3</v>
      </c>
      <c r="V259" s="18" t="str">
        <f t="shared" si="75"/>
        <v/>
      </c>
      <c r="W259" s="18">
        <f t="shared" si="76"/>
        <v>-4.2816567043960779E-3</v>
      </c>
      <c r="X259" s="18" t="str">
        <f t="shared" si="77"/>
        <v/>
      </c>
      <c r="Y259" s="18" t="str">
        <f t="shared" si="78"/>
        <v/>
      </c>
      <c r="Z259" s="18" t="str">
        <f t="shared" si="79"/>
        <v/>
      </c>
      <c r="AA259" s="18" t="str">
        <f t="shared" si="80"/>
        <v/>
      </c>
    </row>
    <row r="260" spans="1:27">
      <c r="A260" s="11">
        <v>42384</v>
      </c>
      <c r="B260" s="12">
        <v>1042.1500000000001</v>
      </c>
      <c r="C260" s="12">
        <v>1149.8</v>
      </c>
      <c r="D260" s="9">
        <f t="shared" si="88"/>
        <v>-4.2692071446397077E-2</v>
      </c>
      <c r="E260" s="9">
        <f t="shared" si="81"/>
        <v>-5.2552662014478918E-2</v>
      </c>
      <c r="F260" s="9">
        <f t="shared" si="82"/>
        <v>7.8584496268621143E-3</v>
      </c>
      <c r="G260" s="9">
        <f t="shared" si="83"/>
        <v>-3.4871150354039163E-2</v>
      </c>
      <c r="H260" s="9">
        <f t="shared" si="84"/>
        <v>-7.0234173674918673E-2</v>
      </c>
      <c r="I260" s="9">
        <f t="shared" si="85"/>
        <v>1.2547755646833845</v>
      </c>
      <c r="J260" s="3">
        <f t="shared" si="86"/>
        <v>-7.2398190045248004E-3</v>
      </c>
      <c r="K260" s="3">
        <f t="shared" si="86"/>
        <v>-8.1946001897696893E-3</v>
      </c>
      <c r="L260" s="15" t="str">
        <f t="shared" si="87"/>
        <v>Enter Trade</v>
      </c>
      <c r="M260" s="12">
        <v>1.6613018739937675</v>
      </c>
      <c r="N260" s="15" t="str">
        <f t="shared" si="67"/>
        <v/>
      </c>
      <c r="O260" s="15" t="str">
        <f t="shared" si="68"/>
        <v>Enter Trade</v>
      </c>
      <c r="P260" s="15" t="str">
        <f t="shared" si="69"/>
        <v/>
      </c>
      <c r="Q260" s="15">
        <f t="shared" si="70"/>
        <v>1062.3499999999999</v>
      </c>
      <c r="R260" s="15" t="str">
        <f t="shared" si="71"/>
        <v/>
      </c>
      <c r="S260" s="15">
        <f t="shared" si="72"/>
        <v>1174.4000000000001</v>
      </c>
      <c r="T260" s="18" t="str">
        <f t="shared" si="73"/>
        <v/>
      </c>
      <c r="U260" s="18">
        <f t="shared" si="74"/>
        <v>5.8227608407497283E-3</v>
      </c>
      <c r="V260" s="18" t="str">
        <f t="shared" si="75"/>
        <v/>
      </c>
      <c r="W260" s="18">
        <f t="shared" si="76"/>
        <v>-4.2816567043960779E-3</v>
      </c>
      <c r="X260" s="18" t="str">
        <f t="shared" si="77"/>
        <v/>
      </c>
      <c r="Y260" s="18" t="str">
        <f t="shared" si="78"/>
        <v/>
      </c>
      <c r="Z260" s="18" t="str">
        <f t="shared" si="79"/>
        <v/>
      </c>
      <c r="AA260" s="18" t="str">
        <f t="shared" si="80"/>
        <v/>
      </c>
    </row>
    <row r="261" spans="1:27">
      <c r="A261" s="11">
        <v>42387</v>
      </c>
      <c r="B261" s="12">
        <v>1025.8499999999999</v>
      </c>
      <c r="C261" s="12">
        <v>1131.8</v>
      </c>
      <c r="D261" s="9">
        <f t="shared" si="88"/>
        <v>-4.2685826810598099E-2</v>
      </c>
      <c r="E261" s="9">
        <f t="shared" si="81"/>
        <v>-5.2511375751347414E-2</v>
      </c>
      <c r="F261" s="9">
        <f t="shared" si="82"/>
        <v>7.9084379516838922E-3</v>
      </c>
      <c r="G261" s="9">
        <f t="shared" si="83"/>
        <v>-3.4717390360058657E-2</v>
      </c>
      <c r="H261" s="9">
        <f t="shared" si="84"/>
        <v>-7.0305361142636164E-2</v>
      </c>
      <c r="I261" s="9">
        <f t="shared" si="85"/>
        <v>1.242413356566479</v>
      </c>
      <c r="J261" s="3">
        <f t="shared" si="86"/>
        <v>-1.5640742695389512E-2</v>
      </c>
      <c r="K261" s="3">
        <f t="shared" si="86"/>
        <v>-1.5654896503739781E-2</v>
      </c>
      <c r="L261" s="15" t="str">
        <f t="shared" si="87"/>
        <v/>
      </c>
      <c r="M261" s="12">
        <v>1.6613018739937675</v>
      </c>
      <c r="N261" s="15" t="str">
        <f t="shared" si="67"/>
        <v/>
      </c>
      <c r="O261" s="15" t="str">
        <f t="shared" si="68"/>
        <v>Enter Trade</v>
      </c>
      <c r="P261" s="15" t="str">
        <f t="shared" si="69"/>
        <v/>
      </c>
      <c r="Q261" s="15">
        <f t="shared" si="70"/>
        <v>1062.3499999999999</v>
      </c>
      <c r="R261" s="15" t="str">
        <f t="shared" si="71"/>
        <v/>
      </c>
      <c r="S261" s="15">
        <f t="shared" si="72"/>
        <v>1174.4000000000001</v>
      </c>
      <c r="T261" s="18" t="str">
        <f t="shared" si="73"/>
        <v/>
      </c>
      <c r="U261" s="18">
        <f t="shared" si="74"/>
        <v>5.8227608407497283E-3</v>
      </c>
      <c r="V261" s="18" t="str">
        <f t="shared" si="75"/>
        <v/>
      </c>
      <c r="W261" s="18">
        <f t="shared" si="76"/>
        <v>-4.2816567043960779E-3</v>
      </c>
      <c r="X261" s="18" t="str">
        <f t="shared" si="77"/>
        <v/>
      </c>
      <c r="Y261" s="18" t="str">
        <f t="shared" si="78"/>
        <v/>
      </c>
      <c r="Z261" s="18" t="str">
        <f t="shared" si="79"/>
        <v/>
      </c>
      <c r="AA261" s="18" t="str">
        <f t="shared" si="80"/>
        <v/>
      </c>
    </row>
    <row r="262" spans="1:27">
      <c r="A262" s="11">
        <v>42388</v>
      </c>
      <c r="B262" s="12">
        <v>1035.8</v>
      </c>
      <c r="C262" s="12">
        <v>1153</v>
      </c>
      <c r="D262" s="9">
        <f t="shared" si="88"/>
        <v>-4.6553400612823821E-2</v>
      </c>
      <c r="E262" s="9">
        <f t="shared" si="81"/>
        <v>-5.2480900470097271E-2</v>
      </c>
      <c r="F262" s="9">
        <f t="shared" si="82"/>
        <v>7.9302755997277541E-3</v>
      </c>
      <c r="G262" s="9">
        <f t="shared" si="83"/>
        <v>-3.4637780370709824E-2</v>
      </c>
      <c r="H262" s="9">
        <f t="shared" si="84"/>
        <v>-7.0324020569484724E-2</v>
      </c>
      <c r="I262" s="9">
        <f t="shared" si="85"/>
        <v>0.74745193691338296</v>
      </c>
      <c r="J262" s="3">
        <f t="shared" si="86"/>
        <v>9.6992737729688031E-3</v>
      </c>
      <c r="K262" s="3">
        <f t="shared" si="86"/>
        <v>1.8731224597985551E-2</v>
      </c>
      <c r="L262" s="15" t="str">
        <f t="shared" si="87"/>
        <v/>
      </c>
      <c r="M262" s="12">
        <v>1.6613018739937675</v>
      </c>
      <c r="N262" s="15" t="str">
        <f t="shared" si="67"/>
        <v/>
      </c>
      <c r="O262" s="15" t="str">
        <f t="shared" si="68"/>
        <v>Enter Trade</v>
      </c>
      <c r="P262" s="15" t="str">
        <f t="shared" si="69"/>
        <v/>
      </c>
      <c r="Q262" s="15">
        <f t="shared" si="70"/>
        <v>1062.3499999999999</v>
      </c>
      <c r="R262" s="15" t="str">
        <f t="shared" si="71"/>
        <v/>
      </c>
      <c r="S262" s="15">
        <f t="shared" si="72"/>
        <v>1174.4000000000001</v>
      </c>
      <c r="T262" s="18" t="str">
        <f t="shared" si="73"/>
        <v/>
      </c>
      <c r="U262" s="18">
        <f t="shared" si="74"/>
        <v>5.8227608407497283E-3</v>
      </c>
      <c r="V262" s="18" t="str">
        <f t="shared" si="75"/>
        <v/>
      </c>
      <c r="W262" s="18">
        <f t="shared" si="76"/>
        <v>-4.2816567043960779E-3</v>
      </c>
      <c r="X262" s="18" t="str">
        <f t="shared" si="77"/>
        <v/>
      </c>
      <c r="Y262" s="18" t="str">
        <f t="shared" si="78"/>
        <v/>
      </c>
      <c r="Z262" s="18" t="str">
        <f t="shared" si="79"/>
        <v/>
      </c>
      <c r="AA262" s="18" t="str">
        <f t="shared" si="80"/>
        <v/>
      </c>
    </row>
    <row r="263" spans="1:27">
      <c r="A263" s="11">
        <v>42389</v>
      </c>
      <c r="B263" s="12">
        <v>1018.3</v>
      </c>
      <c r="C263" s="12">
        <v>1136.6500000000001</v>
      </c>
      <c r="D263" s="9">
        <f t="shared" si="88"/>
        <v>-4.7751012504283603E-2</v>
      </c>
      <c r="E263" s="9">
        <f t="shared" si="81"/>
        <v>-5.2476539204131159E-2</v>
      </c>
      <c r="F263" s="9">
        <f t="shared" si="82"/>
        <v>7.932927603067956E-3</v>
      </c>
      <c r="G263" s="9">
        <f t="shared" si="83"/>
        <v>-3.4627452097228256E-2</v>
      </c>
      <c r="H263" s="9">
        <f t="shared" si="84"/>
        <v>-7.0325626311034062E-2</v>
      </c>
      <c r="I263" s="9">
        <f t="shared" si="85"/>
        <v>0.59568509083834575</v>
      </c>
      <c r="J263" s="3">
        <f t="shared" si="86"/>
        <v>-1.6895153504537557E-2</v>
      </c>
      <c r="K263" s="3">
        <f t="shared" si="86"/>
        <v>-1.4180398959236696E-2</v>
      </c>
      <c r="L263" s="15" t="str">
        <f t="shared" si="87"/>
        <v/>
      </c>
      <c r="M263" s="12">
        <v>1.6613018739937675</v>
      </c>
      <c r="N263" s="15" t="str">
        <f t="shared" si="67"/>
        <v/>
      </c>
      <c r="O263" s="15" t="str">
        <f t="shared" si="68"/>
        <v>Enter Trade</v>
      </c>
      <c r="P263" s="15" t="str">
        <f t="shared" si="69"/>
        <v/>
      </c>
      <c r="Q263" s="15">
        <f t="shared" si="70"/>
        <v>1062.3499999999999</v>
      </c>
      <c r="R263" s="15" t="str">
        <f t="shared" si="71"/>
        <v/>
      </c>
      <c r="S263" s="15">
        <f t="shared" si="72"/>
        <v>1174.4000000000001</v>
      </c>
      <c r="T263" s="18" t="str">
        <f t="shared" si="73"/>
        <v/>
      </c>
      <c r="U263" s="18">
        <f t="shared" si="74"/>
        <v>5.8227608407497283E-3</v>
      </c>
      <c r="V263" s="18" t="str">
        <f t="shared" si="75"/>
        <v/>
      </c>
      <c r="W263" s="18">
        <f t="shared" si="76"/>
        <v>-4.2816567043960779E-3</v>
      </c>
      <c r="X263" s="18" t="str">
        <f t="shared" si="77"/>
        <v/>
      </c>
      <c r="Y263" s="18" t="str">
        <f t="shared" si="78"/>
        <v/>
      </c>
      <c r="Z263" s="18" t="str">
        <f t="shared" si="79"/>
        <v/>
      </c>
      <c r="AA263" s="18" t="str">
        <f t="shared" si="80"/>
        <v/>
      </c>
    </row>
    <row r="264" spans="1:27">
      <c r="A264" s="11">
        <v>42390</v>
      </c>
      <c r="B264" s="12">
        <v>1023</v>
      </c>
      <c r="C264" s="12">
        <v>1131.0999999999999</v>
      </c>
      <c r="D264" s="9">
        <f t="shared" si="88"/>
        <v>-4.3625368674254907E-2</v>
      </c>
      <c r="E264" s="9">
        <f t="shared" si="81"/>
        <v>-5.2537712753819438E-2</v>
      </c>
      <c r="F264" s="9">
        <f t="shared" si="82"/>
        <v>7.8543666092416344E-3</v>
      </c>
      <c r="G264" s="9">
        <f t="shared" si="83"/>
        <v>-3.4865387883025761E-2</v>
      </c>
      <c r="H264" s="9">
        <f t="shared" si="84"/>
        <v>-7.0210037624613114E-2</v>
      </c>
      <c r="I264" s="9">
        <f t="shared" si="85"/>
        <v>1.1346992727686094</v>
      </c>
      <c r="J264" s="3">
        <f t="shared" si="86"/>
        <v>4.6155356967495292E-3</v>
      </c>
      <c r="K264" s="3">
        <f t="shared" si="86"/>
        <v>-4.8827695420755567E-3</v>
      </c>
      <c r="L264" s="15" t="str">
        <f t="shared" si="87"/>
        <v/>
      </c>
      <c r="M264" s="12">
        <v>1.6613018739937675</v>
      </c>
      <c r="N264" s="15" t="str">
        <f t="shared" si="67"/>
        <v/>
      </c>
      <c r="O264" s="15" t="str">
        <f t="shared" si="68"/>
        <v>Enter Trade</v>
      </c>
      <c r="P264" s="15" t="str">
        <f t="shared" si="69"/>
        <v/>
      </c>
      <c r="Q264" s="15">
        <f t="shared" si="70"/>
        <v>1062.3499999999999</v>
      </c>
      <c r="R264" s="15" t="str">
        <f t="shared" si="71"/>
        <v/>
      </c>
      <c r="S264" s="15">
        <f t="shared" si="72"/>
        <v>1174.4000000000001</v>
      </c>
      <c r="T264" s="18" t="str">
        <f t="shared" si="73"/>
        <v/>
      </c>
      <c r="U264" s="18">
        <f t="shared" si="74"/>
        <v>5.8227608407497283E-3</v>
      </c>
      <c r="V264" s="18" t="str">
        <f t="shared" si="75"/>
        <v/>
      </c>
      <c r="W264" s="18">
        <f t="shared" si="76"/>
        <v>-4.2816567043960779E-3</v>
      </c>
      <c r="X264" s="18" t="str">
        <f t="shared" si="77"/>
        <v/>
      </c>
      <c r="Y264" s="18" t="str">
        <f t="shared" si="78"/>
        <v/>
      </c>
      <c r="Z264" s="18" t="str">
        <f t="shared" si="79"/>
        <v/>
      </c>
      <c r="AA264" s="18" t="str">
        <f t="shared" si="80"/>
        <v/>
      </c>
    </row>
    <row r="265" spans="1:27">
      <c r="A265" s="11">
        <v>42391</v>
      </c>
      <c r="B265" s="12">
        <v>1030.3</v>
      </c>
      <c r="C265" s="12">
        <v>1158.45</v>
      </c>
      <c r="D265" s="9">
        <f t="shared" si="88"/>
        <v>-5.0913594068275107E-2</v>
      </c>
      <c r="E265" s="9">
        <f t="shared" si="81"/>
        <v>-5.266229699600454E-2</v>
      </c>
      <c r="F265" s="9">
        <f t="shared" si="82"/>
        <v>7.7958124199769864E-3</v>
      </c>
      <c r="G265" s="9">
        <f t="shared" si="83"/>
        <v>-3.5121719051056322E-2</v>
      </c>
      <c r="H265" s="9">
        <f t="shared" si="84"/>
        <v>-7.0202874940952759E-2</v>
      </c>
      <c r="I265" s="9">
        <f t="shared" si="85"/>
        <v>0.22431310984963324</v>
      </c>
      <c r="J265" s="3">
        <f t="shared" si="86"/>
        <v>7.135874877810317E-3</v>
      </c>
      <c r="K265" s="3">
        <f t="shared" si="86"/>
        <v>2.4180001768190379E-2</v>
      </c>
      <c r="L265" s="15" t="str">
        <f t="shared" si="87"/>
        <v>Exit Trade</v>
      </c>
      <c r="M265" s="12">
        <v>0.22431310984963324</v>
      </c>
      <c r="N265" s="15" t="str">
        <f t="shared" si="67"/>
        <v>Exit Trade</v>
      </c>
      <c r="O265" s="15" t="str">
        <f t="shared" si="68"/>
        <v>Exit Trade</v>
      </c>
      <c r="P265" s="15">
        <f t="shared" si="69"/>
        <v>1030.3</v>
      </c>
      <c r="Q265" s="15">
        <f t="shared" si="70"/>
        <v>1030.3</v>
      </c>
      <c r="R265" s="15">
        <f t="shared" si="71"/>
        <v>1158.45</v>
      </c>
      <c r="S265" s="15">
        <f t="shared" si="72"/>
        <v>1158.45</v>
      </c>
      <c r="T265" s="18">
        <f t="shared" si="73"/>
        <v>7.135874877810317E-3</v>
      </c>
      <c r="U265" s="18">
        <f t="shared" si="74"/>
        <v>7.135874877810317E-3</v>
      </c>
      <c r="V265" s="18">
        <f t="shared" si="75"/>
        <v>2.4180001768190379E-2</v>
      </c>
      <c r="W265" s="18">
        <f t="shared" si="76"/>
        <v>2.4180001768190379E-2</v>
      </c>
      <c r="X265" s="18">
        <f t="shared" si="77"/>
        <v>3.0168965030357153E-2</v>
      </c>
      <c r="Y265" s="18">
        <f t="shared" si="78"/>
        <v>-1.3581403269754766E-2</v>
      </c>
      <c r="Z265" s="18">
        <f t="shared" si="79"/>
        <v>1.6587561760602387E-2</v>
      </c>
      <c r="AA265" s="18">
        <f t="shared" si="80"/>
        <v>8.2937808803011936E-3</v>
      </c>
    </row>
    <row r="266" spans="1:27">
      <c r="A266" s="11">
        <v>42394</v>
      </c>
      <c r="B266" s="12">
        <v>1041.1500000000001</v>
      </c>
      <c r="C266" s="12">
        <v>1174.5999999999999</v>
      </c>
      <c r="D266" s="9">
        <f t="shared" si="88"/>
        <v>-5.237669304889761E-2</v>
      </c>
      <c r="E266" s="9">
        <f t="shared" si="81"/>
        <v>-5.2732570929321786E-2</v>
      </c>
      <c r="F266" s="9">
        <f t="shared" si="82"/>
        <v>7.7829811695197633E-3</v>
      </c>
      <c r="G266" s="9">
        <f t="shared" si="83"/>
        <v>-3.5220863297902319E-2</v>
      </c>
      <c r="H266" s="9">
        <f t="shared" si="84"/>
        <v>-7.0244278560741252E-2</v>
      </c>
      <c r="I266" s="9">
        <f t="shared" si="85"/>
        <v>4.5725137023058533E-2</v>
      </c>
      <c r="J266" s="3">
        <f t="shared" si="86"/>
        <v>1.0530913326215799E-2</v>
      </c>
      <c r="K266" s="3">
        <f t="shared" si="86"/>
        <v>1.3941041909447852E-2</v>
      </c>
      <c r="L266" s="15" t="str">
        <f t="shared" si="87"/>
        <v>Exit Trade</v>
      </c>
      <c r="M266" s="12">
        <v>0.22431310984963324</v>
      </c>
      <c r="N266" s="15" t="str">
        <f t="shared" si="67"/>
        <v/>
      </c>
      <c r="O266" s="15" t="str">
        <f t="shared" si="68"/>
        <v>Exit Trade</v>
      </c>
      <c r="P266" s="15" t="str">
        <f t="shared" si="69"/>
        <v/>
      </c>
      <c r="Q266" s="15">
        <f t="shared" si="70"/>
        <v>1030.3</v>
      </c>
      <c r="R266" s="15" t="str">
        <f t="shared" si="71"/>
        <v/>
      </c>
      <c r="S266" s="15">
        <f t="shared" si="72"/>
        <v>1158.45</v>
      </c>
      <c r="T266" s="18" t="str">
        <f t="shared" si="73"/>
        <v/>
      </c>
      <c r="U266" s="18">
        <f t="shared" si="74"/>
        <v>7.135874877810317E-3</v>
      </c>
      <c r="V266" s="18" t="str">
        <f t="shared" si="75"/>
        <v/>
      </c>
      <c r="W266" s="18">
        <f t="shared" si="76"/>
        <v>2.4180001768190379E-2</v>
      </c>
      <c r="X266" s="18" t="str">
        <f t="shared" si="77"/>
        <v/>
      </c>
      <c r="Y266" s="18" t="str">
        <f t="shared" si="78"/>
        <v/>
      </c>
      <c r="Z266" s="18" t="str">
        <f t="shared" si="79"/>
        <v/>
      </c>
      <c r="AA266" s="18" t="str">
        <f t="shared" si="80"/>
        <v/>
      </c>
    </row>
    <row r="267" spans="1:27">
      <c r="A267" s="11">
        <v>42396</v>
      </c>
      <c r="B267" s="12">
        <v>1035.6500000000001</v>
      </c>
      <c r="C267" s="12">
        <v>1169.95</v>
      </c>
      <c r="D267" s="9">
        <f t="shared" si="88"/>
        <v>-5.2954292245425437E-2</v>
      </c>
      <c r="E267" s="9">
        <f t="shared" si="81"/>
        <v>-5.2778991443336899E-2</v>
      </c>
      <c r="F267" s="9">
        <f t="shared" si="82"/>
        <v>7.7799091433456233E-3</v>
      </c>
      <c r="G267" s="9">
        <f t="shared" si="83"/>
        <v>-3.5274195870809245E-2</v>
      </c>
      <c r="H267" s="9">
        <f t="shared" si="84"/>
        <v>-7.0283787015864546E-2</v>
      </c>
      <c r="I267" s="9">
        <f t="shared" si="85"/>
        <v>-2.2532499912094404E-2</v>
      </c>
      <c r="J267" s="3">
        <f t="shared" si="86"/>
        <v>-5.2826201796090854E-3</v>
      </c>
      <c r="K267" s="3">
        <f t="shared" si="86"/>
        <v>-3.9587944832282168E-3</v>
      </c>
      <c r="L267" s="15" t="str">
        <f t="shared" si="87"/>
        <v>Exit Trade</v>
      </c>
      <c r="M267" s="12">
        <v>0.22431310984963324</v>
      </c>
      <c r="N267" s="15" t="str">
        <f t="shared" si="67"/>
        <v/>
      </c>
      <c r="O267" s="15" t="str">
        <f t="shared" si="68"/>
        <v>Exit Trade</v>
      </c>
      <c r="P267" s="15" t="str">
        <f t="shared" si="69"/>
        <v/>
      </c>
      <c r="Q267" s="15">
        <f t="shared" si="70"/>
        <v>1030.3</v>
      </c>
      <c r="R267" s="15" t="str">
        <f t="shared" si="71"/>
        <v/>
      </c>
      <c r="S267" s="15">
        <f t="shared" si="72"/>
        <v>1158.45</v>
      </c>
      <c r="T267" s="18" t="str">
        <f t="shared" si="73"/>
        <v/>
      </c>
      <c r="U267" s="18">
        <f t="shared" si="74"/>
        <v>7.135874877810317E-3</v>
      </c>
      <c r="V267" s="18" t="str">
        <f t="shared" si="75"/>
        <v/>
      </c>
      <c r="W267" s="18">
        <f t="shared" si="76"/>
        <v>2.4180001768190379E-2</v>
      </c>
      <c r="X267" s="18" t="str">
        <f t="shared" si="77"/>
        <v/>
      </c>
      <c r="Y267" s="18" t="str">
        <f t="shared" si="78"/>
        <v/>
      </c>
      <c r="Z267" s="18" t="str">
        <f t="shared" si="79"/>
        <v/>
      </c>
      <c r="AA267" s="18" t="str">
        <f t="shared" si="80"/>
        <v/>
      </c>
    </row>
    <row r="268" spans="1:27">
      <c r="A268" s="11">
        <v>42397</v>
      </c>
      <c r="B268" s="12">
        <v>1031.7</v>
      </c>
      <c r="C268" s="12">
        <v>1147.75</v>
      </c>
      <c r="D268" s="9">
        <f t="shared" si="88"/>
        <v>-4.6293870896382455E-2</v>
      </c>
      <c r="E268" s="9">
        <f t="shared" si="81"/>
        <v>-5.2439958517261111E-2</v>
      </c>
      <c r="F268" s="9">
        <f t="shared" si="82"/>
        <v>7.8351671275133112E-3</v>
      </c>
      <c r="G268" s="9">
        <f t="shared" si="83"/>
        <v>-3.4810832480356158E-2</v>
      </c>
      <c r="H268" s="9">
        <f t="shared" si="84"/>
        <v>-7.0069084554166064E-2</v>
      </c>
      <c r="I268" s="9">
        <f t="shared" si="85"/>
        <v>0.78442329574522707</v>
      </c>
      <c r="J268" s="3">
        <f t="shared" si="86"/>
        <v>-3.8140298363347125E-3</v>
      </c>
      <c r="K268" s="3">
        <f t="shared" si="86"/>
        <v>-1.8975169879054697E-2</v>
      </c>
      <c r="L268" s="15" t="str">
        <f t="shared" si="87"/>
        <v/>
      </c>
      <c r="M268" s="12">
        <v>0.22431310984963324</v>
      </c>
      <c r="N268" s="15" t="str">
        <f t="shared" si="67"/>
        <v/>
      </c>
      <c r="O268" s="15" t="str">
        <f t="shared" si="68"/>
        <v>Exit Trade</v>
      </c>
      <c r="P268" s="15" t="str">
        <f t="shared" si="69"/>
        <v/>
      </c>
      <c r="Q268" s="15">
        <f t="shared" si="70"/>
        <v>1030.3</v>
      </c>
      <c r="R268" s="15" t="str">
        <f t="shared" si="71"/>
        <v/>
      </c>
      <c r="S268" s="15">
        <f t="shared" si="72"/>
        <v>1158.45</v>
      </c>
      <c r="T268" s="18" t="str">
        <f t="shared" si="73"/>
        <v/>
      </c>
      <c r="U268" s="18">
        <f t="shared" si="74"/>
        <v>7.135874877810317E-3</v>
      </c>
      <c r="V268" s="18" t="str">
        <f t="shared" si="75"/>
        <v/>
      </c>
      <c r="W268" s="18">
        <f t="shared" si="76"/>
        <v>2.4180001768190379E-2</v>
      </c>
      <c r="X268" s="18" t="str">
        <f t="shared" si="77"/>
        <v/>
      </c>
      <c r="Y268" s="18" t="str">
        <f t="shared" si="78"/>
        <v/>
      </c>
      <c r="Z268" s="18" t="str">
        <f t="shared" si="79"/>
        <v/>
      </c>
      <c r="AA268" s="18" t="str">
        <f t="shared" si="80"/>
        <v/>
      </c>
    </row>
    <row r="269" spans="1:27">
      <c r="A269" s="11">
        <v>42398</v>
      </c>
      <c r="B269" s="12">
        <v>1049.8499999999999</v>
      </c>
      <c r="C269" s="12">
        <v>1180</v>
      </c>
      <c r="D269" s="9">
        <f t="shared" si="88"/>
        <v>-5.075475473702909E-2</v>
      </c>
      <c r="E269" s="9">
        <f t="shared" si="81"/>
        <v>-5.2204314862660674E-2</v>
      </c>
      <c r="F269" s="9">
        <f t="shared" si="82"/>
        <v>7.7737199888812288E-3</v>
      </c>
      <c r="G269" s="9">
        <f t="shared" si="83"/>
        <v>-3.4713444887677913E-2</v>
      </c>
      <c r="H269" s="9">
        <f t="shared" si="84"/>
        <v>-6.9695184837643434E-2</v>
      </c>
      <c r="I269" s="9">
        <f t="shared" si="85"/>
        <v>0.18646930011691873</v>
      </c>
      <c r="J269" s="3">
        <f t="shared" si="86"/>
        <v>1.7592323349810857E-2</v>
      </c>
      <c r="K269" s="3">
        <f t="shared" si="86"/>
        <v>2.8098453495970378E-2</v>
      </c>
      <c r="L269" s="15" t="str">
        <f t="shared" si="87"/>
        <v>Exit Trade</v>
      </c>
      <c r="M269" s="12">
        <v>0.22431310984963324</v>
      </c>
      <c r="N269" s="15" t="str">
        <f t="shared" si="67"/>
        <v/>
      </c>
      <c r="O269" s="15" t="str">
        <f t="shared" si="68"/>
        <v>Exit Trade</v>
      </c>
      <c r="P269" s="15" t="str">
        <f t="shared" si="69"/>
        <v/>
      </c>
      <c r="Q269" s="15">
        <f t="shared" si="70"/>
        <v>1030.3</v>
      </c>
      <c r="R269" s="15" t="str">
        <f t="shared" si="71"/>
        <v/>
      </c>
      <c r="S269" s="15">
        <f t="shared" si="72"/>
        <v>1158.45</v>
      </c>
      <c r="T269" s="18" t="str">
        <f t="shared" si="73"/>
        <v/>
      </c>
      <c r="U269" s="18">
        <f t="shared" si="74"/>
        <v>7.135874877810317E-3</v>
      </c>
      <c r="V269" s="18" t="str">
        <f t="shared" si="75"/>
        <v/>
      </c>
      <c r="W269" s="18">
        <f t="shared" si="76"/>
        <v>2.4180001768190379E-2</v>
      </c>
      <c r="X269" s="18" t="str">
        <f t="shared" si="77"/>
        <v/>
      </c>
      <c r="Y269" s="18" t="str">
        <f t="shared" si="78"/>
        <v/>
      </c>
      <c r="Z269" s="18" t="str">
        <f t="shared" si="79"/>
        <v/>
      </c>
      <c r="AA269" s="18" t="str">
        <f t="shared" si="80"/>
        <v/>
      </c>
    </row>
    <row r="270" spans="1:27">
      <c r="A270" s="11">
        <v>42401</v>
      </c>
      <c r="B270" s="12">
        <v>1059.75</v>
      </c>
      <c r="C270" s="12">
        <v>1180.05</v>
      </c>
      <c r="D270" s="9">
        <f t="shared" si="88"/>
        <v>-4.6696983984553526E-2</v>
      </c>
      <c r="E270" s="9">
        <f t="shared" si="81"/>
        <v>-5.175321404881951E-2</v>
      </c>
      <c r="F270" s="9">
        <f t="shared" si="82"/>
        <v>7.6840747313272565E-3</v>
      </c>
      <c r="G270" s="9">
        <f t="shared" si="83"/>
        <v>-3.4464045903333185E-2</v>
      </c>
      <c r="H270" s="9">
        <f t="shared" si="84"/>
        <v>-6.9042382194305835E-2</v>
      </c>
      <c r="I270" s="9">
        <f t="shared" si="85"/>
        <v>0.65801417100385617</v>
      </c>
      <c r="J270" s="3">
        <f t="shared" si="86"/>
        <v>9.4299185597943435E-3</v>
      </c>
      <c r="K270" s="3">
        <f t="shared" si="86"/>
        <v>4.2372881355893663E-5</v>
      </c>
      <c r="L270" s="15" t="str">
        <f t="shared" si="87"/>
        <v/>
      </c>
      <c r="M270" s="12">
        <v>0.22431310984963324</v>
      </c>
      <c r="N270" s="15" t="str">
        <f t="shared" si="67"/>
        <v/>
      </c>
      <c r="O270" s="15" t="str">
        <f t="shared" si="68"/>
        <v>Exit Trade</v>
      </c>
      <c r="P270" s="15" t="str">
        <f t="shared" si="69"/>
        <v/>
      </c>
      <c r="Q270" s="15">
        <f t="shared" si="70"/>
        <v>1030.3</v>
      </c>
      <c r="R270" s="15" t="str">
        <f t="shared" si="71"/>
        <v/>
      </c>
      <c r="S270" s="15">
        <f t="shared" si="72"/>
        <v>1158.45</v>
      </c>
      <c r="T270" s="18" t="str">
        <f t="shared" si="73"/>
        <v/>
      </c>
      <c r="U270" s="18">
        <f t="shared" si="74"/>
        <v>7.135874877810317E-3</v>
      </c>
      <c r="V270" s="18" t="str">
        <f t="shared" si="75"/>
        <v/>
      </c>
      <c r="W270" s="18">
        <f t="shared" si="76"/>
        <v>2.4180001768190379E-2</v>
      </c>
      <c r="X270" s="18" t="str">
        <f t="shared" si="77"/>
        <v/>
      </c>
      <c r="Y270" s="18" t="str">
        <f t="shared" si="78"/>
        <v/>
      </c>
      <c r="Z270" s="18" t="str">
        <f t="shared" si="79"/>
        <v/>
      </c>
      <c r="AA270" s="18" t="str">
        <f t="shared" si="80"/>
        <v/>
      </c>
    </row>
    <row r="271" spans="1:27">
      <c r="A271" s="11">
        <v>42402</v>
      </c>
      <c r="B271" s="12">
        <v>1053.8</v>
      </c>
      <c r="C271" s="12">
        <v>1179.8</v>
      </c>
      <c r="D271" s="9">
        <f t="shared" si="88"/>
        <v>-4.9050197596359389E-2</v>
      </c>
      <c r="E271" s="9">
        <f t="shared" si="81"/>
        <v>-5.1472114483287125E-2</v>
      </c>
      <c r="F271" s="9">
        <f t="shared" si="82"/>
        <v>7.6212234439738662E-3</v>
      </c>
      <c r="G271" s="9">
        <f t="shared" si="83"/>
        <v>-3.4324361734345929E-2</v>
      </c>
      <c r="H271" s="9">
        <f t="shared" si="84"/>
        <v>-6.8619867232228321E-2</v>
      </c>
      <c r="I271" s="9">
        <f t="shared" si="85"/>
        <v>0.31778583907584496</v>
      </c>
      <c r="J271" s="3">
        <f t="shared" si="86"/>
        <v>-5.6145317291814538E-3</v>
      </c>
      <c r="K271" s="3">
        <f t="shared" si="86"/>
        <v>-2.1185542985466718E-4</v>
      </c>
      <c r="L271" s="15" t="str">
        <f t="shared" si="87"/>
        <v>Exit Trade</v>
      </c>
      <c r="M271" s="12">
        <v>0.22431310984963324</v>
      </c>
      <c r="N271" s="15" t="str">
        <f t="shared" si="67"/>
        <v/>
      </c>
      <c r="O271" s="15" t="str">
        <f t="shared" si="68"/>
        <v>Exit Trade</v>
      </c>
      <c r="P271" s="15" t="str">
        <f t="shared" si="69"/>
        <v/>
      </c>
      <c r="Q271" s="15">
        <f t="shared" si="70"/>
        <v>1030.3</v>
      </c>
      <c r="R271" s="15" t="str">
        <f t="shared" si="71"/>
        <v/>
      </c>
      <c r="S271" s="15">
        <f t="shared" si="72"/>
        <v>1158.45</v>
      </c>
      <c r="T271" s="18" t="str">
        <f t="shared" si="73"/>
        <v/>
      </c>
      <c r="U271" s="18">
        <f t="shared" si="74"/>
        <v>7.135874877810317E-3</v>
      </c>
      <c r="V271" s="18" t="str">
        <f t="shared" si="75"/>
        <v/>
      </c>
      <c r="W271" s="18">
        <f t="shared" si="76"/>
        <v>2.4180001768190379E-2</v>
      </c>
      <c r="X271" s="18" t="str">
        <f t="shared" si="77"/>
        <v/>
      </c>
      <c r="Y271" s="18" t="str">
        <f t="shared" si="78"/>
        <v/>
      </c>
      <c r="Z271" s="18" t="str">
        <f t="shared" si="79"/>
        <v/>
      </c>
      <c r="AA271" s="18" t="str">
        <f t="shared" si="80"/>
        <v/>
      </c>
    </row>
    <row r="272" spans="1:27">
      <c r="A272" s="11">
        <v>42403</v>
      </c>
      <c r="B272" s="12">
        <v>1043.8499999999999</v>
      </c>
      <c r="C272" s="12">
        <v>1160.95</v>
      </c>
      <c r="D272" s="9">
        <f t="shared" si="88"/>
        <v>-4.6175420319061793E-2</v>
      </c>
      <c r="E272" s="9">
        <f t="shared" si="81"/>
        <v>-5.1039160584610541E-2</v>
      </c>
      <c r="F272" s="9">
        <f t="shared" si="82"/>
        <v>7.5376621664342636E-3</v>
      </c>
      <c r="G272" s="9">
        <f t="shared" si="83"/>
        <v>-3.4079420710133451E-2</v>
      </c>
      <c r="H272" s="9">
        <f t="shared" si="84"/>
        <v>-6.799890045908763E-2</v>
      </c>
      <c r="I272" s="9">
        <f t="shared" si="85"/>
        <v>0.6452584578819841</v>
      </c>
      <c r="J272" s="3">
        <f t="shared" si="86"/>
        <v>-9.4420193585120944E-3</v>
      </c>
      <c r="K272" s="3">
        <f t="shared" si="86"/>
        <v>-1.5977284285472036E-2</v>
      </c>
      <c r="L272" s="15" t="str">
        <f t="shared" si="87"/>
        <v/>
      </c>
      <c r="M272" s="12">
        <v>0.22431310984963324</v>
      </c>
      <c r="N272" s="15" t="str">
        <f t="shared" ref="N272:N335" si="89">IF(M272&lt;&gt;M271,L272,"")</f>
        <v/>
      </c>
      <c r="O272" s="15" t="str">
        <f t="shared" ref="O272:O335" si="90">IF(M272&lt;&gt;M271,N272,O271)</f>
        <v>Exit Trade</v>
      </c>
      <c r="P272" s="15" t="str">
        <f t="shared" ref="P272:P335" si="91">IF(OR(N272="Enter Trade",N272="Exit Trade"),B272,"")</f>
        <v/>
      </c>
      <c r="Q272" s="15">
        <f t="shared" ref="Q272:Q335" si="92">IF(M272&lt;&gt;M271,P272,Q271)</f>
        <v>1030.3</v>
      </c>
      <c r="R272" s="15" t="str">
        <f t="shared" ref="R272:R335" si="93">IF(OR(N272="Enter Trade",N272="Exit Trade"),C272,"")</f>
        <v/>
      </c>
      <c r="S272" s="15">
        <f t="shared" ref="S272:S335" si="94">IF(M272&lt;&gt;M271,R272,S271)</f>
        <v>1158.45</v>
      </c>
      <c r="T272" s="18" t="str">
        <f t="shared" ref="T272:T335" si="95">IF(OR(N272="Enter Trade",N272="Exit Trade"),J272,"")</f>
        <v/>
      </c>
      <c r="U272" s="18">
        <f t="shared" ref="U272:U335" si="96">IF(M272&lt;&gt;M271,T272,U271)</f>
        <v>7.135874877810317E-3</v>
      </c>
      <c r="V272" s="18" t="str">
        <f t="shared" ref="V272:V335" si="97">IF(OR(N272="Enter Trade",N272="Exit Trade"),K272,"")</f>
        <v/>
      </c>
      <c r="W272" s="18">
        <f t="shared" ref="W272:W335" si="98">IF(M272&lt;&gt;M271,V272,W271)</f>
        <v>2.4180001768190379E-2</v>
      </c>
      <c r="X272" s="18" t="str">
        <f t="shared" si="77"/>
        <v/>
      </c>
      <c r="Y272" s="18" t="str">
        <f t="shared" si="78"/>
        <v/>
      </c>
      <c r="Z272" s="18" t="str">
        <f t="shared" si="79"/>
        <v/>
      </c>
      <c r="AA272" s="18" t="str">
        <f t="shared" si="80"/>
        <v/>
      </c>
    </row>
    <row r="273" spans="1:27">
      <c r="A273" s="11">
        <v>42404</v>
      </c>
      <c r="B273" s="12">
        <v>1049.2</v>
      </c>
      <c r="C273" s="12">
        <v>1168.3499999999999</v>
      </c>
      <c r="D273" s="9">
        <f t="shared" si="88"/>
        <v>-4.6714680976885227E-2</v>
      </c>
      <c r="E273" s="9">
        <f t="shared" si="81"/>
        <v>-5.0551440809376375E-2</v>
      </c>
      <c r="F273" s="9">
        <f t="shared" si="82"/>
        <v>7.3179104607779665E-3</v>
      </c>
      <c r="G273" s="9">
        <f t="shared" si="83"/>
        <v>-3.4086142272625949E-2</v>
      </c>
      <c r="H273" s="9">
        <f t="shared" si="84"/>
        <v>-6.70167393461268E-2</v>
      </c>
      <c r="I273" s="9">
        <f t="shared" si="85"/>
        <v>0.52429718196951836</v>
      </c>
      <c r="J273" s="3">
        <f t="shared" si="86"/>
        <v>5.1252574603632105E-3</v>
      </c>
      <c r="K273" s="3">
        <f t="shared" si="86"/>
        <v>6.3740901847623615E-3</v>
      </c>
      <c r="L273" s="15" t="str">
        <f t="shared" si="87"/>
        <v/>
      </c>
      <c r="M273" s="12">
        <v>0.22431310984963324</v>
      </c>
      <c r="N273" s="15" t="str">
        <f t="shared" si="89"/>
        <v/>
      </c>
      <c r="O273" s="15" t="str">
        <f t="shared" si="90"/>
        <v>Exit Trade</v>
      </c>
      <c r="P273" s="15" t="str">
        <f t="shared" si="91"/>
        <v/>
      </c>
      <c r="Q273" s="15">
        <f t="shared" si="92"/>
        <v>1030.3</v>
      </c>
      <c r="R273" s="15" t="str">
        <f t="shared" si="93"/>
        <v/>
      </c>
      <c r="S273" s="15">
        <f t="shared" si="94"/>
        <v>1158.45</v>
      </c>
      <c r="T273" s="18" t="str">
        <f t="shared" si="95"/>
        <v/>
      </c>
      <c r="U273" s="18">
        <f t="shared" si="96"/>
        <v>7.135874877810317E-3</v>
      </c>
      <c r="V273" s="18" t="str">
        <f t="shared" si="97"/>
        <v/>
      </c>
      <c r="W273" s="18">
        <f t="shared" si="98"/>
        <v>2.4180001768190379E-2</v>
      </c>
      <c r="X273" s="18" t="str">
        <f t="shared" si="77"/>
        <v/>
      </c>
      <c r="Y273" s="18" t="str">
        <f t="shared" si="78"/>
        <v/>
      </c>
      <c r="Z273" s="18" t="str">
        <f t="shared" si="79"/>
        <v/>
      </c>
      <c r="AA273" s="18" t="str">
        <f t="shared" si="80"/>
        <v/>
      </c>
    </row>
    <row r="274" spans="1:27">
      <c r="A274" s="11">
        <v>42405</v>
      </c>
      <c r="B274" s="12">
        <v>1055.25</v>
      </c>
      <c r="C274" s="12">
        <v>1182.95</v>
      </c>
      <c r="D274" s="9">
        <f t="shared" si="88"/>
        <v>-4.9611027771899595E-2</v>
      </c>
      <c r="E274" s="9">
        <f t="shared" si="81"/>
        <v>-5.0135252129524868E-2</v>
      </c>
      <c r="F274" s="9">
        <f t="shared" si="82"/>
        <v>6.9861879533141312E-3</v>
      </c>
      <c r="G274" s="9">
        <f t="shared" si="83"/>
        <v>-3.4416329234568069E-2</v>
      </c>
      <c r="H274" s="9">
        <f t="shared" si="84"/>
        <v>-6.5854175024481668E-2</v>
      </c>
      <c r="I274" s="9">
        <f t="shared" si="85"/>
        <v>7.5037253668016488E-2</v>
      </c>
      <c r="J274" s="3">
        <f t="shared" si="86"/>
        <v>5.7662981319099834E-3</v>
      </c>
      <c r="K274" s="3">
        <f t="shared" si="86"/>
        <v>1.2496255402918764E-2</v>
      </c>
      <c r="L274" s="15" t="str">
        <f t="shared" si="87"/>
        <v>Exit Trade</v>
      </c>
      <c r="M274" s="12">
        <v>0.22431310984963324</v>
      </c>
      <c r="N274" s="15" t="str">
        <f t="shared" si="89"/>
        <v/>
      </c>
      <c r="O274" s="15" t="str">
        <f t="shared" si="90"/>
        <v>Exit Trade</v>
      </c>
      <c r="P274" s="15" t="str">
        <f t="shared" si="91"/>
        <v/>
      </c>
      <c r="Q274" s="15">
        <f t="shared" si="92"/>
        <v>1030.3</v>
      </c>
      <c r="R274" s="15" t="str">
        <f t="shared" si="93"/>
        <v/>
      </c>
      <c r="S274" s="15">
        <f t="shared" si="94"/>
        <v>1158.45</v>
      </c>
      <c r="T274" s="18" t="str">
        <f t="shared" si="95"/>
        <v/>
      </c>
      <c r="U274" s="18">
        <f t="shared" si="96"/>
        <v>7.135874877810317E-3</v>
      </c>
      <c r="V274" s="18" t="str">
        <f t="shared" si="97"/>
        <v/>
      </c>
      <c r="W274" s="18">
        <f t="shared" si="98"/>
        <v>2.4180001768190379E-2</v>
      </c>
      <c r="X274" s="18" t="str">
        <f t="shared" si="77"/>
        <v/>
      </c>
      <c r="Y274" s="18" t="str">
        <f t="shared" si="78"/>
        <v/>
      </c>
      <c r="Z274" s="18" t="str">
        <f t="shared" si="79"/>
        <v/>
      </c>
      <c r="AA274" s="18" t="str">
        <f t="shared" si="80"/>
        <v/>
      </c>
    </row>
    <row r="275" spans="1:27">
      <c r="A275" s="11">
        <v>42408</v>
      </c>
      <c r="B275" s="12">
        <v>1035.8499999999999</v>
      </c>
      <c r="C275" s="12">
        <v>1164.0999999999999</v>
      </c>
      <c r="D275" s="9">
        <f t="shared" si="88"/>
        <v>-5.0693418852338322E-2</v>
      </c>
      <c r="E275" s="9">
        <f t="shared" si="81"/>
        <v>-4.9866968998643998E-2</v>
      </c>
      <c r="F275" s="9">
        <f t="shared" si="82"/>
        <v>6.7962350349590594E-3</v>
      </c>
      <c r="G275" s="9">
        <f t="shared" si="83"/>
        <v>-3.4575440169986114E-2</v>
      </c>
      <c r="H275" s="9">
        <f t="shared" si="84"/>
        <v>-6.5158497827301876E-2</v>
      </c>
      <c r="I275" s="9">
        <f t="shared" si="85"/>
        <v>-0.12160407187849737</v>
      </c>
      <c r="J275" s="3">
        <f t="shared" si="86"/>
        <v>-1.8384269130537874E-2</v>
      </c>
      <c r="K275" s="3">
        <f t="shared" si="86"/>
        <v>-1.5934739422629979E-2</v>
      </c>
      <c r="L275" s="15" t="str">
        <f t="shared" si="87"/>
        <v>Exit Trade</v>
      </c>
      <c r="M275" s="12">
        <v>0.22431310984963324</v>
      </c>
      <c r="N275" s="15" t="str">
        <f t="shared" si="89"/>
        <v/>
      </c>
      <c r="O275" s="15" t="str">
        <f t="shared" si="90"/>
        <v>Exit Trade</v>
      </c>
      <c r="P275" s="15" t="str">
        <f t="shared" si="91"/>
        <v/>
      </c>
      <c r="Q275" s="15">
        <f t="shared" si="92"/>
        <v>1030.3</v>
      </c>
      <c r="R275" s="15" t="str">
        <f t="shared" si="93"/>
        <v/>
      </c>
      <c r="S275" s="15">
        <f t="shared" si="94"/>
        <v>1158.45</v>
      </c>
      <c r="T275" s="18" t="str">
        <f t="shared" si="95"/>
        <v/>
      </c>
      <c r="U275" s="18">
        <f t="shared" si="96"/>
        <v>7.135874877810317E-3</v>
      </c>
      <c r="V275" s="18" t="str">
        <f t="shared" si="97"/>
        <v/>
      </c>
      <c r="W275" s="18">
        <f t="shared" si="98"/>
        <v>2.4180001768190379E-2</v>
      </c>
      <c r="X275" s="18" t="str">
        <f t="shared" si="77"/>
        <v/>
      </c>
      <c r="Y275" s="18" t="str">
        <f t="shared" si="78"/>
        <v/>
      </c>
      <c r="Z275" s="18" t="str">
        <f t="shared" si="79"/>
        <v/>
      </c>
      <c r="AA275" s="18" t="str">
        <f t="shared" si="80"/>
        <v/>
      </c>
    </row>
    <row r="276" spans="1:27">
      <c r="A276" s="11">
        <v>42409</v>
      </c>
      <c r="B276" s="12">
        <v>1026.05</v>
      </c>
      <c r="C276" s="12">
        <v>1159.9000000000001</v>
      </c>
      <c r="D276" s="9">
        <f t="shared" si="88"/>
        <v>-5.3252023725046504E-2</v>
      </c>
      <c r="E276" s="9">
        <f t="shared" si="81"/>
        <v>-4.9750100942777285E-2</v>
      </c>
      <c r="F276" s="9">
        <f t="shared" si="82"/>
        <v>6.7031571317649179E-3</v>
      </c>
      <c r="G276" s="9">
        <f t="shared" si="83"/>
        <v>-3.4667997396306216E-2</v>
      </c>
      <c r="H276" s="9">
        <f t="shared" si="84"/>
        <v>-6.4832204489248355E-2</v>
      </c>
      <c r="I276" s="9">
        <f t="shared" si="85"/>
        <v>-0.52242886649252318</v>
      </c>
      <c r="J276" s="3">
        <f t="shared" si="86"/>
        <v>-9.4608292706472516E-3</v>
      </c>
      <c r="K276" s="3">
        <f t="shared" si="86"/>
        <v>-3.6079374624171621E-3</v>
      </c>
      <c r="L276" s="15" t="str">
        <f t="shared" si="87"/>
        <v/>
      </c>
      <c r="M276" s="12">
        <v>0.22431310984963324</v>
      </c>
      <c r="N276" s="15" t="str">
        <f t="shared" si="89"/>
        <v/>
      </c>
      <c r="O276" s="15" t="str">
        <f t="shared" si="90"/>
        <v>Exit Trade</v>
      </c>
      <c r="P276" s="15" t="str">
        <f t="shared" si="91"/>
        <v/>
      </c>
      <c r="Q276" s="15">
        <f t="shared" si="92"/>
        <v>1030.3</v>
      </c>
      <c r="R276" s="15" t="str">
        <f t="shared" si="93"/>
        <v/>
      </c>
      <c r="S276" s="15">
        <f t="shared" si="94"/>
        <v>1158.45</v>
      </c>
      <c r="T276" s="18" t="str">
        <f t="shared" si="95"/>
        <v/>
      </c>
      <c r="U276" s="18">
        <f t="shared" si="96"/>
        <v>7.135874877810317E-3</v>
      </c>
      <c r="V276" s="18" t="str">
        <f t="shared" si="97"/>
        <v/>
      </c>
      <c r="W276" s="18">
        <f t="shared" si="98"/>
        <v>2.4180001768190379E-2</v>
      </c>
      <c r="X276" s="18" t="str">
        <f t="shared" si="77"/>
        <v/>
      </c>
      <c r="Y276" s="18" t="str">
        <f t="shared" si="78"/>
        <v/>
      </c>
      <c r="Z276" s="18" t="str">
        <f t="shared" si="79"/>
        <v/>
      </c>
      <c r="AA276" s="18" t="str">
        <f t="shared" si="80"/>
        <v/>
      </c>
    </row>
    <row r="277" spans="1:27">
      <c r="A277" s="11">
        <v>42410</v>
      </c>
      <c r="B277" s="12">
        <v>1012.95</v>
      </c>
      <c r="C277" s="12">
        <v>1116.55</v>
      </c>
      <c r="D277" s="9">
        <f t="shared" si="88"/>
        <v>-4.2290167120519674E-2</v>
      </c>
      <c r="E277" s="9">
        <f t="shared" si="81"/>
        <v>-4.9199036108883223E-2</v>
      </c>
      <c r="F277" s="9">
        <f t="shared" si="82"/>
        <v>6.6105354847116361E-3</v>
      </c>
      <c r="G277" s="9">
        <f t="shared" si="83"/>
        <v>-3.4325331268282043E-2</v>
      </c>
      <c r="H277" s="9">
        <f t="shared" si="84"/>
        <v>-6.4072740949484397E-2</v>
      </c>
      <c r="I277" s="9">
        <f t="shared" si="85"/>
        <v>1.0451300056314465</v>
      </c>
      <c r="J277" s="3">
        <f t="shared" si="86"/>
        <v>-1.2767408995662892E-2</v>
      </c>
      <c r="K277" s="3">
        <f t="shared" si="86"/>
        <v>-3.7373911544098741E-2</v>
      </c>
      <c r="L277" s="15" t="str">
        <f t="shared" si="87"/>
        <v/>
      </c>
      <c r="M277" s="12">
        <v>0.22431310984963324</v>
      </c>
      <c r="N277" s="15" t="str">
        <f t="shared" si="89"/>
        <v/>
      </c>
      <c r="O277" s="15" t="str">
        <f t="shared" si="90"/>
        <v>Exit Trade</v>
      </c>
      <c r="P277" s="15" t="str">
        <f t="shared" si="91"/>
        <v/>
      </c>
      <c r="Q277" s="15">
        <f t="shared" si="92"/>
        <v>1030.3</v>
      </c>
      <c r="R277" s="15" t="str">
        <f t="shared" si="93"/>
        <v/>
      </c>
      <c r="S277" s="15">
        <f t="shared" si="94"/>
        <v>1158.45</v>
      </c>
      <c r="T277" s="18" t="str">
        <f t="shared" si="95"/>
        <v/>
      </c>
      <c r="U277" s="18">
        <f t="shared" si="96"/>
        <v>7.135874877810317E-3</v>
      </c>
      <c r="V277" s="18" t="str">
        <f t="shared" si="97"/>
        <v/>
      </c>
      <c r="W277" s="18">
        <f t="shared" si="98"/>
        <v>2.4180001768190379E-2</v>
      </c>
      <c r="X277" s="18" t="str">
        <f t="shared" si="77"/>
        <v/>
      </c>
      <c r="Y277" s="18" t="str">
        <f t="shared" si="78"/>
        <v/>
      </c>
      <c r="Z277" s="18" t="str">
        <f t="shared" si="79"/>
        <v/>
      </c>
      <c r="AA277" s="18" t="str">
        <f t="shared" si="80"/>
        <v/>
      </c>
    </row>
    <row r="278" spans="1:27">
      <c r="A278" s="11">
        <v>42411</v>
      </c>
      <c r="B278" s="12">
        <v>975.3</v>
      </c>
      <c r="C278" s="12">
        <v>1066.6500000000001</v>
      </c>
      <c r="D278" s="9">
        <f t="shared" si="88"/>
        <v>-3.8883713480159718E-2</v>
      </c>
      <c r="E278" s="9">
        <f t="shared" si="81"/>
        <v>-4.8492360258136413E-2</v>
      </c>
      <c r="F278" s="9">
        <f t="shared" si="82"/>
        <v>6.539582822137977E-3</v>
      </c>
      <c r="G278" s="9">
        <f t="shared" si="83"/>
        <v>-3.3778298908325968E-2</v>
      </c>
      <c r="H278" s="9">
        <f t="shared" si="84"/>
        <v>-6.3206421607946858E-2</v>
      </c>
      <c r="I278" s="9">
        <f t="shared" si="85"/>
        <v>1.4693057706141801</v>
      </c>
      <c r="J278" s="3">
        <f t="shared" si="86"/>
        <v>-3.7168665778172752E-2</v>
      </c>
      <c r="K278" s="3">
        <f t="shared" si="86"/>
        <v>-4.4691236397832491E-2</v>
      </c>
      <c r="L278" s="15" t="str">
        <f t="shared" si="87"/>
        <v>Enter Trade</v>
      </c>
      <c r="M278" s="12">
        <v>1.4693057706141801</v>
      </c>
      <c r="N278" s="15" t="str">
        <f t="shared" si="89"/>
        <v>Enter Trade</v>
      </c>
      <c r="O278" s="15" t="str">
        <f t="shared" si="90"/>
        <v>Enter Trade</v>
      </c>
      <c r="P278" s="15">
        <f t="shared" si="91"/>
        <v>975.3</v>
      </c>
      <c r="Q278" s="15">
        <f t="shared" si="92"/>
        <v>975.3</v>
      </c>
      <c r="R278" s="15">
        <f t="shared" si="93"/>
        <v>1066.6500000000001</v>
      </c>
      <c r="S278" s="15">
        <f t="shared" si="94"/>
        <v>1066.6500000000001</v>
      </c>
      <c r="T278" s="18">
        <f t="shared" si="95"/>
        <v>-3.7168665778172752E-2</v>
      </c>
      <c r="U278" s="18">
        <f t="shared" si="96"/>
        <v>-3.7168665778172752E-2</v>
      </c>
      <c r="V278" s="18">
        <f t="shared" si="97"/>
        <v>-4.4691236397832491E-2</v>
      </c>
      <c r="W278" s="18">
        <f t="shared" si="98"/>
        <v>-4.4691236397832491E-2</v>
      </c>
      <c r="X278" s="18" t="str">
        <f t="shared" si="77"/>
        <v/>
      </c>
      <c r="Y278" s="18" t="str">
        <f t="shared" si="78"/>
        <v/>
      </c>
      <c r="Z278" s="18" t="str">
        <f t="shared" si="79"/>
        <v/>
      </c>
      <c r="AA278" s="18" t="str">
        <f t="shared" si="80"/>
        <v/>
      </c>
    </row>
    <row r="279" spans="1:27">
      <c r="A279" s="11">
        <v>42412</v>
      </c>
      <c r="B279" s="12">
        <v>971.4</v>
      </c>
      <c r="C279" s="12">
        <v>1083.75</v>
      </c>
      <c r="D279" s="9">
        <f t="shared" si="88"/>
        <v>-4.7531011347249345E-2</v>
      </c>
      <c r="E279" s="9">
        <f t="shared" si="81"/>
        <v>-4.7830937142438433E-2</v>
      </c>
      <c r="F279" s="9">
        <f t="shared" si="82"/>
        <v>5.4819854329780249E-3</v>
      </c>
      <c r="G279" s="9">
        <f t="shared" si="83"/>
        <v>-3.5496469918237877E-2</v>
      </c>
      <c r="H279" s="9">
        <f t="shared" si="84"/>
        <v>-6.0165404366638989E-2</v>
      </c>
      <c r="I279" s="9">
        <f t="shared" si="85"/>
        <v>5.471116238011535E-2</v>
      </c>
      <c r="J279" s="3">
        <f t="shared" si="86"/>
        <v>-3.9987696093509457E-3</v>
      </c>
      <c r="K279" s="3">
        <f t="shared" si="86"/>
        <v>1.6031500492195105E-2</v>
      </c>
      <c r="L279" s="15" t="str">
        <f t="shared" si="87"/>
        <v>Exit Trade</v>
      </c>
      <c r="M279" s="12">
        <v>5.471116238011535E-2</v>
      </c>
      <c r="N279" s="15" t="str">
        <f t="shared" si="89"/>
        <v>Exit Trade</v>
      </c>
      <c r="O279" s="15" t="str">
        <f t="shared" si="90"/>
        <v>Exit Trade</v>
      </c>
      <c r="P279" s="15">
        <f t="shared" si="91"/>
        <v>971.4</v>
      </c>
      <c r="Q279" s="15">
        <f t="shared" si="92"/>
        <v>971.4</v>
      </c>
      <c r="R279" s="15">
        <f t="shared" si="93"/>
        <v>1083.75</v>
      </c>
      <c r="S279" s="15">
        <f t="shared" si="94"/>
        <v>1083.75</v>
      </c>
      <c r="T279" s="18">
        <f t="shared" si="95"/>
        <v>-3.9987696093509457E-3</v>
      </c>
      <c r="U279" s="18">
        <f t="shared" si="96"/>
        <v>-3.9987696093509457E-3</v>
      </c>
      <c r="V279" s="18">
        <f t="shared" si="97"/>
        <v>1.6031500492195105E-2</v>
      </c>
      <c r="W279" s="18">
        <f t="shared" si="98"/>
        <v>1.6031500492195105E-2</v>
      </c>
      <c r="X279" s="18">
        <f t="shared" si="77"/>
        <v>3.9987696093509717E-3</v>
      </c>
      <c r="Y279" s="18">
        <f t="shared" si="78"/>
        <v>1.603150049219515E-2</v>
      </c>
      <c r="Z279" s="18">
        <f t="shared" si="79"/>
        <v>2.0030270101546122E-2</v>
      </c>
      <c r="AA279" s="18">
        <f t="shared" si="80"/>
        <v>1.0015135050773061E-2</v>
      </c>
    </row>
    <row r="280" spans="1:27">
      <c r="A280" s="11">
        <v>42415</v>
      </c>
      <c r="B280" s="12">
        <v>973.6</v>
      </c>
      <c r="C280" s="12">
        <v>1080.45</v>
      </c>
      <c r="D280" s="9">
        <f t="shared" si="88"/>
        <v>-4.5224108610362412E-2</v>
      </c>
      <c r="E280" s="9">
        <f t="shared" si="81"/>
        <v>-4.7241480860221459E-2</v>
      </c>
      <c r="F280" s="9">
        <f t="shared" si="82"/>
        <v>4.6998637272536595E-3</v>
      </c>
      <c r="G280" s="9">
        <f t="shared" si="83"/>
        <v>-3.6666787473900724E-2</v>
      </c>
      <c r="H280" s="9">
        <f t="shared" si="84"/>
        <v>-5.7816174246542194E-2</v>
      </c>
      <c r="I280" s="9">
        <f t="shared" si="85"/>
        <v>0.42924058375579482</v>
      </c>
      <c r="J280" s="3">
        <f t="shared" si="86"/>
        <v>2.2647724933086734E-3</v>
      </c>
      <c r="K280" s="3">
        <f t="shared" si="86"/>
        <v>-3.0449826989618956E-3</v>
      </c>
      <c r="L280" s="15" t="str">
        <f t="shared" si="87"/>
        <v>Exit Trade</v>
      </c>
      <c r="M280" s="12">
        <v>5.471116238011535E-2</v>
      </c>
      <c r="N280" s="15" t="str">
        <f t="shared" si="89"/>
        <v/>
      </c>
      <c r="O280" s="15" t="str">
        <f t="shared" si="90"/>
        <v>Exit Trade</v>
      </c>
      <c r="P280" s="15" t="str">
        <f t="shared" si="91"/>
        <v/>
      </c>
      <c r="Q280" s="15">
        <f t="shared" si="92"/>
        <v>971.4</v>
      </c>
      <c r="R280" s="15" t="str">
        <f t="shared" si="93"/>
        <v/>
      </c>
      <c r="S280" s="15">
        <f t="shared" si="94"/>
        <v>1083.75</v>
      </c>
      <c r="T280" s="18" t="str">
        <f t="shared" si="95"/>
        <v/>
      </c>
      <c r="U280" s="18">
        <f t="shared" si="96"/>
        <v>-3.9987696093509457E-3</v>
      </c>
      <c r="V280" s="18" t="str">
        <f t="shared" si="97"/>
        <v/>
      </c>
      <c r="W280" s="18">
        <f t="shared" si="98"/>
        <v>1.6031500492195105E-2</v>
      </c>
      <c r="X280" s="18" t="str">
        <f t="shared" si="77"/>
        <v/>
      </c>
      <c r="Y280" s="18" t="str">
        <f t="shared" si="78"/>
        <v/>
      </c>
      <c r="Z280" s="18" t="str">
        <f t="shared" si="79"/>
        <v/>
      </c>
      <c r="AA280" s="18" t="str">
        <f t="shared" si="80"/>
        <v/>
      </c>
    </row>
    <row r="281" spans="1:27">
      <c r="A281" s="11">
        <v>42416</v>
      </c>
      <c r="B281" s="12">
        <v>973.45</v>
      </c>
      <c r="C281" s="12">
        <v>1077.1500000000001</v>
      </c>
      <c r="D281" s="9">
        <f t="shared" si="88"/>
        <v>-4.3962536328197584E-2</v>
      </c>
      <c r="E281" s="9">
        <f t="shared" si="81"/>
        <v>-4.6853670857083987E-2</v>
      </c>
      <c r="F281" s="9">
        <f t="shared" si="82"/>
        <v>4.4605568900308677E-3</v>
      </c>
      <c r="G281" s="9">
        <f t="shared" si="83"/>
        <v>-3.6817417854514534E-2</v>
      </c>
      <c r="H281" s="9">
        <f t="shared" si="84"/>
        <v>-5.6889923859653441E-2</v>
      </c>
      <c r="I281" s="9">
        <f t="shared" si="85"/>
        <v>0.64815551066010424</v>
      </c>
      <c r="J281" s="3">
        <f t="shared" si="86"/>
        <v>-1.5406737880030533E-4</v>
      </c>
      <c r="K281" s="3">
        <f t="shared" si="86"/>
        <v>-3.0542829376648197E-3</v>
      </c>
      <c r="L281" s="15" t="str">
        <f t="shared" si="87"/>
        <v/>
      </c>
      <c r="M281" s="12">
        <v>5.471116238011535E-2</v>
      </c>
      <c r="N281" s="15" t="str">
        <f t="shared" si="89"/>
        <v/>
      </c>
      <c r="O281" s="15" t="str">
        <f t="shared" si="90"/>
        <v>Exit Trade</v>
      </c>
      <c r="P281" s="15" t="str">
        <f t="shared" si="91"/>
        <v/>
      </c>
      <c r="Q281" s="15">
        <f t="shared" si="92"/>
        <v>971.4</v>
      </c>
      <c r="R281" s="15" t="str">
        <f t="shared" si="93"/>
        <v/>
      </c>
      <c r="S281" s="15">
        <f t="shared" si="94"/>
        <v>1083.75</v>
      </c>
      <c r="T281" s="18" t="str">
        <f t="shared" si="95"/>
        <v/>
      </c>
      <c r="U281" s="18">
        <f t="shared" si="96"/>
        <v>-3.9987696093509457E-3</v>
      </c>
      <c r="V281" s="18" t="str">
        <f t="shared" si="97"/>
        <v/>
      </c>
      <c r="W281" s="18">
        <f t="shared" si="98"/>
        <v>1.6031500492195105E-2</v>
      </c>
      <c r="X281" s="18" t="str">
        <f t="shared" ref="X281:X344" si="99">IF(AND(O280="Enter Trade",O281="Exit Trade",U280&gt;W280),1-Q281/Q280,IF(AND(O280="Enter Trade",O281="Exit Trade",U280&lt;W280),Q281/Q280-1,""))</f>
        <v/>
      </c>
      <c r="Y281" s="18" t="str">
        <f t="shared" ref="Y281:Y344" si="100">IF(AND(O280="Enter Trade",O281="Exit Trade",U280&gt;W280),S281/S280-1,IF(AND(O280="Enter Trade",O281="Exit Trade",U280&lt;W280),1-S281/S280,""))</f>
        <v/>
      </c>
      <c r="Z281" s="18" t="str">
        <f t="shared" ref="Z281:Z344" si="101">IF(AND(X281&lt;&gt;"",Y281&lt;&gt;""),(X281+Y281),"")</f>
        <v/>
      </c>
      <c r="AA281" s="18" t="str">
        <f t="shared" ref="AA281:AA344" si="102">IF(AND(X281&lt;&gt;"",Y281&lt;&gt;""),(X281+Y281)/2,"")</f>
        <v/>
      </c>
    </row>
    <row r="282" spans="1:27">
      <c r="A282" s="11">
        <v>42417</v>
      </c>
      <c r="B282" s="12">
        <v>974.9</v>
      </c>
      <c r="C282" s="12">
        <v>1076.3</v>
      </c>
      <c r="D282" s="9">
        <f t="shared" si="88"/>
        <v>-4.2973269885267409E-2</v>
      </c>
      <c r="E282" s="9">
        <f t="shared" si="81"/>
        <v>-4.6410049778393546E-2</v>
      </c>
      <c r="F282" s="9">
        <f t="shared" si="82"/>
        <v>4.1408912918747447E-3</v>
      </c>
      <c r="G282" s="9">
        <f t="shared" si="83"/>
        <v>-3.709304437167537E-2</v>
      </c>
      <c r="H282" s="9">
        <f t="shared" si="84"/>
        <v>-5.5727055185111722E-2</v>
      </c>
      <c r="I282" s="9">
        <f t="shared" si="85"/>
        <v>0.82996139016491077</v>
      </c>
      <c r="J282" s="3">
        <f t="shared" si="86"/>
        <v>1.4895474857465013E-3</v>
      </c>
      <c r="K282" s="3">
        <f t="shared" si="86"/>
        <v>-7.8911943554763617E-4</v>
      </c>
      <c r="L282" s="15" t="str">
        <f t="shared" si="87"/>
        <v/>
      </c>
      <c r="M282" s="12">
        <v>5.471116238011535E-2</v>
      </c>
      <c r="N282" s="15" t="str">
        <f t="shared" si="89"/>
        <v/>
      </c>
      <c r="O282" s="15" t="str">
        <f t="shared" si="90"/>
        <v>Exit Trade</v>
      </c>
      <c r="P282" s="15" t="str">
        <f t="shared" si="91"/>
        <v/>
      </c>
      <c r="Q282" s="15">
        <f t="shared" si="92"/>
        <v>971.4</v>
      </c>
      <c r="R282" s="15" t="str">
        <f t="shared" si="93"/>
        <v/>
      </c>
      <c r="S282" s="15">
        <f t="shared" si="94"/>
        <v>1083.75</v>
      </c>
      <c r="T282" s="18" t="str">
        <f t="shared" si="95"/>
        <v/>
      </c>
      <c r="U282" s="18">
        <f t="shared" si="96"/>
        <v>-3.9987696093509457E-3</v>
      </c>
      <c r="V282" s="18" t="str">
        <f t="shared" si="97"/>
        <v/>
      </c>
      <c r="W282" s="18">
        <f t="shared" si="98"/>
        <v>1.6031500492195105E-2</v>
      </c>
      <c r="X282" s="18" t="str">
        <f t="shared" si="99"/>
        <v/>
      </c>
      <c r="Y282" s="18" t="str">
        <f t="shared" si="100"/>
        <v/>
      </c>
      <c r="Z282" s="18" t="str">
        <f t="shared" si="101"/>
        <v/>
      </c>
      <c r="AA282" s="18" t="str">
        <f t="shared" si="102"/>
        <v/>
      </c>
    </row>
    <row r="283" spans="1:27">
      <c r="A283" s="11">
        <v>42418</v>
      </c>
      <c r="B283" s="12">
        <v>989.45</v>
      </c>
      <c r="C283" s="12">
        <v>1069.0999999999999</v>
      </c>
      <c r="D283" s="9">
        <f t="shared" si="88"/>
        <v>-3.3624476706686335E-2</v>
      </c>
      <c r="E283" s="9">
        <f t="shared" si="81"/>
        <v>-4.5719901236374066E-2</v>
      </c>
      <c r="F283" s="9">
        <f t="shared" si="82"/>
        <v>4.486514112445209E-3</v>
      </c>
      <c r="G283" s="9">
        <f t="shared" si="83"/>
        <v>-3.5625244483372343E-2</v>
      </c>
      <c r="H283" s="9">
        <f t="shared" si="84"/>
        <v>-5.581455798937579E-2</v>
      </c>
      <c r="I283" s="9">
        <f t="shared" si="85"/>
        <v>2.6959515174901716</v>
      </c>
      <c r="J283" s="3">
        <f t="shared" si="86"/>
        <v>1.4924607652066949E-2</v>
      </c>
      <c r="K283" s="3">
        <f t="shared" si="86"/>
        <v>-6.6895846882839786E-3</v>
      </c>
      <c r="L283" s="15" t="str">
        <f t="shared" si="87"/>
        <v>Enter Trade</v>
      </c>
      <c r="M283" s="12">
        <v>2.6959515174901716</v>
      </c>
      <c r="N283" s="15" t="str">
        <f t="shared" si="89"/>
        <v>Enter Trade</v>
      </c>
      <c r="O283" s="15" t="str">
        <f t="shared" si="90"/>
        <v>Enter Trade</v>
      </c>
      <c r="P283" s="15">
        <f t="shared" si="91"/>
        <v>989.45</v>
      </c>
      <c r="Q283" s="15">
        <f t="shared" si="92"/>
        <v>989.45</v>
      </c>
      <c r="R283" s="15">
        <f t="shared" si="93"/>
        <v>1069.0999999999999</v>
      </c>
      <c r="S283" s="15">
        <f t="shared" si="94"/>
        <v>1069.0999999999999</v>
      </c>
      <c r="T283" s="18">
        <f t="shared" si="95"/>
        <v>1.4924607652066949E-2</v>
      </c>
      <c r="U283" s="18">
        <f t="shared" si="96"/>
        <v>1.4924607652066949E-2</v>
      </c>
      <c r="V283" s="18">
        <f t="shared" si="97"/>
        <v>-6.6895846882839786E-3</v>
      </c>
      <c r="W283" s="18">
        <f t="shared" si="98"/>
        <v>-6.6895846882839786E-3</v>
      </c>
      <c r="X283" s="18" t="str">
        <f t="shared" si="99"/>
        <v/>
      </c>
      <c r="Y283" s="18" t="str">
        <f t="shared" si="100"/>
        <v/>
      </c>
      <c r="Z283" s="18" t="str">
        <f t="shared" si="101"/>
        <v/>
      </c>
      <c r="AA283" s="18" t="str">
        <f t="shared" si="102"/>
        <v/>
      </c>
    </row>
    <row r="284" spans="1:27">
      <c r="A284" s="11">
        <v>42419</v>
      </c>
      <c r="B284" s="12">
        <v>989.3</v>
      </c>
      <c r="C284" s="12">
        <v>1060.8499999999999</v>
      </c>
      <c r="D284" s="9">
        <f t="shared" si="88"/>
        <v>-3.032597164048827E-2</v>
      </c>
      <c r="E284" s="9">
        <f t="shared" si="81"/>
        <v>-4.5132987905408074E-2</v>
      </c>
      <c r="F284" s="9">
        <f t="shared" si="82"/>
        <v>5.2701994246752209E-3</v>
      </c>
      <c r="G284" s="9">
        <f t="shared" si="83"/>
        <v>-3.3275039199888827E-2</v>
      </c>
      <c r="H284" s="9">
        <f t="shared" si="84"/>
        <v>-5.6990936610927322E-2</v>
      </c>
      <c r="I284" s="9">
        <f t="shared" si="85"/>
        <v>2.8095741871916537</v>
      </c>
      <c r="J284" s="3">
        <f t="shared" si="86"/>
        <v>-1.5159937338934856E-4</v>
      </c>
      <c r="K284" s="3">
        <f t="shared" si="86"/>
        <v>-7.7167711158918724E-3</v>
      </c>
      <c r="L284" s="15" t="str">
        <f t="shared" si="87"/>
        <v>Enter Trade</v>
      </c>
      <c r="M284" s="12">
        <v>2.6959515174901716</v>
      </c>
      <c r="N284" s="15" t="str">
        <f t="shared" si="89"/>
        <v/>
      </c>
      <c r="O284" s="15" t="str">
        <f t="shared" si="90"/>
        <v>Enter Trade</v>
      </c>
      <c r="P284" s="15" t="str">
        <f t="shared" si="91"/>
        <v/>
      </c>
      <c r="Q284" s="15">
        <f t="shared" si="92"/>
        <v>989.45</v>
      </c>
      <c r="R284" s="15" t="str">
        <f t="shared" si="93"/>
        <v/>
      </c>
      <c r="S284" s="15">
        <f t="shared" si="94"/>
        <v>1069.0999999999999</v>
      </c>
      <c r="T284" s="18" t="str">
        <f t="shared" si="95"/>
        <v/>
      </c>
      <c r="U284" s="18">
        <f t="shared" si="96"/>
        <v>1.4924607652066949E-2</v>
      </c>
      <c r="V284" s="18" t="str">
        <f t="shared" si="97"/>
        <v/>
      </c>
      <c r="W284" s="18">
        <f t="shared" si="98"/>
        <v>-6.6895846882839786E-3</v>
      </c>
      <c r="X284" s="18" t="str">
        <f t="shared" si="99"/>
        <v/>
      </c>
      <c r="Y284" s="18" t="str">
        <f t="shared" si="100"/>
        <v/>
      </c>
      <c r="Z284" s="18" t="str">
        <f t="shared" si="101"/>
        <v/>
      </c>
      <c r="AA284" s="18" t="str">
        <f t="shared" si="102"/>
        <v/>
      </c>
    </row>
    <row r="285" spans="1:27">
      <c r="A285" s="11">
        <v>42422</v>
      </c>
      <c r="B285" s="12">
        <v>988.75</v>
      </c>
      <c r="C285" s="12">
        <v>1058.4000000000001</v>
      </c>
      <c r="D285" s="9">
        <f t="shared" si="88"/>
        <v>-2.9563334673711621E-2</v>
      </c>
      <c r="E285" s="9">
        <f t="shared" si="81"/>
        <v>-4.4666818383194404E-2</v>
      </c>
      <c r="F285" s="9">
        <f t="shared" si="82"/>
        <v>5.9852084456042919E-3</v>
      </c>
      <c r="G285" s="9">
        <f t="shared" si="83"/>
        <v>-3.1200099380584746E-2</v>
      </c>
      <c r="H285" s="9">
        <f t="shared" si="84"/>
        <v>-5.8133537385804061E-2</v>
      </c>
      <c r="I285" s="9">
        <f t="shared" si="85"/>
        <v>2.5234682879884014</v>
      </c>
      <c r="J285" s="3">
        <f t="shared" si="86"/>
        <v>-5.5594865056095679E-4</v>
      </c>
      <c r="K285" s="3">
        <f t="shared" si="86"/>
        <v>-2.3094688221707294E-3</v>
      </c>
      <c r="L285" s="15" t="str">
        <f t="shared" si="87"/>
        <v>Enter Trade</v>
      </c>
      <c r="M285" s="12">
        <v>2.6959515174901716</v>
      </c>
      <c r="N285" s="15" t="str">
        <f t="shared" si="89"/>
        <v/>
      </c>
      <c r="O285" s="15" t="str">
        <f t="shared" si="90"/>
        <v>Enter Trade</v>
      </c>
      <c r="P285" s="15" t="str">
        <f t="shared" si="91"/>
        <v/>
      </c>
      <c r="Q285" s="15">
        <f t="shared" si="92"/>
        <v>989.45</v>
      </c>
      <c r="R285" s="15" t="str">
        <f t="shared" si="93"/>
        <v/>
      </c>
      <c r="S285" s="15">
        <f t="shared" si="94"/>
        <v>1069.0999999999999</v>
      </c>
      <c r="T285" s="18" t="str">
        <f t="shared" si="95"/>
        <v/>
      </c>
      <c r="U285" s="18">
        <f t="shared" si="96"/>
        <v>1.4924607652066949E-2</v>
      </c>
      <c r="V285" s="18" t="str">
        <f t="shared" si="97"/>
        <v/>
      </c>
      <c r="W285" s="18">
        <f t="shared" si="98"/>
        <v>-6.6895846882839786E-3</v>
      </c>
      <c r="X285" s="18" t="str">
        <f t="shared" si="99"/>
        <v/>
      </c>
      <c r="Y285" s="18" t="str">
        <f t="shared" si="100"/>
        <v/>
      </c>
      <c r="Z285" s="18" t="str">
        <f t="shared" si="101"/>
        <v/>
      </c>
      <c r="AA285" s="18" t="str">
        <f t="shared" si="102"/>
        <v/>
      </c>
    </row>
    <row r="286" spans="1:27">
      <c r="A286" s="11">
        <v>42423</v>
      </c>
      <c r="B286" s="12">
        <v>970.05</v>
      </c>
      <c r="C286" s="12">
        <v>1051.0999999999999</v>
      </c>
      <c r="D286" s="9">
        <f t="shared" si="88"/>
        <v>-3.4849916084645091E-2</v>
      </c>
      <c r="E286" s="9">
        <f t="shared" si="81"/>
        <v>-4.4484948269574213E-2</v>
      </c>
      <c r="F286" s="9">
        <f t="shared" si="82"/>
        <v>6.201283475652266E-3</v>
      </c>
      <c r="G286" s="9">
        <f t="shared" si="83"/>
        <v>-3.0532060449356614E-2</v>
      </c>
      <c r="H286" s="9">
        <f t="shared" si="84"/>
        <v>-5.8437836089791813E-2</v>
      </c>
      <c r="I286" s="9">
        <f t="shared" si="85"/>
        <v>1.5537158110508222</v>
      </c>
      <c r="J286" s="3">
        <f t="shared" si="86"/>
        <v>-1.8912768647281968E-2</v>
      </c>
      <c r="K286" s="3">
        <f t="shared" si="86"/>
        <v>-6.8972033257749255E-3</v>
      </c>
      <c r="L286" s="15" t="str">
        <f t="shared" si="87"/>
        <v>Enter Trade</v>
      </c>
      <c r="M286" s="12">
        <v>2.6959515174901716</v>
      </c>
      <c r="N286" s="15" t="str">
        <f t="shared" si="89"/>
        <v/>
      </c>
      <c r="O286" s="15" t="str">
        <f t="shared" si="90"/>
        <v>Enter Trade</v>
      </c>
      <c r="P286" s="15" t="str">
        <f t="shared" si="91"/>
        <v/>
      </c>
      <c r="Q286" s="15">
        <f t="shared" si="92"/>
        <v>989.45</v>
      </c>
      <c r="R286" s="15" t="str">
        <f t="shared" si="93"/>
        <v/>
      </c>
      <c r="S286" s="15">
        <f t="shared" si="94"/>
        <v>1069.0999999999999</v>
      </c>
      <c r="T286" s="18" t="str">
        <f t="shared" si="95"/>
        <v/>
      </c>
      <c r="U286" s="18">
        <f t="shared" si="96"/>
        <v>1.4924607652066949E-2</v>
      </c>
      <c r="V286" s="18" t="str">
        <f t="shared" si="97"/>
        <v/>
      </c>
      <c r="W286" s="18">
        <f t="shared" si="98"/>
        <v>-6.6895846882839786E-3</v>
      </c>
      <c r="X286" s="18" t="str">
        <f t="shared" si="99"/>
        <v/>
      </c>
      <c r="Y286" s="18" t="str">
        <f t="shared" si="100"/>
        <v/>
      </c>
      <c r="Z286" s="18" t="str">
        <f t="shared" si="101"/>
        <v/>
      </c>
      <c r="AA286" s="18" t="str">
        <f t="shared" si="102"/>
        <v/>
      </c>
    </row>
    <row r="287" spans="1:27">
      <c r="A287" s="11">
        <v>42424</v>
      </c>
      <c r="B287" s="12">
        <v>949.6</v>
      </c>
      <c r="C287" s="12">
        <v>1022.1</v>
      </c>
      <c r="D287" s="9">
        <f t="shared" si="88"/>
        <v>-3.1952682341005054E-2</v>
      </c>
      <c r="E287" s="9">
        <f t="shared" si="81"/>
        <v>-4.4167704834019356E-2</v>
      </c>
      <c r="F287" s="9">
        <f t="shared" si="82"/>
        <v>6.5919751943897776E-3</v>
      </c>
      <c r="G287" s="9">
        <f t="shared" si="83"/>
        <v>-2.9335760646642357E-2</v>
      </c>
      <c r="H287" s="9">
        <f t="shared" si="84"/>
        <v>-5.8999649021396358E-2</v>
      </c>
      <c r="I287" s="9">
        <f t="shared" si="85"/>
        <v>1.8530140258127978</v>
      </c>
      <c r="J287" s="3">
        <f t="shared" si="86"/>
        <v>-2.1081387557342336E-2</v>
      </c>
      <c r="K287" s="3">
        <f t="shared" si="86"/>
        <v>-2.7590143659023774E-2</v>
      </c>
      <c r="L287" s="15" t="str">
        <f t="shared" si="87"/>
        <v>Enter Trade</v>
      </c>
      <c r="M287" s="12">
        <v>2.6959515174901716</v>
      </c>
      <c r="N287" s="15" t="str">
        <f t="shared" si="89"/>
        <v/>
      </c>
      <c r="O287" s="15" t="str">
        <f t="shared" si="90"/>
        <v>Enter Trade</v>
      </c>
      <c r="P287" s="15" t="str">
        <f t="shared" si="91"/>
        <v/>
      </c>
      <c r="Q287" s="15">
        <f t="shared" si="92"/>
        <v>989.45</v>
      </c>
      <c r="R287" s="15" t="str">
        <f t="shared" si="93"/>
        <v/>
      </c>
      <c r="S287" s="15">
        <f t="shared" si="94"/>
        <v>1069.0999999999999</v>
      </c>
      <c r="T287" s="18" t="str">
        <f t="shared" si="95"/>
        <v/>
      </c>
      <c r="U287" s="18">
        <f t="shared" si="96"/>
        <v>1.4924607652066949E-2</v>
      </c>
      <c r="V287" s="18" t="str">
        <f t="shared" si="97"/>
        <v/>
      </c>
      <c r="W287" s="18">
        <f t="shared" si="98"/>
        <v>-6.6895846882839786E-3</v>
      </c>
      <c r="X287" s="18" t="str">
        <f t="shared" si="99"/>
        <v/>
      </c>
      <c r="Y287" s="18" t="str">
        <f t="shared" si="100"/>
        <v/>
      </c>
      <c r="Z287" s="18" t="str">
        <f t="shared" si="101"/>
        <v/>
      </c>
      <c r="AA287" s="18" t="str">
        <f t="shared" si="102"/>
        <v/>
      </c>
    </row>
    <row r="288" spans="1:27">
      <c r="A288" s="11">
        <v>42425</v>
      </c>
      <c r="B288" s="12">
        <v>942.65</v>
      </c>
      <c r="C288" s="12">
        <v>1042.6500000000001</v>
      </c>
      <c r="D288" s="9">
        <f t="shared" si="88"/>
        <v>-4.3788075701866512E-2</v>
      </c>
      <c r="E288" s="9">
        <f t="shared" ref="E288:E351" si="103">AVERAGE(D259:D288)</f>
        <v>-4.4229128491511206E-2</v>
      </c>
      <c r="F288" s="9">
        <f t="shared" ref="F288:F351" si="104">STDEV(D259:D288)</f>
        <v>6.5791261191325695E-3</v>
      </c>
      <c r="G288" s="9">
        <f t="shared" ref="G288:G351" si="105">E288+2.25*F288</f>
        <v>-2.9426094723462925E-2</v>
      </c>
      <c r="H288" s="9">
        <f t="shared" ref="H288:H351" si="106">E288-2.25*F288</f>
        <v>-5.9032162259559484E-2</v>
      </c>
      <c r="I288" s="9">
        <f t="shared" ref="I288:I351" si="107">(D288-E288)/F288</f>
        <v>6.7038202590778903E-2</v>
      </c>
      <c r="J288" s="3">
        <f t="shared" ref="J288:K351" si="108">(B288-B287)/B287</f>
        <v>-7.3188711036226255E-3</v>
      </c>
      <c r="K288" s="3">
        <f t="shared" si="108"/>
        <v>2.0105664807748818E-2</v>
      </c>
      <c r="L288" s="15" t="str">
        <f t="shared" ref="L288:L351" si="109">IF(ABS(I288)&gt;1.25,"Enter Trade",IF(ABS(I288)&lt;0.5,"Exit Trade",""))</f>
        <v>Exit Trade</v>
      </c>
      <c r="M288" s="12">
        <v>6.7038202590778903E-2</v>
      </c>
      <c r="N288" s="15" t="str">
        <f t="shared" si="89"/>
        <v>Exit Trade</v>
      </c>
      <c r="O288" s="15" t="str">
        <f t="shared" si="90"/>
        <v>Exit Trade</v>
      </c>
      <c r="P288" s="15">
        <f t="shared" si="91"/>
        <v>942.65</v>
      </c>
      <c r="Q288" s="15">
        <f t="shared" si="92"/>
        <v>942.65</v>
      </c>
      <c r="R288" s="15">
        <f t="shared" si="93"/>
        <v>1042.6500000000001</v>
      </c>
      <c r="S288" s="15">
        <f t="shared" si="94"/>
        <v>1042.6500000000001</v>
      </c>
      <c r="T288" s="18">
        <f t="shared" si="95"/>
        <v>-7.3188711036226255E-3</v>
      </c>
      <c r="U288" s="18">
        <f t="shared" si="96"/>
        <v>-7.3188711036226255E-3</v>
      </c>
      <c r="V288" s="18">
        <f t="shared" si="97"/>
        <v>2.0105664807748818E-2</v>
      </c>
      <c r="W288" s="18">
        <f t="shared" si="98"/>
        <v>2.0105664807748818E-2</v>
      </c>
      <c r="X288" s="18">
        <f t="shared" si="99"/>
        <v>4.7299004497448172E-2</v>
      </c>
      <c r="Y288" s="18">
        <f t="shared" si="100"/>
        <v>-2.4740435880647116E-2</v>
      </c>
      <c r="Z288" s="18">
        <f t="shared" si="101"/>
        <v>2.2558568616801056E-2</v>
      </c>
      <c r="AA288" s="18">
        <f t="shared" si="102"/>
        <v>1.1279284308400528E-2</v>
      </c>
    </row>
    <row r="289" spans="1:27">
      <c r="A289" s="11">
        <v>42426</v>
      </c>
      <c r="B289" s="12">
        <v>961</v>
      </c>
      <c r="C289" s="12">
        <v>1053.7</v>
      </c>
      <c r="D289" s="9">
        <f t="shared" si="88"/>
        <v>-3.9993592382484677E-2</v>
      </c>
      <c r="E289" s="9">
        <f t="shared" si="103"/>
        <v>-4.4125249819105178E-2</v>
      </c>
      <c r="F289" s="9">
        <f t="shared" si="104"/>
        <v>6.621869728271999E-3</v>
      </c>
      <c r="G289" s="9">
        <f t="shared" si="105"/>
        <v>-2.922604293049318E-2</v>
      </c>
      <c r="H289" s="9">
        <f t="shared" si="106"/>
        <v>-5.9024456707717179E-2</v>
      </c>
      <c r="I289" s="9">
        <f t="shared" si="107"/>
        <v>0.62394121391129687</v>
      </c>
      <c r="J289" s="3">
        <f t="shared" si="108"/>
        <v>1.9466397920755343E-2</v>
      </c>
      <c r="K289" s="3">
        <f t="shared" si="108"/>
        <v>1.0597995492255267E-2</v>
      </c>
      <c r="L289" s="15" t="str">
        <f t="shared" si="109"/>
        <v/>
      </c>
      <c r="M289" s="12">
        <v>6.7038202590778903E-2</v>
      </c>
      <c r="N289" s="15" t="str">
        <f t="shared" si="89"/>
        <v/>
      </c>
      <c r="O289" s="15" t="str">
        <f t="shared" si="90"/>
        <v>Exit Trade</v>
      </c>
      <c r="P289" s="15" t="str">
        <f t="shared" si="91"/>
        <v/>
      </c>
      <c r="Q289" s="15">
        <f t="shared" si="92"/>
        <v>942.65</v>
      </c>
      <c r="R289" s="15" t="str">
        <f t="shared" si="93"/>
        <v/>
      </c>
      <c r="S289" s="15">
        <f t="shared" si="94"/>
        <v>1042.6500000000001</v>
      </c>
      <c r="T289" s="18" t="str">
        <f t="shared" si="95"/>
        <v/>
      </c>
      <c r="U289" s="18">
        <f t="shared" si="96"/>
        <v>-7.3188711036226255E-3</v>
      </c>
      <c r="V289" s="18" t="str">
        <f t="shared" si="97"/>
        <v/>
      </c>
      <c r="W289" s="18">
        <f t="shared" si="98"/>
        <v>2.0105664807748818E-2</v>
      </c>
      <c r="X289" s="18" t="str">
        <f t="shared" si="99"/>
        <v/>
      </c>
      <c r="Y289" s="18" t="str">
        <f t="shared" si="100"/>
        <v/>
      </c>
      <c r="Z289" s="18" t="str">
        <f t="shared" si="101"/>
        <v/>
      </c>
      <c r="AA289" s="18" t="str">
        <f t="shared" si="102"/>
        <v/>
      </c>
    </row>
    <row r="290" spans="1:27">
      <c r="A290" s="11">
        <v>42429</v>
      </c>
      <c r="B290" s="12">
        <v>971.85</v>
      </c>
      <c r="C290" s="12">
        <v>1060.3</v>
      </c>
      <c r="D290" s="9">
        <f t="shared" si="88"/>
        <v>-3.7829522406233045E-2</v>
      </c>
      <c r="E290" s="9">
        <f t="shared" si="103"/>
        <v>-4.3963164851099718E-2</v>
      </c>
      <c r="F290" s="9">
        <f t="shared" si="104"/>
        <v>6.7169873161429198E-3</v>
      </c>
      <c r="G290" s="9">
        <f t="shared" si="105"/>
        <v>-2.884994338977815E-2</v>
      </c>
      <c r="H290" s="9">
        <f t="shared" si="106"/>
        <v>-5.9076386312421285E-2</v>
      </c>
      <c r="I290" s="9">
        <f t="shared" si="107"/>
        <v>0.91315379294013321</v>
      </c>
      <c r="J290" s="3">
        <f t="shared" si="108"/>
        <v>1.1290322580645185E-2</v>
      </c>
      <c r="K290" s="3">
        <f t="shared" si="108"/>
        <v>6.2636424029609084E-3</v>
      </c>
      <c r="L290" s="15" t="str">
        <f t="shared" si="109"/>
        <v/>
      </c>
      <c r="M290" s="12">
        <v>6.7038202590778903E-2</v>
      </c>
      <c r="N290" s="15" t="str">
        <f t="shared" si="89"/>
        <v/>
      </c>
      <c r="O290" s="15" t="str">
        <f t="shared" si="90"/>
        <v>Exit Trade</v>
      </c>
      <c r="P290" s="15" t="str">
        <f t="shared" si="91"/>
        <v/>
      </c>
      <c r="Q290" s="15">
        <f t="shared" si="92"/>
        <v>942.65</v>
      </c>
      <c r="R290" s="15" t="str">
        <f t="shared" si="93"/>
        <v/>
      </c>
      <c r="S290" s="15">
        <f t="shared" si="94"/>
        <v>1042.6500000000001</v>
      </c>
      <c r="T290" s="18" t="str">
        <f t="shared" si="95"/>
        <v/>
      </c>
      <c r="U290" s="18">
        <f t="shared" si="96"/>
        <v>-7.3188711036226255E-3</v>
      </c>
      <c r="V290" s="18" t="str">
        <f t="shared" si="97"/>
        <v/>
      </c>
      <c r="W290" s="18">
        <f t="shared" si="98"/>
        <v>2.0105664807748818E-2</v>
      </c>
      <c r="X290" s="18" t="str">
        <f t="shared" si="99"/>
        <v/>
      </c>
      <c r="Y290" s="18" t="str">
        <f t="shared" si="100"/>
        <v/>
      </c>
      <c r="Z290" s="18" t="str">
        <f t="shared" si="101"/>
        <v/>
      </c>
      <c r="AA290" s="18" t="str">
        <f t="shared" si="102"/>
        <v/>
      </c>
    </row>
    <row r="291" spans="1:27">
      <c r="A291" s="11">
        <v>42430</v>
      </c>
      <c r="B291" s="12">
        <v>984.15</v>
      </c>
      <c r="C291" s="12">
        <v>1069.45</v>
      </c>
      <c r="D291" s="9">
        <f t="shared" si="88"/>
        <v>-3.6099187997603442E-2</v>
      </c>
      <c r="E291" s="9">
        <f t="shared" si="103"/>
        <v>-4.3743610223999883E-2</v>
      </c>
      <c r="F291" s="9">
        <f t="shared" si="104"/>
        <v>6.8661690669083912E-3</v>
      </c>
      <c r="G291" s="9">
        <f t="shared" si="105"/>
        <v>-2.8294729823456002E-2</v>
      </c>
      <c r="H291" s="9">
        <f t="shared" si="106"/>
        <v>-5.9192490624543764E-2</v>
      </c>
      <c r="I291" s="9">
        <f t="shared" si="107"/>
        <v>1.1133460524936465</v>
      </c>
      <c r="J291" s="3">
        <f t="shared" si="108"/>
        <v>1.2656274116375937E-2</v>
      </c>
      <c r="K291" s="3">
        <f t="shared" si="108"/>
        <v>8.629633122701208E-3</v>
      </c>
      <c r="L291" s="15" t="str">
        <f t="shared" si="109"/>
        <v/>
      </c>
      <c r="M291" s="12">
        <v>6.7038202590778903E-2</v>
      </c>
      <c r="N291" s="15" t="str">
        <f t="shared" si="89"/>
        <v/>
      </c>
      <c r="O291" s="15" t="str">
        <f t="shared" si="90"/>
        <v>Exit Trade</v>
      </c>
      <c r="P291" s="15" t="str">
        <f t="shared" si="91"/>
        <v/>
      </c>
      <c r="Q291" s="15">
        <f t="shared" si="92"/>
        <v>942.65</v>
      </c>
      <c r="R291" s="15" t="str">
        <f t="shared" si="93"/>
        <v/>
      </c>
      <c r="S291" s="15">
        <f t="shared" si="94"/>
        <v>1042.6500000000001</v>
      </c>
      <c r="T291" s="18" t="str">
        <f t="shared" si="95"/>
        <v/>
      </c>
      <c r="U291" s="18">
        <f t="shared" si="96"/>
        <v>-7.3188711036226255E-3</v>
      </c>
      <c r="V291" s="18" t="str">
        <f t="shared" si="97"/>
        <v/>
      </c>
      <c r="W291" s="18">
        <f t="shared" si="98"/>
        <v>2.0105664807748818E-2</v>
      </c>
      <c r="X291" s="18" t="str">
        <f t="shared" si="99"/>
        <v/>
      </c>
      <c r="Y291" s="18" t="str">
        <f t="shared" si="100"/>
        <v/>
      </c>
      <c r="Z291" s="18" t="str">
        <f t="shared" si="101"/>
        <v/>
      </c>
      <c r="AA291" s="18" t="str">
        <f t="shared" si="102"/>
        <v/>
      </c>
    </row>
    <row r="292" spans="1:27">
      <c r="A292" s="11">
        <v>42431</v>
      </c>
      <c r="B292" s="12">
        <v>1007.2</v>
      </c>
      <c r="C292" s="12">
        <v>1099.55</v>
      </c>
      <c r="D292" s="9">
        <f t="shared" si="88"/>
        <v>-3.809926578333242E-2</v>
      </c>
      <c r="E292" s="9">
        <f t="shared" si="103"/>
        <v>-4.3461805729683507E-2</v>
      </c>
      <c r="F292" s="9">
        <f t="shared" si="104"/>
        <v>6.9201488446992256E-3</v>
      </c>
      <c r="G292" s="9">
        <f t="shared" si="105"/>
        <v>-2.7891470829110247E-2</v>
      </c>
      <c r="H292" s="9">
        <f t="shared" si="106"/>
        <v>-5.9032140630256767E-2</v>
      </c>
      <c r="I292" s="9">
        <f t="shared" si="107"/>
        <v>0.77491685030138424</v>
      </c>
      <c r="J292" s="3">
        <f t="shared" si="108"/>
        <v>2.3421226439059157E-2</v>
      </c>
      <c r="K292" s="3">
        <f t="shared" si="108"/>
        <v>2.8145308336060507E-2</v>
      </c>
      <c r="L292" s="15" t="str">
        <f t="shared" si="109"/>
        <v/>
      </c>
      <c r="M292" s="12">
        <v>6.7038202590778903E-2</v>
      </c>
      <c r="N292" s="15" t="str">
        <f t="shared" si="89"/>
        <v/>
      </c>
      <c r="O292" s="15" t="str">
        <f t="shared" si="90"/>
        <v>Exit Trade</v>
      </c>
      <c r="P292" s="15" t="str">
        <f t="shared" si="91"/>
        <v/>
      </c>
      <c r="Q292" s="15">
        <f t="shared" si="92"/>
        <v>942.65</v>
      </c>
      <c r="R292" s="15" t="str">
        <f t="shared" si="93"/>
        <v/>
      </c>
      <c r="S292" s="15">
        <f t="shared" si="94"/>
        <v>1042.6500000000001</v>
      </c>
      <c r="T292" s="18" t="str">
        <f t="shared" si="95"/>
        <v/>
      </c>
      <c r="U292" s="18">
        <f t="shared" si="96"/>
        <v>-7.3188711036226255E-3</v>
      </c>
      <c r="V292" s="18" t="str">
        <f t="shared" si="97"/>
        <v/>
      </c>
      <c r="W292" s="18">
        <f t="shared" si="98"/>
        <v>2.0105664807748818E-2</v>
      </c>
      <c r="X292" s="18" t="str">
        <f t="shared" si="99"/>
        <v/>
      </c>
      <c r="Y292" s="18" t="str">
        <f t="shared" si="100"/>
        <v/>
      </c>
      <c r="Z292" s="18" t="str">
        <f t="shared" si="101"/>
        <v/>
      </c>
      <c r="AA292" s="18" t="str">
        <f t="shared" si="102"/>
        <v/>
      </c>
    </row>
    <row r="293" spans="1:27">
      <c r="A293" s="11">
        <v>42432</v>
      </c>
      <c r="B293" s="12">
        <v>1015.85</v>
      </c>
      <c r="C293" s="12">
        <v>1124.1500000000001</v>
      </c>
      <c r="D293" s="9">
        <f t="shared" si="88"/>
        <v>-4.3994679880286179E-2</v>
      </c>
      <c r="E293" s="9">
        <f t="shared" si="103"/>
        <v>-4.3336594642216925E-2</v>
      </c>
      <c r="F293" s="9">
        <f t="shared" si="104"/>
        <v>6.8736921428442163E-3</v>
      </c>
      <c r="G293" s="9">
        <f t="shared" si="105"/>
        <v>-2.7870787320817436E-2</v>
      </c>
      <c r="H293" s="9">
        <f t="shared" si="106"/>
        <v>-5.8802401963616413E-2</v>
      </c>
      <c r="I293" s="9">
        <f t="shared" si="107"/>
        <v>-9.5739702097997953E-2</v>
      </c>
      <c r="J293" s="3">
        <f t="shared" si="108"/>
        <v>8.5881652104844892E-3</v>
      </c>
      <c r="K293" s="3">
        <f t="shared" si="108"/>
        <v>2.2372788868173468E-2</v>
      </c>
      <c r="L293" s="15" t="str">
        <f t="shared" si="109"/>
        <v>Exit Trade</v>
      </c>
      <c r="M293" s="12">
        <v>6.7038202590778903E-2</v>
      </c>
      <c r="N293" s="15" t="str">
        <f t="shared" si="89"/>
        <v/>
      </c>
      <c r="O293" s="15" t="str">
        <f t="shared" si="90"/>
        <v>Exit Trade</v>
      </c>
      <c r="P293" s="15" t="str">
        <f t="shared" si="91"/>
        <v/>
      </c>
      <c r="Q293" s="15">
        <f t="shared" si="92"/>
        <v>942.65</v>
      </c>
      <c r="R293" s="15" t="str">
        <f t="shared" si="93"/>
        <v/>
      </c>
      <c r="S293" s="15">
        <f t="shared" si="94"/>
        <v>1042.6500000000001</v>
      </c>
      <c r="T293" s="18" t="str">
        <f t="shared" si="95"/>
        <v/>
      </c>
      <c r="U293" s="18">
        <f t="shared" si="96"/>
        <v>-7.3188711036226255E-3</v>
      </c>
      <c r="V293" s="18" t="str">
        <f t="shared" si="97"/>
        <v/>
      </c>
      <c r="W293" s="18">
        <f t="shared" si="98"/>
        <v>2.0105664807748818E-2</v>
      </c>
      <c r="X293" s="18" t="str">
        <f t="shared" si="99"/>
        <v/>
      </c>
      <c r="Y293" s="18" t="str">
        <f t="shared" si="100"/>
        <v/>
      </c>
      <c r="Z293" s="18" t="str">
        <f t="shared" si="101"/>
        <v/>
      </c>
      <c r="AA293" s="18" t="str">
        <f t="shared" si="102"/>
        <v/>
      </c>
    </row>
    <row r="294" spans="1:27">
      <c r="A294" s="11">
        <v>42433</v>
      </c>
      <c r="B294" s="12">
        <v>1020.55</v>
      </c>
      <c r="C294" s="12">
        <v>1129</v>
      </c>
      <c r="D294" s="9">
        <f t="shared" si="88"/>
        <v>-4.3859654879591307E-2</v>
      </c>
      <c r="E294" s="9">
        <f t="shared" si="103"/>
        <v>-4.3344404182394797E-2</v>
      </c>
      <c r="F294" s="9">
        <f t="shared" si="104"/>
        <v>6.8741646225162975E-3</v>
      </c>
      <c r="G294" s="9">
        <f t="shared" si="105"/>
        <v>-2.7877533781733126E-2</v>
      </c>
      <c r="H294" s="9">
        <f t="shared" si="106"/>
        <v>-5.8811274583056468E-2</v>
      </c>
      <c r="I294" s="9">
        <f t="shared" si="107"/>
        <v>-7.495466365597489E-2</v>
      </c>
      <c r="J294" s="3">
        <f t="shared" si="108"/>
        <v>4.6266673229314681E-3</v>
      </c>
      <c r="K294" s="3">
        <f t="shared" si="108"/>
        <v>4.314370857981505E-3</v>
      </c>
      <c r="L294" s="15" t="str">
        <f t="shared" si="109"/>
        <v>Exit Trade</v>
      </c>
      <c r="M294" s="12">
        <v>6.7038202590778903E-2</v>
      </c>
      <c r="N294" s="15" t="str">
        <f t="shared" si="89"/>
        <v/>
      </c>
      <c r="O294" s="15" t="str">
        <f t="shared" si="90"/>
        <v>Exit Trade</v>
      </c>
      <c r="P294" s="15" t="str">
        <f t="shared" si="91"/>
        <v/>
      </c>
      <c r="Q294" s="15">
        <f t="shared" si="92"/>
        <v>942.65</v>
      </c>
      <c r="R294" s="15" t="str">
        <f t="shared" si="93"/>
        <v/>
      </c>
      <c r="S294" s="15">
        <f t="shared" si="94"/>
        <v>1042.6500000000001</v>
      </c>
      <c r="T294" s="18" t="str">
        <f t="shared" si="95"/>
        <v/>
      </c>
      <c r="U294" s="18">
        <f t="shared" si="96"/>
        <v>-7.3188711036226255E-3</v>
      </c>
      <c r="V294" s="18" t="str">
        <f t="shared" si="97"/>
        <v/>
      </c>
      <c r="W294" s="18">
        <f t="shared" si="98"/>
        <v>2.0105664807748818E-2</v>
      </c>
      <c r="X294" s="18" t="str">
        <f t="shared" si="99"/>
        <v/>
      </c>
      <c r="Y294" s="18" t="str">
        <f t="shared" si="100"/>
        <v/>
      </c>
      <c r="Z294" s="18" t="str">
        <f t="shared" si="101"/>
        <v/>
      </c>
      <c r="AA294" s="18" t="str">
        <f t="shared" si="102"/>
        <v/>
      </c>
    </row>
    <row r="295" spans="1:27">
      <c r="A295" s="11">
        <v>42437</v>
      </c>
      <c r="B295" s="12">
        <v>1014.15</v>
      </c>
      <c r="C295" s="12">
        <v>1146.45</v>
      </c>
      <c r="D295" s="9">
        <f t="shared" si="88"/>
        <v>-5.3252923648856164E-2</v>
      </c>
      <c r="E295" s="9">
        <f t="shared" si="103"/>
        <v>-4.3422381835080834E-2</v>
      </c>
      <c r="F295" s="9">
        <f t="shared" si="104"/>
        <v>6.9755082512275258E-3</v>
      </c>
      <c r="G295" s="9">
        <f t="shared" si="105"/>
        <v>-2.7727488269818901E-2</v>
      </c>
      <c r="H295" s="9">
        <f t="shared" si="106"/>
        <v>-5.911727540034277E-2</v>
      </c>
      <c r="I295" s="9">
        <f t="shared" si="107"/>
        <v>-1.4092939839968486</v>
      </c>
      <c r="J295" s="3">
        <f t="shared" si="108"/>
        <v>-6.2711283131644483E-3</v>
      </c>
      <c r="K295" s="3">
        <f t="shared" si="108"/>
        <v>1.5456155890168331E-2</v>
      </c>
      <c r="L295" s="15" t="str">
        <f t="shared" si="109"/>
        <v>Enter Trade</v>
      </c>
      <c r="M295" s="12">
        <v>-1.4092939839968486</v>
      </c>
      <c r="N295" s="15" t="str">
        <f t="shared" si="89"/>
        <v>Enter Trade</v>
      </c>
      <c r="O295" s="15" t="str">
        <f t="shared" si="90"/>
        <v>Enter Trade</v>
      </c>
      <c r="P295" s="15">
        <f t="shared" si="91"/>
        <v>1014.15</v>
      </c>
      <c r="Q295" s="15">
        <f t="shared" si="92"/>
        <v>1014.15</v>
      </c>
      <c r="R295" s="15">
        <f t="shared" si="93"/>
        <v>1146.45</v>
      </c>
      <c r="S295" s="15">
        <f t="shared" si="94"/>
        <v>1146.45</v>
      </c>
      <c r="T295" s="18">
        <f t="shared" si="95"/>
        <v>-6.2711283131644483E-3</v>
      </c>
      <c r="U295" s="18">
        <f t="shared" si="96"/>
        <v>-6.2711283131644483E-3</v>
      </c>
      <c r="V295" s="18">
        <f t="shared" si="97"/>
        <v>1.5456155890168331E-2</v>
      </c>
      <c r="W295" s="18">
        <f t="shared" si="98"/>
        <v>1.5456155890168331E-2</v>
      </c>
      <c r="X295" s="18" t="str">
        <f t="shared" si="99"/>
        <v/>
      </c>
      <c r="Y295" s="18" t="str">
        <f t="shared" si="100"/>
        <v/>
      </c>
      <c r="Z295" s="18" t="str">
        <f t="shared" si="101"/>
        <v/>
      </c>
      <c r="AA295" s="18" t="str">
        <f t="shared" si="102"/>
        <v/>
      </c>
    </row>
    <row r="296" spans="1:27">
      <c r="A296" s="11">
        <v>42438</v>
      </c>
      <c r="B296" s="12">
        <v>1024.8</v>
      </c>
      <c r="C296" s="12">
        <v>1128.6500000000001</v>
      </c>
      <c r="D296" s="9">
        <f t="shared" si="88"/>
        <v>-4.1920169178873451E-2</v>
      </c>
      <c r="E296" s="9">
        <f t="shared" si="103"/>
        <v>-4.3073831039413354E-2</v>
      </c>
      <c r="F296" s="9">
        <f t="shared" si="104"/>
        <v>6.7708963124923074E-3</v>
      </c>
      <c r="G296" s="9">
        <f t="shared" si="105"/>
        <v>-2.7839314336305661E-2</v>
      </c>
      <c r="H296" s="9">
        <f t="shared" si="106"/>
        <v>-5.8308347742521048E-2</v>
      </c>
      <c r="I296" s="9">
        <f t="shared" si="107"/>
        <v>0.1703853976336038</v>
      </c>
      <c r="J296" s="3">
        <f t="shared" si="108"/>
        <v>1.0501405117586134E-2</v>
      </c>
      <c r="K296" s="3">
        <f t="shared" si="108"/>
        <v>-1.5526189541628465E-2</v>
      </c>
      <c r="L296" s="15" t="str">
        <f t="shared" si="109"/>
        <v>Exit Trade</v>
      </c>
      <c r="M296" s="12">
        <v>0.1703853976336038</v>
      </c>
      <c r="N296" s="15" t="str">
        <f t="shared" si="89"/>
        <v>Exit Trade</v>
      </c>
      <c r="O296" s="15" t="str">
        <f t="shared" si="90"/>
        <v>Exit Trade</v>
      </c>
      <c r="P296" s="15">
        <f t="shared" si="91"/>
        <v>1024.8</v>
      </c>
      <c r="Q296" s="15">
        <f t="shared" si="92"/>
        <v>1024.8</v>
      </c>
      <c r="R296" s="15">
        <f t="shared" si="93"/>
        <v>1128.6500000000001</v>
      </c>
      <c r="S296" s="15">
        <f t="shared" si="94"/>
        <v>1128.6500000000001</v>
      </c>
      <c r="T296" s="18">
        <f t="shared" si="95"/>
        <v>1.0501405117586134E-2</v>
      </c>
      <c r="U296" s="18">
        <f t="shared" si="96"/>
        <v>1.0501405117586134E-2</v>
      </c>
      <c r="V296" s="18">
        <f t="shared" si="97"/>
        <v>-1.5526189541628465E-2</v>
      </c>
      <c r="W296" s="18">
        <f t="shared" si="98"/>
        <v>-1.5526189541628465E-2</v>
      </c>
      <c r="X296" s="18">
        <f t="shared" si="99"/>
        <v>1.0501405117586238E-2</v>
      </c>
      <c r="Y296" s="18">
        <f t="shared" si="100"/>
        <v>1.5526189541628432E-2</v>
      </c>
      <c r="Z296" s="18">
        <f t="shared" si="101"/>
        <v>2.602759465921467E-2</v>
      </c>
      <c r="AA296" s="18">
        <f t="shared" si="102"/>
        <v>1.3013797329607335E-2</v>
      </c>
    </row>
    <row r="297" spans="1:27">
      <c r="A297" s="11">
        <v>42439</v>
      </c>
      <c r="B297" s="12">
        <v>1021.25</v>
      </c>
      <c r="C297" s="12">
        <v>1153.1500000000001</v>
      </c>
      <c r="D297" s="9">
        <f t="shared" si="88"/>
        <v>-5.275373379514154E-2</v>
      </c>
      <c r="E297" s="9">
        <f t="shared" si="103"/>
        <v>-4.3067145757737228E-2</v>
      </c>
      <c r="F297" s="9">
        <f t="shared" si="104"/>
        <v>6.7608960135836036E-3</v>
      </c>
      <c r="G297" s="9">
        <f t="shared" si="105"/>
        <v>-2.7855129727174119E-2</v>
      </c>
      <c r="H297" s="9">
        <f t="shared" si="106"/>
        <v>-5.8279161788300338E-2</v>
      </c>
      <c r="I297" s="9">
        <f t="shared" si="107"/>
        <v>-1.43273732031118</v>
      </c>
      <c r="J297" s="3">
        <f t="shared" si="108"/>
        <v>-3.4640905542544444E-3</v>
      </c>
      <c r="K297" s="3">
        <f t="shared" si="108"/>
        <v>2.1707349488326762E-2</v>
      </c>
      <c r="L297" s="15" t="str">
        <f t="shared" si="109"/>
        <v>Enter Trade</v>
      </c>
      <c r="M297" s="12">
        <v>-1.43273732031118</v>
      </c>
      <c r="N297" s="15" t="str">
        <f t="shared" si="89"/>
        <v>Enter Trade</v>
      </c>
      <c r="O297" s="15" t="str">
        <f t="shared" si="90"/>
        <v>Enter Trade</v>
      </c>
      <c r="P297" s="15">
        <f t="shared" si="91"/>
        <v>1021.25</v>
      </c>
      <c r="Q297" s="15">
        <f t="shared" si="92"/>
        <v>1021.25</v>
      </c>
      <c r="R297" s="15">
        <f t="shared" si="93"/>
        <v>1153.1500000000001</v>
      </c>
      <c r="S297" s="15">
        <f t="shared" si="94"/>
        <v>1153.1500000000001</v>
      </c>
      <c r="T297" s="18">
        <f t="shared" si="95"/>
        <v>-3.4640905542544444E-3</v>
      </c>
      <c r="U297" s="18">
        <f t="shared" si="96"/>
        <v>-3.4640905542544444E-3</v>
      </c>
      <c r="V297" s="18">
        <f t="shared" si="97"/>
        <v>2.1707349488326762E-2</v>
      </c>
      <c r="W297" s="18">
        <f t="shared" si="98"/>
        <v>2.1707349488326762E-2</v>
      </c>
      <c r="X297" s="18" t="str">
        <f t="shared" si="99"/>
        <v/>
      </c>
      <c r="Y297" s="18" t="str">
        <f t="shared" si="100"/>
        <v/>
      </c>
      <c r="Z297" s="18" t="str">
        <f t="shared" si="101"/>
        <v/>
      </c>
      <c r="AA297" s="18" t="str">
        <f t="shared" si="102"/>
        <v/>
      </c>
    </row>
    <row r="298" spans="1:27">
      <c r="A298" s="11">
        <v>42440</v>
      </c>
      <c r="B298" s="12">
        <v>1028.7</v>
      </c>
      <c r="C298" s="12">
        <v>1160.5</v>
      </c>
      <c r="D298" s="9">
        <f t="shared" si="88"/>
        <v>-5.2356404957329856E-2</v>
      </c>
      <c r="E298" s="9">
        <f t="shared" si="103"/>
        <v>-4.3269230226435487E-2</v>
      </c>
      <c r="F298" s="9">
        <f t="shared" si="104"/>
        <v>6.9486668770307614E-3</v>
      </c>
      <c r="G298" s="9">
        <f t="shared" si="105"/>
        <v>-2.7634729753116274E-2</v>
      </c>
      <c r="H298" s="9">
        <f t="shared" si="106"/>
        <v>-5.89037306997547E-2</v>
      </c>
      <c r="I298" s="9">
        <f t="shared" si="107"/>
        <v>-1.3077580047667237</v>
      </c>
      <c r="J298" s="3">
        <f t="shared" si="108"/>
        <v>7.2949816401469232E-3</v>
      </c>
      <c r="K298" s="3">
        <f t="shared" si="108"/>
        <v>6.3738455534838563E-3</v>
      </c>
      <c r="L298" s="15" t="str">
        <f t="shared" si="109"/>
        <v>Enter Trade</v>
      </c>
      <c r="M298" s="12">
        <v>-1.43273732031118</v>
      </c>
      <c r="N298" s="15" t="str">
        <f t="shared" si="89"/>
        <v/>
      </c>
      <c r="O298" s="15" t="str">
        <f t="shared" si="90"/>
        <v>Enter Trade</v>
      </c>
      <c r="P298" s="15" t="str">
        <f t="shared" si="91"/>
        <v/>
      </c>
      <c r="Q298" s="15">
        <f t="shared" si="92"/>
        <v>1021.25</v>
      </c>
      <c r="R298" s="15" t="str">
        <f t="shared" si="93"/>
        <v/>
      </c>
      <c r="S298" s="15">
        <f t="shared" si="94"/>
        <v>1153.1500000000001</v>
      </c>
      <c r="T298" s="18" t="str">
        <f t="shared" si="95"/>
        <v/>
      </c>
      <c r="U298" s="18">
        <f t="shared" si="96"/>
        <v>-3.4640905542544444E-3</v>
      </c>
      <c r="V298" s="18" t="str">
        <f t="shared" si="97"/>
        <v/>
      </c>
      <c r="W298" s="18">
        <f t="shared" si="98"/>
        <v>2.1707349488326762E-2</v>
      </c>
      <c r="X298" s="18" t="str">
        <f t="shared" si="99"/>
        <v/>
      </c>
      <c r="Y298" s="18" t="str">
        <f t="shared" si="100"/>
        <v/>
      </c>
      <c r="Z298" s="18" t="str">
        <f t="shared" si="101"/>
        <v/>
      </c>
      <c r="AA298" s="18" t="str">
        <f t="shared" si="102"/>
        <v/>
      </c>
    </row>
    <row r="299" spans="1:27">
      <c r="A299" s="11">
        <v>42443</v>
      </c>
      <c r="B299" s="12">
        <v>1027.55</v>
      </c>
      <c r="C299" s="12">
        <v>1158.7</v>
      </c>
      <c r="D299" s="9">
        <f t="shared" si="88"/>
        <v>-5.2168043379406191E-2</v>
      </c>
      <c r="E299" s="9">
        <f t="shared" si="103"/>
        <v>-4.3316339847848065E-2</v>
      </c>
      <c r="F299" s="9">
        <f t="shared" si="104"/>
        <v>7.0057227555721038E-3</v>
      </c>
      <c r="G299" s="9">
        <f t="shared" si="105"/>
        <v>-2.7553463647810833E-2</v>
      </c>
      <c r="H299" s="9">
        <f t="shared" si="106"/>
        <v>-5.9079216047885297E-2</v>
      </c>
      <c r="I299" s="9">
        <f t="shared" si="107"/>
        <v>-1.2634961217267404</v>
      </c>
      <c r="J299" s="3">
        <f t="shared" si="108"/>
        <v>-1.1179158160786341E-3</v>
      </c>
      <c r="K299" s="3">
        <f t="shared" si="108"/>
        <v>-1.5510555794915593E-3</v>
      </c>
      <c r="L299" s="15" t="str">
        <f t="shared" si="109"/>
        <v>Enter Trade</v>
      </c>
      <c r="M299" s="12">
        <v>-1.43273732031118</v>
      </c>
      <c r="N299" s="15" t="str">
        <f t="shared" si="89"/>
        <v/>
      </c>
      <c r="O299" s="15" t="str">
        <f t="shared" si="90"/>
        <v>Enter Trade</v>
      </c>
      <c r="P299" s="15" t="str">
        <f t="shared" si="91"/>
        <v/>
      </c>
      <c r="Q299" s="15">
        <f t="shared" si="92"/>
        <v>1021.25</v>
      </c>
      <c r="R299" s="15" t="str">
        <f t="shared" si="93"/>
        <v/>
      </c>
      <c r="S299" s="15">
        <f t="shared" si="94"/>
        <v>1153.1500000000001</v>
      </c>
      <c r="T299" s="18" t="str">
        <f t="shared" si="95"/>
        <v/>
      </c>
      <c r="U299" s="18">
        <f t="shared" si="96"/>
        <v>-3.4640905542544444E-3</v>
      </c>
      <c r="V299" s="18" t="str">
        <f t="shared" si="97"/>
        <v/>
      </c>
      <c r="W299" s="18">
        <f t="shared" si="98"/>
        <v>2.1707349488326762E-2</v>
      </c>
      <c r="X299" s="18" t="str">
        <f t="shared" si="99"/>
        <v/>
      </c>
      <c r="Y299" s="18" t="str">
        <f t="shared" si="100"/>
        <v/>
      </c>
      <c r="Z299" s="18" t="str">
        <f t="shared" si="101"/>
        <v/>
      </c>
      <c r="AA299" s="18" t="str">
        <f t="shared" si="102"/>
        <v/>
      </c>
    </row>
    <row r="300" spans="1:27">
      <c r="A300" s="11">
        <v>42444</v>
      </c>
      <c r="B300" s="12">
        <v>1026.7</v>
      </c>
      <c r="C300" s="12">
        <v>1111.3499999999999</v>
      </c>
      <c r="D300" s="9">
        <f t="shared" si="88"/>
        <v>-3.4407291816016837E-2</v>
      </c>
      <c r="E300" s="9">
        <f t="shared" si="103"/>
        <v>-4.290668344223017E-2</v>
      </c>
      <c r="F300" s="9">
        <f t="shared" si="104"/>
        <v>7.1588677091707293E-3</v>
      </c>
      <c r="G300" s="9">
        <f t="shared" si="105"/>
        <v>-2.679923109659603E-2</v>
      </c>
      <c r="H300" s="9">
        <f t="shared" si="106"/>
        <v>-5.9014135787864311E-2</v>
      </c>
      <c r="I300" s="9">
        <f t="shared" si="107"/>
        <v>1.1872536232685724</v>
      </c>
      <c r="J300" s="3">
        <f t="shared" si="108"/>
        <v>-8.2721035472717536E-4</v>
      </c>
      <c r="K300" s="3">
        <f t="shared" si="108"/>
        <v>-4.0864762233537702E-2</v>
      </c>
      <c r="L300" s="15" t="str">
        <f t="shared" si="109"/>
        <v/>
      </c>
      <c r="M300" s="12">
        <v>-1.43273732031118</v>
      </c>
      <c r="N300" s="15" t="str">
        <f t="shared" si="89"/>
        <v/>
      </c>
      <c r="O300" s="15" t="str">
        <f t="shared" si="90"/>
        <v>Enter Trade</v>
      </c>
      <c r="P300" s="15" t="str">
        <f t="shared" si="91"/>
        <v/>
      </c>
      <c r="Q300" s="15">
        <f t="shared" si="92"/>
        <v>1021.25</v>
      </c>
      <c r="R300" s="15" t="str">
        <f t="shared" si="93"/>
        <v/>
      </c>
      <c r="S300" s="15">
        <f t="shared" si="94"/>
        <v>1153.1500000000001</v>
      </c>
      <c r="T300" s="18" t="str">
        <f t="shared" si="95"/>
        <v/>
      </c>
      <c r="U300" s="18">
        <f t="shared" si="96"/>
        <v>-3.4640905542544444E-3</v>
      </c>
      <c r="V300" s="18" t="str">
        <f t="shared" si="97"/>
        <v/>
      </c>
      <c r="W300" s="18">
        <f t="shared" si="98"/>
        <v>2.1707349488326762E-2</v>
      </c>
      <c r="X300" s="18" t="str">
        <f t="shared" si="99"/>
        <v/>
      </c>
      <c r="Y300" s="18" t="str">
        <f t="shared" si="100"/>
        <v/>
      </c>
      <c r="Z300" s="18" t="str">
        <f t="shared" si="101"/>
        <v/>
      </c>
      <c r="AA300" s="18" t="str">
        <f t="shared" si="102"/>
        <v/>
      </c>
    </row>
    <row r="301" spans="1:27">
      <c r="A301" s="11">
        <v>42445</v>
      </c>
      <c r="B301" s="12">
        <v>1030.45</v>
      </c>
      <c r="C301" s="12">
        <v>1125.95</v>
      </c>
      <c r="D301" s="9">
        <f t="shared" si="88"/>
        <v>-3.8492181675502758E-2</v>
      </c>
      <c r="E301" s="9">
        <f t="shared" si="103"/>
        <v>-4.2554749578201621E-2</v>
      </c>
      <c r="F301" s="9">
        <f t="shared" si="104"/>
        <v>7.1057566652625087E-3</v>
      </c>
      <c r="G301" s="9">
        <f t="shared" si="105"/>
        <v>-2.6566797081360977E-2</v>
      </c>
      <c r="H301" s="9">
        <f t="shared" si="106"/>
        <v>-5.8542702075042266E-2</v>
      </c>
      <c r="I301" s="9">
        <f t="shared" si="107"/>
        <v>0.57172910557988821</v>
      </c>
      <c r="J301" s="3">
        <f t="shared" si="108"/>
        <v>3.6524788156228694E-3</v>
      </c>
      <c r="K301" s="3">
        <f t="shared" si="108"/>
        <v>1.3137175507266062E-2</v>
      </c>
      <c r="L301" s="15" t="str">
        <f t="shared" si="109"/>
        <v/>
      </c>
      <c r="M301" s="12">
        <v>-1.43273732031118</v>
      </c>
      <c r="N301" s="15" t="str">
        <f t="shared" si="89"/>
        <v/>
      </c>
      <c r="O301" s="15" t="str">
        <f t="shared" si="90"/>
        <v>Enter Trade</v>
      </c>
      <c r="P301" s="15" t="str">
        <f t="shared" si="91"/>
        <v/>
      </c>
      <c r="Q301" s="15">
        <f t="shared" si="92"/>
        <v>1021.25</v>
      </c>
      <c r="R301" s="15" t="str">
        <f t="shared" si="93"/>
        <v/>
      </c>
      <c r="S301" s="15">
        <f t="shared" si="94"/>
        <v>1153.1500000000001</v>
      </c>
      <c r="T301" s="18" t="str">
        <f t="shared" si="95"/>
        <v/>
      </c>
      <c r="U301" s="18">
        <f t="shared" si="96"/>
        <v>-3.4640905542544444E-3</v>
      </c>
      <c r="V301" s="18" t="str">
        <f t="shared" si="97"/>
        <v/>
      </c>
      <c r="W301" s="18">
        <f t="shared" si="98"/>
        <v>2.1707349488326762E-2</v>
      </c>
      <c r="X301" s="18" t="str">
        <f t="shared" si="99"/>
        <v/>
      </c>
      <c r="Y301" s="18" t="str">
        <f t="shared" si="100"/>
        <v/>
      </c>
      <c r="Z301" s="18" t="str">
        <f t="shared" si="101"/>
        <v/>
      </c>
      <c r="AA301" s="18" t="str">
        <f t="shared" si="102"/>
        <v/>
      </c>
    </row>
    <row r="302" spans="1:27">
      <c r="A302" s="11">
        <v>42446</v>
      </c>
      <c r="B302" s="12">
        <v>1018.4</v>
      </c>
      <c r="C302" s="12">
        <v>1108.05</v>
      </c>
      <c r="D302" s="9">
        <f t="shared" si="88"/>
        <v>-3.6640967431068941E-2</v>
      </c>
      <c r="E302" s="9">
        <f t="shared" si="103"/>
        <v>-4.2236934481935197E-2</v>
      </c>
      <c r="F302" s="9">
        <f t="shared" si="104"/>
        <v>7.1513078750753429E-3</v>
      </c>
      <c r="G302" s="9">
        <f t="shared" si="105"/>
        <v>-2.6146491763015676E-2</v>
      </c>
      <c r="H302" s="9">
        <f t="shared" si="106"/>
        <v>-5.8327377200854721E-2</v>
      </c>
      <c r="I302" s="9">
        <f t="shared" si="107"/>
        <v>0.78250959805129339</v>
      </c>
      <c r="J302" s="3">
        <f t="shared" si="108"/>
        <v>-1.1693920131981238E-2</v>
      </c>
      <c r="K302" s="3">
        <f t="shared" si="108"/>
        <v>-1.5897686398152752E-2</v>
      </c>
      <c r="L302" s="15" t="str">
        <f t="shared" si="109"/>
        <v/>
      </c>
      <c r="M302" s="12">
        <v>-1.43273732031118</v>
      </c>
      <c r="N302" s="15" t="str">
        <f t="shared" si="89"/>
        <v/>
      </c>
      <c r="O302" s="15" t="str">
        <f t="shared" si="90"/>
        <v>Enter Trade</v>
      </c>
      <c r="P302" s="15" t="str">
        <f t="shared" si="91"/>
        <v/>
      </c>
      <c r="Q302" s="15">
        <f t="shared" si="92"/>
        <v>1021.25</v>
      </c>
      <c r="R302" s="15" t="str">
        <f t="shared" si="93"/>
        <v/>
      </c>
      <c r="S302" s="15">
        <f t="shared" si="94"/>
        <v>1153.1500000000001</v>
      </c>
      <c r="T302" s="18" t="str">
        <f t="shared" si="95"/>
        <v/>
      </c>
      <c r="U302" s="18">
        <f t="shared" si="96"/>
        <v>-3.4640905542544444E-3</v>
      </c>
      <c r="V302" s="18" t="str">
        <f t="shared" si="97"/>
        <v/>
      </c>
      <c r="W302" s="18">
        <f t="shared" si="98"/>
        <v>2.1707349488326762E-2</v>
      </c>
      <c r="X302" s="18" t="str">
        <f t="shared" si="99"/>
        <v/>
      </c>
      <c r="Y302" s="18" t="str">
        <f t="shared" si="100"/>
        <v/>
      </c>
      <c r="Z302" s="18" t="str">
        <f t="shared" si="101"/>
        <v/>
      </c>
      <c r="AA302" s="18" t="str">
        <f t="shared" si="102"/>
        <v/>
      </c>
    </row>
    <row r="303" spans="1:27">
      <c r="A303" s="11">
        <v>42447</v>
      </c>
      <c r="B303" s="12">
        <v>1028.4000000000001</v>
      </c>
      <c r="C303" s="12">
        <v>1129.3</v>
      </c>
      <c r="D303" s="9">
        <f t="shared" si="88"/>
        <v>-4.0647260169738311E-2</v>
      </c>
      <c r="E303" s="9">
        <f t="shared" si="103"/>
        <v>-4.2034687121696959E-2</v>
      </c>
      <c r="F303" s="9">
        <f t="shared" si="104"/>
        <v>7.1059582971481619E-3</v>
      </c>
      <c r="G303" s="9">
        <f t="shared" si="105"/>
        <v>-2.6046280953113597E-2</v>
      </c>
      <c r="H303" s="9">
        <f t="shared" si="106"/>
        <v>-5.8023093290280325E-2</v>
      </c>
      <c r="I303" s="9">
        <f t="shared" si="107"/>
        <v>0.19524839493013416</v>
      </c>
      <c r="J303" s="3">
        <f t="shared" si="108"/>
        <v>9.8193244304792954E-3</v>
      </c>
      <c r="K303" s="3">
        <f t="shared" si="108"/>
        <v>1.9177834935246604E-2</v>
      </c>
      <c r="L303" s="15" t="str">
        <f t="shared" si="109"/>
        <v>Exit Trade</v>
      </c>
      <c r="M303" s="12">
        <v>0.19524839493013416</v>
      </c>
      <c r="N303" s="15" t="str">
        <f t="shared" si="89"/>
        <v>Exit Trade</v>
      </c>
      <c r="O303" s="15" t="str">
        <f t="shared" si="90"/>
        <v>Exit Trade</v>
      </c>
      <c r="P303" s="15">
        <f t="shared" si="91"/>
        <v>1028.4000000000001</v>
      </c>
      <c r="Q303" s="15">
        <f t="shared" si="92"/>
        <v>1028.4000000000001</v>
      </c>
      <c r="R303" s="15">
        <f t="shared" si="93"/>
        <v>1129.3</v>
      </c>
      <c r="S303" s="15">
        <f t="shared" si="94"/>
        <v>1129.3</v>
      </c>
      <c r="T303" s="18">
        <f t="shared" si="95"/>
        <v>9.8193244304792954E-3</v>
      </c>
      <c r="U303" s="18">
        <f t="shared" si="96"/>
        <v>9.8193244304792954E-3</v>
      </c>
      <c r="V303" s="18">
        <f t="shared" si="97"/>
        <v>1.9177834935246604E-2</v>
      </c>
      <c r="W303" s="18">
        <f t="shared" si="98"/>
        <v>1.9177834935246604E-2</v>
      </c>
      <c r="X303" s="18">
        <f t="shared" si="99"/>
        <v>7.0012239902081941E-3</v>
      </c>
      <c r="Y303" s="18">
        <f t="shared" si="100"/>
        <v>2.0682478428652118E-2</v>
      </c>
      <c r="Z303" s="18">
        <f t="shared" si="101"/>
        <v>2.7683702418860312E-2</v>
      </c>
      <c r="AA303" s="18">
        <f t="shared" si="102"/>
        <v>1.3841851209430156E-2</v>
      </c>
    </row>
    <row r="304" spans="1:27">
      <c r="A304" s="11">
        <v>42450</v>
      </c>
      <c r="B304" s="12">
        <v>1045.5999999999999</v>
      </c>
      <c r="C304" s="12">
        <v>1151.25</v>
      </c>
      <c r="D304" s="9">
        <f t="shared" si="88"/>
        <v>-4.18040686324175E-2</v>
      </c>
      <c r="E304" s="9">
        <f t="shared" si="103"/>
        <v>-4.177445515038089E-2</v>
      </c>
      <c r="F304" s="9">
        <f t="shared" si="104"/>
        <v>6.9603935758128718E-3</v>
      </c>
      <c r="G304" s="9">
        <f t="shared" si="105"/>
        <v>-2.6113569604801927E-2</v>
      </c>
      <c r="H304" s="9">
        <f t="shared" si="106"/>
        <v>-5.7435340695959854E-2</v>
      </c>
      <c r="I304" s="9">
        <f t="shared" si="107"/>
        <v>-4.2545700489575221E-3</v>
      </c>
      <c r="J304" s="3">
        <f t="shared" si="108"/>
        <v>1.6725009723842683E-2</v>
      </c>
      <c r="K304" s="3">
        <f t="shared" si="108"/>
        <v>1.9436819268573494E-2</v>
      </c>
      <c r="L304" s="15" t="str">
        <f t="shared" si="109"/>
        <v>Exit Trade</v>
      </c>
      <c r="M304" s="12">
        <v>0.19524839493013416</v>
      </c>
      <c r="N304" s="15" t="str">
        <f t="shared" si="89"/>
        <v/>
      </c>
      <c r="O304" s="15" t="str">
        <f t="shared" si="90"/>
        <v>Exit Trade</v>
      </c>
      <c r="P304" s="15" t="str">
        <f t="shared" si="91"/>
        <v/>
      </c>
      <c r="Q304" s="15">
        <f t="shared" si="92"/>
        <v>1028.4000000000001</v>
      </c>
      <c r="R304" s="15" t="str">
        <f t="shared" si="93"/>
        <v/>
      </c>
      <c r="S304" s="15">
        <f t="shared" si="94"/>
        <v>1129.3</v>
      </c>
      <c r="T304" s="18" t="str">
        <f t="shared" si="95"/>
        <v/>
      </c>
      <c r="U304" s="18">
        <f t="shared" si="96"/>
        <v>9.8193244304792954E-3</v>
      </c>
      <c r="V304" s="18" t="str">
        <f t="shared" si="97"/>
        <v/>
      </c>
      <c r="W304" s="18">
        <f t="shared" si="98"/>
        <v>1.9177834935246604E-2</v>
      </c>
      <c r="X304" s="18" t="str">
        <f t="shared" si="99"/>
        <v/>
      </c>
      <c r="Y304" s="18" t="str">
        <f t="shared" si="100"/>
        <v/>
      </c>
      <c r="Z304" s="18" t="str">
        <f t="shared" si="101"/>
        <v/>
      </c>
      <c r="AA304" s="18" t="str">
        <f t="shared" si="102"/>
        <v/>
      </c>
    </row>
    <row r="305" spans="1:27">
      <c r="A305" s="11">
        <v>42451</v>
      </c>
      <c r="B305" s="12">
        <v>1053.8499999999999</v>
      </c>
      <c r="C305" s="12">
        <v>1168.0999999999999</v>
      </c>
      <c r="D305" s="9">
        <f t="shared" si="88"/>
        <v>-4.4701224068447717E-2</v>
      </c>
      <c r="E305" s="9">
        <f t="shared" si="103"/>
        <v>-4.15747153242512E-2</v>
      </c>
      <c r="F305" s="9">
        <f t="shared" si="104"/>
        <v>6.7792443532089771E-3</v>
      </c>
      <c r="G305" s="9">
        <f t="shared" si="105"/>
        <v>-2.6321415529531003E-2</v>
      </c>
      <c r="H305" s="9">
        <f t="shared" si="106"/>
        <v>-5.6828015118971398E-2</v>
      </c>
      <c r="I305" s="9">
        <f t="shared" si="107"/>
        <v>-0.46118838343930973</v>
      </c>
      <c r="J305" s="3">
        <f t="shared" si="108"/>
        <v>7.8902065799540937E-3</v>
      </c>
      <c r="K305" s="3">
        <f t="shared" si="108"/>
        <v>1.4636264929424459E-2</v>
      </c>
      <c r="L305" s="15" t="str">
        <f t="shared" si="109"/>
        <v>Exit Trade</v>
      </c>
      <c r="M305" s="12">
        <v>0.19524839493013416</v>
      </c>
      <c r="N305" s="15" t="str">
        <f t="shared" si="89"/>
        <v/>
      </c>
      <c r="O305" s="15" t="str">
        <f t="shared" si="90"/>
        <v>Exit Trade</v>
      </c>
      <c r="P305" s="15" t="str">
        <f t="shared" si="91"/>
        <v/>
      </c>
      <c r="Q305" s="15">
        <f t="shared" si="92"/>
        <v>1028.4000000000001</v>
      </c>
      <c r="R305" s="15" t="str">
        <f t="shared" si="93"/>
        <v/>
      </c>
      <c r="S305" s="15">
        <f t="shared" si="94"/>
        <v>1129.3</v>
      </c>
      <c r="T305" s="18" t="str">
        <f t="shared" si="95"/>
        <v/>
      </c>
      <c r="U305" s="18">
        <f t="shared" si="96"/>
        <v>9.8193244304792954E-3</v>
      </c>
      <c r="V305" s="18" t="str">
        <f t="shared" si="97"/>
        <v/>
      </c>
      <c r="W305" s="18">
        <f t="shared" si="98"/>
        <v>1.9177834935246604E-2</v>
      </c>
      <c r="X305" s="18" t="str">
        <f t="shared" si="99"/>
        <v/>
      </c>
      <c r="Y305" s="18" t="str">
        <f t="shared" si="100"/>
        <v/>
      </c>
      <c r="Z305" s="18" t="str">
        <f t="shared" si="101"/>
        <v/>
      </c>
      <c r="AA305" s="18" t="str">
        <f t="shared" si="102"/>
        <v/>
      </c>
    </row>
    <row r="306" spans="1:27">
      <c r="A306" s="11">
        <v>42452</v>
      </c>
      <c r="B306" s="12">
        <v>1049.3499999999999</v>
      </c>
      <c r="C306" s="12">
        <v>1162.75</v>
      </c>
      <c r="D306" s="9">
        <f t="shared" si="88"/>
        <v>-4.4565981328118315E-2</v>
      </c>
      <c r="E306" s="9">
        <f t="shared" si="103"/>
        <v>-4.1285180577686931E-2</v>
      </c>
      <c r="F306" s="9">
        <f t="shared" si="104"/>
        <v>6.4403354371559852E-3</v>
      </c>
      <c r="G306" s="9">
        <f t="shared" si="105"/>
        <v>-2.6794425844085965E-2</v>
      </c>
      <c r="H306" s="9">
        <f t="shared" si="106"/>
        <v>-5.5775935311287897E-2</v>
      </c>
      <c r="I306" s="9">
        <f t="shared" si="107"/>
        <v>-0.50941457668549117</v>
      </c>
      <c r="J306" s="3">
        <f t="shared" si="108"/>
        <v>-4.2700574085496046E-3</v>
      </c>
      <c r="K306" s="3">
        <f t="shared" si="108"/>
        <v>-4.580087321290908E-3</v>
      </c>
      <c r="L306" s="15" t="str">
        <f t="shared" si="109"/>
        <v/>
      </c>
      <c r="M306" s="12">
        <v>0.19524839493013416</v>
      </c>
      <c r="N306" s="15" t="str">
        <f t="shared" si="89"/>
        <v/>
      </c>
      <c r="O306" s="15" t="str">
        <f t="shared" si="90"/>
        <v>Exit Trade</v>
      </c>
      <c r="P306" s="15" t="str">
        <f t="shared" si="91"/>
        <v/>
      </c>
      <c r="Q306" s="15">
        <f t="shared" si="92"/>
        <v>1028.4000000000001</v>
      </c>
      <c r="R306" s="15" t="str">
        <f t="shared" si="93"/>
        <v/>
      </c>
      <c r="S306" s="15">
        <f t="shared" si="94"/>
        <v>1129.3</v>
      </c>
      <c r="T306" s="18" t="str">
        <f t="shared" si="95"/>
        <v/>
      </c>
      <c r="U306" s="18">
        <f t="shared" si="96"/>
        <v>9.8193244304792954E-3</v>
      </c>
      <c r="V306" s="18" t="str">
        <f t="shared" si="97"/>
        <v/>
      </c>
      <c r="W306" s="18">
        <f t="shared" si="98"/>
        <v>1.9177834935246604E-2</v>
      </c>
      <c r="X306" s="18" t="str">
        <f t="shared" si="99"/>
        <v/>
      </c>
      <c r="Y306" s="18" t="str">
        <f t="shared" si="100"/>
        <v/>
      </c>
      <c r="Z306" s="18" t="str">
        <f t="shared" si="101"/>
        <v/>
      </c>
      <c r="AA306" s="18" t="str">
        <f t="shared" si="102"/>
        <v/>
      </c>
    </row>
    <row r="307" spans="1:27">
      <c r="A307" s="11">
        <v>42457</v>
      </c>
      <c r="B307" s="12">
        <v>1047.5</v>
      </c>
      <c r="C307" s="12">
        <v>1143.3499999999999</v>
      </c>
      <c r="D307" s="9">
        <f t="shared" si="88"/>
        <v>-3.8025164461983903E-2</v>
      </c>
      <c r="E307" s="9">
        <f t="shared" si="103"/>
        <v>-4.1143013822402395E-2</v>
      </c>
      <c r="F307" s="9">
        <f t="shared" si="104"/>
        <v>6.4644146901048603E-3</v>
      </c>
      <c r="G307" s="9">
        <f t="shared" si="105"/>
        <v>-2.6598080769666459E-2</v>
      </c>
      <c r="H307" s="9">
        <f t="shared" si="106"/>
        <v>-5.5687946875138332E-2</v>
      </c>
      <c r="I307" s="9">
        <f t="shared" si="107"/>
        <v>0.48230961500520897</v>
      </c>
      <c r="J307" s="3">
        <f t="shared" si="108"/>
        <v>-1.7629961404678222E-3</v>
      </c>
      <c r="K307" s="3">
        <f t="shared" si="108"/>
        <v>-1.6684583960438693E-2</v>
      </c>
      <c r="L307" s="15" t="str">
        <f t="shared" si="109"/>
        <v>Exit Trade</v>
      </c>
      <c r="M307" s="12">
        <v>0.19524839493013416</v>
      </c>
      <c r="N307" s="15" t="str">
        <f t="shared" si="89"/>
        <v/>
      </c>
      <c r="O307" s="15" t="str">
        <f t="shared" si="90"/>
        <v>Exit Trade</v>
      </c>
      <c r="P307" s="15" t="str">
        <f t="shared" si="91"/>
        <v/>
      </c>
      <c r="Q307" s="15">
        <f t="shared" si="92"/>
        <v>1028.4000000000001</v>
      </c>
      <c r="R307" s="15" t="str">
        <f t="shared" si="93"/>
        <v/>
      </c>
      <c r="S307" s="15">
        <f t="shared" si="94"/>
        <v>1129.3</v>
      </c>
      <c r="T307" s="18" t="str">
        <f t="shared" si="95"/>
        <v/>
      </c>
      <c r="U307" s="18">
        <f t="shared" si="96"/>
        <v>9.8193244304792954E-3</v>
      </c>
      <c r="V307" s="18" t="str">
        <f t="shared" si="97"/>
        <v/>
      </c>
      <c r="W307" s="18">
        <f t="shared" si="98"/>
        <v>1.9177834935246604E-2</v>
      </c>
      <c r="X307" s="18" t="str">
        <f t="shared" si="99"/>
        <v/>
      </c>
      <c r="Y307" s="18" t="str">
        <f t="shared" si="100"/>
        <v/>
      </c>
      <c r="Z307" s="18" t="str">
        <f t="shared" si="101"/>
        <v/>
      </c>
      <c r="AA307" s="18" t="str">
        <f t="shared" si="102"/>
        <v/>
      </c>
    </row>
    <row r="308" spans="1:27">
      <c r="A308" s="11">
        <v>42458</v>
      </c>
      <c r="B308" s="12">
        <v>1053.8</v>
      </c>
      <c r="C308" s="12">
        <v>1125.75</v>
      </c>
      <c r="D308" s="9">
        <f t="shared" si="88"/>
        <v>-2.8683761398200995E-2</v>
      </c>
      <c r="E308" s="9">
        <f t="shared" si="103"/>
        <v>-4.0803015419670442E-2</v>
      </c>
      <c r="F308" s="9">
        <f t="shared" si="104"/>
        <v>6.8444078024007329E-3</v>
      </c>
      <c r="G308" s="9">
        <f t="shared" si="105"/>
        <v>-2.5403097864268795E-2</v>
      </c>
      <c r="H308" s="9">
        <f t="shared" si="106"/>
        <v>-5.620293297507209E-2</v>
      </c>
      <c r="I308" s="9">
        <f t="shared" si="107"/>
        <v>1.7706797098236196</v>
      </c>
      <c r="J308" s="3">
        <f t="shared" si="108"/>
        <v>6.014319809069169E-3</v>
      </c>
      <c r="K308" s="3">
        <f t="shared" si="108"/>
        <v>-1.53933616128044E-2</v>
      </c>
      <c r="L308" s="15" t="str">
        <f t="shared" si="109"/>
        <v>Enter Trade</v>
      </c>
      <c r="M308" s="12">
        <v>1.7706797098236196</v>
      </c>
      <c r="N308" s="15" t="str">
        <f t="shared" si="89"/>
        <v>Enter Trade</v>
      </c>
      <c r="O308" s="15" t="str">
        <f t="shared" si="90"/>
        <v>Enter Trade</v>
      </c>
      <c r="P308" s="15">
        <f t="shared" si="91"/>
        <v>1053.8</v>
      </c>
      <c r="Q308" s="15">
        <f t="shared" si="92"/>
        <v>1053.8</v>
      </c>
      <c r="R308" s="15">
        <f t="shared" si="93"/>
        <v>1125.75</v>
      </c>
      <c r="S308" s="15">
        <f t="shared" si="94"/>
        <v>1125.75</v>
      </c>
      <c r="T308" s="18">
        <f t="shared" si="95"/>
        <v>6.014319809069169E-3</v>
      </c>
      <c r="U308" s="18">
        <f t="shared" si="96"/>
        <v>6.014319809069169E-3</v>
      </c>
      <c r="V308" s="18">
        <f t="shared" si="97"/>
        <v>-1.53933616128044E-2</v>
      </c>
      <c r="W308" s="18">
        <f t="shared" si="98"/>
        <v>-1.53933616128044E-2</v>
      </c>
      <c r="X308" s="18" t="str">
        <f t="shared" si="99"/>
        <v/>
      </c>
      <c r="Y308" s="18" t="str">
        <f t="shared" si="100"/>
        <v/>
      </c>
      <c r="Z308" s="18" t="str">
        <f t="shared" si="101"/>
        <v/>
      </c>
      <c r="AA308" s="18" t="str">
        <f t="shared" si="102"/>
        <v/>
      </c>
    </row>
    <row r="309" spans="1:27">
      <c r="A309" s="11">
        <v>42459</v>
      </c>
      <c r="B309" s="12">
        <v>1064.95</v>
      </c>
      <c r="C309" s="12">
        <v>1115.3</v>
      </c>
      <c r="D309" s="9">
        <f t="shared" si="88"/>
        <v>-2.0062484316622459E-2</v>
      </c>
      <c r="E309" s="9">
        <f t="shared" si="103"/>
        <v>-3.9887397851982871E-2</v>
      </c>
      <c r="F309" s="9">
        <f t="shared" si="104"/>
        <v>7.6974797983375125E-3</v>
      </c>
      <c r="G309" s="9">
        <f t="shared" si="105"/>
        <v>-2.2568068305723468E-2</v>
      </c>
      <c r="H309" s="9">
        <f t="shared" si="106"/>
        <v>-5.7206727398242271E-2</v>
      </c>
      <c r="I309" s="9">
        <f t="shared" si="107"/>
        <v>2.5755070561720941</v>
      </c>
      <c r="J309" s="3">
        <f t="shared" si="108"/>
        <v>1.0580755361548767E-2</v>
      </c>
      <c r="K309" s="3">
        <f t="shared" si="108"/>
        <v>-9.2827004219409679E-3</v>
      </c>
      <c r="L309" s="15" t="str">
        <f t="shared" si="109"/>
        <v>Enter Trade</v>
      </c>
      <c r="M309" s="12">
        <v>1.7706797098236196</v>
      </c>
      <c r="N309" s="15" t="str">
        <f t="shared" si="89"/>
        <v/>
      </c>
      <c r="O309" s="15" t="str">
        <f t="shared" si="90"/>
        <v>Enter Trade</v>
      </c>
      <c r="P309" s="15" t="str">
        <f t="shared" si="91"/>
        <v/>
      </c>
      <c r="Q309" s="15">
        <f t="shared" si="92"/>
        <v>1053.8</v>
      </c>
      <c r="R309" s="15" t="str">
        <f t="shared" si="93"/>
        <v/>
      </c>
      <c r="S309" s="15">
        <f t="shared" si="94"/>
        <v>1125.75</v>
      </c>
      <c r="T309" s="18" t="str">
        <f t="shared" si="95"/>
        <v/>
      </c>
      <c r="U309" s="18">
        <f t="shared" si="96"/>
        <v>6.014319809069169E-3</v>
      </c>
      <c r="V309" s="18" t="str">
        <f t="shared" si="97"/>
        <v/>
      </c>
      <c r="W309" s="18">
        <f t="shared" si="98"/>
        <v>-1.53933616128044E-2</v>
      </c>
      <c r="X309" s="18" t="str">
        <f t="shared" si="99"/>
        <v/>
      </c>
      <c r="Y309" s="18" t="str">
        <f t="shared" si="100"/>
        <v/>
      </c>
      <c r="Z309" s="18" t="str">
        <f t="shared" si="101"/>
        <v/>
      </c>
      <c r="AA309" s="18" t="str">
        <f t="shared" si="102"/>
        <v/>
      </c>
    </row>
    <row r="310" spans="1:27">
      <c r="A310" s="11">
        <v>42460</v>
      </c>
      <c r="B310" s="12">
        <v>1071.1500000000001</v>
      </c>
      <c r="C310" s="12">
        <v>1105.5999999999999</v>
      </c>
      <c r="D310" s="9">
        <f t="shared" si="88"/>
        <v>-1.3747737899673125E-2</v>
      </c>
      <c r="E310" s="9">
        <f t="shared" si="103"/>
        <v>-3.8838185494959897E-2</v>
      </c>
      <c r="F310" s="9">
        <f t="shared" si="104"/>
        <v>8.9828583994806845E-3</v>
      </c>
      <c r="G310" s="9">
        <f t="shared" si="105"/>
        <v>-1.8626754096128358E-2</v>
      </c>
      <c r="H310" s="9">
        <f t="shared" si="106"/>
        <v>-5.9049616893791436E-2</v>
      </c>
      <c r="I310" s="9">
        <f t="shared" si="107"/>
        <v>2.7931474013591595</v>
      </c>
      <c r="J310" s="3">
        <f t="shared" si="108"/>
        <v>5.8218695713414198E-3</v>
      </c>
      <c r="K310" s="3">
        <f t="shared" si="108"/>
        <v>-8.6972115125975493E-3</v>
      </c>
      <c r="L310" s="15" t="str">
        <f t="shared" si="109"/>
        <v>Enter Trade</v>
      </c>
      <c r="M310" s="12">
        <v>1.7706797098236196</v>
      </c>
      <c r="N310" s="15" t="str">
        <f t="shared" si="89"/>
        <v/>
      </c>
      <c r="O310" s="15" t="str">
        <f t="shared" si="90"/>
        <v>Enter Trade</v>
      </c>
      <c r="P310" s="15" t="str">
        <f t="shared" si="91"/>
        <v/>
      </c>
      <c r="Q310" s="15">
        <f t="shared" si="92"/>
        <v>1053.8</v>
      </c>
      <c r="R310" s="15" t="str">
        <f t="shared" si="93"/>
        <v/>
      </c>
      <c r="S310" s="15">
        <f t="shared" si="94"/>
        <v>1125.75</v>
      </c>
      <c r="T310" s="18" t="str">
        <f t="shared" si="95"/>
        <v/>
      </c>
      <c r="U310" s="18">
        <f t="shared" si="96"/>
        <v>6.014319809069169E-3</v>
      </c>
      <c r="V310" s="18" t="str">
        <f t="shared" si="97"/>
        <v/>
      </c>
      <c r="W310" s="18">
        <f t="shared" si="98"/>
        <v>-1.53933616128044E-2</v>
      </c>
      <c r="X310" s="18" t="str">
        <f t="shared" si="99"/>
        <v/>
      </c>
      <c r="Y310" s="18" t="str">
        <f t="shared" si="100"/>
        <v/>
      </c>
      <c r="Z310" s="18" t="str">
        <f t="shared" si="101"/>
        <v/>
      </c>
      <c r="AA310" s="18" t="str">
        <f t="shared" si="102"/>
        <v/>
      </c>
    </row>
    <row r="311" spans="1:27">
      <c r="A311" s="11">
        <v>42461</v>
      </c>
      <c r="B311" s="12">
        <v>1064.45</v>
      </c>
      <c r="C311" s="12">
        <v>1113.4000000000001</v>
      </c>
      <c r="D311" s="9">
        <f t="shared" si="88"/>
        <v>-1.952595066495388E-2</v>
      </c>
      <c r="E311" s="9">
        <f t="shared" si="103"/>
        <v>-3.802363263951844E-2</v>
      </c>
      <c r="F311" s="9">
        <f t="shared" si="104"/>
        <v>9.5896121200305488E-3</v>
      </c>
      <c r="G311" s="9">
        <f t="shared" si="105"/>
        <v>-1.6447005369449704E-2</v>
      </c>
      <c r="H311" s="9">
        <f t="shared" si="106"/>
        <v>-5.9600259909587172E-2</v>
      </c>
      <c r="I311" s="9">
        <f t="shared" si="107"/>
        <v>1.9289291102741319</v>
      </c>
      <c r="J311" s="3">
        <f t="shared" si="108"/>
        <v>-6.254959622835312E-3</v>
      </c>
      <c r="K311" s="3">
        <f t="shared" si="108"/>
        <v>7.0549927641101505E-3</v>
      </c>
      <c r="L311" s="15" t="str">
        <f t="shared" si="109"/>
        <v>Enter Trade</v>
      </c>
      <c r="M311" s="12">
        <v>1.7706797098236196</v>
      </c>
      <c r="N311" s="15" t="str">
        <f t="shared" si="89"/>
        <v/>
      </c>
      <c r="O311" s="15" t="str">
        <f t="shared" si="90"/>
        <v>Enter Trade</v>
      </c>
      <c r="P311" s="15" t="str">
        <f t="shared" si="91"/>
        <v/>
      </c>
      <c r="Q311" s="15">
        <f t="shared" si="92"/>
        <v>1053.8</v>
      </c>
      <c r="R311" s="15" t="str">
        <f t="shared" si="93"/>
        <v/>
      </c>
      <c r="S311" s="15">
        <f t="shared" si="94"/>
        <v>1125.75</v>
      </c>
      <c r="T311" s="18" t="str">
        <f t="shared" si="95"/>
        <v/>
      </c>
      <c r="U311" s="18">
        <f t="shared" si="96"/>
        <v>6.014319809069169E-3</v>
      </c>
      <c r="V311" s="18" t="str">
        <f t="shared" si="97"/>
        <v/>
      </c>
      <c r="W311" s="18">
        <f t="shared" si="98"/>
        <v>-1.53933616128044E-2</v>
      </c>
      <c r="X311" s="18" t="str">
        <f t="shared" si="99"/>
        <v/>
      </c>
      <c r="Y311" s="18" t="str">
        <f t="shared" si="100"/>
        <v/>
      </c>
      <c r="Z311" s="18" t="str">
        <f t="shared" si="101"/>
        <v/>
      </c>
      <c r="AA311" s="18" t="str">
        <f t="shared" si="102"/>
        <v/>
      </c>
    </row>
    <row r="312" spans="1:27">
      <c r="A312" s="11">
        <v>42464</v>
      </c>
      <c r="B312" s="12">
        <v>1069.05</v>
      </c>
      <c r="C312" s="12">
        <v>1103.7</v>
      </c>
      <c r="D312" s="9">
        <f t="shared" si="88"/>
        <v>-1.3853024698154541E-2</v>
      </c>
      <c r="E312" s="9">
        <f t="shared" si="103"/>
        <v>-3.7052957799948001E-2</v>
      </c>
      <c r="F312" s="9">
        <f t="shared" si="104"/>
        <v>1.0501744104460968E-2</v>
      </c>
      <c r="G312" s="9">
        <f t="shared" si="105"/>
        <v>-1.3424033564910821E-2</v>
      </c>
      <c r="H312" s="9">
        <f t="shared" si="106"/>
        <v>-6.0681882034985181E-2</v>
      </c>
      <c r="I312" s="9">
        <f t="shared" si="107"/>
        <v>2.2091504869118372</v>
      </c>
      <c r="J312" s="3">
        <f t="shared" si="108"/>
        <v>4.3214805768236261E-3</v>
      </c>
      <c r="K312" s="3">
        <f t="shared" si="108"/>
        <v>-8.7120531704688742E-3</v>
      </c>
      <c r="L312" s="15" t="str">
        <f t="shared" si="109"/>
        <v>Enter Trade</v>
      </c>
      <c r="M312" s="12">
        <v>1.7706797098236196</v>
      </c>
      <c r="N312" s="15" t="str">
        <f t="shared" si="89"/>
        <v/>
      </c>
      <c r="O312" s="15" t="str">
        <f t="shared" si="90"/>
        <v>Enter Trade</v>
      </c>
      <c r="P312" s="15" t="str">
        <f t="shared" si="91"/>
        <v/>
      </c>
      <c r="Q312" s="15">
        <f t="shared" si="92"/>
        <v>1053.8</v>
      </c>
      <c r="R312" s="15" t="str">
        <f t="shared" si="93"/>
        <v/>
      </c>
      <c r="S312" s="15">
        <f t="shared" si="94"/>
        <v>1125.75</v>
      </c>
      <c r="T312" s="18" t="str">
        <f t="shared" si="95"/>
        <v/>
      </c>
      <c r="U312" s="18">
        <f t="shared" si="96"/>
        <v>6.014319809069169E-3</v>
      </c>
      <c r="V312" s="18" t="str">
        <f t="shared" si="97"/>
        <v/>
      </c>
      <c r="W312" s="18">
        <f t="shared" si="98"/>
        <v>-1.53933616128044E-2</v>
      </c>
      <c r="X312" s="18" t="str">
        <f t="shared" si="99"/>
        <v/>
      </c>
      <c r="Y312" s="18" t="str">
        <f t="shared" si="100"/>
        <v/>
      </c>
      <c r="Z312" s="18" t="str">
        <f t="shared" si="101"/>
        <v/>
      </c>
      <c r="AA312" s="18" t="str">
        <f t="shared" si="102"/>
        <v/>
      </c>
    </row>
    <row r="313" spans="1:27">
      <c r="A313" s="11">
        <v>42465</v>
      </c>
      <c r="B313" s="12">
        <v>1057.45</v>
      </c>
      <c r="C313" s="12">
        <v>1103.45</v>
      </c>
      <c r="D313" s="9">
        <f t="shared" si="88"/>
        <v>-1.8492817461977732E-2</v>
      </c>
      <c r="E313" s="9">
        <f t="shared" si="103"/>
        <v>-3.6548569158457722E-2</v>
      </c>
      <c r="F313" s="9">
        <f t="shared" si="104"/>
        <v>1.1022554209188056E-2</v>
      </c>
      <c r="G313" s="9">
        <f t="shared" si="105"/>
        <v>-1.1747822187784595E-2</v>
      </c>
      <c r="H313" s="9">
        <f t="shared" si="106"/>
        <v>-6.1349316129130846E-2</v>
      </c>
      <c r="I313" s="9">
        <f t="shared" si="107"/>
        <v>1.6380732953374164</v>
      </c>
      <c r="J313" s="3">
        <f t="shared" si="108"/>
        <v>-1.0850755343529217E-2</v>
      </c>
      <c r="K313" s="3">
        <f t="shared" si="108"/>
        <v>-2.2651082721754099E-4</v>
      </c>
      <c r="L313" s="15" t="str">
        <f t="shared" si="109"/>
        <v>Enter Trade</v>
      </c>
      <c r="M313" s="12">
        <v>1.7706797098236196</v>
      </c>
      <c r="N313" s="15" t="str">
        <f t="shared" si="89"/>
        <v/>
      </c>
      <c r="O313" s="15" t="str">
        <f t="shared" si="90"/>
        <v>Enter Trade</v>
      </c>
      <c r="P313" s="15" t="str">
        <f t="shared" si="91"/>
        <v/>
      </c>
      <c r="Q313" s="15">
        <f t="shared" si="92"/>
        <v>1053.8</v>
      </c>
      <c r="R313" s="15" t="str">
        <f t="shared" si="93"/>
        <v/>
      </c>
      <c r="S313" s="15">
        <f t="shared" si="94"/>
        <v>1125.75</v>
      </c>
      <c r="T313" s="18" t="str">
        <f t="shared" si="95"/>
        <v/>
      </c>
      <c r="U313" s="18">
        <f t="shared" si="96"/>
        <v>6.014319809069169E-3</v>
      </c>
      <c r="V313" s="18" t="str">
        <f t="shared" si="97"/>
        <v/>
      </c>
      <c r="W313" s="18">
        <f t="shared" si="98"/>
        <v>-1.53933616128044E-2</v>
      </c>
      <c r="X313" s="18" t="str">
        <f t="shared" si="99"/>
        <v/>
      </c>
      <c r="Y313" s="18" t="str">
        <f t="shared" si="100"/>
        <v/>
      </c>
      <c r="Z313" s="18" t="str">
        <f t="shared" si="101"/>
        <v/>
      </c>
      <c r="AA313" s="18" t="str">
        <f t="shared" si="102"/>
        <v/>
      </c>
    </row>
    <row r="314" spans="1:27">
      <c r="A314" s="11">
        <v>42466</v>
      </c>
      <c r="B314" s="12">
        <v>1061.5</v>
      </c>
      <c r="C314" s="12">
        <v>1102.05</v>
      </c>
      <c r="D314" s="9">
        <f t="shared" si="88"/>
        <v>-1.6281300398040151E-2</v>
      </c>
      <c r="E314" s="9">
        <f t="shared" si="103"/>
        <v>-3.6080413450376124E-2</v>
      </c>
      <c r="F314" s="9">
        <f t="shared" si="104"/>
        <v>1.1580111826728025E-2</v>
      </c>
      <c r="G314" s="9">
        <f t="shared" si="105"/>
        <v>-1.0025161840238068E-2</v>
      </c>
      <c r="H314" s="9">
        <f t="shared" si="106"/>
        <v>-6.2135665060514184E-2</v>
      </c>
      <c r="I314" s="9">
        <f t="shared" si="107"/>
        <v>1.709751455649823</v>
      </c>
      <c r="J314" s="3">
        <f t="shared" si="108"/>
        <v>3.8299683200150878E-3</v>
      </c>
      <c r="K314" s="3">
        <f t="shared" si="108"/>
        <v>-1.268748017581305E-3</v>
      </c>
      <c r="L314" s="15" t="str">
        <f t="shared" si="109"/>
        <v>Enter Trade</v>
      </c>
      <c r="M314" s="12">
        <v>1.7706797098236196</v>
      </c>
      <c r="N314" s="15" t="str">
        <f t="shared" si="89"/>
        <v/>
      </c>
      <c r="O314" s="15" t="str">
        <f t="shared" si="90"/>
        <v>Enter Trade</v>
      </c>
      <c r="P314" s="15" t="str">
        <f t="shared" si="91"/>
        <v/>
      </c>
      <c r="Q314" s="15">
        <f t="shared" si="92"/>
        <v>1053.8</v>
      </c>
      <c r="R314" s="15" t="str">
        <f t="shared" si="93"/>
        <v/>
      </c>
      <c r="S314" s="15">
        <f t="shared" si="94"/>
        <v>1125.75</v>
      </c>
      <c r="T314" s="18" t="str">
        <f t="shared" si="95"/>
        <v/>
      </c>
      <c r="U314" s="18">
        <f t="shared" si="96"/>
        <v>6.014319809069169E-3</v>
      </c>
      <c r="V314" s="18" t="str">
        <f t="shared" si="97"/>
        <v/>
      </c>
      <c r="W314" s="18">
        <f t="shared" si="98"/>
        <v>-1.53933616128044E-2</v>
      </c>
      <c r="X314" s="18" t="str">
        <f t="shared" si="99"/>
        <v/>
      </c>
      <c r="Y314" s="18" t="str">
        <f t="shared" si="100"/>
        <v/>
      </c>
      <c r="Z314" s="18" t="str">
        <f t="shared" si="101"/>
        <v/>
      </c>
      <c r="AA314" s="18" t="str">
        <f t="shared" si="102"/>
        <v/>
      </c>
    </row>
    <row r="315" spans="1:27">
      <c r="A315" s="11">
        <v>42467</v>
      </c>
      <c r="B315" s="12">
        <v>1055.5</v>
      </c>
      <c r="C315" s="12">
        <v>1070.8499999999999</v>
      </c>
      <c r="D315" s="9">
        <f t="shared" si="88"/>
        <v>-6.2704033706002986E-3</v>
      </c>
      <c r="E315" s="9">
        <f t="shared" si="103"/>
        <v>-3.5303982406939077E-2</v>
      </c>
      <c r="F315" s="9">
        <f t="shared" si="104"/>
        <v>1.2753565745994828E-2</v>
      </c>
      <c r="G315" s="9">
        <f t="shared" si="105"/>
        <v>-6.6084594784507136E-3</v>
      </c>
      <c r="H315" s="9">
        <f t="shared" si="106"/>
        <v>-6.3999505335427448E-2</v>
      </c>
      <c r="I315" s="9">
        <f t="shared" si="107"/>
        <v>2.2765067914795969</v>
      </c>
      <c r="J315" s="3">
        <f t="shared" si="108"/>
        <v>-5.6523787093735282E-3</v>
      </c>
      <c r="K315" s="3">
        <f t="shared" si="108"/>
        <v>-2.8310875187151259E-2</v>
      </c>
      <c r="L315" s="15" t="str">
        <f t="shared" si="109"/>
        <v>Enter Trade</v>
      </c>
      <c r="M315" s="12">
        <v>1.7706797098236196</v>
      </c>
      <c r="N315" s="15" t="str">
        <f t="shared" si="89"/>
        <v/>
      </c>
      <c r="O315" s="15" t="str">
        <f t="shared" si="90"/>
        <v>Enter Trade</v>
      </c>
      <c r="P315" s="15" t="str">
        <f t="shared" si="91"/>
        <v/>
      </c>
      <c r="Q315" s="15">
        <f t="shared" si="92"/>
        <v>1053.8</v>
      </c>
      <c r="R315" s="15" t="str">
        <f t="shared" si="93"/>
        <v/>
      </c>
      <c r="S315" s="15">
        <f t="shared" si="94"/>
        <v>1125.75</v>
      </c>
      <c r="T315" s="18" t="str">
        <f t="shared" si="95"/>
        <v/>
      </c>
      <c r="U315" s="18">
        <f t="shared" si="96"/>
        <v>6.014319809069169E-3</v>
      </c>
      <c r="V315" s="18" t="str">
        <f t="shared" si="97"/>
        <v/>
      </c>
      <c r="W315" s="18">
        <f t="shared" si="98"/>
        <v>-1.53933616128044E-2</v>
      </c>
      <c r="X315" s="18" t="str">
        <f t="shared" si="99"/>
        <v/>
      </c>
      <c r="Y315" s="18" t="str">
        <f t="shared" si="100"/>
        <v/>
      </c>
      <c r="Z315" s="18" t="str">
        <f t="shared" si="101"/>
        <v/>
      </c>
      <c r="AA315" s="18" t="str">
        <f t="shared" si="102"/>
        <v/>
      </c>
    </row>
    <row r="316" spans="1:27">
      <c r="A316" s="11">
        <v>42468</v>
      </c>
      <c r="B316" s="12">
        <v>1059.3499999999999</v>
      </c>
      <c r="C316" s="12">
        <v>1079.55</v>
      </c>
      <c r="D316" s="9">
        <f t="shared" si="88"/>
        <v>-8.2032908182613409E-3</v>
      </c>
      <c r="E316" s="9">
        <f t="shared" si="103"/>
        <v>-3.4415761564726283E-2</v>
      </c>
      <c r="F316" s="9">
        <f t="shared" si="104"/>
        <v>1.3680495754160254E-2</v>
      </c>
      <c r="G316" s="9">
        <f t="shared" si="105"/>
        <v>-3.634646117865712E-3</v>
      </c>
      <c r="H316" s="9">
        <f t="shared" si="106"/>
        <v>-6.5196877011586857E-2</v>
      </c>
      <c r="I316" s="9">
        <f t="shared" si="107"/>
        <v>1.9160468463647378</v>
      </c>
      <c r="J316" s="3">
        <f t="shared" si="108"/>
        <v>3.6475603979155935E-3</v>
      </c>
      <c r="K316" s="3">
        <f t="shared" si="108"/>
        <v>8.1243871690713423E-3</v>
      </c>
      <c r="L316" s="15" t="str">
        <f t="shared" si="109"/>
        <v>Enter Trade</v>
      </c>
      <c r="M316" s="12">
        <v>1.7706797098236196</v>
      </c>
      <c r="N316" s="15" t="str">
        <f t="shared" si="89"/>
        <v/>
      </c>
      <c r="O316" s="15" t="str">
        <f t="shared" si="90"/>
        <v>Enter Trade</v>
      </c>
      <c r="P316" s="15" t="str">
        <f t="shared" si="91"/>
        <v/>
      </c>
      <c r="Q316" s="15">
        <f t="shared" si="92"/>
        <v>1053.8</v>
      </c>
      <c r="R316" s="15" t="str">
        <f t="shared" si="93"/>
        <v/>
      </c>
      <c r="S316" s="15">
        <f t="shared" si="94"/>
        <v>1125.75</v>
      </c>
      <c r="T316" s="18" t="str">
        <f t="shared" si="95"/>
        <v/>
      </c>
      <c r="U316" s="18">
        <f t="shared" si="96"/>
        <v>6.014319809069169E-3</v>
      </c>
      <c r="V316" s="18" t="str">
        <f t="shared" si="97"/>
        <v/>
      </c>
      <c r="W316" s="18">
        <f t="shared" si="98"/>
        <v>-1.53933616128044E-2</v>
      </c>
      <c r="X316" s="18" t="str">
        <f t="shared" si="99"/>
        <v/>
      </c>
      <c r="Y316" s="18" t="str">
        <f t="shared" si="100"/>
        <v/>
      </c>
      <c r="Z316" s="18" t="str">
        <f t="shared" si="101"/>
        <v/>
      </c>
      <c r="AA316" s="18" t="str">
        <f t="shared" si="102"/>
        <v/>
      </c>
    </row>
    <row r="317" spans="1:27">
      <c r="A317" s="11">
        <v>42471</v>
      </c>
      <c r="B317" s="12">
        <v>1070.95</v>
      </c>
      <c r="C317" s="12">
        <v>1079.8</v>
      </c>
      <c r="D317" s="9">
        <f t="shared" si="88"/>
        <v>-3.5741279625562624E-3</v>
      </c>
      <c r="E317" s="9">
        <f t="shared" si="103"/>
        <v>-3.3469809752111321E-2</v>
      </c>
      <c r="F317" s="9">
        <f t="shared" si="104"/>
        <v>1.4792609778071751E-2</v>
      </c>
      <c r="G317" s="9">
        <f t="shared" si="105"/>
        <v>-1.8643775144987912E-4</v>
      </c>
      <c r="H317" s="9">
        <f t="shared" si="106"/>
        <v>-6.6753181752772756E-2</v>
      </c>
      <c r="I317" s="9">
        <f t="shared" si="107"/>
        <v>2.0209876578960242</v>
      </c>
      <c r="J317" s="3">
        <f t="shared" si="108"/>
        <v>1.0950110917071919E-2</v>
      </c>
      <c r="K317" s="3">
        <f t="shared" si="108"/>
        <v>2.3157797230327452E-4</v>
      </c>
      <c r="L317" s="15" t="str">
        <f t="shared" si="109"/>
        <v>Enter Trade</v>
      </c>
      <c r="M317" s="12">
        <v>1.7706797098236196</v>
      </c>
      <c r="N317" s="15" t="str">
        <f t="shared" si="89"/>
        <v/>
      </c>
      <c r="O317" s="15" t="str">
        <f t="shared" si="90"/>
        <v>Enter Trade</v>
      </c>
      <c r="P317" s="15" t="str">
        <f t="shared" si="91"/>
        <v/>
      </c>
      <c r="Q317" s="15">
        <f t="shared" si="92"/>
        <v>1053.8</v>
      </c>
      <c r="R317" s="15" t="str">
        <f t="shared" si="93"/>
        <v/>
      </c>
      <c r="S317" s="15">
        <f t="shared" si="94"/>
        <v>1125.75</v>
      </c>
      <c r="T317" s="18" t="str">
        <f t="shared" si="95"/>
        <v/>
      </c>
      <c r="U317" s="18">
        <f t="shared" si="96"/>
        <v>6.014319809069169E-3</v>
      </c>
      <c r="V317" s="18" t="str">
        <f t="shared" si="97"/>
        <v/>
      </c>
      <c r="W317" s="18">
        <f t="shared" si="98"/>
        <v>-1.53933616128044E-2</v>
      </c>
      <c r="X317" s="18" t="str">
        <f t="shared" si="99"/>
        <v/>
      </c>
      <c r="Y317" s="18" t="str">
        <f t="shared" si="100"/>
        <v/>
      </c>
      <c r="Z317" s="18" t="str">
        <f t="shared" si="101"/>
        <v/>
      </c>
      <c r="AA317" s="18" t="str">
        <f t="shared" si="102"/>
        <v/>
      </c>
    </row>
    <row r="318" spans="1:27">
      <c r="A318" s="11">
        <v>42472</v>
      </c>
      <c r="B318" s="12">
        <v>1063</v>
      </c>
      <c r="C318" s="12">
        <v>1090.5</v>
      </c>
      <c r="D318" s="9">
        <f t="shared" si="88"/>
        <v>-1.1092405391422306E-2</v>
      </c>
      <c r="E318" s="9">
        <f t="shared" si="103"/>
        <v>-3.2379954075096508E-2</v>
      </c>
      <c r="F318" s="9">
        <f t="shared" si="104"/>
        <v>1.5204883368400365E-2</v>
      </c>
      <c r="G318" s="9">
        <f t="shared" si="105"/>
        <v>1.8310335038043135E-3</v>
      </c>
      <c r="H318" s="9">
        <f t="shared" si="106"/>
        <v>-6.6590941653997329E-2</v>
      </c>
      <c r="I318" s="9">
        <f t="shared" si="107"/>
        <v>1.4000468249506717</v>
      </c>
      <c r="J318" s="3">
        <f t="shared" si="108"/>
        <v>-7.4233157477006815E-3</v>
      </c>
      <c r="K318" s="3">
        <f t="shared" si="108"/>
        <v>9.9092424523060246E-3</v>
      </c>
      <c r="L318" s="15" t="str">
        <f t="shared" si="109"/>
        <v>Enter Trade</v>
      </c>
      <c r="M318" s="12">
        <v>1.7706797098236196</v>
      </c>
      <c r="N318" s="15" t="str">
        <f t="shared" si="89"/>
        <v/>
      </c>
      <c r="O318" s="15" t="str">
        <f t="shared" si="90"/>
        <v>Enter Trade</v>
      </c>
      <c r="P318" s="15" t="str">
        <f t="shared" si="91"/>
        <v/>
      </c>
      <c r="Q318" s="15">
        <f t="shared" si="92"/>
        <v>1053.8</v>
      </c>
      <c r="R318" s="15" t="str">
        <f t="shared" si="93"/>
        <v/>
      </c>
      <c r="S318" s="15">
        <f t="shared" si="94"/>
        <v>1125.75</v>
      </c>
      <c r="T318" s="18" t="str">
        <f t="shared" si="95"/>
        <v/>
      </c>
      <c r="U318" s="18">
        <f t="shared" si="96"/>
        <v>6.014319809069169E-3</v>
      </c>
      <c r="V318" s="18" t="str">
        <f t="shared" si="97"/>
        <v/>
      </c>
      <c r="W318" s="18">
        <f t="shared" si="98"/>
        <v>-1.53933616128044E-2</v>
      </c>
      <c r="X318" s="18" t="str">
        <f t="shared" si="99"/>
        <v/>
      </c>
      <c r="Y318" s="18" t="str">
        <f t="shared" si="100"/>
        <v/>
      </c>
      <c r="Z318" s="18" t="str">
        <f t="shared" si="101"/>
        <v/>
      </c>
      <c r="AA318" s="18" t="str">
        <f t="shared" si="102"/>
        <v/>
      </c>
    </row>
    <row r="319" spans="1:27">
      <c r="A319" s="11">
        <v>42473</v>
      </c>
      <c r="B319" s="12">
        <v>1081.75</v>
      </c>
      <c r="C319" s="12">
        <v>1114.95</v>
      </c>
      <c r="D319" s="9">
        <f t="shared" si="88"/>
        <v>-1.3128487987868771E-2</v>
      </c>
      <c r="E319" s="9">
        <f t="shared" si="103"/>
        <v>-3.1484450595275978E-2</v>
      </c>
      <c r="F319" s="9">
        <f t="shared" si="104"/>
        <v>1.5528682619384775E-2</v>
      </c>
      <c r="G319" s="9">
        <f t="shared" si="105"/>
        <v>3.4550852983397662E-3</v>
      </c>
      <c r="H319" s="9">
        <f t="shared" si="106"/>
        <v>-6.6423986488891723E-2</v>
      </c>
      <c r="I319" s="9">
        <f t="shared" si="107"/>
        <v>1.1820682447648896</v>
      </c>
      <c r="J319" s="3">
        <f t="shared" si="108"/>
        <v>1.7638758231420509E-2</v>
      </c>
      <c r="K319" s="3">
        <f t="shared" si="108"/>
        <v>2.2420907840440207E-2</v>
      </c>
      <c r="L319" s="15" t="str">
        <f t="shared" si="109"/>
        <v/>
      </c>
      <c r="M319" s="12">
        <v>1.7706797098236196</v>
      </c>
      <c r="N319" s="15" t="str">
        <f t="shared" si="89"/>
        <v/>
      </c>
      <c r="O319" s="15" t="str">
        <f t="shared" si="90"/>
        <v>Enter Trade</v>
      </c>
      <c r="P319" s="15" t="str">
        <f t="shared" si="91"/>
        <v/>
      </c>
      <c r="Q319" s="15">
        <f t="shared" si="92"/>
        <v>1053.8</v>
      </c>
      <c r="R319" s="15" t="str">
        <f t="shared" si="93"/>
        <v/>
      </c>
      <c r="S319" s="15">
        <f t="shared" si="94"/>
        <v>1125.75</v>
      </c>
      <c r="T319" s="18" t="str">
        <f t="shared" si="95"/>
        <v/>
      </c>
      <c r="U319" s="18">
        <f t="shared" si="96"/>
        <v>6.014319809069169E-3</v>
      </c>
      <c r="V319" s="18" t="str">
        <f t="shared" si="97"/>
        <v/>
      </c>
      <c r="W319" s="18">
        <f t="shared" si="98"/>
        <v>-1.53933616128044E-2</v>
      </c>
      <c r="X319" s="18" t="str">
        <f t="shared" si="99"/>
        <v/>
      </c>
      <c r="Y319" s="18" t="str">
        <f t="shared" si="100"/>
        <v/>
      </c>
      <c r="Z319" s="18" t="str">
        <f t="shared" si="101"/>
        <v/>
      </c>
      <c r="AA319" s="18" t="str">
        <f t="shared" si="102"/>
        <v/>
      </c>
    </row>
    <row r="320" spans="1:27">
      <c r="A320" s="11">
        <v>42478</v>
      </c>
      <c r="B320" s="12">
        <v>1087.8</v>
      </c>
      <c r="C320" s="12">
        <v>1132.4000000000001</v>
      </c>
      <c r="D320" s="9">
        <f t="shared" si="88"/>
        <v>-1.745080621391313E-2</v>
      </c>
      <c r="E320" s="9">
        <f t="shared" si="103"/>
        <v>-3.0805160055531987E-2</v>
      </c>
      <c r="F320" s="9">
        <f t="shared" si="104"/>
        <v>1.5686475288284315E-2</v>
      </c>
      <c r="G320" s="9">
        <f t="shared" si="105"/>
        <v>4.4894093431077225E-3</v>
      </c>
      <c r="H320" s="9">
        <f t="shared" si="106"/>
        <v>-6.6099729454171696E-2</v>
      </c>
      <c r="I320" s="9">
        <f t="shared" si="107"/>
        <v>0.85132916070653308</v>
      </c>
      <c r="J320" s="3">
        <f t="shared" si="108"/>
        <v>5.5927894615206419E-3</v>
      </c>
      <c r="K320" s="3">
        <f t="shared" si="108"/>
        <v>1.5650926050495579E-2</v>
      </c>
      <c r="L320" s="15" t="str">
        <f t="shared" si="109"/>
        <v/>
      </c>
      <c r="M320" s="12">
        <v>1.7706797098236196</v>
      </c>
      <c r="N320" s="15" t="str">
        <f t="shared" si="89"/>
        <v/>
      </c>
      <c r="O320" s="15" t="str">
        <f t="shared" si="90"/>
        <v>Enter Trade</v>
      </c>
      <c r="P320" s="15" t="str">
        <f t="shared" si="91"/>
        <v/>
      </c>
      <c r="Q320" s="15">
        <f t="shared" si="92"/>
        <v>1053.8</v>
      </c>
      <c r="R320" s="15" t="str">
        <f t="shared" si="93"/>
        <v/>
      </c>
      <c r="S320" s="15">
        <f t="shared" si="94"/>
        <v>1125.75</v>
      </c>
      <c r="T320" s="18" t="str">
        <f t="shared" si="95"/>
        <v/>
      </c>
      <c r="U320" s="18">
        <f t="shared" si="96"/>
        <v>6.014319809069169E-3</v>
      </c>
      <c r="V320" s="18" t="str">
        <f t="shared" si="97"/>
        <v/>
      </c>
      <c r="W320" s="18">
        <f t="shared" si="98"/>
        <v>-1.53933616128044E-2</v>
      </c>
      <c r="X320" s="18" t="str">
        <f t="shared" si="99"/>
        <v/>
      </c>
      <c r="Y320" s="18" t="str">
        <f t="shared" si="100"/>
        <v/>
      </c>
      <c r="Z320" s="18" t="str">
        <f t="shared" si="101"/>
        <v/>
      </c>
      <c r="AA320" s="18" t="str">
        <f t="shared" si="102"/>
        <v/>
      </c>
    </row>
    <row r="321" spans="1:27">
      <c r="A321" s="11">
        <v>42480</v>
      </c>
      <c r="B321" s="12">
        <v>1097.8499999999999</v>
      </c>
      <c r="C321" s="12">
        <v>1140</v>
      </c>
      <c r="D321" s="9">
        <f t="shared" si="88"/>
        <v>-1.6361845122608382E-2</v>
      </c>
      <c r="E321" s="9">
        <f t="shared" si="103"/>
        <v>-3.0147248626365485E-2</v>
      </c>
      <c r="F321" s="9">
        <f t="shared" si="104"/>
        <v>1.5869616266649005E-2</v>
      </c>
      <c r="G321" s="9">
        <f t="shared" si="105"/>
        <v>5.5593879735947767E-3</v>
      </c>
      <c r="H321" s="9">
        <f t="shared" si="106"/>
        <v>-6.5853885226325751E-2</v>
      </c>
      <c r="I321" s="9">
        <f t="shared" si="107"/>
        <v>0.86866646755208532</v>
      </c>
      <c r="J321" s="3">
        <f t="shared" si="108"/>
        <v>9.2388306674020537E-3</v>
      </c>
      <c r="K321" s="3">
        <f t="shared" si="108"/>
        <v>6.7114093959730736E-3</v>
      </c>
      <c r="L321" s="15" t="str">
        <f t="shared" si="109"/>
        <v/>
      </c>
      <c r="M321" s="12">
        <v>1.7706797098236196</v>
      </c>
      <c r="N321" s="15" t="str">
        <f t="shared" si="89"/>
        <v/>
      </c>
      <c r="O321" s="15" t="str">
        <f t="shared" si="90"/>
        <v>Enter Trade</v>
      </c>
      <c r="P321" s="15" t="str">
        <f t="shared" si="91"/>
        <v/>
      </c>
      <c r="Q321" s="15">
        <f t="shared" si="92"/>
        <v>1053.8</v>
      </c>
      <c r="R321" s="15" t="str">
        <f t="shared" si="93"/>
        <v/>
      </c>
      <c r="S321" s="15">
        <f t="shared" si="94"/>
        <v>1125.75</v>
      </c>
      <c r="T321" s="18" t="str">
        <f t="shared" si="95"/>
        <v/>
      </c>
      <c r="U321" s="18">
        <f t="shared" si="96"/>
        <v>6.014319809069169E-3</v>
      </c>
      <c r="V321" s="18" t="str">
        <f t="shared" si="97"/>
        <v/>
      </c>
      <c r="W321" s="18">
        <f t="shared" si="98"/>
        <v>-1.53933616128044E-2</v>
      </c>
      <c r="X321" s="18" t="str">
        <f t="shared" si="99"/>
        <v/>
      </c>
      <c r="Y321" s="18" t="str">
        <f t="shared" si="100"/>
        <v/>
      </c>
      <c r="Z321" s="18" t="str">
        <f t="shared" si="101"/>
        <v/>
      </c>
      <c r="AA321" s="18" t="str">
        <f t="shared" si="102"/>
        <v/>
      </c>
    </row>
    <row r="322" spans="1:27">
      <c r="A322" s="11">
        <v>42481</v>
      </c>
      <c r="B322" s="12">
        <v>1091.1500000000001</v>
      </c>
      <c r="C322" s="12">
        <v>1150.0999999999999</v>
      </c>
      <c r="D322" s="9">
        <f t="shared" si="88"/>
        <v>-2.2851146449970869E-2</v>
      </c>
      <c r="E322" s="9">
        <f t="shared" si="103"/>
        <v>-2.9638977981920101E-2</v>
      </c>
      <c r="F322" s="9">
        <f t="shared" si="104"/>
        <v>1.5850318447506489E-2</v>
      </c>
      <c r="G322" s="9">
        <f t="shared" si="105"/>
        <v>6.0242385249694962E-3</v>
      </c>
      <c r="H322" s="9">
        <f t="shared" si="106"/>
        <v>-6.5302194488809695E-2</v>
      </c>
      <c r="I322" s="9">
        <f t="shared" si="107"/>
        <v>0.42824575130331644</v>
      </c>
      <c r="J322" s="3">
        <f t="shared" si="108"/>
        <v>-6.1028373639384417E-3</v>
      </c>
      <c r="K322" s="3">
        <f t="shared" si="108"/>
        <v>8.8596491228069372E-3</v>
      </c>
      <c r="L322" s="15" t="str">
        <f t="shared" si="109"/>
        <v>Exit Trade</v>
      </c>
      <c r="M322" s="12">
        <v>0.42824575130331644</v>
      </c>
      <c r="N322" s="15" t="str">
        <f t="shared" si="89"/>
        <v>Exit Trade</v>
      </c>
      <c r="O322" s="15" t="str">
        <f t="shared" si="90"/>
        <v>Exit Trade</v>
      </c>
      <c r="P322" s="15">
        <f t="shared" si="91"/>
        <v>1091.1500000000001</v>
      </c>
      <c r="Q322" s="15">
        <f t="shared" si="92"/>
        <v>1091.1500000000001</v>
      </c>
      <c r="R322" s="15">
        <f t="shared" si="93"/>
        <v>1150.0999999999999</v>
      </c>
      <c r="S322" s="15">
        <f t="shared" si="94"/>
        <v>1150.0999999999999</v>
      </c>
      <c r="T322" s="18">
        <f t="shared" si="95"/>
        <v>-6.1028373639384417E-3</v>
      </c>
      <c r="U322" s="18">
        <f t="shared" si="96"/>
        <v>-6.1028373639384417E-3</v>
      </c>
      <c r="V322" s="18">
        <f t="shared" si="97"/>
        <v>8.8596491228069372E-3</v>
      </c>
      <c r="W322" s="18">
        <f t="shared" si="98"/>
        <v>8.8596491228069372E-3</v>
      </c>
      <c r="X322" s="18">
        <f t="shared" si="99"/>
        <v>-3.5443158094515148E-2</v>
      </c>
      <c r="Y322" s="18">
        <f t="shared" si="100"/>
        <v>2.1630024428158867E-2</v>
      </c>
      <c r="Z322" s="18">
        <f t="shared" si="101"/>
        <v>-1.3813133666356281E-2</v>
      </c>
      <c r="AA322" s="18">
        <f t="shared" si="102"/>
        <v>-6.9065668331781405E-3</v>
      </c>
    </row>
    <row r="323" spans="1:27">
      <c r="A323" s="11">
        <v>42482</v>
      </c>
      <c r="B323" s="12">
        <v>1092.1500000000001</v>
      </c>
      <c r="C323" s="12">
        <v>1131.9000000000001</v>
      </c>
      <c r="D323" s="9">
        <f t="shared" ref="D323:D386" si="110">LOG(B323/C323)</f>
        <v>-1.5525769813379529E-2</v>
      </c>
      <c r="E323" s="9">
        <f t="shared" si="103"/>
        <v>-2.8690014313023211E-2</v>
      </c>
      <c r="F323" s="9">
        <f t="shared" si="104"/>
        <v>1.5813379056335116E-2</v>
      </c>
      <c r="G323" s="9">
        <f t="shared" si="105"/>
        <v>6.8900885637308007E-3</v>
      </c>
      <c r="H323" s="9">
        <f t="shared" si="106"/>
        <v>-6.4270117189777223E-2</v>
      </c>
      <c r="I323" s="9">
        <f t="shared" si="107"/>
        <v>0.83247511191289991</v>
      </c>
      <c r="J323" s="3">
        <f t="shared" si="108"/>
        <v>9.1646428080465554E-4</v>
      </c>
      <c r="K323" s="3">
        <f t="shared" si="108"/>
        <v>-1.5824710894704653E-2</v>
      </c>
      <c r="L323" s="15" t="str">
        <f t="shared" si="109"/>
        <v/>
      </c>
      <c r="M323" s="12">
        <v>0.42824575130331644</v>
      </c>
      <c r="N323" s="15" t="str">
        <f t="shared" si="89"/>
        <v/>
      </c>
      <c r="O323" s="15" t="str">
        <f t="shared" si="90"/>
        <v>Exit Trade</v>
      </c>
      <c r="P323" s="15" t="str">
        <f t="shared" si="91"/>
        <v/>
      </c>
      <c r="Q323" s="15">
        <f t="shared" si="92"/>
        <v>1091.1500000000001</v>
      </c>
      <c r="R323" s="15" t="str">
        <f t="shared" si="93"/>
        <v/>
      </c>
      <c r="S323" s="15">
        <f t="shared" si="94"/>
        <v>1150.0999999999999</v>
      </c>
      <c r="T323" s="18" t="str">
        <f t="shared" si="95"/>
        <v/>
      </c>
      <c r="U323" s="18">
        <f t="shared" si="96"/>
        <v>-6.1028373639384417E-3</v>
      </c>
      <c r="V323" s="18" t="str">
        <f t="shared" si="97"/>
        <v/>
      </c>
      <c r="W323" s="18">
        <f t="shared" si="98"/>
        <v>8.8596491228069372E-3</v>
      </c>
      <c r="X323" s="18" t="str">
        <f t="shared" si="99"/>
        <v/>
      </c>
      <c r="Y323" s="18" t="str">
        <f t="shared" si="100"/>
        <v/>
      </c>
      <c r="Z323" s="18" t="str">
        <f t="shared" si="101"/>
        <v/>
      </c>
      <c r="AA323" s="18" t="str">
        <f t="shared" si="102"/>
        <v/>
      </c>
    </row>
    <row r="324" spans="1:27">
      <c r="A324" s="11">
        <v>42485</v>
      </c>
      <c r="B324" s="12">
        <v>1093.25</v>
      </c>
      <c r="C324" s="12">
        <v>1112</v>
      </c>
      <c r="D324" s="9">
        <f t="shared" si="110"/>
        <v>-7.385301229144047E-3</v>
      </c>
      <c r="E324" s="9">
        <f t="shared" si="103"/>
        <v>-2.7474202524674973E-2</v>
      </c>
      <c r="F324" s="9">
        <f t="shared" si="104"/>
        <v>1.6007813408724599E-2</v>
      </c>
      <c r="G324" s="9">
        <f t="shared" si="105"/>
        <v>8.5433776449553717E-3</v>
      </c>
      <c r="H324" s="9">
        <f t="shared" si="106"/>
        <v>-6.3491782694305318E-2</v>
      </c>
      <c r="I324" s="9">
        <f t="shared" si="107"/>
        <v>1.2549434943177216</v>
      </c>
      <c r="J324" s="3">
        <f t="shared" si="108"/>
        <v>1.0071876573729882E-3</v>
      </c>
      <c r="K324" s="3">
        <f t="shared" si="108"/>
        <v>-1.7581058397385007E-2</v>
      </c>
      <c r="L324" s="15" t="str">
        <f t="shared" si="109"/>
        <v>Enter Trade</v>
      </c>
      <c r="M324" s="12">
        <v>1.2549434943177216</v>
      </c>
      <c r="N324" s="15" t="str">
        <f t="shared" si="89"/>
        <v>Enter Trade</v>
      </c>
      <c r="O324" s="15" t="str">
        <f t="shared" si="90"/>
        <v>Enter Trade</v>
      </c>
      <c r="P324" s="15">
        <f t="shared" si="91"/>
        <v>1093.25</v>
      </c>
      <c r="Q324" s="15">
        <f t="shared" si="92"/>
        <v>1093.25</v>
      </c>
      <c r="R324" s="15">
        <f t="shared" si="93"/>
        <v>1112</v>
      </c>
      <c r="S324" s="15">
        <f t="shared" si="94"/>
        <v>1112</v>
      </c>
      <c r="T324" s="18">
        <f t="shared" si="95"/>
        <v>1.0071876573729882E-3</v>
      </c>
      <c r="U324" s="18">
        <f t="shared" si="96"/>
        <v>1.0071876573729882E-3</v>
      </c>
      <c r="V324" s="18">
        <f t="shared" si="97"/>
        <v>-1.7581058397385007E-2</v>
      </c>
      <c r="W324" s="18">
        <f t="shared" si="98"/>
        <v>-1.7581058397385007E-2</v>
      </c>
      <c r="X324" s="18" t="str">
        <f t="shared" si="99"/>
        <v/>
      </c>
      <c r="Y324" s="18" t="str">
        <f t="shared" si="100"/>
        <v/>
      </c>
      <c r="Z324" s="18" t="str">
        <f t="shared" si="101"/>
        <v/>
      </c>
      <c r="AA324" s="18" t="str">
        <f t="shared" si="102"/>
        <v/>
      </c>
    </row>
    <row r="325" spans="1:27">
      <c r="A325" s="11">
        <v>42486</v>
      </c>
      <c r="B325" s="12">
        <v>1113.8499999999999</v>
      </c>
      <c r="C325" s="12">
        <v>1127.3</v>
      </c>
      <c r="D325" s="9">
        <f t="shared" si="110"/>
        <v>-5.2127978141278224E-3</v>
      </c>
      <c r="E325" s="9">
        <f t="shared" si="103"/>
        <v>-2.5872864996850698E-2</v>
      </c>
      <c r="F325" s="9">
        <f t="shared" si="104"/>
        <v>1.5740735462679536E-2</v>
      </c>
      <c r="G325" s="9">
        <f t="shared" si="105"/>
        <v>9.5437897941782583E-3</v>
      </c>
      <c r="H325" s="9">
        <f t="shared" si="106"/>
        <v>-6.1289519787879651E-2</v>
      </c>
      <c r="I325" s="9">
        <f t="shared" si="107"/>
        <v>1.3125223552423468</v>
      </c>
      <c r="J325" s="3">
        <f t="shared" si="108"/>
        <v>1.8842899611250775E-2</v>
      </c>
      <c r="K325" s="3">
        <f t="shared" si="108"/>
        <v>1.3758992805755354E-2</v>
      </c>
      <c r="L325" s="15" t="str">
        <f t="shared" si="109"/>
        <v>Enter Trade</v>
      </c>
      <c r="M325" s="12">
        <v>1.2549434943177216</v>
      </c>
      <c r="N325" s="15" t="str">
        <f t="shared" si="89"/>
        <v/>
      </c>
      <c r="O325" s="15" t="str">
        <f t="shared" si="90"/>
        <v>Enter Trade</v>
      </c>
      <c r="P325" s="15" t="str">
        <f t="shared" si="91"/>
        <v/>
      </c>
      <c r="Q325" s="15">
        <f t="shared" si="92"/>
        <v>1093.25</v>
      </c>
      <c r="R325" s="15" t="str">
        <f t="shared" si="93"/>
        <v/>
      </c>
      <c r="S325" s="15">
        <f t="shared" si="94"/>
        <v>1112</v>
      </c>
      <c r="T325" s="18" t="str">
        <f t="shared" si="95"/>
        <v/>
      </c>
      <c r="U325" s="18">
        <f t="shared" si="96"/>
        <v>1.0071876573729882E-3</v>
      </c>
      <c r="V325" s="18" t="str">
        <f t="shared" si="97"/>
        <v/>
      </c>
      <c r="W325" s="18">
        <f t="shared" si="98"/>
        <v>-1.7581058397385007E-2</v>
      </c>
      <c r="X325" s="18" t="str">
        <f t="shared" si="99"/>
        <v/>
      </c>
      <c r="Y325" s="18" t="str">
        <f t="shared" si="100"/>
        <v/>
      </c>
      <c r="Z325" s="18" t="str">
        <f t="shared" si="101"/>
        <v/>
      </c>
      <c r="AA325" s="18" t="str">
        <f t="shared" si="102"/>
        <v/>
      </c>
    </row>
    <row r="326" spans="1:27">
      <c r="A326" s="11">
        <v>42487</v>
      </c>
      <c r="B326" s="12">
        <v>1124.2</v>
      </c>
      <c r="C326" s="12">
        <v>1121.5</v>
      </c>
      <c r="D326" s="9">
        <f t="shared" si="110"/>
        <v>1.0443030379324297E-3</v>
      </c>
      <c r="E326" s="9">
        <f t="shared" si="103"/>
        <v>-2.4440715922957167E-2</v>
      </c>
      <c r="F326" s="9">
        <f t="shared" si="104"/>
        <v>1.6178783753659286E-2</v>
      </c>
      <c r="G326" s="9">
        <f t="shared" si="105"/>
        <v>1.1961547522776225E-2</v>
      </c>
      <c r="H326" s="9">
        <f t="shared" si="106"/>
        <v>-6.0842979368690556E-2</v>
      </c>
      <c r="I326" s="9">
        <f t="shared" si="107"/>
        <v>1.5752122872107392</v>
      </c>
      <c r="J326" s="3">
        <f t="shared" si="108"/>
        <v>9.2920949858599795E-3</v>
      </c>
      <c r="K326" s="3">
        <f t="shared" si="108"/>
        <v>-5.1450368136254365E-3</v>
      </c>
      <c r="L326" s="15" t="str">
        <f t="shared" si="109"/>
        <v>Enter Trade</v>
      </c>
      <c r="M326" s="12">
        <v>1.2549434943177216</v>
      </c>
      <c r="N326" s="15" t="str">
        <f t="shared" si="89"/>
        <v/>
      </c>
      <c r="O326" s="15" t="str">
        <f t="shared" si="90"/>
        <v>Enter Trade</v>
      </c>
      <c r="P326" s="15" t="str">
        <f t="shared" si="91"/>
        <v/>
      </c>
      <c r="Q326" s="15">
        <f t="shared" si="92"/>
        <v>1093.25</v>
      </c>
      <c r="R326" s="15" t="str">
        <f t="shared" si="93"/>
        <v/>
      </c>
      <c r="S326" s="15">
        <f t="shared" si="94"/>
        <v>1112</v>
      </c>
      <c r="T326" s="18" t="str">
        <f t="shared" si="95"/>
        <v/>
      </c>
      <c r="U326" s="18">
        <f t="shared" si="96"/>
        <v>1.0071876573729882E-3</v>
      </c>
      <c r="V326" s="18" t="str">
        <f t="shared" si="97"/>
        <v/>
      </c>
      <c r="W326" s="18">
        <f t="shared" si="98"/>
        <v>-1.7581058397385007E-2</v>
      </c>
      <c r="X326" s="18" t="str">
        <f t="shared" si="99"/>
        <v/>
      </c>
      <c r="Y326" s="18" t="str">
        <f t="shared" si="100"/>
        <v/>
      </c>
      <c r="Z326" s="18" t="str">
        <f t="shared" si="101"/>
        <v/>
      </c>
      <c r="AA326" s="18" t="str">
        <f t="shared" si="102"/>
        <v/>
      </c>
    </row>
    <row r="327" spans="1:27">
      <c r="A327" s="11">
        <v>42488</v>
      </c>
      <c r="B327" s="12">
        <v>1113.95</v>
      </c>
      <c r="C327" s="12">
        <v>1085.55</v>
      </c>
      <c r="D327" s="9">
        <f t="shared" si="110"/>
        <v>1.1215866147515692E-2</v>
      </c>
      <c r="E327" s="9">
        <f t="shared" si="103"/>
        <v>-2.2308395924868593E-2</v>
      </c>
      <c r="F327" s="9">
        <f t="shared" si="104"/>
        <v>1.6530222556622537E-2</v>
      </c>
      <c r="G327" s="9">
        <f t="shared" si="105"/>
        <v>1.4884604827532115E-2</v>
      </c>
      <c r="H327" s="9">
        <f t="shared" si="106"/>
        <v>-5.9501396677269301E-2</v>
      </c>
      <c r="I327" s="9">
        <f t="shared" si="107"/>
        <v>2.0280587244092119</v>
      </c>
      <c r="J327" s="3">
        <f t="shared" si="108"/>
        <v>-9.1175947340330892E-3</v>
      </c>
      <c r="K327" s="3">
        <f t="shared" si="108"/>
        <v>-3.2055283102987109E-2</v>
      </c>
      <c r="L327" s="15" t="str">
        <f t="shared" si="109"/>
        <v>Enter Trade</v>
      </c>
      <c r="M327" s="12">
        <v>1.2549434943177216</v>
      </c>
      <c r="N327" s="15" t="str">
        <f t="shared" si="89"/>
        <v/>
      </c>
      <c r="O327" s="15" t="str">
        <f t="shared" si="90"/>
        <v>Enter Trade</v>
      </c>
      <c r="P327" s="15" t="str">
        <f t="shared" si="91"/>
        <v/>
      </c>
      <c r="Q327" s="15">
        <f t="shared" si="92"/>
        <v>1093.25</v>
      </c>
      <c r="R327" s="15" t="str">
        <f t="shared" si="93"/>
        <v/>
      </c>
      <c r="S327" s="15">
        <f t="shared" si="94"/>
        <v>1112</v>
      </c>
      <c r="T327" s="18" t="str">
        <f t="shared" si="95"/>
        <v/>
      </c>
      <c r="U327" s="18">
        <f t="shared" si="96"/>
        <v>1.0071876573729882E-3</v>
      </c>
      <c r="V327" s="18" t="str">
        <f t="shared" si="97"/>
        <v/>
      </c>
      <c r="W327" s="18">
        <f t="shared" si="98"/>
        <v>-1.7581058397385007E-2</v>
      </c>
      <c r="X327" s="18" t="str">
        <f t="shared" si="99"/>
        <v/>
      </c>
      <c r="Y327" s="18" t="str">
        <f t="shared" si="100"/>
        <v/>
      </c>
      <c r="Z327" s="18" t="str">
        <f t="shared" si="101"/>
        <v/>
      </c>
      <c r="AA327" s="18" t="str">
        <f t="shared" si="102"/>
        <v/>
      </c>
    </row>
    <row r="328" spans="1:27">
      <c r="A328" s="11">
        <v>42489</v>
      </c>
      <c r="B328" s="12">
        <v>1132.3499999999999</v>
      </c>
      <c r="C328" s="12">
        <v>1088.45</v>
      </c>
      <c r="D328" s="9">
        <f t="shared" si="110"/>
        <v>1.7172200726525054E-2</v>
      </c>
      <c r="E328" s="9">
        <f t="shared" si="103"/>
        <v>-1.9990775735406766E-2</v>
      </c>
      <c r="F328" s="9">
        <f t="shared" si="104"/>
        <v>1.7038387935958049E-2</v>
      </c>
      <c r="G328" s="9">
        <f t="shared" si="105"/>
        <v>1.8345597120498845E-2</v>
      </c>
      <c r="H328" s="9">
        <f t="shared" si="106"/>
        <v>-5.8327148591312376E-2</v>
      </c>
      <c r="I328" s="9">
        <f t="shared" si="107"/>
        <v>2.1811321940559036</v>
      </c>
      <c r="J328" s="3">
        <f t="shared" si="108"/>
        <v>1.6517797028591824E-2</v>
      </c>
      <c r="K328" s="3">
        <f t="shared" si="108"/>
        <v>2.6714568651836313E-3</v>
      </c>
      <c r="L328" s="15" t="str">
        <f t="shared" si="109"/>
        <v>Enter Trade</v>
      </c>
      <c r="M328" s="12">
        <v>1.2549434943177216</v>
      </c>
      <c r="N328" s="15" t="str">
        <f t="shared" si="89"/>
        <v/>
      </c>
      <c r="O328" s="15" t="str">
        <f t="shared" si="90"/>
        <v>Enter Trade</v>
      </c>
      <c r="P328" s="15" t="str">
        <f t="shared" si="91"/>
        <v/>
      </c>
      <c r="Q328" s="15">
        <f t="shared" si="92"/>
        <v>1093.25</v>
      </c>
      <c r="R328" s="15" t="str">
        <f t="shared" si="93"/>
        <v/>
      </c>
      <c r="S328" s="15">
        <f t="shared" si="94"/>
        <v>1112</v>
      </c>
      <c r="T328" s="18" t="str">
        <f t="shared" si="95"/>
        <v/>
      </c>
      <c r="U328" s="18">
        <f t="shared" si="96"/>
        <v>1.0071876573729882E-3</v>
      </c>
      <c r="V328" s="18" t="str">
        <f t="shared" si="97"/>
        <v/>
      </c>
      <c r="W328" s="18">
        <f t="shared" si="98"/>
        <v>-1.7581058397385007E-2</v>
      </c>
      <c r="X328" s="18" t="str">
        <f t="shared" si="99"/>
        <v/>
      </c>
      <c r="Y328" s="18" t="str">
        <f t="shared" si="100"/>
        <v/>
      </c>
      <c r="Z328" s="18" t="str">
        <f t="shared" si="101"/>
        <v/>
      </c>
      <c r="AA328" s="18" t="str">
        <f t="shared" si="102"/>
        <v/>
      </c>
    </row>
    <row r="329" spans="1:27">
      <c r="A329" s="11">
        <v>42492</v>
      </c>
      <c r="B329" s="12">
        <v>1117.6500000000001</v>
      </c>
      <c r="C329" s="12">
        <v>1091.9000000000001</v>
      </c>
      <c r="D329" s="9">
        <f t="shared" si="110"/>
        <v>1.0122956462606601E-2</v>
      </c>
      <c r="E329" s="9">
        <f t="shared" si="103"/>
        <v>-1.7914409074006335E-2</v>
      </c>
      <c r="F329" s="9">
        <f t="shared" si="104"/>
        <v>1.6775407491543482E-2</v>
      </c>
      <c r="G329" s="9">
        <f t="shared" si="105"/>
        <v>1.9830257781966502E-2</v>
      </c>
      <c r="H329" s="9">
        <f t="shared" si="106"/>
        <v>-5.5659075929979172E-2</v>
      </c>
      <c r="I329" s="9">
        <f t="shared" si="107"/>
        <v>1.6713373759025902</v>
      </c>
      <c r="J329" s="3">
        <f t="shared" si="108"/>
        <v>-1.2981851900913869E-2</v>
      </c>
      <c r="K329" s="3">
        <f t="shared" si="108"/>
        <v>3.1696449078965918E-3</v>
      </c>
      <c r="L329" s="15" t="str">
        <f t="shared" si="109"/>
        <v>Enter Trade</v>
      </c>
      <c r="M329" s="12">
        <v>1.2549434943177216</v>
      </c>
      <c r="N329" s="15" t="str">
        <f t="shared" si="89"/>
        <v/>
      </c>
      <c r="O329" s="15" t="str">
        <f t="shared" si="90"/>
        <v>Enter Trade</v>
      </c>
      <c r="P329" s="15" t="str">
        <f t="shared" si="91"/>
        <v/>
      </c>
      <c r="Q329" s="15">
        <f t="shared" si="92"/>
        <v>1093.25</v>
      </c>
      <c r="R329" s="15" t="str">
        <f t="shared" si="93"/>
        <v/>
      </c>
      <c r="S329" s="15">
        <f t="shared" si="94"/>
        <v>1112</v>
      </c>
      <c r="T329" s="18" t="str">
        <f t="shared" si="95"/>
        <v/>
      </c>
      <c r="U329" s="18">
        <f t="shared" si="96"/>
        <v>1.0071876573729882E-3</v>
      </c>
      <c r="V329" s="18" t="str">
        <f t="shared" si="97"/>
        <v/>
      </c>
      <c r="W329" s="18">
        <f t="shared" si="98"/>
        <v>-1.7581058397385007E-2</v>
      </c>
      <c r="X329" s="18" t="str">
        <f t="shared" si="99"/>
        <v/>
      </c>
      <c r="Y329" s="18" t="str">
        <f t="shared" si="100"/>
        <v/>
      </c>
      <c r="Z329" s="18" t="str">
        <f t="shared" si="101"/>
        <v/>
      </c>
      <c r="AA329" s="18" t="str">
        <f t="shared" si="102"/>
        <v/>
      </c>
    </row>
    <row r="330" spans="1:27">
      <c r="A330" s="11">
        <v>42493</v>
      </c>
      <c r="B330" s="12">
        <v>1118</v>
      </c>
      <c r="C330" s="12">
        <v>1099.5999999999999</v>
      </c>
      <c r="D330" s="9">
        <f t="shared" si="110"/>
        <v>7.2070723789736633E-3</v>
      </c>
      <c r="E330" s="9">
        <f t="shared" si="103"/>
        <v>-1.6527263600839989E-2</v>
      </c>
      <c r="F330" s="9">
        <f t="shared" si="104"/>
        <v>1.7082319021131474E-2</v>
      </c>
      <c r="G330" s="9">
        <f t="shared" si="105"/>
        <v>2.1907954196705826E-2</v>
      </c>
      <c r="H330" s="9">
        <f t="shared" si="106"/>
        <v>-5.4962481398385804E-2</v>
      </c>
      <c r="I330" s="9">
        <f t="shared" si="107"/>
        <v>1.3894094795006102</v>
      </c>
      <c r="J330" s="3">
        <f t="shared" si="108"/>
        <v>3.131570706392064E-4</v>
      </c>
      <c r="K330" s="3">
        <f t="shared" si="108"/>
        <v>7.0519278322189009E-3</v>
      </c>
      <c r="L330" s="15" t="str">
        <f t="shared" si="109"/>
        <v>Enter Trade</v>
      </c>
      <c r="M330" s="12">
        <v>1.2549434943177216</v>
      </c>
      <c r="N330" s="15" t="str">
        <f t="shared" si="89"/>
        <v/>
      </c>
      <c r="O330" s="15" t="str">
        <f t="shared" si="90"/>
        <v>Enter Trade</v>
      </c>
      <c r="P330" s="15" t="str">
        <f t="shared" si="91"/>
        <v/>
      </c>
      <c r="Q330" s="15">
        <f t="shared" si="92"/>
        <v>1093.25</v>
      </c>
      <c r="R330" s="15" t="str">
        <f t="shared" si="93"/>
        <v/>
      </c>
      <c r="S330" s="15">
        <f t="shared" si="94"/>
        <v>1112</v>
      </c>
      <c r="T330" s="18" t="str">
        <f t="shared" si="95"/>
        <v/>
      </c>
      <c r="U330" s="18">
        <f t="shared" si="96"/>
        <v>1.0071876573729882E-3</v>
      </c>
      <c r="V330" s="18" t="str">
        <f t="shared" si="97"/>
        <v/>
      </c>
      <c r="W330" s="18">
        <f t="shared" si="98"/>
        <v>-1.7581058397385007E-2</v>
      </c>
      <c r="X330" s="18" t="str">
        <f t="shared" si="99"/>
        <v/>
      </c>
      <c r="Y330" s="18" t="str">
        <f t="shared" si="100"/>
        <v/>
      </c>
      <c r="Z330" s="18" t="str">
        <f t="shared" si="101"/>
        <v/>
      </c>
      <c r="AA330" s="18" t="str">
        <f t="shared" si="102"/>
        <v/>
      </c>
    </row>
    <row r="331" spans="1:27">
      <c r="A331" s="11">
        <v>42494</v>
      </c>
      <c r="B331" s="12">
        <v>1127.3499999999999</v>
      </c>
      <c r="C331" s="12">
        <v>1129.9000000000001</v>
      </c>
      <c r="D331" s="9">
        <f t="shared" si="110"/>
        <v>-9.8123947277955754E-4</v>
      </c>
      <c r="E331" s="9">
        <f t="shared" si="103"/>
        <v>-1.5276898860749214E-2</v>
      </c>
      <c r="F331" s="9">
        <f t="shared" si="104"/>
        <v>1.6789448607443205E-2</v>
      </c>
      <c r="G331" s="9">
        <f t="shared" si="105"/>
        <v>2.2499360505997996E-2</v>
      </c>
      <c r="H331" s="9">
        <f t="shared" si="106"/>
        <v>-5.3053158227496421E-2</v>
      </c>
      <c r="I331" s="9">
        <f t="shared" si="107"/>
        <v>0.85146687793141784</v>
      </c>
      <c r="J331" s="3">
        <f t="shared" si="108"/>
        <v>8.3631484794274673E-3</v>
      </c>
      <c r="K331" s="3">
        <f t="shared" si="108"/>
        <v>2.7555474718079471E-2</v>
      </c>
      <c r="L331" s="15" t="str">
        <f t="shared" si="109"/>
        <v/>
      </c>
      <c r="M331" s="12">
        <v>1.2549434943177216</v>
      </c>
      <c r="N331" s="15" t="str">
        <f t="shared" si="89"/>
        <v/>
      </c>
      <c r="O331" s="15" t="str">
        <f t="shared" si="90"/>
        <v>Enter Trade</v>
      </c>
      <c r="P331" s="15" t="str">
        <f t="shared" si="91"/>
        <v/>
      </c>
      <c r="Q331" s="15">
        <f t="shared" si="92"/>
        <v>1093.25</v>
      </c>
      <c r="R331" s="15" t="str">
        <f t="shared" si="93"/>
        <v/>
      </c>
      <c r="S331" s="15">
        <f t="shared" si="94"/>
        <v>1112</v>
      </c>
      <c r="T331" s="18" t="str">
        <f t="shared" si="95"/>
        <v/>
      </c>
      <c r="U331" s="18">
        <f t="shared" si="96"/>
        <v>1.0071876573729882E-3</v>
      </c>
      <c r="V331" s="18" t="str">
        <f t="shared" si="97"/>
        <v/>
      </c>
      <c r="W331" s="18">
        <f t="shared" si="98"/>
        <v>-1.7581058397385007E-2</v>
      </c>
      <c r="X331" s="18" t="str">
        <f t="shared" si="99"/>
        <v/>
      </c>
      <c r="Y331" s="18" t="str">
        <f t="shared" si="100"/>
        <v/>
      </c>
      <c r="Z331" s="18" t="str">
        <f t="shared" si="101"/>
        <v/>
      </c>
      <c r="AA331" s="18" t="str">
        <f t="shared" si="102"/>
        <v/>
      </c>
    </row>
    <row r="332" spans="1:27">
      <c r="A332" s="11">
        <v>42495</v>
      </c>
      <c r="B332" s="12">
        <v>1132.3</v>
      </c>
      <c r="C332" s="12">
        <v>1162.6500000000001</v>
      </c>
      <c r="D332" s="9">
        <f t="shared" si="110"/>
        <v>-1.1487488630112848E-2</v>
      </c>
      <c r="E332" s="9">
        <f t="shared" si="103"/>
        <v>-1.4438449567384014E-2</v>
      </c>
      <c r="F332" s="9">
        <f t="shared" si="104"/>
        <v>1.6306893231676608E-2</v>
      </c>
      <c r="G332" s="9">
        <f t="shared" si="105"/>
        <v>2.2252060203888355E-2</v>
      </c>
      <c r="H332" s="9">
        <f t="shared" si="106"/>
        <v>-5.1128959338656382E-2</v>
      </c>
      <c r="I332" s="9">
        <f t="shared" si="107"/>
        <v>0.18096401904066187</v>
      </c>
      <c r="J332" s="3">
        <f t="shared" si="108"/>
        <v>4.3908280480773904E-3</v>
      </c>
      <c r="K332" s="3">
        <f t="shared" si="108"/>
        <v>2.8984865917337815E-2</v>
      </c>
      <c r="L332" s="15" t="str">
        <f t="shared" si="109"/>
        <v>Exit Trade</v>
      </c>
      <c r="M332" s="12">
        <v>0.18096401904066187</v>
      </c>
      <c r="N332" s="15" t="str">
        <f t="shared" si="89"/>
        <v>Exit Trade</v>
      </c>
      <c r="O332" s="15" t="str">
        <f t="shared" si="90"/>
        <v>Exit Trade</v>
      </c>
      <c r="P332" s="15">
        <f t="shared" si="91"/>
        <v>1132.3</v>
      </c>
      <c r="Q332" s="15">
        <f t="shared" si="92"/>
        <v>1132.3</v>
      </c>
      <c r="R332" s="15">
        <f t="shared" si="93"/>
        <v>1162.6500000000001</v>
      </c>
      <c r="S332" s="15">
        <f t="shared" si="94"/>
        <v>1162.6500000000001</v>
      </c>
      <c r="T332" s="18">
        <f t="shared" si="95"/>
        <v>4.3908280480773904E-3</v>
      </c>
      <c r="U332" s="18">
        <f t="shared" si="96"/>
        <v>4.3908280480773904E-3</v>
      </c>
      <c r="V332" s="18">
        <f t="shared" si="97"/>
        <v>2.8984865917337815E-2</v>
      </c>
      <c r="W332" s="18">
        <f t="shared" si="98"/>
        <v>2.8984865917337815E-2</v>
      </c>
      <c r="X332" s="18">
        <f t="shared" si="99"/>
        <v>-3.5719185913560381E-2</v>
      </c>
      <c r="Y332" s="18">
        <f t="shared" si="100"/>
        <v>4.5548561151079303E-2</v>
      </c>
      <c r="Z332" s="18">
        <f t="shared" si="101"/>
        <v>9.8293752375189225E-3</v>
      </c>
      <c r="AA332" s="18">
        <f t="shared" si="102"/>
        <v>4.9146876187594613E-3</v>
      </c>
    </row>
    <row r="333" spans="1:27">
      <c r="A333" s="11">
        <v>42496</v>
      </c>
      <c r="B333" s="12">
        <v>1119.6500000000001</v>
      </c>
      <c r="C333" s="12">
        <v>1167.8</v>
      </c>
      <c r="D333" s="9">
        <f t="shared" si="110"/>
        <v>-1.828618648088574E-2</v>
      </c>
      <c r="E333" s="9">
        <f t="shared" si="103"/>
        <v>-1.3693080444422263E-2</v>
      </c>
      <c r="F333" s="9">
        <f t="shared" si="104"/>
        <v>1.556162866165188E-2</v>
      </c>
      <c r="G333" s="9">
        <f t="shared" si="105"/>
        <v>2.1320584044294471E-2</v>
      </c>
      <c r="H333" s="9">
        <f t="shared" si="106"/>
        <v>-4.8706744933138993E-2</v>
      </c>
      <c r="I333" s="9">
        <f t="shared" si="107"/>
        <v>-0.29515586937131782</v>
      </c>
      <c r="J333" s="3">
        <f t="shared" si="108"/>
        <v>-1.1171950896405426E-2</v>
      </c>
      <c r="K333" s="3">
        <f t="shared" si="108"/>
        <v>4.4295359738527182E-3</v>
      </c>
      <c r="L333" s="15" t="str">
        <f t="shared" si="109"/>
        <v>Exit Trade</v>
      </c>
      <c r="M333" s="12">
        <v>0.18096401904066187</v>
      </c>
      <c r="N333" s="15" t="str">
        <f t="shared" si="89"/>
        <v/>
      </c>
      <c r="O333" s="15" t="str">
        <f t="shared" si="90"/>
        <v>Exit Trade</v>
      </c>
      <c r="P333" s="15" t="str">
        <f t="shared" si="91"/>
        <v/>
      </c>
      <c r="Q333" s="15">
        <f t="shared" si="92"/>
        <v>1132.3</v>
      </c>
      <c r="R333" s="15" t="str">
        <f t="shared" si="93"/>
        <v/>
      </c>
      <c r="S333" s="15">
        <f t="shared" si="94"/>
        <v>1162.6500000000001</v>
      </c>
      <c r="T333" s="18" t="str">
        <f t="shared" si="95"/>
        <v/>
      </c>
      <c r="U333" s="18">
        <f t="shared" si="96"/>
        <v>4.3908280480773904E-3</v>
      </c>
      <c r="V333" s="18" t="str">
        <f t="shared" si="97"/>
        <v/>
      </c>
      <c r="W333" s="18">
        <f t="shared" si="98"/>
        <v>2.8984865917337815E-2</v>
      </c>
      <c r="X333" s="18" t="str">
        <f t="shared" si="99"/>
        <v/>
      </c>
      <c r="Y333" s="18" t="str">
        <f t="shared" si="100"/>
        <v/>
      </c>
      <c r="Z333" s="18" t="str">
        <f t="shared" si="101"/>
        <v/>
      </c>
      <c r="AA333" s="18" t="str">
        <f t="shared" si="102"/>
        <v/>
      </c>
    </row>
    <row r="334" spans="1:27">
      <c r="A334" s="11">
        <v>42499</v>
      </c>
      <c r="B334" s="12">
        <v>1141.4000000000001</v>
      </c>
      <c r="C334" s="12">
        <v>1203.5999999999999</v>
      </c>
      <c r="D334" s="9">
        <f t="shared" si="110"/>
        <v>-2.3044310855103521E-2</v>
      </c>
      <c r="E334" s="9">
        <f t="shared" si="103"/>
        <v>-1.3067755185178463E-2</v>
      </c>
      <c r="F334" s="9">
        <f t="shared" si="104"/>
        <v>1.474875940356575E-2</v>
      </c>
      <c r="G334" s="9">
        <f t="shared" si="105"/>
        <v>2.0116953472844472E-2</v>
      </c>
      <c r="H334" s="9">
        <f t="shared" si="106"/>
        <v>-4.6252463843201398E-2</v>
      </c>
      <c r="I334" s="9">
        <f t="shared" si="107"/>
        <v>-0.67643354921859156</v>
      </c>
      <c r="J334" s="3">
        <f t="shared" si="108"/>
        <v>1.9425713392578037E-2</v>
      </c>
      <c r="K334" s="3">
        <f t="shared" si="108"/>
        <v>3.0655934235314229E-2</v>
      </c>
      <c r="L334" s="15" t="str">
        <f t="shared" si="109"/>
        <v/>
      </c>
      <c r="M334" s="12">
        <v>0.18096401904066187</v>
      </c>
      <c r="N334" s="15" t="str">
        <f t="shared" si="89"/>
        <v/>
      </c>
      <c r="O334" s="15" t="str">
        <f t="shared" si="90"/>
        <v>Exit Trade</v>
      </c>
      <c r="P334" s="15" t="str">
        <f t="shared" si="91"/>
        <v/>
      </c>
      <c r="Q334" s="15">
        <f t="shared" si="92"/>
        <v>1132.3</v>
      </c>
      <c r="R334" s="15" t="str">
        <f t="shared" si="93"/>
        <v/>
      </c>
      <c r="S334" s="15">
        <f t="shared" si="94"/>
        <v>1162.6500000000001</v>
      </c>
      <c r="T334" s="18" t="str">
        <f t="shared" si="95"/>
        <v/>
      </c>
      <c r="U334" s="18">
        <f t="shared" si="96"/>
        <v>4.3908280480773904E-3</v>
      </c>
      <c r="V334" s="18" t="str">
        <f t="shared" si="97"/>
        <v/>
      </c>
      <c r="W334" s="18">
        <f t="shared" si="98"/>
        <v>2.8984865917337815E-2</v>
      </c>
      <c r="X334" s="18" t="str">
        <f t="shared" si="99"/>
        <v/>
      </c>
      <c r="Y334" s="18" t="str">
        <f t="shared" si="100"/>
        <v/>
      </c>
      <c r="Z334" s="18" t="str">
        <f t="shared" si="101"/>
        <v/>
      </c>
      <c r="AA334" s="18" t="str">
        <f t="shared" si="102"/>
        <v/>
      </c>
    </row>
    <row r="335" spans="1:27">
      <c r="A335" s="11">
        <v>42500</v>
      </c>
      <c r="B335" s="12">
        <v>1144.9000000000001</v>
      </c>
      <c r="C335" s="12">
        <v>1218.55</v>
      </c>
      <c r="D335" s="9">
        <f t="shared" si="110"/>
        <v>-2.7075798649778625E-2</v>
      </c>
      <c r="E335" s="9">
        <f t="shared" si="103"/>
        <v>-1.2480241004556161E-2</v>
      </c>
      <c r="F335" s="9">
        <f t="shared" si="104"/>
        <v>1.3763325774816598E-2</v>
      </c>
      <c r="G335" s="9">
        <f t="shared" si="105"/>
        <v>1.8487241988781183E-2</v>
      </c>
      <c r="H335" s="9">
        <f t="shared" si="106"/>
        <v>-4.3447723997893505E-2</v>
      </c>
      <c r="I335" s="9">
        <f t="shared" si="107"/>
        <v>-1.0604673524424337</v>
      </c>
      <c r="J335" s="3">
        <f t="shared" si="108"/>
        <v>3.0664096723322233E-3</v>
      </c>
      <c r="K335" s="3">
        <f t="shared" si="108"/>
        <v>1.2421070122964478E-2</v>
      </c>
      <c r="L335" s="15" t="str">
        <f t="shared" si="109"/>
        <v/>
      </c>
      <c r="M335" s="12">
        <v>0.18096401904066187</v>
      </c>
      <c r="N335" s="15" t="str">
        <f t="shared" si="89"/>
        <v/>
      </c>
      <c r="O335" s="15" t="str">
        <f t="shared" si="90"/>
        <v>Exit Trade</v>
      </c>
      <c r="P335" s="15" t="str">
        <f t="shared" si="91"/>
        <v/>
      </c>
      <c r="Q335" s="15">
        <f t="shared" si="92"/>
        <v>1132.3</v>
      </c>
      <c r="R335" s="15" t="str">
        <f t="shared" si="93"/>
        <v/>
      </c>
      <c r="S335" s="15">
        <f t="shared" si="94"/>
        <v>1162.6500000000001</v>
      </c>
      <c r="T335" s="18" t="str">
        <f t="shared" si="95"/>
        <v/>
      </c>
      <c r="U335" s="18">
        <f t="shared" si="96"/>
        <v>4.3908280480773904E-3</v>
      </c>
      <c r="V335" s="18" t="str">
        <f t="shared" si="97"/>
        <v/>
      </c>
      <c r="W335" s="18">
        <f t="shared" si="98"/>
        <v>2.8984865917337815E-2</v>
      </c>
      <c r="X335" s="18" t="str">
        <f t="shared" si="99"/>
        <v/>
      </c>
      <c r="Y335" s="18" t="str">
        <f t="shared" si="100"/>
        <v/>
      </c>
      <c r="Z335" s="18" t="str">
        <f t="shared" si="101"/>
        <v/>
      </c>
      <c r="AA335" s="18" t="str">
        <f t="shared" si="102"/>
        <v/>
      </c>
    </row>
    <row r="336" spans="1:27">
      <c r="A336" s="11">
        <v>42501</v>
      </c>
      <c r="B336" s="12">
        <v>1138.8</v>
      </c>
      <c r="C336" s="12">
        <v>1203.8</v>
      </c>
      <c r="D336" s="9">
        <f t="shared" si="110"/>
        <v>-2.4106880513853596E-2</v>
      </c>
      <c r="E336" s="9">
        <f t="shared" si="103"/>
        <v>-1.1798270977414002E-2</v>
      </c>
      <c r="F336" s="9">
        <f t="shared" si="104"/>
        <v>1.2574161349642815E-2</v>
      </c>
      <c r="G336" s="9">
        <f t="shared" si="105"/>
        <v>1.649359205928233E-2</v>
      </c>
      <c r="H336" s="9">
        <f t="shared" si="106"/>
        <v>-4.0090134014110337E-2</v>
      </c>
      <c r="I336" s="9">
        <f t="shared" si="107"/>
        <v>-0.97888115113054719</v>
      </c>
      <c r="J336" s="3">
        <f t="shared" si="108"/>
        <v>-5.3279762424667098E-3</v>
      </c>
      <c r="K336" s="3">
        <f t="shared" si="108"/>
        <v>-1.2104550490336876E-2</v>
      </c>
      <c r="L336" s="15" t="str">
        <f t="shared" si="109"/>
        <v/>
      </c>
      <c r="M336" s="12">
        <v>0.18096401904066187</v>
      </c>
      <c r="N336" s="15" t="str">
        <f t="shared" ref="N336:N399" si="111">IF(M336&lt;&gt;M335,L336,"")</f>
        <v/>
      </c>
      <c r="O336" s="15" t="str">
        <f t="shared" ref="O336:O399" si="112">IF(M336&lt;&gt;M335,N336,O335)</f>
        <v>Exit Trade</v>
      </c>
      <c r="P336" s="15" t="str">
        <f t="shared" ref="P336:P399" si="113">IF(OR(N336="Enter Trade",N336="Exit Trade"),B336,"")</f>
        <v/>
      </c>
      <c r="Q336" s="15">
        <f t="shared" ref="Q336:Q399" si="114">IF(M336&lt;&gt;M335,P336,Q335)</f>
        <v>1132.3</v>
      </c>
      <c r="R336" s="15" t="str">
        <f t="shared" ref="R336:R399" si="115">IF(OR(N336="Enter Trade",N336="Exit Trade"),C336,"")</f>
        <v/>
      </c>
      <c r="S336" s="15">
        <f t="shared" ref="S336:S399" si="116">IF(M336&lt;&gt;M335,R336,S335)</f>
        <v>1162.6500000000001</v>
      </c>
      <c r="T336" s="18" t="str">
        <f t="shared" ref="T336:T399" si="117">IF(OR(N336="Enter Trade",N336="Exit Trade"),J336,"")</f>
        <v/>
      </c>
      <c r="U336" s="18">
        <f t="shared" ref="U336:U399" si="118">IF(M336&lt;&gt;M335,T336,U335)</f>
        <v>4.3908280480773904E-3</v>
      </c>
      <c r="V336" s="18" t="str">
        <f t="shared" ref="V336:V399" si="119">IF(OR(N336="Enter Trade",N336="Exit Trade"),K336,"")</f>
        <v/>
      </c>
      <c r="W336" s="18">
        <f t="shared" ref="W336:W399" si="120">IF(M336&lt;&gt;M335,V336,W335)</f>
        <v>2.8984865917337815E-2</v>
      </c>
      <c r="X336" s="18" t="str">
        <f t="shared" si="99"/>
        <v/>
      </c>
      <c r="Y336" s="18" t="str">
        <f t="shared" si="100"/>
        <v/>
      </c>
      <c r="Z336" s="18" t="str">
        <f t="shared" si="101"/>
        <v/>
      </c>
      <c r="AA336" s="18" t="str">
        <f t="shared" si="102"/>
        <v/>
      </c>
    </row>
    <row r="337" spans="1:27">
      <c r="A337" s="11">
        <v>42502</v>
      </c>
      <c r="B337" s="12">
        <v>1149.0999999999999</v>
      </c>
      <c r="C337" s="12">
        <v>1195.8499999999999</v>
      </c>
      <c r="D337" s="9">
        <f t="shared" si="110"/>
        <v>-1.731888321635585E-2</v>
      </c>
      <c r="E337" s="9">
        <f t="shared" si="103"/>
        <v>-1.1108061602559728E-2</v>
      </c>
      <c r="F337" s="9">
        <f t="shared" si="104"/>
        <v>1.1616741818668381E-2</v>
      </c>
      <c r="G337" s="9">
        <f t="shared" si="105"/>
        <v>1.502960748944413E-2</v>
      </c>
      <c r="H337" s="9">
        <f t="shared" si="106"/>
        <v>-3.7245730694563585E-2</v>
      </c>
      <c r="I337" s="9">
        <f t="shared" si="107"/>
        <v>-0.53464402590192572</v>
      </c>
      <c r="J337" s="3">
        <f t="shared" si="108"/>
        <v>9.0446083596768135E-3</v>
      </c>
      <c r="K337" s="3">
        <f t="shared" si="108"/>
        <v>-6.604087057650811E-3</v>
      </c>
      <c r="L337" s="15" t="str">
        <f t="shared" si="109"/>
        <v/>
      </c>
      <c r="M337" s="12">
        <v>0.18096401904066187</v>
      </c>
      <c r="N337" s="15" t="str">
        <f t="shared" si="111"/>
        <v/>
      </c>
      <c r="O337" s="15" t="str">
        <f t="shared" si="112"/>
        <v>Exit Trade</v>
      </c>
      <c r="P337" s="15" t="str">
        <f t="shared" si="113"/>
        <v/>
      </c>
      <c r="Q337" s="15">
        <f t="shared" si="114"/>
        <v>1132.3</v>
      </c>
      <c r="R337" s="15" t="str">
        <f t="shared" si="115"/>
        <v/>
      </c>
      <c r="S337" s="15">
        <f t="shared" si="116"/>
        <v>1162.6500000000001</v>
      </c>
      <c r="T337" s="18" t="str">
        <f t="shared" si="117"/>
        <v/>
      </c>
      <c r="U337" s="18">
        <f t="shared" si="118"/>
        <v>4.3908280480773904E-3</v>
      </c>
      <c r="V337" s="18" t="str">
        <f t="shared" si="119"/>
        <v/>
      </c>
      <c r="W337" s="18">
        <f t="shared" si="120"/>
        <v>2.8984865917337815E-2</v>
      </c>
      <c r="X337" s="18" t="str">
        <f t="shared" si="99"/>
        <v/>
      </c>
      <c r="Y337" s="18" t="str">
        <f t="shared" si="100"/>
        <v/>
      </c>
      <c r="Z337" s="18" t="str">
        <f t="shared" si="101"/>
        <v/>
      </c>
      <c r="AA337" s="18" t="str">
        <f t="shared" si="102"/>
        <v/>
      </c>
    </row>
    <row r="338" spans="1:27">
      <c r="A338" s="11">
        <v>42503</v>
      </c>
      <c r="B338" s="12">
        <v>1140.9000000000001</v>
      </c>
      <c r="C338" s="12">
        <v>1166</v>
      </c>
      <c r="D338" s="9">
        <f t="shared" si="110"/>
        <v>-9.4509702917503716E-3</v>
      </c>
      <c r="E338" s="9">
        <f t="shared" si="103"/>
        <v>-1.0466968565678043E-2</v>
      </c>
      <c r="F338" s="9">
        <f t="shared" si="104"/>
        <v>1.1134015516013535E-2</v>
      </c>
      <c r="G338" s="9">
        <f t="shared" si="105"/>
        <v>1.458456634535241E-2</v>
      </c>
      <c r="H338" s="9">
        <f t="shared" si="106"/>
        <v>-3.5518503476708499E-2</v>
      </c>
      <c r="I338" s="9">
        <f t="shared" si="107"/>
        <v>9.1251738644194294E-2</v>
      </c>
      <c r="J338" s="3">
        <f t="shared" si="108"/>
        <v>-7.1360194935165076E-3</v>
      </c>
      <c r="K338" s="3">
        <f t="shared" si="108"/>
        <v>-2.4961324580842003E-2</v>
      </c>
      <c r="L338" s="15" t="str">
        <f t="shared" si="109"/>
        <v>Exit Trade</v>
      </c>
      <c r="M338" s="12">
        <v>0.18096401904066187</v>
      </c>
      <c r="N338" s="15" t="str">
        <f t="shared" si="111"/>
        <v/>
      </c>
      <c r="O338" s="15" t="str">
        <f t="shared" si="112"/>
        <v>Exit Trade</v>
      </c>
      <c r="P338" s="15" t="str">
        <f t="shared" si="113"/>
        <v/>
      </c>
      <c r="Q338" s="15">
        <f t="shared" si="114"/>
        <v>1132.3</v>
      </c>
      <c r="R338" s="15" t="str">
        <f t="shared" si="115"/>
        <v/>
      </c>
      <c r="S338" s="15">
        <f t="shared" si="116"/>
        <v>1162.6500000000001</v>
      </c>
      <c r="T338" s="18" t="str">
        <f t="shared" si="117"/>
        <v/>
      </c>
      <c r="U338" s="18">
        <f t="shared" si="118"/>
        <v>4.3908280480773904E-3</v>
      </c>
      <c r="V338" s="18" t="str">
        <f t="shared" si="119"/>
        <v/>
      </c>
      <c r="W338" s="18">
        <f t="shared" si="120"/>
        <v>2.8984865917337815E-2</v>
      </c>
      <c r="X338" s="18" t="str">
        <f t="shared" si="99"/>
        <v/>
      </c>
      <c r="Y338" s="18" t="str">
        <f t="shared" si="100"/>
        <v/>
      </c>
      <c r="Z338" s="18" t="str">
        <f t="shared" si="101"/>
        <v/>
      </c>
      <c r="AA338" s="18" t="str">
        <f t="shared" si="102"/>
        <v/>
      </c>
    </row>
    <row r="339" spans="1:27">
      <c r="A339" s="11">
        <v>42506</v>
      </c>
      <c r="B339" s="12">
        <v>1162.8</v>
      </c>
      <c r="C339" s="12">
        <v>1186.45</v>
      </c>
      <c r="D339" s="9">
        <f t="shared" si="110"/>
        <v>-8.7444175741034288E-3</v>
      </c>
      <c r="E339" s="9">
        <f t="shared" si="103"/>
        <v>-1.008969967426074E-2</v>
      </c>
      <c r="F339" s="9">
        <f t="shared" si="104"/>
        <v>1.0988467385075371E-2</v>
      </c>
      <c r="G339" s="9">
        <f t="shared" si="105"/>
        <v>1.4634351942158846E-2</v>
      </c>
      <c r="H339" s="9">
        <f t="shared" si="106"/>
        <v>-3.4813751290680324E-2</v>
      </c>
      <c r="I339" s="9">
        <f t="shared" si="107"/>
        <v>0.12242672731453746</v>
      </c>
      <c r="J339" s="3">
        <f t="shared" si="108"/>
        <v>1.9195372074677766E-2</v>
      </c>
      <c r="K339" s="3">
        <f t="shared" si="108"/>
        <v>1.7538593481989748E-2</v>
      </c>
      <c r="L339" s="15" t="str">
        <f t="shared" si="109"/>
        <v>Exit Trade</v>
      </c>
      <c r="M339" s="12">
        <v>0.18096401904066187</v>
      </c>
      <c r="N339" s="15" t="str">
        <f t="shared" si="111"/>
        <v/>
      </c>
      <c r="O339" s="15" t="str">
        <f t="shared" si="112"/>
        <v>Exit Trade</v>
      </c>
      <c r="P339" s="15" t="str">
        <f t="shared" si="113"/>
        <v/>
      </c>
      <c r="Q339" s="15">
        <f t="shared" si="114"/>
        <v>1132.3</v>
      </c>
      <c r="R339" s="15" t="str">
        <f t="shared" si="115"/>
        <v/>
      </c>
      <c r="S339" s="15">
        <f t="shared" si="116"/>
        <v>1162.6500000000001</v>
      </c>
      <c r="T339" s="18" t="str">
        <f t="shared" si="117"/>
        <v/>
      </c>
      <c r="U339" s="18">
        <f t="shared" si="118"/>
        <v>4.3908280480773904E-3</v>
      </c>
      <c r="V339" s="18" t="str">
        <f t="shared" si="119"/>
        <v/>
      </c>
      <c r="W339" s="18">
        <f t="shared" si="120"/>
        <v>2.8984865917337815E-2</v>
      </c>
      <c r="X339" s="18" t="str">
        <f t="shared" si="99"/>
        <v/>
      </c>
      <c r="Y339" s="18" t="str">
        <f t="shared" si="100"/>
        <v/>
      </c>
      <c r="Z339" s="18" t="str">
        <f t="shared" si="101"/>
        <v/>
      </c>
      <c r="AA339" s="18" t="str">
        <f t="shared" si="102"/>
        <v/>
      </c>
    </row>
    <row r="340" spans="1:27">
      <c r="A340" s="11">
        <v>42507</v>
      </c>
      <c r="B340" s="12">
        <v>1153.45</v>
      </c>
      <c r="C340" s="12">
        <v>1217.8499999999999</v>
      </c>
      <c r="D340" s="9">
        <f t="shared" si="110"/>
        <v>-2.359502708706682E-2</v>
      </c>
      <c r="E340" s="9">
        <f t="shared" si="103"/>
        <v>-1.0417942647173864E-2</v>
      </c>
      <c r="F340" s="9">
        <f t="shared" si="104"/>
        <v>1.1245575942539998E-2</v>
      </c>
      <c r="G340" s="9">
        <f t="shared" si="105"/>
        <v>1.4884603223541132E-2</v>
      </c>
      <c r="H340" s="9">
        <f t="shared" si="106"/>
        <v>-3.5720488517888858E-2</v>
      </c>
      <c r="I340" s="9">
        <f t="shared" si="107"/>
        <v>-1.1717571876462465</v>
      </c>
      <c r="J340" s="3">
        <f t="shared" si="108"/>
        <v>-8.0409356725145414E-3</v>
      </c>
      <c r="K340" s="3">
        <f t="shared" si="108"/>
        <v>2.6465506342450051E-2</v>
      </c>
      <c r="L340" s="15" t="str">
        <f t="shared" si="109"/>
        <v/>
      </c>
      <c r="M340" s="12">
        <v>0.18096401904066187</v>
      </c>
      <c r="N340" s="15" t="str">
        <f t="shared" si="111"/>
        <v/>
      </c>
      <c r="O340" s="15" t="str">
        <f t="shared" si="112"/>
        <v>Exit Trade</v>
      </c>
      <c r="P340" s="15" t="str">
        <f t="shared" si="113"/>
        <v/>
      </c>
      <c r="Q340" s="15">
        <f t="shared" si="114"/>
        <v>1132.3</v>
      </c>
      <c r="R340" s="15" t="str">
        <f t="shared" si="115"/>
        <v/>
      </c>
      <c r="S340" s="15">
        <f t="shared" si="116"/>
        <v>1162.6500000000001</v>
      </c>
      <c r="T340" s="18" t="str">
        <f t="shared" si="117"/>
        <v/>
      </c>
      <c r="U340" s="18">
        <f t="shared" si="118"/>
        <v>4.3908280480773904E-3</v>
      </c>
      <c r="V340" s="18" t="str">
        <f t="shared" si="119"/>
        <v/>
      </c>
      <c r="W340" s="18">
        <f t="shared" si="120"/>
        <v>2.8984865917337815E-2</v>
      </c>
      <c r="X340" s="18" t="str">
        <f t="shared" si="99"/>
        <v/>
      </c>
      <c r="Y340" s="18" t="str">
        <f t="shared" si="100"/>
        <v/>
      </c>
      <c r="Z340" s="18" t="str">
        <f t="shared" si="101"/>
        <v/>
      </c>
      <c r="AA340" s="18" t="str">
        <f t="shared" si="102"/>
        <v/>
      </c>
    </row>
    <row r="341" spans="1:27">
      <c r="A341" s="11">
        <v>42508</v>
      </c>
      <c r="B341" s="12">
        <v>1140.6500000000001</v>
      </c>
      <c r="C341" s="12">
        <v>1208.2</v>
      </c>
      <c r="D341" s="9">
        <f t="shared" si="110"/>
        <v>-2.4986426578027788E-2</v>
      </c>
      <c r="E341" s="9">
        <f t="shared" si="103"/>
        <v>-1.0599958510942996E-2</v>
      </c>
      <c r="F341" s="9">
        <f t="shared" si="104"/>
        <v>1.1440577196156534E-2</v>
      </c>
      <c r="G341" s="9">
        <f t="shared" si="105"/>
        <v>1.5141340180409205E-2</v>
      </c>
      <c r="H341" s="9">
        <f t="shared" si="106"/>
        <v>-3.6341257202295196E-2</v>
      </c>
      <c r="I341" s="9">
        <f t="shared" si="107"/>
        <v>-1.2574949515587317</v>
      </c>
      <c r="J341" s="3">
        <f t="shared" si="108"/>
        <v>-1.1097143352551003E-2</v>
      </c>
      <c r="K341" s="3">
        <f t="shared" si="108"/>
        <v>-7.9238001395901501E-3</v>
      </c>
      <c r="L341" s="15" t="str">
        <f t="shared" si="109"/>
        <v>Enter Trade</v>
      </c>
      <c r="M341" s="12">
        <v>-1.2574949515587317</v>
      </c>
      <c r="N341" s="15" t="str">
        <f t="shared" si="111"/>
        <v>Enter Trade</v>
      </c>
      <c r="O341" s="15" t="str">
        <f t="shared" si="112"/>
        <v>Enter Trade</v>
      </c>
      <c r="P341" s="15">
        <f t="shared" si="113"/>
        <v>1140.6500000000001</v>
      </c>
      <c r="Q341" s="15">
        <f t="shared" si="114"/>
        <v>1140.6500000000001</v>
      </c>
      <c r="R341" s="15">
        <f t="shared" si="115"/>
        <v>1208.2</v>
      </c>
      <c r="S341" s="15">
        <f t="shared" si="116"/>
        <v>1208.2</v>
      </c>
      <c r="T341" s="18">
        <f t="shared" si="117"/>
        <v>-1.1097143352551003E-2</v>
      </c>
      <c r="U341" s="18">
        <f t="shared" si="118"/>
        <v>-1.1097143352551003E-2</v>
      </c>
      <c r="V341" s="18">
        <f t="shared" si="119"/>
        <v>-7.9238001395901501E-3</v>
      </c>
      <c r="W341" s="18">
        <f t="shared" si="120"/>
        <v>-7.9238001395901501E-3</v>
      </c>
      <c r="X341" s="18" t="str">
        <f t="shared" si="99"/>
        <v/>
      </c>
      <c r="Y341" s="18" t="str">
        <f t="shared" si="100"/>
        <v/>
      </c>
      <c r="Z341" s="18" t="str">
        <f t="shared" si="101"/>
        <v/>
      </c>
      <c r="AA341" s="18" t="str">
        <f t="shared" si="102"/>
        <v/>
      </c>
    </row>
    <row r="342" spans="1:27">
      <c r="A342" s="11">
        <v>42509</v>
      </c>
      <c r="B342" s="12">
        <v>1139.3</v>
      </c>
      <c r="C342" s="12">
        <v>1175.8499999999999</v>
      </c>
      <c r="D342" s="9">
        <f t="shared" si="110"/>
        <v>-1.371382612301676E-2</v>
      </c>
      <c r="E342" s="9">
        <f t="shared" si="103"/>
        <v>-1.0595318558438404E-2</v>
      </c>
      <c r="F342" s="9">
        <f t="shared" si="104"/>
        <v>1.143924050539475E-2</v>
      </c>
      <c r="G342" s="9">
        <f t="shared" si="105"/>
        <v>1.5142972578699782E-2</v>
      </c>
      <c r="H342" s="9">
        <f t="shared" si="106"/>
        <v>-3.6333609695576592E-2</v>
      </c>
      <c r="I342" s="9">
        <f t="shared" si="107"/>
        <v>-0.2726149138229646</v>
      </c>
      <c r="J342" s="3">
        <f t="shared" si="108"/>
        <v>-1.1835357033271698E-3</v>
      </c>
      <c r="K342" s="3">
        <f t="shared" si="108"/>
        <v>-2.6775368316504001E-2</v>
      </c>
      <c r="L342" s="15" t="str">
        <f t="shared" si="109"/>
        <v>Exit Trade</v>
      </c>
      <c r="M342" s="12">
        <v>-0.2726149138229646</v>
      </c>
      <c r="N342" s="15" t="str">
        <f t="shared" si="111"/>
        <v>Exit Trade</v>
      </c>
      <c r="O342" s="15" t="str">
        <f t="shared" si="112"/>
        <v>Exit Trade</v>
      </c>
      <c r="P342" s="15">
        <f t="shared" si="113"/>
        <v>1139.3</v>
      </c>
      <c r="Q342" s="15">
        <f t="shared" si="114"/>
        <v>1139.3</v>
      </c>
      <c r="R342" s="15">
        <f t="shared" si="115"/>
        <v>1175.8499999999999</v>
      </c>
      <c r="S342" s="15">
        <f t="shared" si="116"/>
        <v>1175.8499999999999</v>
      </c>
      <c r="T342" s="18">
        <f t="shared" si="117"/>
        <v>-1.1835357033271698E-3</v>
      </c>
      <c r="U342" s="18">
        <f t="shared" si="118"/>
        <v>-1.1835357033271698E-3</v>
      </c>
      <c r="V342" s="18">
        <f t="shared" si="119"/>
        <v>-2.6775368316504001E-2</v>
      </c>
      <c r="W342" s="18">
        <f t="shared" si="120"/>
        <v>-2.6775368316504001E-2</v>
      </c>
      <c r="X342" s="18">
        <f t="shared" si="99"/>
        <v>-1.1835357033271876E-3</v>
      </c>
      <c r="Y342" s="18">
        <f t="shared" si="100"/>
        <v>2.6775368316503956E-2</v>
      </c>
      <c r="Z342" s="18">
        <f t="shared" si="101"/>
        <v>2.5591832613176768E-2</v>
      </c>
      <c r="AA342" s="18">
        <f t="shared" si="102"/>
        <v>1.2795916306588384E-2</v>
      </c>
    </row>
    <row r="343" spans="1:27">
      <c r="A343" s="11">
        <v>42510</v>
      </c>
      <c r="B343" s="12">
        <v>1140.9000000000001</v>
      </c>
      <c r="C343" s="12">
        <v>1179.55</v>
      </c>
      <c r="D343" s="9">
        <f t="shared" si="110"/>
        <v>-1.4468774809619339E-2</v>
      </c>
      <c r="E343" s="9">
        <f t="shared" si="103"/>
        <v>-1.0461183803359791E-2</v>
      </c>
      <c r="F343" s="9">
        <f t="shared" si="104"/>
        <v>1.1366805706773264E-2</v>
      </c>
      <c r="G343" s="9">
        <f t="shared" si="105"/>
        <v>1.5114129036880052E-2</v>
      </c>
      <c r="H343" s="9">
        <f t="shared" si="106"/>
        <v>-3.6036496643599633E-2</v>
      </c>
      <c r="I343" s="9">
        <f t="shared" si="107"/>
        <v>-0.35256967609391798</v>
      </c>
      <c r="J343" s="3">
        <f t="shared" si="108"/>
        <v>1.4043711050646332E-3</v>
      </c>
      <c r="K343" s="3">
        <f t="shared" si="108"/>
        <v>3.1466598630778123E-3</v>
      </c>
      <c r="L343" s="15" t="str">
        <f t="shared" si="109"/>
        <v>Exit Trade</v>
      </c>
      <c r="M343" s="12">
        <v>-0.2726149138229646</v>
      </c>
      <c r="N343" s="15" t="str">
        <f t="shared" si="111"/>
        <v/>
      </c>
      <c r="O343" s="15" t="str">
        <f t="shared" si="112"/>
        <v>Exit Trade</v>
      </c>
      <c r="P343" s="15" t="str">
        <f t="shared" si="113"/>
        <v/>
      </c>
      <c r="Q343" s="15">
        <f t="shared" si="114"/>
        <v>1139.3</v>
      </c>
      <c r="R343" s="15" t="str">
        <f t="shared" si="115"/>
        <v/>
      </c>
      <c r="S343" s="15">
        <f t="shared" si="116"/>
        <v>1175.8499999999999</v>
      </c>
      <c r="T343" s="18" t="str">
        <f t="shared" si="117"/>
        <v/>
      </c>
      <c r="U343" s="18">
        <f t="shared" si="118"/>
        <v>-1.1835357033271698E-3</v>
      </c>
      <c r="V343" s="18" t="str">
        <f t="shared" si="119"/>
        <v/>
      </c>
      <c r="W343" s="18">
        <f t="shared" si="120"/>
        <v>-2.6775368316504001E-2</v>
      </c>
      <c r="X343" s="18" t="str">
        <f t="shared" si="99"/>
        <v/>
      </c>
      <c r="Y343" s="18" t="str">
        <f t="shared" si="100"/>
        <v/>
      </c>
      <c r="Z343" s="18" t="str">
        <f t="shared" si="101"/>
        <v/>
      </c>
      <c r="AA343" s="18" t="str">
        <f t="shared" si="102"/>
        <v/>
      </c>
    </row>
    <row r="344" spans="1:27">
      <c r="A344" s="11">
        <v>42513</v>
      </c>
      <c r="B344" s="12">
        <v>1136.75</v>
      </c>
      <c r="C344" s="12">
        <v>1160.25</v>
      </c>
      <c r="D344" s="9">
        <f t="shared" si="110"/>
        <v>-8.8866142139217806E-3</v>
      </c>
      <c r="E344" s="9">
        <f t="shared" si="103"/>
        <v>-1.0214694263889178E-2</v>
      </c>
      <c r="F344" s="9">
        <f t="shared" si="104"/>
        <v>1.1316309083178353E-2</v>
      </c>
      <c r="G344" s="9">
        <f t="shared" si="105"/>
        <v>1.5247001173262116E-2</v>
      </c>
      <c r="H344" s="9">
        <f t="shared" si="106"/>
        <v>-3.5676389701040472E-2</v>
      </c>
      <c r="I344" s="9">
        <f t="shared" si="107"/>
        <v>0.11735982467477693</v>
      </c>
      <c r="J344" s="3">
        <f t="shared" si="108"/>
        <v>-3.63747918310114E-3</v>
      </c>
      <c r="K344" s="3">
        <f t="shared" si="108"/>
        <v>-1.6362172014751351E-2</v>
      </c>
      <c r="L344" s="15" t="str">
        <f t="shared" si="109"/>
        <v>Exit Trade</v>
      </c>
      <c r="M344" s="12">
        <v>-0.2726149138229646</v>
      </c>
      <c r="N344" s="15" t="str">
        <f t="shared" si="111"/>
        <v/>
      </c>
      <c r="O344" s="15" t="str">
        <f t="shared" si="112"/>
        <v>Exit Trade</v>
      </c>
      <c r="P344" s="15" t="str">
        <f t="shared" si="113"/>
        <v/>
      </c>
      <c r="Q344" s="15">
        <f t="shared" si="114"/>
        <v>1139.3</v>
      </c>
      <c r="R344" s="15" t="str">
        <f t="shared" si="115"/>
        <v/>
      </c>
      <c r="S344" s="15">
        <f t="shared" si="116"/>
        <v>1175.8499999999999</v>
      </c>
      <c r="T344" s="18" t="str">
        <f t="shared" si="117"/>
        <v/>
      </c>
      <c r="U344" s="18">
        <f t="shared" si="118"/>
        <v>-1.1835357033271698E-3</v>
      </c>
      <c r="V344" s="18" t="str">
        <f t="shared" si="119"/>
        <v/>
      </c>
      <c r="W344" s="18">
        <f t="shared" si="120"/>
        <v>-2.6775368316504001E-2</v>
      </c>
      <c r="X344" s="18" t="str">
        <f t="shared" si="99"/>
        <v/>
      </c>
      <c r="Y344" s="18" t="str">
        <f t="shared" si="100"/>
        <v/>
      </c>
      <c r="Z344" s="18" t="str">
        <f t="shared" si="101"/>
        <v/>
      </c>
      <c r="AA344" s="18" t="str">
        <f t="shared" si="102"/>
        <v/>
      </c>
    </row>
    <row r="345" spans="1:27">
      <c r="A345" s="11">
        <v>42514</v>
      </c>
      <c r="B345" s="12">
        <v>1139.95</v>
      </c>
      <c r="C345" s="12">
        <v>1172.75</v>
      </c>
      <c r="D345" s="9">
        <f t="shared" si="110"/>
        <v>-1.2319638704047219E-2</v>
      </c>
      <c r="E345" s="9">
        <f t="shared" si="103"/>
        <v>-1.0416335441670742E-2</v>
      </c>
      <c r="F345" s="9">
        <f t="shared" si="104"/>
        <v>1.1297482588402814E-2</v>
      </c>
      <c r="G345" s="9">
        <f t="shared" si="105"/>
        <v>1.5003000382235588E-2</v>
      </c>
      <c r="H345" s="9">
        <f t="shared" si="106"/>
        <v>-3.5835671265577074E-2</v>
      </c>
      <c r="I345" s="9">
        <f t="shared" si="107"/>
        <v>-0.16847144905806463</v>
      </c>
      <c r="J345" s="3">
        <f t="shared" si="108"/>
        <v>2.8150428854189975E-3</v>
      </c>
      <c r="K345" s="3">
        <f t="shared" si="108"/>
        <v>1.0773540185304891E-2</v>
      </c>
      <c r="L345" s="15" t="str">
        <f t="shared" si="109"/>
        <v>Exit Trade</v>
      </c>
      <c r="M345" s="12">
        <v>-0.2726149138229646</v>
      </c>
      <c r="N345" s="15" t="str">
        <f t="shared" si="111"/>
        <v/>
      </c>
      <c r="O345" s="15" t="str">
        <f t="shared" si="112"/>
        <v>Exit Trade</v>
      </c>
      <c r="P345" s="15" t="str">
        <f t="shared" si="113"/>
        <v/>
      </c>
      <c r="Q345" s="15">
        <f t="shared" si="114"/>
        <v>1139.3</v>
      </c>
      <c r="R345" s="15" t="str">
        <f t="shared" si="115"/>
        <v/>
      </c>
      <c r="S345" s="15">
        <f t="shared" si="116"/>
        <v>1175.8499999999999</v>
      </c>
      <c r="T345" s="18" t="str">
        <f t="shared" si="117"/>
        <v/>
      </c>
      <c r="U345" s="18">
        <f t="shared" si="118"/>
        <v>-1.1835357033271698E-3</v>
      </c>
      <c r="V345" s="18" t="str">
        <f t="shared" si="119"/>
        <v/>
      </c>
      <c r="W345" s="18">
        <f t="shared" si="120"/>
        <v>-2.6775368316504001E-2</v>
      </c>
      <c r="X345" s="18" t="str">
        <f t="shared" ref="X345:X408" si="121">IF(AND(O344="Enter Trade",O345="Exit Trade",U344&gt;W344),1-Q345/Q344,IF(AND(O344="Enter Trade",O345="Exit Trade",U344&lt;W344),Q345/Q344-1,""))</f>
        <v/>
      </c>
      <c r="Y345" s="18" t="str">
        <f t="shared" ref="Y345:Y408" si="122">IF(AND(O344="Enter Trade",O345="Exit Trade",U344&gt;W344),S345/S344-1,IF(AND(O344="Enter Trade",O345="Exit Trade",U344&lt;W344),1-S345/S344,""))</f>
        <v/>
      </c>
      <c r="Z345" s="18" t="str">
        <f t="shared" ref="Z345:Z408" si="123">IF(AND(X345&lt;&gt;"",Y345&lt;&gt;""),(X345+Y345),"")</f>
        <v/>
      </c>
      <c r="AA345" s="18" t="str">
        <f t="shared" ref="AA345:AA408" si="124">IF(AND(X345&lt;&gt;"",Y345&lt;&gt;""),(X345+Y345)/2,"")</f>
        <v/>
      </c>
    </row>
    <row r="346" spans="1:27">
      <c r="A346" s="11">
        <v>42515</v>
      </c>
      <c r="B346" s="12">
        <v>1173.3</v>
      </c>
      <c r="C346" s="12">
        <v>1207.05</v>
      </c>
      <c r="D346" s="9">
        <f t="shared" si="110"/>
        <v>-1.2316189710842858E-2</v>
      </c>
      <c r="E346" s="9">
        <f t="shared" si="103"/>
        <v>-1.0553432071423459E-2</v>
      </c>
      <c r="F346" s="9">
        <f t="shared" si="104"/>
        <v>1.1294655872984083E-2</v>
      </c>
      <c r="G346" s="9">
        <f t="shared" si="105"/>
        <v>1.485954364279073E-2</v>
      </c>
      <c r="H346" s="9">
        <f t="shared" si="106"/>
        <v>-3.5966407785637644E-2</v>
      </c>
      <c r="I346" s="9">
        <f t="shared" si="107"/>
        <v>-0.1560700617391784</v>
      </c>
      <c r="J346" s="3">
        <f t="shared" si="108"/>
        <v>2.9255669108294143E-2</v>
      </c>
      <c r="K346" s="3">
        <f t="shared" si="108"/>
        <v>2.9247495203581286E-2</v>
      </c>
      <c r="L346" s="15" t="str">
        <f t="shared" si="109"/>
        <v>Exit Trade</v>
      </c>
      <c r="M346" s="12">
        <v>-0.2726149138229646</v>
      </c>
      <c r="N346" s="15" t="str">
        <f t="shared" si="111"/>
        <v/>
      </c>
      <c r="O346" s="15" t="str">
        <f t="shared" si="112"/>
        <v>Exit Trade</v>
      </c>
      <c r="P346" s="15" t="str">
        <f t="shared" si="113"/>
        <v/>
      </c>
      <c r="Q346" s="15">
        <f t="shared" si="114"/>
        <v>1139.3</v>
      </c>
      <c r="R346" s="15" t="str">
        <f t="shared" si="115"/>
        <v/>
      </c>
      <c r="S346" s="15">
        <f t="shared" si="116"/>
        <v>1175.8499999999999</v>
      </c>
      <c r="T346" s="18" t="str">
        <f t="shared" si="117"/>
        <v/>
      </c>
      <c r="U346" s="18">
        <f t="shared" si="118"/>
        <v>-1.1835357033271698E-3</v>
      </c>
      <c r="V346" s="18" t="str">
        <f t="shared" si="119"/>
        <v/>
      </c>
      <c r="W346" s="18">
        <f t="shared" si="120"/>
        <v>-2.6775368316504001E-2</v>
      </c>
      <c r="X346" s="18" t="str">
        <f t="shared" si="121"/>
        <v/>
      </c>
      <c r="Y346" s="18" t="str">
        <f t="shared" si="122"/>
        <v/>
      </c>
      <c r="Z346" s="18" t="str">
        <f t="shared" si="123"/>
        <v/>
      </c>
      <c r="AA346" s="18" t="str">
        <f t="shared" si="124"/>
        <v/>
      </c>
    </row>
    <row r="347" spans="1:27">
      <c r="A347" s="11">
        <v>42516</v>
      </c>
      <c r="B347" s="12">
        <v>1183.25</v>
      </c>
      <c r="C347" s="12">
        <v>1228.25</v>
      </c>
      <c r="D347" s="9">
        <f t="shared" si="110"/>
        <v>-1.6210259666827754E-2</v>
      </c>
      <c r="E347" s="9">
        <f t="shared" si="103"/>
        <v>-1.0974636461565842E-2</v>
      </c>
      <c r="F347" s="9">
        <f t="shared" si="104"/>
        <v>1.1260971517218683E-2</v>
      </c>
      <c r="G347" s="9">
        <f t="shared" si="105"/>
        <v>1.4362549452176193E-2</v>
      </c>
      <c r="H347" s="9">
        <f t="shared" si="106"/>
        <v>-3.6311822375307876E-2</v>
      </c>
      <c r="I347" s="9">
        <f t="shared" si="107"/>
        <v>-0.46493530307365916</v>
      </c>
      <c r="J347" s="3">
        <f t="shared" si="108"/>
        <v>8.480354555527184E-3</v>
      </c>
      <c r="K347" s="3">
        <f t="shared" si="108"/>
        <v>1.7563481214531333E-2</v>
      </c>
      <c r="L347" s="15" t="str">
        <f t="shared" si="109"/>
        <v>Exit Trade</v>
      </c>
      <c r="M347" s="12">
        <v>-0.2726149138229646</v>
      </c>
      <c r="N347" s="15" t="str">
        <f t="shared" si="111"/>
        <v/>
      </c>
      <c r="O347" s="15" t="str">
        <f t="shared" si="112"/>
        <v>Exit Trade</v>
      </c>
      <c r="P347" s="15" t="str">
        <f t="shared" si="113"/>
        <v/>
      </c>
      <c r="Q347" s="15">
        <f t="shared" si="114"/>
        <v>1139.3</v>
      </c>
      <c r="R347" s="15" t="str">
        <f t="shared" si="115"/>
        <v/>
      </c>
      <c r="S347" s="15">
        <f t="shared" si="116"/>
        <v>1175.8499999999999</v>
      </c>
      <c r="T347" s="18" t="str">
        <f t="shared" si="117"/>
        <v/>
      </c>
      <c r="U347" s="18">
        <f t="shared" si="118"/>
        <v>-1.1835357033271698E-3</v>
      </c>
      <c r="V347" s="18" t="str">
        <f t="shared" si="119"/>
        <v/>
      </c>
      <c r="W347" s="18">
        <f t="shared" si="120"/>
        <v>-2.6775368316504001E-2</v>
      </c>
      <c r="X347" s="18" t="str">
        <f t="shared" si="121"/>
        <v/>
      </c>
      <c r="Y347" s="18" t="str">
        <f t="shared" si="122"/>
        <v/>
      </c>
      <c r="Z347" s="18" t="str">
        <f t="shared" si="123"/>
        <v/>
      </c>
      <c r="AA347" s="18" t="str">
        <f t="shared" si="124"/>
        <v/>
      </c>
    </row>
    <row r="348" spans="1:27">
      <c r="A348" s="11">
        <v>42517</v>
      </c>
      <c r="B348" s="12">
        <v>1186.8</v>
      </c>
      <c r="C348" s="12">
        <v>1255.55</v>
      </c>
      <c r="D348" s="9">
        <f t="shared" si="110"/>
        <v>-2.4456474738039559E-2</v>
      </c>
      <c r="E348" s="9">
        <f t="shared" si="103"/>
        <v>-1.1420105439786421E-2</v>
      </c>
      <c r="F348" s="9">
        <f t="shared" si="104"/>
        <v>1.1526981423378003E-2</v>
      </c>
      <c r="G348" s="9">
        <f t="shared" si="105"/>
        <v>1.4515602762814087E-2</v>
      </c>
      <c r="H348" s="9">
        <f t="shared" si="106"/>
        <v>-3.735581364238693E-2</v>
      </c>
      <c r="I348" s="9">
        <f t="shared" si="107"/>
        <v>-1.1309438975770298</v>
      </c>
      <c r="J348" s="3">
        <f t="shared" si="108"/>
        <v>3.0002112824846438E-3</v>
      </c>
      <c r="K348" s="3">
        <f t="shared" si="108"/>
        <v>2.2226745369428012E-2</v>
      </c>
      <c r="L348" s="15" t="str">
        <f t="shared" si="109"/>
        <v/>
      </c>
      <c r="M348" s="12">
        <v>-0.2726149138229646</v>
      </c>
      <c r="N348" s="15" t="str">
        <f t="shared" si="111"/>
        <v/>
      </c>
      <c r="O348" s="15" t="str">
        <f t="shared" si="112"/>
        <v>Exit Trade</v>
      </c>
      <c r="P348" s="15" t="str">
        <f t="shared" si="113"/>
        <v/>
      </c>
      <c r="Q348" s="15">
        <f t="shared" si="114"/>
        <v>1139.3</v>
      </c>
      <c r="R348" s="15" t="str">
        <f t="shared" si="115"/>
        <v/>
      </c>
      <c r="S348" s="15">
        <f t="shared" si="116"/>
        <v>1175.8499999999999</v>
      </c>
      <c r="T348" s="18" t="str">
        <f t="shared" si="117"/>
        <v/>
      </c>
      <c r="U348" s="18">
        <f t="shared" si="118"/>
        <v>-1.1835357033271698E-3</v>
      </c>
      <c r="V348" s="18" t="str">
        <f t="shared" si="119"/>
        <v/>
      </c>
      <c r="W348" s="18">
        <f t="shared" si="120"/>
        <v>-2.6775368316504001E-2</v>
      </c>
      <c r="X348" s="18" t="str">
        <f t="shared" si="121"/>
        <v/>
      </c>
      <c r="Y348" s="18" t="str">
        <f t="shared" si="122"/>
        <v/>
      </c>
      <c r="Z348" s="18" t="str">
        <f t="shared" si="123"/>
        <v/>
      </c>
      <c r="AA348" s="18" t="str">
        <f t="shared" si="124"/>
        <v/>
      </c>
    </row>
    <row r="349" spans="1:27">
      <c r="A349" s="11">
        <v>42520</v>
      </c>
      <c r="B349" s="12">
        <v>1179.75</v>
      </c>
      <c r="C349" s="12">
        <v>1233.95</v>
      </c>
      <c r="D349" s="9">
        <f t="shared" si="110"/>
        <v>-1.9507576304575894E-2</v>
      </c>
      <c r="E349" s="9">
        <f t="shared" si="103"/>
        <v>-1.163274171700999E-2</v>
      </c>
      <c r="F349" s="9">
        <f t="shared" si="104"/>
        <v>1.1618059529617921E-2</v>
      </c>
      <c r="G349" s="9">
        <f t="shared" si="105"/>
        <v>1.4507892224630331E-2</v>
      </c>
      <c r="H349" s="9">
        <f t="shared" si="106"/>
        <v>-3.7773375658650313E-2</v>
      </c>
      <c r="I349" s="9">
        <f t="shared" si="107"/>
        <v>-0.67780979839968869</v>
      </c>
      <c r="J349" s="3">
        <f t="shared" si="108"/>
        <v>-5.9403437815975348E-3</v>
      </c>
      <c r="K349" s="3">
        <f t="shared" si="108"/>
        <v>-1.7203615945203227E-2</v>
      </c>
      <c r="L349" s="15" t="str">
        <f t="shared" si="109"/>
        <v/>
      </c>
      <c r="M349" s="12">
        <v>-0.2726149138229646</v>
      </c>
      <c r="N349" s="15" t="str">
        <f t="shared" si="111"/>
        <v/>
      </c>
      <c r="O349" s="15" t="str">
        <f t="shared" si="112"/>
        <v>Exit Trade</v>
      </c>
      <c r="P349" s="15" t="str">
        <f t="shared" si="113"/>
        <v/>
      </c>
      <c r="Q349" s="15">
        <f t="shared" si="114"/>
        <v>1139.3</v>
      </c>
      <c r="R349" s="15" t="str">
        <f t="shared" si="115"/>
        <v/>
      </c>
      <c r="S349" s="15">
        <f t="shared" si="116"/>
        <v>1175.8499999999999</v>
      </c>
      <c r="T349" s="18" t="str">
        <f t="shared" si="117"/>
        <v/>
      </c>
      <c r="U349" s="18">
        <f t="shared" si="118"/>
        <v>-1.1835357033271698E-3</v>
      </c>
      <c r="V349" s="18" t="str">
        <f t="shared" si="119"/>
        <v/>
      </c>
      <c r="W349" s="18">
        <f t="shared" si="120"/>
        <v>-2.6775368316504001E-2</v>
      </c>
      <c r="X349" s="18" t="str">
        <f t="shared" si="121"/>
        <v/>
      </c>
      <c r="Y349" s="18" t="str">
        <f t="shared" si="122"/>
        <v/>
      </c>
      <c r="Z349" s="18" t="str">
        <f t="shared" si="123"/>
        <v/>
      </c>
      <c r="AA349" s="18" t="str">
        <f t="shared" si="124"/>
        <v/>
      </c>
    </row>
    <row r="350" spans="1:27">
      <c r="A350" s="11">
        <v>42521</v>
      </c>
      <c r="B350" s="12">
        <v>1181.9000000000001</v>
      </c>
      <c r="C350" s="12">
        <v>1237.7</v>
      </c>
      <c r="D350" s="9">
        <f t="shared" si="110"/>
        <v>-2.0034658292604954E-2</v>
      </c>
      <c r="E350" s="9">
        <f t="shared" si="103"/>
        <v>-1.1718870119633051E-2</v>
      </c>
      <c r="F350" s="9">
        <f t="shared" si="104"/>
        <v>1.1672129632205982E-2</v>
      </c>
      <c r="G350" s="9">
        <f t="shared" si="105"/>
        <v>1.4543421552830409E-2</v>
      </c>
      <c r="H350" s="9">
        <f t="shared" si="106"/>
        <v>-3.7981161792096513E-2</v>
      </c>
      <c r="I350" s="9">
        <f t="shared" si="107"/>
        <v>-0.7124482365263326</v>
      </c>
      <c r="J350" s="3">
        <f t="shared" si="108"/>
        <v>1.8224200042382631E-3</v>
      </c>
      <c r="K350" s="3">
        <f t="shared" si="108"/>
        <v>3.0390210300255275E-3</v>
      </c>
      <c r="L350" s="15" t="str">
        <f t="shared" si="109"/>
        <v/>
      </c>
      <c r="M350" s="12">
        <v>-0.2726149138229646</v>
      </c>
      <c r="N350" s="15" t="str">
        <f t="shared" si="111"/>
        <v/>
      </c>
      <c r="O350" s="15" t="str">
        <f t="shared" si="112"/>
        <v>Exit Trade</v>
      </c>
      <c r="P350" s="15" t="str">
        <f t="shared" si="113"/>
        <v/>
      </c>
      <c r="Q350" s="15">
        <f t="shared" si="114"/>
        <v>1139.3</v>
      </c>
      <c r="R350" s="15" t="str">
        <f t="shared" si="115"/>
        <v/>
      </c>
      <c r="S350" s="15">
        <f t="shared" si="116"/>
        <v>1175.8499999999999</v>
      </c>
      <c r="T350" s="18" t="str">
        <f t="shared" si="117"/>
        <v/>
      </c>
      <c r="U350" s="18">
        <f t="shared" si="118"/>
        <v>-1.1835357033271698E-3</v>
      </c>
      <c r="V350" s="18" t="str">
        <f t="shared" si="119"/>
        <v/>
      </c>
      <c r="W350" s="18">
        <f t="shared" si="120"/>
        <v>-2.6775368316504001E-2</v>
      </c>
      <c r="X350" s="18" t="str">
        <f t="shared" si="121"/>
        <v/>
      </c>
      <c r="Y350" s="18" t="str">
        <f t="shared" si="122"/>
        <v/>
      </c>
      <c r="Z350" s="18" t="str">
        <f t="shared" si="123"/>
        <v/>
      </c>
      <c r="AA350" s="18" t="str">
        <f t="shared" si="124"/>
        <v/>
      </c>
    </row>
    <row r="351" spans="1:27">
      <c r="A351" s="11">
        <v>42522</v>
      </c>
      <c r="B351" s="12">
        <v>1175.1500000000001</v>
      </c>
      <c r="C351" s="12">
        <v>1243.25</v>
      </c>
      <c r="D351" s="9">
        <f t="shared" si="110"/>
        <v>-2.446516298629408E-2</v>
      </c>
      <c r="E351" s="9">
        <f t="shared" si="103"/>
        <v>-1.1988980715089241E-2</v>
      </c>
      <c r="F351" s="9">
        <f t="shared" si="104"/>
        <v>1.1875273742515579E-2</v>
      </c>
      <c r="G351" s="9">
        <f t="shared" si="105"/>
        <v>1.4730385205570812E-2</v>
      </c>
      <c r="H351" s="9">
        <f t="shared" si="106"/>
        <v>-3.8708346635749291E-2</v>
      </c>
      <c r="I351" s="9">
        <f t="shared" si="107"/>
        <v>-1.0506016569991057</v>
      </c>
      <c r="J351" s="3">
        <f t="shared" si="108"/>
        <v>-5.7111430747102121E-3</v>
      </c>
      <c r="K351" s="3">
        <f t="shared" si="108"/>
        <v>4.4841237779752402E-3</v>
      </c>
      <c r="L351" s="15" t="str">
        <f t="shared" si="109"/>
        <v/>
      </c>
      <c r="M351" s="12">
        <v>-0.2726149138229646</v>
      </c>
      <c r="N351" s="15" t="str">
        <f t="shared" si="111"/>
        <v/>
      </c>
      <c r="O351" s="15" t="str">
        <f t="shared" si="112"/>
        <v>Exit Trade</v>
      </c>
      <c r="P351" s="15" t="str">
        <f t="shared" si="113"/>
        <v/>
      </c>
      <c r="Q351" s="15">
        <f t="shared" si="114"/>
        <v>1139.3</v>
      </c>
      <c r="R351" s="15" t="str">
        <f t="shared" si="115"/>
        <v/>
      </c>
      <c r="S351" s="15">
        <f t="shared" si="116"/>
        <v>1175.8499999999999</v>
      </c>
      <c r="T351" s="18" t="str">
        <f t="shared" si="117"/>
        <v/>
      </c>
      <c r="U351" s="18">
        <f t="shared" si="118"/>
        <v>-1.1835357033271698E-3</v>
      </c>
      <c r="V351" s="18" t="str">
        <f t="shared" si="119"/>
        <v/>
      </c>
      <c r="W351" s="18">
        <f t="shared" si="120"/>
        <v>-2.6775368316504001E-2</v>
      </c>
      <c r="X351" s="18" t="str">
        <f t="shared" si="121"/>
        <v/>
      </c>
      <c r="Y351" s="18" t="str">
        <f t="shared" si="122"/>
        <v/>
      </c>
      <c r="Z351" s="18" t="str">
        <f t="shared" si="123"/>
        <v/>
      </c>
      <c r="AA351" s="18" t="str">
        <f t="shared" si="124"/>
        <v/>
      </c>
    </row>
    <row r="352" spans="1:27">
      <c r="A352" s="11">
        <v>42523</v>
      </c>
      <c r="B352" s="12">
        <v>1174.95</v>
      </c>
      <c r="C352" s="12">
        <v>1260.55</v>
      </c>
      <c r="D352" s="9">
        <f t="shared" si="110"/>
        <v>-3.0540691144386609E-2</v>
      </c>
      <c r="E352" s="9">
        <f t="shared" ref="E352:E415" si="125">AVERAGE(D323:D352)</f>
        <v>-1.2245298871569768E-2</v>
      </c>
      <c r="F352" s="9">
        <f t="shared" ref="F352:F415" si="126">STDEV(D323:D352)</f>
        <v>1.2196452300469117E-2</v>
      </c>
      <c r="G352" s="9">
        <f t="shared" ref="G352:G415" si="127">E352+2.25*F352</f>
        <v>1.5196718804485745E-2</v>
      </c>
      <c r="H352" s="9">
        <f t="shared" ref="H352:H415" si="128">E352-2.25*F352</f>
        <v>-3.9687316547625279E-2</v>
      </c>
      <c r="I352" s="9">
        <f t="shared" ref="I352:I415" si="129">(D352-E352)/F352</f>
        <v>-1.5000585270286455</v>
      </c>
      <c r="J352" s="3">
        <f t="shared" ref="J352:K415" si="130">(B352-B351)/B351</f>
        <v>-1.7019103944181208E-4</v>
      </c>
      <c r="K352" s="3">
        <f t="shared" si="130"/>
        <v>1.3915141765533847E-2</v>
      </c>
      <c r="L352" s="15" t="str">
        <f t="shared" ref="L352:L415" si="131">IF(ABS(I352)&gt;1.25,"Enter Trade",IF(ABS(I352)&lt;0.5,"Exit Trade",""))</f>
        <v>Enter Trade</v>
      </c>
      <c r="M352" s="12">
        <v>-1.5000585270286455</v>
      </c>
      <c r="N352" s="15" t="str">
        <f t="shared" si="111"/>
        <v>Enter Trade</v>
      </c>
      <c r="O352" s="15" t="str">
        <f t="shared" si="112"/>
        <v>Enter Trade</v>
      </c>
      <c r="P352" s="15">
        <f t="shared" si="113"/>
        <v>1174.95</v>
      </c>
      <c r="Q352" s="15">
        <f t="shared" si="114"/>
        <v>1174.95</v>
      </c>
      <c r="R352" s="15">
        <f t="shared" si="115"/>
        <v>1260.55</v>
      </c>
      <c r="S352" s="15">
        <f t="shared" si="116"/>
        <v>1260.55</v>
      </c>
      <c r="T352" s="18">
        <f t="shared" si="117"/>
        <v>-1.7019103944181208E-4</v>
      </c>
      <c r="U352" s="18">
        <f t="shared" si="118"/>
        <v>-1.7019103944181208E-4</v>
      </c>
      <c r="V352" s="18">
        <f t="shared" si="119"/>
        <v>1.3915141765533847E-2</v>
      </c>
      <c r="W352" s="18">
        <f t="shared" si="120"/>
        <v>1.3915141765533847E-2</v>
      </c>
      <c r="X352" s="18" t="str">
        <f t="shared" si="121"/>
        <v/>
      </c>
      <c r="Y352" s="18" t="str">
        <f t="shared" si="122"/>
        <v/>
      </c>
      <c r="Z352" s="18" t="str">
        <f t="shared" si="123"/>
        <v/>
      </c>
      <c r="AA352" s="18" t="str">
        <f t="shared" si="124"/>
        <v/>
      </c>
    </row>
    <row r="353" spans="1:27">
      <c r="A353" s="11">
        <v>42524</v>
      </c>
      <c r="B353" s="12">
        <v>1171.75</v>
      </c>
      <c r="C353" s="12">
        <v>1254.9000000000001</v>
      </c>
      <c r="D353" s="9">
        <f t="shared" si="110"/>
        <v>-2.9774157108044933E-2</v>
      </c>
      <c r="E353" s="9">
        <f t="shared" si="125"/>
        <v>-1.2720245114725279E-2</v>
      </c>
      <c r="F353" s="9">
        <f t="shared" si="126"/>
        <v>1.2599373515170608E-2</v>
      </c>
      <c r="G353" s="9">
        <f t="shared" si="127"/>
        <v>1.562834529440859E-2</v>
      </c>
      <c r="H353" s="9">
        <f t="shared" si="128"/>
        <v>-4.1068835523859148E-2</v>
      </c>
      <c r="I353" s="9">
        <f t="shared" si="129"/>
        <v>-1.3535523788373638</v>
      </c>
      <c r="J353" s="3">
        <f t="shared" si="130"/>
        <v>-2.7235201497936468E-3</v>
      </c>
      <c r="K353" s="3">
        <f t="shared" si="130"/>
        <v>-4.4821704811390771E-3</v>
      </c>
      <c r="L353" s="15" t="str">
        <f t="shared" si="131"/>
        <v>Enter Trade</v>
      </c>
      <c r="M353" s="12">
        <v>-1.5000585270286455</v>
      </c>
      <c r="N353" s="15" t="str">
        <f t="shared" si="111"/>
        <v/>
      </c>
      <c r="O353" s="15" t="str">
        <f t="shared" si="112"/>
        <v>Enter Trade</v>
      </c>
      <c r="P353" s="15" t="str">
        <f t="shared" si="113"/>
        <v/>
      </c>
      <c r="Q353" s="15">
        <f t="shared" si="114"/>
        <v>1174.95</v>
      </c>
      <c r="R353" s="15" t="str">
        <f t="shared" si="115"/>
        <v/>
      </c>
      <c r="S353" s="15">
        <f t="shared" si="116"/>
        <v>1260.55</v>
      </c>
      <c r="T353" s="18" t="str">
        <f t="shared" si="117"/>
        <v/>
      </c>
      <c r="U353" s="18">
        <f t="shared" si="118"/>
        <v>-1.7019103944181208E-4</v>
      </c>
      <c r="V353" s="18" t="str">
        <f t="shared" si="119"/>
        <v/>
      </c>
      <c r="W353" s="18">
        <f t="shared" si="120"/>
        <v>1.3915141765533847E-2</v>
      </c>
      <c r="X353" s="18" t="str">
        <f t="shared" si="121"/>
        <v/>
      </c>
      <c r="Y353" s="18" t="str">
        <f t="shared" si="122"/>
        <v/>
      </c>
      <c r="Z353" s="18" t="str">
        <f t="shared" si="123"/>
        <v/>
      </c>
      <c r="AA353" s="18" t="str">
        <f t="shared" si="124"/>
        <v/>
      </c>
    </row>
    <row r="354" spans="1:27">
      <c r="A354" s="11">
        <v>42527</v>
      </c>
      <c r="B354" s="12">
        <v>1171.0999999999999</v>
      </c>
      <c r="C354" s="12">
        <v>1251.6500000000001</v>
      </c>
      <c r="D354" s="9">
        <f t="shared" si="110"/>
        <v>-2.8888922722790002E-2</v>
      </c>
      <c r="E354" s="9">
        <f t="shared" si="125"/>
        <v>-1.343703249784681E-2</v>
      </c>
      <c r="F354" s="9">
        <f t="shared" si="126"/>
        <v>1.289364072206603E-2</v>
      </c>
      <c r="G354" s="9">
        <f t="shared" si="127"/>
        <v>1.5573659126801757E-2</v>
      </c>
      <c r="H354" s="9">
        <f t="shared" si="128"/>
        <v>-4.2447724122495381E-2</v>
      </c>
      <c r="I354" s="9">
        <f t="shared" si="129"/>
        <v>-1.1984117254406665</v>
      </c>
      <c r="J354" s="3">
        <f t="shared" si="130"/>
        <v>-5.5472583742273603E-4</v>
      </c>
      <c r="K354" s="3">
        <f t="shared" si="130"/>
        <v>-2.5898477966371822E-3</v>
      </c>
      <c r="L354" s="15" t="str">
        <f t="shared" si="131"/>
        <v/>
      </c>
      <c r="M354" s="12">
        <v>-1.5000585270286455</v>
      </c>
      <c r="N354" s="15" t="str">
        <f t="shared" si="111"/>
        <v/>
      </c>
      <c r="O354" s="15" t="str">
        <f t="shared" si="112"/>
        <v>Enter Trade</v>
      </c>
      <c r="P354" s="15" t="str">
        <f t="shared" si="113"/>
        <v/>
      </c>
      <c r="Q354" s="15">
        <f t="shared" si="114"/>
        <v>1174.95</v>
      </c>
      <c r="R354" s="15" t="str">
        <f t="shared" si="115"/>
        <v/>
      </c>
      <c r="S354" s="15">
        <f t="shared" si="116"/>
        <v>1260.55</v>
      </c>
      <c r="T354" s="18" t="str">
        <f t="shared" si="117"/>
        <v/>
      </c>
      <c r="U354" s="18">
        <f t="shared" si="118"/>
        <v>-1.7019103944181208E-4</v>
      </c>
      <c r="V354" s="18" t="str">
        <f t="shared" si="119"/>
        <v/>
      </c>
      <c r="W354" s="18">
        <f t="shared" si="120"/>
        <v>1.3915141765533847E-2</v>
      </c>
      <c r="X354" s="18" t="str">
        <f t="shared" si="121"/>
        <v/>
      </c>
      <c r="Y354" s="18" t="str">
        <f t="shared" si="122"/>
        <v/>
      </c>
      <c r="Z354" s="18" t="str">
        <f t="shared" si="123"/>
        <v/>
      </c>
      <c r="AA354" s="18" t="str">
        <f t="shared" si="124"/>
        <v/>
      </c>
    </row>
    <row r="355" spans="1:27">
      <c r="A355" s="11">
        <v>42528</v>
      </c>
      <c r="B355" s="12">
        <v>1173.7</v>
      </c>
      <c r="C355" s="12">
        <v>1251.3</v>
      </c>
      <c r="D355" s="9">
        <f t="shared" si="110"/>
        <v>-2.7804339982798829E-2</v>
      </c>
      <c r="E355" s="9">
        <f t="shared" si="125"/>
        <v>-1.4190083903469179E-2</v>
      </c>
      <c r="F355" s="9">
        <f t="shared" si="126"/>
        <v>1.3055454741443935E-2</v>
      </c>
      <c r="G355" s="9">
        <f t="shared" si="127"/>
        <v>1.5184689264779673E-2</v>
      </c>
      <c r="H355" s="9">
        <f t="shared" si="128"/>
        <v>-4.3564857071718033E-2</v>
      </c>
      <c r="I355" s="9">
        <f t="shared" si="129"/>
        <v>-1.0428021351191872</v>
      </c>
      <c r="J355" s="3">
        <f t="shared" si="130"/>
        <v>2.2201349158911593E-3</v>
      </c>
      <c r="K355" s="3">
        <f t="shared" si="130"/>
        <v>-2.7963088722896689E-4</v>
      </c>
      <c r="L355" s="15" t="str">
        <f t="shared" si="131"/>
        <v/>
      </c>
      <c r="M355" s="12">
        <v>-1.5000585270286455</v>
      </c>
      <c r="N355" s="15" t="str">
        <f t="shared" si="111"/>
        <v/>
      </c>
      <c r="O355" s="15" t="str">
        <f t="shared" si="112"/>
        <v>Enter Trade</v>
      </c>
      <c r="P355" s="15" t="str">
        <f t="shared" si="113"/>
        <v/>
      </c>
      <c r="Q355" s="15">
        <f t="shared" si="114"/>
        <v>1174.95</v>
      </c>
      <c r="R355" s="15" t="str">
        <f t="shared" si="115"/>
        <v/>
      </c>
      <c r="S355" s="15">
        <f t="shared" si="116"/>
        <v>1260.55</v>
      </c>
      <c r="T355" s="18" t="str">
        <f t="shared" si="117"/>
        <v/>
      </c>
      <c r="U355" s="18">
        <f t="shared" si="118"/>
        <v>-1.7019103944181208E-4</v>
      </c>
      <c r="V355" s="18" t="str">
        <f t="shared" si="119"/>
        <v/>
      </c>
      <c r="W355" s="18">
        <f t="shared" si="120"/>
        <v>1.3915141765533847E-2</v>
      </c>
      <c r="X355" s="18" t="str">
        <f t="shared" si="121"/>
        <v/>
      </c>
      <c r="Y355" s="18" t="str">
        <f t="shared" si="122"/>
        <v/>
      </c>
      <c r="Z355" s="18" t="str">
        <f t="shared" si="123"/>
        <v/>
      </c>
      <c r="AA355" s="18" t="str">
        <f t="shared" si="124"/>
        <v/>
      </c>
    </row>
    <row r="356" spans="1:27">
      <c r="A356" s="11">
        <v>42529</v>
      </c>
      <c r="B356" s="12">
        <v>1162.5999999999999</v>
      </c>
      <c r="C356" s="12">
        <v>1262.5</v>
      </c>
      <c r="D356" s="9">
        <f t="shared" si="110"/>
        <v>-3.58010681703297E-2</v>
      </c>
      <c r="E356" s="9">
        <f t="shared" si="125"/>
        <v>-1.5418262943744581E-2</v>
      </c>
      <c r="F356" s="9">
        <f t="shared" si="126"/>
        <v>1.3303612990622885E-2</v>
      </c>
      <c r="G356" s="9">
        <f t="shared" si="127"/>
        <v>1.451486628515691E-2</v>
      </c>
      <c r="H356" s="9">
        <f t="shared" si="128"/>
        <v>-4.5351392172646068E-2</v>
      </c>
      <c r="I356" s="9">
        <f t="shared" si="129"/>
        <v>-1.5321255392014212</v>
      </c>
      <c r="J356" s="3">
        <f t="shared" si="130"/>
        <v>-9.4572718752663678E-3</v>
      </c>
      <c r="K356" s="3">
        <f t="shared" si="130"/>
        <v>8.9506912810677266E-3</v>
      </c>
      <c r="L356" s="15" t="str">
        <f t="shared" si="131"/>
        <v>Enter Trade</v>
      </c>
      <c r="M356" s="12">
        <v>-1.5000585270286455</v>
      </c>
      <c r="N356" s="15" t="str">
        <f t="shared" si="111"/>
        <v/>
      </c>
      <c r="O356" s="15" t="str">
        <f t="shared" si="112"/>
        <v>Enter Trade</v>
      </c>
      <c r="P356" s="15" t="str">
        <f t="shared" si="113"/>
        <v/>
      </c>
      <c r="Q356" s="15">
        <f t="shared" si="114"/>
        <v>1174.95</v>
      </c>
      <c r="R356" s="15" t="str">
        <f t="shared" si="115"/>
        <v/>
      </c>
      <c r="S356" s="15">
        <f t="shared" si="116"/>
        <v>1260.55</v>
      </c>
      <c r="T356" s="18" t="str">
        <f t="shared" si="117"/>
        <v/>
      </c>
      <c r="U356" s="18">
        <f t="shared" si="118"/>
        <v>-1.7019103944181208E-4</v>
      </c>
      <c r="V356" s="18" t="str">
        <f t="shared" si="119"/>
        <v/>
      </c>
      <c r="W356" s="18">
        <f t="shared" si="120"/>
        <v>1.3915141765533847E-2</v>
      </c>
      <c r="X356" s="18" t="str">
        <f t="shared" si="121"/>
        <v/>
      </c>
      <c r="Y356" s="18" t="str">
        <f t="shared" si="122"/>
        <v/>
      </c>
      <c r="Z356" s="18" t="str">
        <f t="shared" si="123"/>
        <v/>
      </c>
      <c r="AA356" s="18" t="str">
        <f t="shared" si="124"/>
        <v/>
      </c>
    </row>
    <row r="357" spans="1:27">
      <c r="A357" s="11">
        <v>42530</v>
      </c>
      <c r="B357" s="12">
        <v>1159.4000000000001</v>
      </c>
      <c r="C357" s="12">
        <v>1237.5</v>
      </c>
      <c r="D357" s="9">
        <f t="shared" si="110"/>
        <v>-2.8311911570853436E-2</v>
      </c>
      <c r="E357" s="9">
        <f t="shared" si="125"/>
        <v>-1.6735855534356883E-2</v>
      </c>
      <c r="F357" s="9">
        <f t="shared" si="126"/>
        <v>1.2508459585620814E-2</v>
      </c>
      <c r="G357" s="9">
        <f t="shared" si="127"/>
        <v>1.1408178533289948E-2</v>
      </c>
      <c r="H357" s="9">
        <f t="shared" si="128"/>
        <v>-4.4879889602003717E-2</v>
      </c>
      <c r="I357" s="9">
        <f t="shared" si="129"/>
        <v>-0.9254581635139062</v>
      </c>
      <c r="J357" s="3">
        <f t="shared" si="130"/>
        <v>-2.7524514020297766E-3</v>
      </c>
      <c r="K357" s="3">
        <f t="shared" si="130"/>
        <v>-1.9801980198019802E-2</v>
      </c>
      <c r="L357" s="15" t="str">
        <f t="shared" si="131"/>
        <v/>
      </c>
      <c r="M357" s="12">
        <v>-1.5000585270286455</v>
      </c>
      <c r="N357" s="15" t="str">
        <f t="shared" si="111"/>
        <v/>
      </c>
      <c r="O357" s="15" t="str">
        <f t="shared" si="112"/>
        <v>Enter Trade</v>
      </c>
      <c r="P357" s="15" t="str">
        <f t="shared" si="113"/>
        <v/>
      </c>
      <c r="Q357" s="15">
        <f t="shared" si="114"/>
        <v>1174.95</v>
      </c>
      <c r="R357" s="15" t="str">
        <f t="shared" si="115"/>
        <v/>
      </c>
      <c r="S357" s="15">
        <f t="shared" si="116"/>
        <v>1260.55</v>
      </c>
      <c r="T357" s="18" t="str">
        <f t="shared" si="117"/>
        <v/>
      </c>
      <c r="U357" s="18">
        <f t="shared" si="118"/>
        <v>-1.7019103944181208E-4</v>
      </c>
      <c r="V357" s="18" t="str">
        <f t="shared" si="119"/>
        <v/>
      </c>
      <c r="W357" s="18">
        <f t="shared" si="120"/>
        <v>1.3915141765533847E-2</v>
      </c>
      <c r="X357" s="18" t="str">
        <f t="shared" si="121"/>
        <v/>
      </c>
      <c r="Y357" s="18" t="str">
        <f t="shared" si="122"/>
        <v/>
      </c>
      <c r="Z357" s="18" t="str">
        <f t="shared" si="123"/>
        <v/>
      </c>
      <c r="AA357" s="18" t="str">
        <f t="shared" si="124"/>
        <v/>
      </c>
    </row>
    <row r="358" spans="1:27">
      <c r="A358" s="11">
        <v>42531</v>
      </c>
      <c r="B358" s="12">
        <v>1161.3499999999999</v>
      </c>
      <c r="C358" s="12">
        <v>1230.4000000000001</v>
      </c>
      <c r="D358" s="9">
        <f t="shared" si="110"/>
        <v>-2.5083198186892395E-2</v>
      </c>
      <c r="E358" s="9">
        <f t="shared" si="125"/>
        <v>-1.8144368831470803E-2</v>
      </c>
      <c r="F358" s="9">
        <f t="shared" si="126"/>
        <v>1.0824285966211648E-2</v>
      </c>
      <c r="G358" s="9">
        <f t="shared" si="127"/>
        <v>6.2102745925054076E-3</v>
      </c>
      <c r="H358" s="9">
        <f t="shared" si="128"/>
        <v>-4.2499012255447013E-2</v>
      </c>
      <c r="I358" s="9">
        <f t="shared" si="129"/>
        <v>-0.64104268651820251</v>
      </c>
      <c r="J358" s="3">
        <f t="shared" si="130"/>
        <v>1.6819044333274261E-3</v>
      </c>
      <c r="K358" s="3">
        <f t="shared" si="130"/>
        <v>-5.7373737373736635E-3</v>
      </c>
      <c r="L358" s="15" t="str">
        <f t="shared" si="131"/>
        <v/>
      </c>
      <c r="M358" s="12">
        <v>-1.5000585270286455</v>
      </c>
      <c r="N358" s="15" t="str">
        <f t="shared" si="111"/>
        <v/>
      </c>
      <c r="O358" s="15" t="str">
        <f t="shared" si="112"/>
        <v>Enter Trade</v>
      </c>
      <c r="P358" s="15" t="str">
        <f t="shared" si="113"/>
        <v/>
      </c>
      <c r="Q358" s="15">
        <f t="shared" si="114"/>
        <v>1174.95</v>
      </c>
      <c r="R358" s="15" t="str">
        <f t="shared" si="115"/>
        <v/>
      </c>
      <c r="S358" s="15">
        <f t="shared" si="116"/>
        <v>1260.55</v>
      </c>
      <c r="T358" s="18" t="str">
        <f t="shared" si="117"/>
        <v/>
      </c>
      <c r="U358" s="18">
        <f t="shared" si="118"/>
        <v>-1.7019103944181208E-4</v>
      </c>
      <c r="V358" s="18" t="str">
        <f t="shared" si="119"/>
        <v/>
      </c>
      <c r="W358" s="18">
        <f t="shared" si="120"/>
        <v>1.3915141765533847E-2</v>
      </c>
      <c r="X358" s="18" t="str">
        <f t="shared" si="121"/>
        <v/>
      </c>
      <c r="Y358" s="18" t="str">
        <f t="shared" si="122"/>
        <v/>
      </c>
      <c r="Z358" s="18" t="str">
        <f t="shared" si="123"/>
        <v/>
      </c>
      <c r="AA358" s="18" t="str">
        <f t="shared" si="124"/>
        <v/>
      </c>
    </row>
    <row r="359" spans="1:27">
      <c r="A359" s="11">
        <v>42534</v>
      </c>
      <c r="B359" s="12">
        <v>1152.9000000000001</v>
      </c>
      <c r="C359" s="12">
        <v>1205.3499999999999</v>
      </c>
      <c r="D359" s="9">
        <f t="shared" si="110"/>
        <v>-1.932153303625795E-2</v>
      </c>
      <c r="E359" s="9">
        <f t="shared" si="125"/>
        <v>-1.9125851814766288E-2</v>
      </c>
      <c r="F359" s="9">
        <f t="shared" si="126"/>
        <v>9.4161171523202154E-3</v>
      </c>
      <c r="G359" s="9">
        <f t="shared" si="127"/>
        <v>2.0604117779541957E-3</v>
      </c>
      <c r="H359" s="9">
        <f t="shared" si="128"/>
        <v>-4.0312115407486776E-2</v>
      </c>
      <c r="I359" s="9">
        <f t="shared" si="129"/>
        <v>-2.0781519423156692E-2</v>
      </c>
      <c r="J359" s="3">
        <f t="shared" si="130"/>
        <v>-7.2760149825632399E-3</v>
      </c>
      <c r="K359" s="3">
        <f t="shared" si="130"/>
        <v>-2.0359232769831096E-2</v>
      </c>
      <c r="L359" s="15" t="str">
        <f t="shared" si="131"/>
        <v>Exit Trade</v>
      </c>
      <c r="M359" s="12">
        <v>-2.0781519423156692E-2</v>
      </c>
      <c r="N359" s="15" t="str">
        <f t="shared" si="111"/>
        <v>Exit Trade</v>
      </c>
      <c r="O359" s="15" t="str">
        <f t="shared" si="112"/>
        <v>Exit Trade</v>
      </c>
      <c r="P359" s="15">
        <f t="shared" si="113"/>
        <v>1152.9000000000001</v>
      </c>
      <c r="Q359" s="15">
        <f t="shared" si="114"/>
        <v>1152.9000000000001</v>
      </c>
      <c r="R359" s="15">
        <f t="shared" si="115"/>
        <v>1205.3499999999999</v>
      </c>
      <c r="S359" s="15">
        <f t="shared" si="116"/>
        <v>1205.3499999999999</v>
      </c>
      <c r="T359" s="18">
        <f t="shared" si="117"/>
        <v>-7.2760149825632399E-3</v>
      </c>
      <c r="U359" s="18">
        <f t="shared" si="118"/>
        <v>-7.2760149825632399E-3</v>
      </c>
      <c r="V359" s="18">
        <f t="shared" si="119"/>
        <v>-2.0359232769831096E-2</v>
      </c>
      <c r="W359" s="18">
        <f t="shared" si="120"/>
        <v>-2.0359232769831096E-2</v>
      </c>
      <c r="X359" s="18">
        <f t="shared" si="121"/>
        <v>-1.8766756032171594E-2</v>
      </c>
      <c r="Y359" s="18">
        <f t="shared" si="122"/>
        <v>4.3790408948474857E-2</v>
      </c>
      <c r="Z359" s="18">
        <f t="shared" si="123"/>
        <v>2.5023652916303263E-2</v>
      </c>
      <c r="AA359" s="18">
        <f t="shared" si="124"/>
        <v>1.2511826458151631E-2</v>
      </c>
    </row>
    <row r="360" spans="1:27">
      <c r="A360" s="11">
        <v>42535</v>
      </c>
      <c r="B360" s="12">
        <v>1151.8499999999999</v>
      </c>
      <c r="C360" s="12">
        <v>1198.2</v>
      </c>
      <c r="D360" s="9">
        <f t="shared" si="110"/>
        <v>-1.7133388609697028E-2</v>
      </c>
      <c r="E360" s="9">
        <f t="shared" si="125"/>
        <v>-1.9937200514388645E-2</v>
      </c>
      <c r="F360" s="9">
        <f t="shared" si="126"/>
        <v>8.0129916412064392E-3</v>
      </c>
      <c r="G360" s="9">
        <f t="shared" si="127"/>
        <v>-1.907969321674155E-3</v>
      </c>
      <c r="H360" s="9">
        <f t="shared" si="128"/>
        <v>-3.7966431707103135E-2</v>
      </c>
      <c r="I360" s="9">
        <f t="shared" si="129"/>
        <v>0.34990825277704563</v>
      </c>
      <c r="J360" s="3">
        <f t="shared" si="130"/>
        <v>-9.107468123863144E-4</v>
      </c>
      <c r="K360" s="3">
        <f t="shared" si="130"/>
        <v>-5.9318870037747247E-3</v>
      </c>
      <c r="L360" s="15" t="str">
        <f t="shared" si="131"/>
        <v>Exit Trade</v>
      </c>
      <c r="M360" s="12">
        <v>-2.0781519423156692E-2</v>
      </c>
      <c r="N360" s="15" t="str">
        <f t="shared" si="111"/>
        <v/>
      </c>
      <c r="O360" s="15" t="str">
        <f t="shared" si="112"/>
        <v>Exit Trade</v>
      </c>
      <c r="P360" s="15" t="str">
        <f t="shared" si="113"/>
        <v/>
      </c>
      <c r="Q360" s="15">
        <f t="shared" si="114"/>
        <v>1152.9000000000001</v>
      </c>
      <c r="R360" s="15" t="str">
        <f t="shared" si="115"/>
        <v/>
      </c>
      <c r="S360" s="15">
        <f t="shared" si="116"/>
        <v>1205.3499999999999</v>
      </c>
      <c r="T360" s="18" t="str">
        <f t="shared" si="117"/>
        <v/>
      </c>
      <c r="U360" s="18">
        <f t="shared" si="118"/>
        <v>-7.2760149825632399E-3</v>
      </c>
      <c r="V360" s="18" t="str">
        <f t="shared" si="119"/>
        <v/>
      </c>
      <c r="W360" s="18">
        <f t="shared" si="120"/>
        <v>-2.0359232769831096E-2</v>
      </c>
      <c r="X360" s="18" t="str">
        <f t="shared" si="121"/>
        <v/>
      </c>
      <c r="Y360" s="18" t="str">
        <f t="shared" si="122"/>
        <v/>
      </c>
      <c r="Z360" s="18" t="str">
        <f t="shared" si="123"/>
        <v/>
      </c>
      <c r="AA360" s="18" t="str">
        <f t="shared" si="124"/>
        <v/>
      </c>
    </row>
    <row r="361" spans="1:27">
      <c r="A361" s="11">
        <v>42536</v>
      </c>
      <c r="B361" s="12">
        <v>1169.55</v>
      </c>
      <c r="C361" s="12">
        <v>1205.1500000000001</v>
      </c>
      <c r="D361" s="9">
        <f t="shared" si="110"/>
        <v>-1.3022311823747038E-2</v>
      </c>
      <c r="E361" s="9">
        <f t="shared" si="125"/>
        <v>-2.0338569592754225E-2</v>
      </c>
      <c r="F361" s="9">
        <f t="shared" si="126"/>
        <v>7.3006549746326048E-3</v>
      </c>
      <c r="G361" s="9">
        <f t="shared" si="127"/>
        <v>-3.9120958998308634E-3</v>
      </c>
      <c r="H361" s="9">
        <f t="shared" si="128"/>
        <v>-3.676504328567759E-2</v>
      </c>
      <c r="I361" s="9">
        <f t="shared" si="129"/>
        <v>1.0021371773394028</v>
      </c>
      <c r="J361" s="3">
        <f t="shared" si="130"/>
        <v>1.5366584190649865E-2</v>
      </c>
      <c r="K361" s="3">
        <f t="shared" si="130"/>
        <v>5.8003672174929436E-3</v>
      </c>
      <c r="L361" s="15" t="str">
        <f t="shared" si="131"/>
        <v/>
      </c>
      <c r="M361" s="12">
        <v>-2.0781519423156692E-2</v>
      </c>
      <c r="N361" s="15" t="str">
        <f t="shared" si="111"/>
        <v/>
      </c>
      <c r="O361" s="15" t="str">
        <f t="shared" si="112"/>
        <v>Exit Trade</v>
      </c>
      <c r="P361" s="15" t="str">
        <f t="shared" si="113"/>
        <v/>
      </c>
      <c r="Q361" s="15">
        <f t="shared" si="114"/>
        <v>1152.9000000000001</v>
      </c>
      <c r="R361" s="15" t="str">
        <f t="shared" si="115"/>
        <v/>
      </c>
      <c r="S361" s="15">
        <f t="shared" si="116"/>
        <v>1205.3499999999999</v>
      </c>
      <c r="T361" s="18" t="str">
        <f t="shared" si="117"/>
        <v/>
      </c>
      <c r="U361" s="18">
        <f t="shared" si="118"/>
        <v>-7.2760149825632399E-3</v>
      </c>
      <c r="V361" s="18" t="str">
        <f t="shared" si="119"/>
        <v/>
      </c>
      <c r="W361" s="18">
        <f t="shared" si="120"/>
        <v>-2.0359232769831096E-2</v>
      </c>
      <c r="X361" s="18" t="str">
        <f t="shared" si="121"/>
        <v/>
      </c>
      <c r="Y361" s="18" t="str">
        <f t="shared" si="122"/>
        <v/>
      </c>
      <c r="Z361" s="18" t="str">
        <f t="shared" si="123"/>
        <v/>
      </c>
      <c r="AA361" s="18" t="str">
        <f t="shared" si="124"/>
        <v/>
      </c>
    </row>
    <row r="362" spans="1:27">
      <c r="A362" s="11">
        <v>42537</v>
      </c>
      <c r="B362" s="12">
        <v>1162.1500000000001</v>
      </c>
      <c r="C362" s="12">
        <v>1200.95</v>
      </c>
      <c r="D362" s="9">
        <f t="shared" si="110"/>
        <v>-1.4262739943675109E-2</v>
      </c>
      <c r="E362" s="9">
        <f t="shared" si="125"/>
        <v>-2.0431077969872969E-2</v>
      </c>
      <c r="F362" s="9">
        <f t="shared" si="126"/>
        <v>7.2015435759729676E-3</v>
      </c>
      <c r="G362" s="9">
        <f t="shared" si="127"/>
        <v>-4.2276049239337934E-3</v>
      </c>
      <c r="H362" s="9">
        <f t="shared" si="128"/>
        <v>-3.6634551015812145E-2</v>
      </c>
      <c r="I362" s="9">
        <f t="shared" si="129"/>
        <v>0.85652998709578521</v>
      </c>
      <c r="J362" s="3">
        <f t="shared" si="130"/>
        <v>-6.3272198708903974E-3</v>
      </c>
      <c r="K362" s="3">
        <f t="shared" si="130"/>
        <v>-3.4850433555989255E-3</v>
      </c>
      <c r="L362" s="15" t="str">
        <f t="shared" si="131"/>
        <v/>
      </c>
      <c r="M362" s="12">
        <v>-2.0781519423156692E-2</v>
      </c>
      <c r="N362" s="15" t="str">
        <f t="shared" si="111"/>
        <v/>
      </c>
      <c r="O362" s="15" t="str">
        <f t="shared" si="112"/>
        <v>Exit Trade</v>
      </c>
      <c r="P362" s="15" t="str">
        <f t="shared" si="113"/>
        <v/>
      </c>
      <c r="Q362" s="15">
        <f t="shared" si="114"/>
        <v>1152.9000000000001</v>
      </c>
      <c r="R362" s="15" t="str">
        <f t="shared" si="115"/>
        <v/>
      </c>
      <c r="S362" s="15">
        <f t="shared" si="116"/>
        <v>1205.3499999999999</v>
      </c>
      <c r="T362" s="18" t="str">
        <f t="shared" si="117"/>
        <v/>
      </c>
      <c r="U362" s="18">
        <f t="shared" si="118"/>
        <v>-7.2760149825632399E-3</v>
      </c>
      <c r="V362" s="18" t="str">
        <f t="shared" si="119"/>
        <v/>
      </c>
      <c r="W362" s="18">
        <f t="shared" si="120"/>
        <v>-2.0359232769831096E-2</v>
      </c>
      <c r="X362" s="18" t="str">
        <f t="shared" si="121"/>
        <v/>
      </c>
      <c r="Y362" s="18" t="str">
        <f t="shared" si="122"/>
        <v/>
      </c>
      <c r="Z362" s="18" t="str">
        <f t="shared" si="123"/>
        <v/>
      </c>
      <c r="AA362" s="18" t="str">
        <f t="shared" si="124"/>
        <v/>
      </c>
    </row>
    <row r="363" spans="1:27">
      <c r="A363" s="11">
        <v>42538</v>
      </c>
      <c r="B363" s="12">
        <v>1170</v>
      </c>
      <c r="C363" s="12">
        <v>1227.3</v>
      </c>
      <c r="D363" s="9">
        <f t="shared" si="110"/>
        <v>-2.0764872471874515E-2</v>
      </c>
      <c r="E363" s="9">
        <f t="shared" si="125"/>
        <v>-2.0513700836239261E-2</v>
      </c>
      <c r="F363" s="9">
        <f t="shared" si="126"/>
        <v>7.1902969329869495E-3</v>
      </c>
      <c r="G363" s="9">
        <f t="shared" si="127"/>
        <v>-4.3355327370186263E-3</v>
      </c>
      <c r="H363" s="9">
        <f t="shared" si="128"/>
        <v>-3.6691868935459893E-2</v>
      </c>
      <c r="I363" s="9">
        <f t="shared" si="129"/>
        <v>-3.4932025474908167E-2</v>
      </c>
      <c r="J363" s="3">
        <f t="shared" si="130"/>
        <v>6.7547218517402304E-3</v>
      </c>
      <c r="K363" s="3">
        <f t="shared" si="130"/>
        <v>2.194096340397178E-2</v>
      </c>
      <c r="L363" s="15" t="str">
        <f t="shared" si="131"/>
        <v>Exit Trade</v>
      </c>
      <c r="M363" s="12">
        <v>-2.0781519423156692E-2</v>
      </c>
      <c r="N363" s="15" t="str">
        <f t="shared" si="111"/>
        <v/>
      </c>
      <c r="O363" s="15" t="str">
        <f t="shared" si="112"/>
        <v>Exit Trade</v>
      </c>
      <c r="P363" s="15" t="str">
        <f t="shared" si="113"/>
        <v/>
      </c>
      <c r="Q363" s="15">
        <f t="shared" si="114"/>
        <v>1152.9000000000001</v>
      </c>
      <c r="R363" s="15" t="str">
        <f t="shared" si="115"/>
        <v/>
      </c>
      <c r="S363" s="15">
        <f t="shared" si="116"/>
        <v>1205.3499999999999</v>
      </c>
      <c r="T363" s="18" t="str">
        <f t="shared" si="117"/>
        <v/>
      </c>
      <c r="U363" s="18">
        <f t="shared" si="118"/>
        <v>-7.2760149825632399E-3</v>
      </c>
      <c r="V363" s="18" t="str">
        <f t="shared" si="119"/>
        <v/>
      </c>
      <c r="W363" s="18">
        <f t="shared" si="120"/>
        <v>-2.0359232769831096E-2</v>
      </c>
      <c r="X363" s="18" t="str">
        <f t="shared" si="121"/>
        <v/>
      </c>
      <c r="Y363" s="18" t="str">
        <f t="shared" si="122"/>
        <v/>
      </c>
      <c r="Z363" s="18" t="str">
        <f t="shared" si="123"/>
        <v/>
      </c>
      <c r="AA363" s="18" t="str">
        <f t="shared" si="124"/>
        <v/>
      </c>
    </row>
    <row r="364" spans="1:27">
      <c r="A364" s="11">
        <v>42541</v>
      </c>
      <c r="B364" s="12">
        <v>1172.05</v>
      </c>
      <c r="C364" s="12">
        <v>1227.55</v>
      </c>
      <c r="D364" s="9">
        <f t="shared" si="110"/>
        <v>-2.0093051429209616E-2</v>
      </c>
      <c r="E364" s="9">
        <f t="shared" si="125"/>
        <v>-2.0415325522042796E-2</v>
      </c>
      <c r="F364" s="9">
        <f t="shared" si="126"/>
        <v>7.1746521178042665E-3</v>
      </c>
      <c r="G364" s="9">
        <f t="shared" si="127"/>
        <v>-4.2723582569831955E-3</v>
      </c>
      <c r="H364" s="9">
        <f t="shared" si="128"/>
        <v>-3.6558292787102396E-2</v>
      </c>
      <c r="I364" s="9">
        <f t="shared" si="129"/>
        <v>4.4918427756718664E-2</v>
      </c>
      <c r="J364" s="3">
        <f t="shared" si="130"/>
        <v>1.7521367521367132E-3</v>
      </c>
      <c r="K364" s="3">
        <f t="shared" si="130"/>
        <v>2.036991770553247E-4</v>
      </c>
      <c r="L364" s="15" t="str">
        <f t="shared" si="131"/>
        <v>Exit Trade</v>
      </c>
      <c r="M364" s="12">
        <v>-2.0781519423156692E-2</v>
      </c>
      <c r="N364" s="15" t="str">
        <f t="shared" si="111"/>
        <v/>
      </c>
      <c r="O364" s="15" t="str">
        <f t="shared" si="112"/>
        <v>Exit Trade</v>
      </c>
      <c r="P364" s="15" t="str">
        <f t="shared" si="113"/>
        <v/>
      </c>
      <c r="Q364" s="15">
        <f t="shared" si="114"/>
        <v>1152.9000000000001</v>
      </c>
      <c r="R364" s="15" t="str">
        <f t="shared" si="115"/>
        <v/>
      </c>
      <c r="S364" s="15">
        <f t="shared" si="116"/>
        <v>1205.3499999999999</v>
      </c>
      <c r="T364" s="18" t="str">
        <f t="shared" si="117"/>
        <v/>
      </c>
      <c r="U364" s="18">
        <f t="shared" si="118"/>
        <v>-7.2760149825632399E-3</v>
      </c>
      <c r="V364" s="18" t="str">
        <f t="shared" si="119"/>
        <v/>
      </c>
      <c r="W364" s="18">
        <f t="shared" si="120"/>
        <v>-2.0359232769831096E-2</v>
      </c>
      <c r="X364" s="18" t="str">
        <f t="shared" si="121"/>
        <v/>
      </c>
      <c r="Y364" s="18" t="str">
        <f t="shared" si="122"/>
        <v/>
      </c>
      <c r="Z364" s="18" t="str">
        <f t="shared" si="123"/>
        <v/>
      </c>
      <c r="AA364" s="18" t="str">
        <f t="shared" si="124"/>
        <v/>
      </c>
    </row>
    <row r="365" spans="1:27">
      <c r="A365" s="11">
        <v>42542</v>
      </c>
      <c r="B365" s="12">
        <v>1166.6500000000001</v>
      </c>
      <c r="C365" s="12">
        <v>1238.1500000000001</v>
      </c>
      <c r="D365" s="9">
        <f t="shared" si="110"/>
        <v>-2.5832676611687401E-2</v>
      </c>
      <c r="E365" s="9">
        <f t="shared" si="125"/>
        <v>-2.0373888120773089E-2</v>
      </c>
      <c r="F365" s="9">
        <f t="shared" si="126"/>
        <v>7.1383559300307363E-3</v>
      </c>
      <c r="G365" s="9">
        <f t="shared" si="127"/>
        <v>-4.3125872782039318E-3</v>
      </c>
      <c r="H365" s="9">
        <f t="shared" si="128"/>
        <v>-3.6435188963342247E-2</v>
      </c>
      <c r="I365" s="9">
        <f t="shared" si="129"/>
        <v>-0.7647122873138672</v>
      </c>
      <c r="J365" s="3">
        <f t="shared" si="130"/>
        <v>-4.6073119747449889E-3</v>
      </c>
      <c r="K365" s="3">
        <f t="shared" si="130"/>
        <v>8.6350861472038916E-3</v>
      </c>
      <c r="L365" s="15" t="str">
        <f t="shared" si="131"/>
        <v/>
      </c>
      <c r="M365" s="12">
        <v>-2.0781519423156692E-2</v>
      </c>
      <c r="N365" s="15" t="str">
        <f t="shared" si="111"/>
        <v/>
      </c>
      <c r="O365" s="15" t="str">
        <f t="shared" si="112"/>
        <v>Exit Trade</v>
      </c>
      <c r="P365" s="15" t="str">
        <f t="shared" si="113"/>
        <v/>
      </c>
      <c r="Q365" s="15">
        <f t="shared" si="114"/>
        <v>1152.9000000000001</v>
      </c>
      <c r="R365" s="15" t="str">
        <f t="shared" si="115"/>
        <v/>
      </c>
      <c r="S365" s="15">
        <f t="shared" si="116"/>
        <v>1205.3499999999999</v>
      </c>
      <c r="T365" s="18" t="str">
        <f t="shared" si="117"/>
        <v/>
      </c>
      <c r="U365" s="18">
        <f t="shared" si="118"/>
        <v>-7.2760149825632399E-3</v>
      </c>
      <c r="V365" s="18" t="str">
        <f t="shared" si="119"/>
        <v/>
      </c>
      <c r="W365" s="18">
        <f t="shared" si="120"/>
        <v>-2.0359232769831096E-2</v>
      </c>
      <c r="X365" s="18" t="str">
        <f t="shared" si="121"/>
        <v/>
      </c>
      <c r="Y365" s="18" t="str">
        <f t="shared" si="122"/>
        <v/>
      </c>
      <c r="Z365" s="18" t="str">
        <f t="shared" si="123"/>
        <v/>
      </c>
      <c r="AA365" s="18" t="str">
        <f t="shared" si="124"/>
        <v/>
      </c>
    </row>
    <row r="366" spans="1:27">
      <c r="A366" s="11">
        <v>42543</v>
      </c>
      <c r="B366" s="12">
        <v>1171.5</v>
      </c>
      <c r="C366" s="12">
        <v>1238.3499999999999</v>
      </c>
      <c r="D366" s="9">
        <f t="shared" si="110"/>
        <v>-2.4101115552420546E-2</v>
      </c>
      <c r="E366" s="9">
        <f t="shared" si="125"/>
        <v>-2.0373695955391988E-2</v>
      </c>
      <c r="F366" s="9">
        <f t="shared" si="126"/>
        <v>7.1382520490155116E-3</v>
      </c>
      <c r="G366" s="9">
        <f t="shared" si="127"/>
        <v>-4.3126288451070874E-3</v>
      </c>
      <c r="H366" s="9">
        <f t="shared" si="128"/>
        <v>-3.6434763065676889E-2</v>
      </c>
      <c r="I366" s="9">
        <f t="shared" si="129"/>
        <v>-0.52217539692264481</v>
      </c>
      <c r="J366" s="3">
        <f t="shared" si="130"/>
        <v>4.1572022457462892E-3</v>
      </c>
      <c r="K366" s="3">
        <f t="shared" si="130"/>
        <v>1.6153131688391396E-4</v>
      </c>
      <c r="L366" s="15" t="str">
        <f t="shared" si="131"/>
        <v/>
      </c>
      <c r="M366" s="12">
        <v>-2.0781519423156692E-2</v>
      </c>
      <c r="N366" s="15" t="str">
        <f t="shared" si="111"/>
        <v/>
      </c>
      <c r="O366" s="15" t="str">
        <f t="shared" si="112"/>
        <v>Exit Trade</v>
      </c>
      <c r="P366" s="15" t="str">
        <f t="shared" si="113"/>
        <v/>
      </c>
      <c r="Q366" s="15">
        <f t="shared" si="114"/>
        <v>1152.9000000000001</v>
      </c>
      <c r="R366" s="15" t="str">
        <f t="shared" si="115"/>
        <v/>
      </c>
      <c r="S366" s="15">
        <f t="shared" si="116"/>
        <v>1205.3499999999999</v>
      </c>
      <c r="T366" s="18" t="str">
        <f t="shared" si="117"/>
        <v/>
      </c>
      <c r="U366" s="18">
        <f t="shared" si="118"/>
        <v>-7.2760149825632399E-3</v>
      </c>
      <c r="V366" s="18" t="str">
        <f t="shared" si="119"/>
        <v/>
      </c>
      <c r="W366" s="18">
        <f t="shared" si="120"/>
        <v>-2.0359232769831096E-2</v>
      </c>
      <c r="X366" s="18" t="str">
        <f t="shared" si="121"/>
        <v/>
      </c>
      <c r="Y366" s="18" t="str">
        <f t="shared" si="122"/>
        <v/>
      </c>
      <c r="Z366" s="18" t="str">
        <f t="shared" si="123"/>
        <v/>
      </c>
      <c r="AA366" s="18" t="str">
        <f t="shared" si="124"/>
        <v/>
      </c>
    </row>
    <row r="367" spans="1:27">
      <c r="A367" s="11">
        <v>42544</v>
      </c>
      <c r="B367" s="12">
        <v>1190.0999999999999</v>
      </c>
      <c r="C367" s="12">
        <v>1245.5</v>
      </c>
      <c r="D367" s="9">
        <f t="shared" si="110"/>
        <v>-1.9760276678712399E-2</v>
      </c>
      <c r="E367" s="9">
        <f t="shared" si="125"/>
        <v>-2.0455075737470536E-2</v>
      </c>
      <c r="F367" s="9">
        <f t="shared" si="126"/>
        <v>7.1161069108031825E-3</v>
      </c>
      <c r="G367" s="9">
        <f t="shared" si="127"/>
        <v>-4.4438351881633739E-3</v>
      </c>
      <c r="H367" s="9">
        <f t="shared" si="128"/>
        <v>-3.6466316286777697E-2</v>
      </c>
      <c r="I367" s="9">
        <f t="shared" si="129"/>
        <v>9.7637523925243538E-2</v>
      </c>
      <c r="J367" s="3">
        <f t="shared" si="130"/>
        <v>1.5877080665812983E-2</v>
      </c>
      <c r="K367" s="3">
        <f t="shared" si="130"/>
        <v>5.7738119271612161E-3</v>
      </c>
      <c r="L367" s="15" t="str">
        <f t="shared" si="131"/>
        <v>Exit Trade</v>
      </c>
      <c r="M367" s="12">
        <v>-2.0781519423156692E-2</v>
      </c>
      <c r="N367" s="15" t="str">
        <f t="shared" si="111"/>
        <v/>
      </c>
      <c r="O367" s="15" t="str">
        <f t="shared" si="112"/>
        <v>Exit Trade</v>
      </c>
      <c r="P367" s="15" t="str">
        <f t="shared" si="113"/>
        <v/>
      </c>
      <c r="Q367" s="15">
        <f t="shared" si="114"/>
        <v>1152.9000000000001</v>
      </c>
      <c r="R367" s="15" t="str">
        <f t="shared" si="115"/>
        <v/>
      </c>
      <c r="S367" s="15">
        <f t="shared" si="116"/>
        <v>1205.3499999999999</v>
      </c>
      <c r="T367" s="18" t="str">
        <f t="shared" si="117"/>
        <v/>
      </c>
      <c r="U367" s="18">
        <f t="shared" si="118"/>
        <v>-7.2760149825632399E-3</v>
      </c>
      <c r="V367" s="18" t="str">
        <f t="shared" si="119"/>
        <v/>
      </c>
      <c r="W367" s="18">
        <f t="shared" si="120"/>
        <v>-2.0359232769831096E-2</v>
      </c>
      <c r="X367" s="18" t="str">
        <f t="shared" si="121"/>
        <v/>
      </c>
      <c r="Y367" s="18" t="str">
        <f t="shared" si="122"/>
        <v/>
      </c>
      <c r="Z367" s="18" t="str">
        <f t="shared" si="123"/>
        <v/>
      </c>
      <c r="AA367" s="18" t="str">
        <f t="shared" si="124"/>
        <v/>
      </c>
    </row>
    <row r="368" spans="1:27">
      <c r="A368" s="11">
        <v>42545</v>
      </c>
      <c r="B368" s="12">
        <v>1161.9000000000001</v>
      </c>
      <c r="C368" s="12">
        <v>1222.75</v>
      </c>
      <c r="D368" s="9">
        <f t="shared" si="110"/>
        <v>-2.2168919787574719E-2</v>
      </c>
      <c r="E368" s="9">
        <f t="shared" si="125"/>
        <v>-2.0879007387331349E-2</v>
      </c>
      <c r="F368" s="9">
        <f t="shared" si="126"/>
        <v>6.8101995840629866E-3</v>
      </c>
      <c r="G368" s="9">
        <f t="shared" si="127"/>
        <v>-5.5560583231896287E-3</v>
      </c>
      <c r="H368" s="9">
        <f t="shared" si="128"/>
        <v>-3.6201956451473068E-2</v>
      </c>
      <c r="I368" s="9">
        <f t="shared" si="129"/>
        <v>-0.18940889827399224</v>
      </c>
      <c r="J368" s="3">
        <f t="shared" si="130"/>
        <v>-2.3695487774136475E-2</v>
      </c>
      <c r="K368" s="3">
        <f t="shared" si="130"/>
        <v>-1.8265756724207147E-2</v>
      </c>
      <c r="L368" s="15" t="str">
        <f t="shared" si="131"/>
        <v>Exit Trade</v>
      </c>
      <c r="M368" s="12">
        <v>-2.0781519423156692E-2</v>
      </c>
      <c r="N368" s="15" t="str">
        <f t="shared" si="111"/>
        <v/>
      </c>
      <c r="O368" s="15" t="str">
        <f t="shared" si="112"/>
        <v>Exit Trade</v>
      </c>
      <c r="P368" s="15" t="str">
        <f t="shared" si="113"/>
        <v/>
      </c>
      <c r="Q368" s="15">
        <f t="shared" si="114"/>
        <v>1152.9000000000001</v>
      </c>
      <c r="R368" s="15" t="str">
        <f t="shared" si="115"/>
        <v/>
      </c>
      <c r="S368" s="15">
        <f t="shared" si="116"/>
        <v>1205.3499999999999</v>
      </c>
      <c r="T368" s="18" t="str">
        <f t="shared" si="117"/>
        <v/>
      </c>
      <c r="U368" s="18">
        <f t="shared" si="118"/>
        <v>-7.2760149825632399E-3</v>
      </c>
      <c r="V368" s="18" t="str">
        <f t="shared" si="119"/>
        <v/>
      </c>
      <c r="W368" s="18">
        <f t="shared" si="120"/>
        <v>-2.0359232769831096E-2</v>
      </c>
      <c r="X368" s="18" t="str">
        <f t="shared" si="121"/>
        <v/>
      </c>
      <c r="Y368" s="18" t="str">
        <f t="shared" si="122"/>
        <v/>
      </c>
      <c r="Z368" s="18" t="str">
        <f t="shared" si="123"/>
        <v/>
      </c>
      <c r="AA368" s="18" t="str">
        <f t="shared" si="124"/>
        <v/>
      </c>
    </row>
    <row r="369" spans="1:27">
      <c r="A369" s="11">
        <v>42548</v>
      </c>
      <c r="B369" s="12">
        <v>1159.95</v>
      </c>
      <c r="C369" s="12">
        <v>1214.5999999999999</v>
      </c>
      <c r="D369" s="9">
        <f t="shared" si="110"/>
        <v>-1.9994007552814354E-2</v>
      </c>
      <c r="E369" s="9">
        <f t="shared" si="125"/>
        <v>-2.1253993719955046E-2</v>
      </c>
      <c r="F369" s="9">
        <f t="shared" si="126"/>
        <v>6.4173854520103418E-3</v>
      </c>
      <c r="G369" s="9">
        <f t="shared" si="127"/>
        <v>-6.8148764529317764E-3</v>
      </c>
      <c r="H369" s="9">
        <f t="shared" si="128"/>
        <v>-3.5693110986978319E-2</v>
      </c>
      <c r="I369" s="9">
        <f t="shared" si="129"/>
        <v>0.19633948693949524</v>
      </c>
      <c r="J369" s="3">
        <f t="shared" si="130"/>
        <v>-1.6782855667441649E-3</v>
      </c>
      <c r="K369" s="3">
        <f t="shared" si="130"/>
        <v>-6.6653036188919169E-3</v>
      </c>
      <c r="L369" s="15" t="str">
        <f t="shared" si="131"/>
        <v>Exit Trade</v>
      </c>
      <c r="M369" s="12">
        <v>-2.0781519423156692E-2</v>
      </c>
      <c r="N369" s="15" t="str">
        <f t="shared" si="111"/>
        <v/>
      </c>
      <c r="O369" s="15" t="str">
        <f t="shared" si="112"/>
        <v>Exit Trade</v>
      </c>
      <c r="P369" s="15" t="str">
        <f t="shared" si="113"/>
        <v/>
      </c>
      <c r="Q369" s="15">
        <f t="shared" si="114"/>
        <v>1152.9000000000001</v>
      </c>
      <c r="R369" s="15" t="str">
        <f t="shared" si="115"/>
        <v/>
      </c>
      <c r="S369" s="15">
        <f t="shared" si="116"/>
        <v>1205.3499999999999</v>
      </c>
      <c r="T369" s="18" t="str">
        <f t="shared" si="117"/>
        <v/>
      </c>
      <c r="U369" s="18">
        <f t="shared" si="118"/>
        <v>-7.2760149825632399E-3</v>
      </c>
      <c r="V369" s="18" t="str">
        <f t="shared" si="119"/>
        <v/>
      </c>
      <c r="W369" s="18">
        <f t="shared" si="120"/>
        <v>-2.0359232769831096E-2</v>
      </c>
      <c r="X369" s="18" t="str">
        <f t="shared" si="121"/>
        <v/>
      </c>
      <c r="Y369" s="18" t="str">
        <f t="shared" si="122"/>
        <v/>
      </c>
      <c r="Z369" s="18" t="str">
        <f t="shared" si="123"/>
        <v/>
      </c>
      <c r="AA369" s="18" t="str">
        <f t="shared" si="124"/>
        <v/>
      </c>
    </row>
    <row r="370" spans="1:27">
      <c r="A370" s="11">
        <v>42549</v>
      </c>
      <c r="B370" s="12">
        <v>1166.95</v>
      </c>
      <c r="C370" s="12">
        <v>1228.9000000000001</v>
      </c>
      <c r="D370" s="9">
        <f t="shared" si="110"/>
        <v>-2.2464295882356374E-2</v>
      </c>
      <c r="E370" s="9">
        <f t="shared" si="125"/>
        <v>-2.121630267979803E-2</v>
      </c>
      <c r="F370" s="9">
        <f t="shared" si="126"/>
        <v>6.4064730756819262E-3</v>
      </c>
      <c r="G370" s="9">
        <f t="shared" si="127"/>
        <v>-6.8017382595136951E-3</v>
      </c>
      <c r="H370" s="9">
        <f t="shared" si="128"/>
        <v>-3.5630867100082363E-2</v>
      </c>
      <c r="I370" s="9">
        <f t="shared" si="129"/>
        <v>-0.19480191172511935</v>
      </c>
      <c r="J370" s="3">
        <f t="shared" si="130"/>
        <v>6.0347428768481402E-3</v>
      </c>
      <c r="K370" s="3">
        <f t="shared" si="130"/>
        <v>1.1773423349250934E-2</v>
      </c>
      <c r="L370" s="15" t="str">
        <f t="shared" si="131"/>
        <v>Exit Trade</v>
      </c>
      <c r="M370" s="12">
        <v>-2.0781519423156692E-2</v>
      </c>
      <c r="N370" s="15" t="str">
        <f t="shared" si="111"/>
        <v/>
      </c>
      <c r="O370" s="15" t="str">
        <f t="shared" si="112"/>
        <v>Exit Trade</v>
      </c>
      <c r="P370" s="15" t="str">
        <f t="shared" si="113"/>
        <v/>
      </c>
      <c r="Q370" s="15">
        <f t="shared" si="114"/>
        <v>1152.9000000000001</v>
      </c>
      <c r="R370" s="15" t="str">
        <f t="shared" si="115"/>
        <v/>
      </c>
      <c r="S370" s="15">
        <f t="shared" si="116"/>
        <v>1205.3499999999999</v>
      </c>
      <c r="T370" s="18" t="str">
        <f t="shared" si="117"/>
        <v/>
      </c>
      <c r="U370" s="18">
        <f t="shared" si="118"/>
        <v>-7.2760149825632399E-3</v>
      </c>
      <c r="V370" s="18" t="str">
        <f t="shared" si="119"/>
        <v/>
      </c>
      <c r="W370" s="18">
        <f t="shared" si="120"/>
        <v>-2.0359232769831096E-2</v>
      </c>
      <c r="X370" s="18" t="str">
        <f t="shared" si="121"/>
        <v/>
      </c>
      <c r="Y370" s="18" t="str">
        <f t="shared" si="122"/>
        <v/>
      </c>
      <c r="Z370" s="18" t="str">
        <f t="shared" si="123"/>
        <v/>
      </c>
      <c r="AA370" s="18" t="str">
        <f t="shared" si="124"/>
        <v/>
      </c>
    </row>
    <row r="371" spans="1:27">
      <c r="A371" s="11">
        <v>42550</v>
      </c>
      <c r="B371" s="12">
        <v>1168.3</v>
      </c>
      <c r="C371" s="12">
        <v>1248.55</v>
      </c>
      <c r="D371" s="9">
        <f t="shared" si="110"/>
        <v>-2.8851562296058071E-2</v>
      </c>
      <c r="E371" s="9">
        <f t="shared" si="125"/>
        <v>-2.134514053706571E-2</v>
      </c>
      <c r="F371" s="9">
        <f t="shared" si="126"/>
        <v>6.5227173314908694E-3</v>
      </c>
      <c r="G371" s="9">
        <f t="shared" si="127"/>
        <v>-6.6690265412112544E-3</v>
      </c>
      <c r="H371" s="9">
        <f t="shared" si="128"/>
        <v>-3.6021254532920169E-2</v>
      </c>
      <c r="I371" s="9">
        <f t="shared" si="129"/>
        <v>-1.1508120584579511</v>
      </c>
      <c r="J371" s="3">
        <f t="shared" si="130"/>
        <v>1.1568619049658589E-3</v>
      </c>
      <c r="K371" s="3">
        <f t="shared" si="130"/>
        <v>1.598990967531928E-2</v>
      </c>
      <c r="L371" s="15" t="str">
        <f t="shared" si="131"/>
        <v/>
      </c>
      <c r="M371" s="12">
        <v>-2.0781519423156692E-2</v>
      </c>
      <c r="N371" s="15" t="str">
        <f t="shared" si="111"/>
        <v/>
      </c>
      <c r="O371" s="15" t="str">
        <f t="shared" si="112"/>
        <v>Exit Trade</v>
      </c>
      <c r="P371" s="15" t="str">
        <f t="shared" si="113"/>
        <v/>
      </c>
      <c r="Q371" s="15">
        <f t="shared" si="114"/>
        <v>1152.9000000000001</v>
      </c>
      <c r="R371" s="15" t="str">
        <f t="shared" si="115"/>
        <v/>
      </c>
      <c r="S371" s="15">
        <f t="shared" si="116"/>
        <v>1205.3499999999999</v>
      </c>
      <c r="T371" s="18" t="str">
        <f t="shared" si="117"/>
        <v/>
      </c>
      <c r="U371" s="18">
        <f t="shared" si="118"/>
        <v>-7.2760149825632399E-3</v>
      </c>
      <c r="V371" s="18" t="str">
        <f t="shared" si="119"/>
        <v/>
      </c>
      <c r="W371" s="18">
        <f t="shared" si="120"/>
        <v>-2.0359232769831096E-2</v>
      </c>
      <c r="X371" s="18" t="str">
        <f t="shared" si="121"/>
        <v/>
      </c>
      <c r="Y371" s="18" t="str">
        <f t="shared" si="122"/>
        <v/>
      </c>
      <c r="Z371" s="18" t="str">
        <f t="shared" si="123"/>
        <v/>
      </c>
      <c r="AA371" s="18" t="str">
        <f t="shared" si="124"/>
        <v/>
      </c>
    </row>
    <row r="372" spans="1:27">
      <c r="A372" s="11">
        <v>42551</v>
      </c>
      <c r="B372" s="12">
        <v>1176.45</v>
      </c>
      <c r="C372" s="12">
        <v>1253.5999999999999</v>
      </c>
      <c r="D372" s="9">
        <f t="shared" si="110"/>
        <v>-2.7585509394761808E-2</v>
      </c>
      <c r="E372" s="9">
        <f t="shared" si="125"/>
        <v>-2.1807529979457209E-2</v>
      </c>
      <c r="F372" s="9">
        <f t="shared" si="126"/>
        <v>6.4544038003211263E-3</v>
      </c>
      <c r="G372" s="9">
        <f t="shared" si="127"/>
        <v>-7.2851214287346748E-3</v>
      </c>
      <c r="H372" s="9">
        <f t="shared" si="128"/>
        <v>-3.632993853017974E-2</v>
      </c>
      <c r="I372" s="9">
        <f t="shared" si="129"/>
        <v>-0.89519955584699029</v>
      </c>
      <c r="J372" s="3">
        <f t="shared" si="130"/>
        <v>6.9759479585723627E-3</v>
      </c>
      <c r="K372" s="3">
        <f t="shared" si="130"/>
        <v>4.0446918425373068E-3</v>
      </c>
      <c r="L372" s="15" t="str">
        <f t="shared" si="131"/>
        <v/>
      </c>
      <c r="M372" s="12">
        <v>-2.0781519423156692E-2</v>
      </c>
      <c r="N372" s="15" t="str">
        <f t="shared" si="111"/>
        <v/>
      </c>
      <c r="O372" s="15" t="str">
        <f t="shared" si="112"/>
        <v>Exit Trade</v>
      </c>
      <c r="P372" s="15" t="str">
        <f t="shared" si="113"/>
        <v/>
      </c>
      <c r="Q372" s="15">
        <f t="shared" si="114"/>
        <v>1152.9000000000001</v>
      </c>
      <c r="R372" s="15" t="str">
        <f t="shared" si="115"/>
        <v/>
      </c>
      <c r="S372" s="15">
        <f t="shared" si="116"/>
        <v>1205.3499999999999</v>
      </c>
      <c r="T372" s="18" t="str">
        <f t="shared" si="117"/>
        <v/>
      </c>
      <c r="U372" s="18">
        <f t="shared" si="118"/>
        <v>-7.2760149825632399E-3</v>
      </c>
      <c r="V372" s="18" t="str">
        <f t="shared" si="119"/>
        <v/>
      </c>
      <c r="W372" s="18">
        <f t="shared" si="120"/>
        <v>-2.0359232769831096E-2</v>
      </c>
      <c r="X372" s="18" t="str">
        <f t="shared" si="121"/>
        <v/>
      </c>
      <c r="Y372" s="18" t="str">
        <f t="shared" si="122"/>
        <v/>
      </c>
      <c r="Z372" s="18" t="str">
        <f t="shared" si="123"/>
        <v/>
      </c>
      <c r="AA372" s="18" t="str">
        <f t="shared" si="124"/>
        <v/>
      </c>
    </row>
    <row r="373" spans="1:27">
      <c r="A373" s="11">
        <v>42552</v>
      </c>
      <c r="B373" s="12">
        <v>1174.5</v>
      </c>
      <c r="C373" s="12">
        <v>1242.3499999999999</v>
      </c>
      <c r="D373" s="9">
        <f t="shared" si="110"/>
        <v>-2.4390943209374218E-2</v>
      </c>
      <c r="E373" s="9">
        <f t="shared" si="125"/>
        <v>-2.2138268926115704E-2</v>
      </c>
      <c r="F373" s="9">
        <f t="shared" si="126"/>
        <v>6.3181609422116513E-3</v>
      </c>
      <c r="G373" s="9">
        <f t="shared" si="127"/>
        <v>-7.9224068061394884E-3</v>
      </c>
      <c r="H373" s="9">
        <f t="shared" si="128"/>
        <v>-3.635413104609192E-2</v>
      </c>
      <c r="I373" s="9">
        <f t="shared" si="129"/>
        <v>-0.35653955381357733</v>
      </c>
      <c r="J373" s="3">
        <f t="shared" si="130"/>
        <v>-1.6575290067576568E-3</v>
      </c>
      <c r="K373" s="3">
        <f t="shared" si="130"/>
        <v>-8.9741544352265491E-3</v>
      </c>
      <c r="L373" s="15" t="str">
        <f t="shared" si="131"/>
        <v>Exit Trade</v>
      </c>
      <c r="M373" s="12">
        <v>-2.0781519423156692E-2</v>
      </c>
      <c r="N373" s="15" t="str">
        <f t="shared" si="111"/>
        <v/>
      </c>
      <c r="O373" s="15" t="str">
        <f t="shared" si="112"/>
        <v>Exit Trade</v>
      </c>
      <c r="P373" s="15" t="str">
        <f t="shared" si="113"/>
        <v/>
      </c>
      <c r="Q373" s="15">
        <f t="shared" si="114"/>
        <v>1152.9000000000001</v>
      </c>
      <c r="R373" s="15" t="str">
        <f t="shared" si="115"/>
        <v/>
      </c>
      <c r="S373" s="15">
        <f t="shared" si="116"/>
        <v>1205.3499999999999</v>
      </c>
      <c r="T373" s="18" t="str">
        <f t="shared" si="117"/>
        <v/>
      </c>
      <c r="U373" s="18">
        <f t="shared" si="118"/>
        <v>-7.2760149825632399E-3</v>
      </c>
      <c r="V373" s="18" t="str">
        <f t="shared" si="119"/>
        <v/>
      </c>
      <c r="W373" s="18">
        <f t="shared" si="120"/>
        <v>-2.0359232769831096E-2</v>
      </c>
      <c r="X373" s="18" t="str">
        <f t="shared" si="121"/>
        <v/>
      </c>
      <c r="Y373" s="18" t="str">
        <f t="shared" si="122"/>
        <v/>
      </c>
      <c r="Z373" s="18" t="str">
        <f t="shared" si="123"/>
        <v/>
      </c>
      <c r="AA373" s="18" t="str">
        <f t="shared" si="124"/>
        <v/>
      </c>
    </row>
    <row r="374" spans="1:27">
      <c r="A374" s="11">
        <v>42555</v>
      </c>
      <c r="B374" s="12">
        <v>1172.8</v>
      </c>
      <c r="C374" s="12">
        <v>1256.25</v>
      </c>
      <c r="D374" s="9">
        <f t="shared" si="110"/>
        <v>-2.9852117467511364E-2</v>
      </c>
      <c r="E374" s="9">
        <f t="shared" si="125"/>
        <v>-2.2837119034568691E-2</v>
      </c>
      <c r="F374" s="9">
        <f t="shared" si="126"/>
        <v>5.9506619033307673E-3</v>
      </c>
      <c r="G374" s="9">
        <f t="shared" si="127"/>
        <v>-9.4481297520744648E-3</v>
      </c>
      <c r="H374" s="9">
        <f t="shared" si="128"/>
        <v>-3.6226108317062918E-2</v>
      </c>
      <c r="I374" s="9">
        <f t="shared" si="129"/>
        <v>-1.1788601918412074</v>
      </c>
      <c r="J374" s="3">
        <f t="shared" si="130"/>
        <v>-1.4474244359302217E-3</v>
      </c>
      <c r="K374" s="3">
        <f t="shared" si="130"/>
        <v>1.1188473457560343E-2</v>
      </c>
      <c r="L374" s="15" t="str">
        <f t="shared" si="131"/>
        <v/>
      </c>
      <c r="M374" s="12">
        <v>-2.0781519423156692E-2</v>
      </c>
      <c r="N374" s="15" t="str">
        <f t="shared" si="111"/>
        <v/>
      </c>
      <c r="O374" s="15" t="str">
        <f t="shared" si="112"/>
        <v>Exit Trade</v>
      </c>
      <c r="P374" s="15" t="str">
        <f t="shared" si="113"/>
        <v/>
      </c>
      <c r="Q374" s="15">
        <f t="shared" si="114"/>
        <v>1152.9000000000001</v>
      </c>
      <c r="R374" s="15" t="str">
        <f t="shared" si="115"/>
        <v/>
      </c>
      <c r="S374" s="15">
        <f t="shared" si="116"/>
        <v>1205.3499999999999</v>
      </c>
      <c r="T374" s="18" t="str">
        <f t="shared" si="117"/>
        <v/>
      </c>
      <c r="U374" s="18">
        <f t="shared" si="118"/>
        <v>-7.2760149825632399E-3</v>
      </c>
      <c r="V374" s="18" t="str">
        <f t="shared" si="119"/>
        <v/>
      </c>
      <c r="W374" s="18">
        <f t="shared" si="120"/>
        <v>-2.0359232769831096E-2</v>
      </c>
      <c r="X374" s="18" t="str">
        <f t="shared" si="121"/>
        <v/>
      </c>
      <c r="Y374" s="18" t="str">
        <f t="shared" si="122"/>
        <v/>
      </c>
      <c r="Z374" s="18" t="str">
        <f t="shared" si="123"/>
        <v/>
      </c>
      <c r="AA374" s="18" t="str">
        <f t="shared" si="124"/>
        <v/>
      </c>
    </row>
    <row r="375" spans="1:27">
      <c r="A375" s="11">
        <v>42556</v>
      </c>
      <c r="B375" s="12">
        <v>1165.5999999999999</v>
      </c>
      <c r="C375" s="12">
        <v>1260.7</v>
      </c>
      <c r="D375" s="9">
        <f t="shared" si="110"/>
        <v>-3.4062214071856486E-2</v>
      </c>
      <c r="E375" s="9">
        <f t="shared" si="125"/>
        <v>-2.3561871546829E-2</v>
      </c>
      <c r="F375" s="9">
        <f t="shared" si="126"/>
        <v>5.9495821803958139E-3</v>
      </c>
      <c r="G375" s="9">
        <f t="shared" si="127"/>
        <v>-1.017531164093842E-2</v>
      </c>
      <c r="H375" s="9">
        <f t="shared" si="128"/>
        <v>-3.6948431452719581E-2</v>
      </c>
      <c r="I375" s="9">
        <f t="shared" si="129"/>
        <v>-1.764887383121905</v>
      </c>
      <c r="J375" s="3">
        <f t="shared" si="130"/>
        <v>-6.1391541609823038E-3</v>
      </c>
      <c r="K375" s="3">
        <f t="shared" si="130"/>
        <v>3.5422885572139666E-3</v>
      </c>
      <c r="L375" s="15" t="str">
        <f t="shared" si="131"/>
        <v>Enter Trade</v>
      </c>
      <c r="M375" s="12">
        <v>-1.764887383121905</v>
      </c>
      <c r="N375" s="15" t="str">
        <f t="shared" si="111"/>
        <v>Enter Trade</v>
      </c>
      <c r="O375" s="15" t="str">
        <f t="shared" si="112"/>
        <v>Enter Trade</v>
      </c>
      <c r="P375" s="15">
        <f t="shared" si="113"/>
        <v>1165.5999999999999</v>
      </c>
      <c r="Q375" s="15">
        <f t="shared" si="114"/>
        <v>1165.5999999999999</v>
      </c>
      <c r="R375" s="15">
        <f t="shared" si="115"/>
        <v>1260.7</v>
      </c>
      <c r="S375" s="15">
        <f t="shared" si="116"/>
        <v>1260.7</v>
      </c>
      <c r="T375" s="18">
        <f t="shared" si="117"/>
        <v>-6.1391541609823038E-3</v>
      </c>
      <c r="U375" s="18">
        <f t="shared" si="118"/>
        <v>-6.1391541609823038E-3</v>
      </c>
      <c r="V375" s="18">
        <f t="shared" si="119"/>
        <v>3.5422885572139666E-3</v>
      </c>
      <c r="W375" s="18">
        <f t="shared" si="120"/>
        <v>3.5422885572139666E-3</v>
      </c>
      <c r="X375" s="18" t="str">
        <f t="shared" si="121"/>
        <v/>
      </c>
      <c r="Y375" s="18" t="str">
        <f t="shared" si="122"/>
        <v/>
      </c>
      <c r="Z375" s="18" t="str">
        <f t="shared" si="123"/>
        <v/>
      </c>
      <c r="AA375" s="18" t="str">
        <f t="shared" si="124"/>
        <v/>
      </c>
    </row>
    <row r="376" spans="1:27">
      <c r="A376" s="11">
        <v>42558</v>
      </c>
      <c r="B376" s="12">
        <v>1185.6500000000001</v>
      </c>
      <c r="C376" s="12">
        <v>1290.55</v>
      </c>
      <c r="D376" s="9">
        <f t="shared" si="110"/>
        <v>-3.6818329514313887E-2</v>
      </c>
      <c r="E376" s="9">
        <f t="shared" si="125"/>
        <v>-2.4378609540278033E-2</v>
      </c>
      <c r="F376" s="9">
        <f t="shared" si="126"/>
        <v>6.0337693511584483E-3</v>
      </c>
      <c r="G376" s="9">
        <f t="shared" si="127"/>
        <v>-1.0802628500171524E-2</v>
      </c>
      <c r="H376" s="9">
        <f t="shared" si="128"/>
        <v>-3.7954590580384542E-2</v>
      </c>
      <c r="I376" s="9">
        <f t="shared" si="129"/>
        <v>-2.0616830458803501</v>
      </c>
      <c r="J376" s="3">
        <f t="shared" si="130"/>
        <v>1.7201441317776411E-2</v>
      </c>
      <c r="K376" s="3">
        <f t="shared" si="130"/>
        <v>2.3677322122630212E-2</v>
      </c>
      <c r="L376" s="15" t="str">
        <f t="shared" si="131"/>
        <v>Enter Trade</v>
      </c>
      <c r="M376" s="12">
        <v>-1.764887383121905</v>
      </c>
      <c r="N376" s="15" t="str">
        <f t="shared" si="111"/>
        <v/>
      </c>
      <c r="O376" s="15" t="str">
        <f t="shared" si="112"/>
        <v>Enter Trade</v>
      </c>
      <c r="P376" s="15" t="str">
        <f t="shared" si="113"/>
        <v/>
      </c>
      <c r="Q376" s="15">
        <f t="shared" si="114"/>
        <v>1165.5999999999999</v>
      </c>
      <c r="R376" s="15" t="str">
        <f t="shared" si="115"/>
        <v/>
      </c>
      <c r="S376" s="15">
        <f t="shared" si="116"/>
        <v>1260.7</v>
      </c>
      <c r="T376" s="18" t="str">
        <f t="shared" si="117"/>
        <v/>
      </c>
      <c r="U376" s="18">
        <f t="shared" si="118"/>
        <v>-6.1391541609823038E-3</v>
      </c>
      <c r="V376" s="18" t="str">
        <f t="shared" si="119"/>
        <v/>
      </c>
      <c r="W376" s="18">
        <f t="shared" si="120"/>
        <v>3.5422885572139666E-3</v>
      </c>
      <c r="X376" s="18" t="str">
        <f t="shared" si="121"/>
        <v/>
      </c>
      <c r="Y376" s="18" t="str">
        <f t="shared" si="122"/>
        <v/>
      </c>
      <c r="Z376" s="18" t="str">
        <f t="shared" si="123"/>
        <v/>
      </c>
      <c r="AA376" s="18" t="str">
        <f t="shared" si="124"/>
        <v/>
      </c>
    </row>
    <row r="377" spans="1:27">
      <c r="A377" s="11">
        <v>42559</v>
      </c>
      <c r="B377" s="12">
        <v>1174.8499999999999</v>
      </c>
      <c r="C377" s="12">
        <v>1286.9000000000001</v>
      </c>
      <c r="D377" s="9">
        <f t="shared" si="110"/>
        <v>-3.9562379658487898E-2</v>
      </c>
      <c r="E377" s="9">
        <f t="shared" si="125"/>
        <v>-2.515701354000004E-2</v>
      </c>
      <c r="F377" s="9">
        <f t="shared" si="126"/>
        <v>6.4365131828858606E-3</v>
      </c>
      <c r="G377" s="9">
        <f t="shared" si="127"/>
        <v>-1.0674858878506853E-2</v>
      </c>
      <c r="H377" s="9">
        <f t="shared" si="128"/>
        <v>-3.9639168201493227E-2</v>
      </c>
      <c r="I377" s="9">
        <f t="shared" si="129"/>
        <v>-2.2380698538442361</v>
      </c>
      <c r="J377" s="3">
        <f t="shared" si="130"/>
        <v>-9.1089275924599849E-3</v>
      </c>
      <c r="K377" s="3">
        <f t="shared" si="130"/>
        <v>-2.8282515206693765E-3</v>
      </c>
      <c r="L377" s="15" t="str">
        <f t="shared" si="131"/>
        <v>Enter Trade</v>
      </c>
      <c r="M377" s="12">
        <v>-1.764887383121905</v>
      </c>
      <c r="N377" s="15" t="str">
        <f t="shared" si="111"/>
        <v/>
      </c>
      <c r="O377" s="15" t="str">
        <f t="shared" si="112"/>
        <v>Enter Trade</v>
      </c>
      <c r="P377" s="15" t="str">
        <f t="shared" si="113"/>
        <v/>
      </c>
      <c r="Q377" s="15">
        <f t="shared" si="114"/>
        <v>1165.5999999999999</v>
      </c>
      <c r="R377" s="15" t="str">
        <f t="shared" si="115"/>
        <v/>
      </c>
      <c r="S377" s="15">
        <f t="shared" si="116"/>
        <v>1260.7</v>
      </c>
      <c r="T377" s="18" t="str">
        <f t="shared" si="117"/>
        <v/>
      </c>
      <c r="U377" s="18">
        <f t="shared" si="118"/>
        <v>-6.1391541609823038E-3</v>
      </c>
      <c r="V377" s="18" t="str">
        <f t="shared" si="119"/>
        <v/>
      </c>
      <c r="W377" s="18">
        <f t="shared" si="120"/>
        <v>3.5422885572139666E-3</v>
      </c>
      <c r="X377" s="18" t="str">
        <f t="shared" si="121"/>
        <v/>
      </c>
      <c r="Y377" s="18" t="str">
        <f t="shared" si="122"/>
        <v/>
      </c>
      <c r="Z377" s="18" t="str">
        <f t="shared" si="123"/>
        <v/>
      </c>
      <c r="AA377" s="18" t="str">
        <f t="shared" si="124"/>
        <v/>
      </c>
    </row>
    <row r="378" spans="1:27">
      <c r="A378" s="11">
        <v>42562</v>
      </c>
      <c r="B378" s="12">
        <v>1199.75</v>
      </c>
      <c r="C378" s="12">
        <v>1314.1</v>
      </c>
      <c r="D378" s="9">
        <f t="shared" si="110"/>
        <v>-3.9537656692139829E-2</v>
      </c>
      <c r="E378" s="9">
        <f t="shared" si="125"/>
        <v>-2.5659719605136713E-2</v>
      </c>
      <c r="F378" s="9">
        <f t="shared" si="126"/>
        <v>6.9484880465758665E-3</v>
      </c>
      <c r="G378" s="9">
        <f t="shared" si="127"/>
        <v>-1.0025621500341014E-2</v>
      </c>
      <c r="H378" s="9">
        <f t="shared" si="128"/>
        <v>-4.1293817709932415E-2</v>
      </c>
      <c r="I378" s="9">
        <f t="shared" si="129"/>
        <v>-1.9972599785707339</v>
      </c>
      <c r="J378" s="3">
        <f t="shared" si="130"/>
        <v>2.1194195003617564E-2</v>
      </c>
      <c r="K378" s="3">
        <f t="shared" si="130"/>
        <v>2.1136063408190083E-2</v>
      </c>
      <c r="L378" s="15" t="str">
        <f t="shared" si="131"/>
        <v>Enter Trade</v>
      </c>
      <c r="M378" s="12">
        <v>-1.764887383121905</v>
      </c>
      <c r="N378" s="15" t="str">
        <f t="shared" si="111"/>
        <v/>
      </c>
      <c r="O378" s="15" t="str">
        <f t="shared" si="112"/>
        <v>Enter Trade</v>
      </c>
      <c r="P378" s="15" t="str">
        <f t="shared" si="113"/>
        <v/>
      </c>
      <c r="Q378" s="15">
        <f t="shared" si="114"/>
        <v>1165.5999999999999</v>
      </c>
      <c r="R378" s="15" t="str">
        <f t="shared" si="115"/>
        <v/>
      </c>
      <c r="S378" s="15">
        <f t="shared" si="116"/>
        <v>1260.7</v>
      </c>
      <c r="T378" s="18" t="str">
        <f t="shared" si="117"/>
        <v/>
      </c>
      <c r="U378" s="18">
        <f t="shared" si="118"/>
        <v>-6.1391541609823038E-3</v>
      </c>
      <c r="V378" s="18" t="str">
        <f t="shared" si="119"/>
        <v/>
      </c>
      <c r="W378" s="18">
        <f t="shared" si="120"/>
        <v>3.5422885572139666E-3</v>
      </c>
      <c r="X378" s="18" t="str">
        <f t="shared" si="121"/>
        <v/>
      </c>
      <c r="Y378" s="18" t="str">
        <f t="shared" si="122"/>
        <v/>
      </c>
      <c r="Z378" s="18" t="str">
        <f t="shared" si="123"/>
        <v/>
      </c>
      <c r="AA378" s="18" t="str">
        <f t="shared" si="124"/>
        <v/>
      </c>
    </row>
    <row r="379" spans="1:27">
      <c r="A379" s="11">
        <v>42563</v>
      </c>
      <c r="B379" s="12">
        <v>1202.1500000000001</v>
      </c>
      <c r="C379" s="12">
        <v>1333.75</v>
      </c>
      <c r="D379" s="9">
        <f t="shared" si="110"/>
        <v>-4.511577166440172E-2</v>
      </c>
      <c r="E379" s="9">
        <f t="shared" si="125"/>
        <v>-2.6513326117130909E-2</v>
      </c>
      <c r="F379" s="9">
        <f t="shared" si="126"/>
        <v>7.6990659310107205E-3</v>
      </c>
      <c r="G379" s="9">
        <f t="shared" si="127"/>
        <v>-9.1904277723567872E-3</v>
      </c>
      <c r="H379" s="9">
        <f t="shared" si="128"/>
        <v>-4.3836224461905035E-2</v>
      </c>
      <c r="I379" s="9">
        <f t="shared" si="129"/>
        <v>-2.4161951221047295</v>
      </c>
      <c r="J379" s="3">
        <f t="shared" si="130"/>
        <v>2.0004167534903865E-3</v>
      </c>
      <c r="K379" s="3">
        <f t="shared" si="130"/>
        <v>1.4953199908682819E-2</v>
      </c>
      <c r="L379" s="15" t="str">
        <f t="shared" si="131"/>
        <v>Enter Trade</v>
      </c>
      <c r="M379" s="12">
        <v>-1.764887383121905</v>
      </c>
      <c r="N379" s="15" t="str">
        <f t="shared" si="111"/>
        <v/>
      </c>
      <c r="O379" s="15" t="str">
        <f t="shared" si="112"/>
        <v>Enter Trade</v>
      </c>
      <c r="P379" s="15" t="str">
        <f t="shared" si="113"/>
        <v/>
      </c>
      <c r="Q379" s="15">
        <f t="shared" si="114"/>
        <v>1165.5999999999999</v>
      </c>
      <c r="R379" s="15" t="str">
        <f t="shared" si="115"/>
        <v/>
      </c>
      <c r="S379" s="15">
        <f t="shared" si="116"/>
        <v>1260.7</v>
      </c>
      <c r="T379" s="18" t="str">
        <f t="shared" si="117"/>
        <v/>
      </c>
      <c r="U379" s="18">
        <f t="shared" si="118"/>
        <v>-6.1391541609823038E-3</v>
      </c>
      <c r="V379" s="18" t="str">
        <f t="shared" si="119"/>
        <v/>
      </c>
      <c r="W379" s="18">
        <f t="shared" si="120"/>
        <v>3.5422885572139666E-3</v>
      </c>
      <c r="X379" s="18" t="str">
        <f t="shared" si="121"/>
        <v/>
      </c>
      <c r="Y379" s="18" t="str">
        <f t="shared" si="122"/>
        <v/>
      </c>
      <c r="Z379" s="18" t="str">
        <f t="shared" si="123"/>
        <v/>
      </c>
      <c r="AA379" s="18" t="str">
        <f t="shared" si="124"/>
        <v/>
      </c>
    </row>
    <row r="380" spans="1:27">
      <c r="A380" s="11">
        <v>42564</v>
      </c>
      <c r="B380" s="12">
        <v>1197.75</v>
      </c>
      <c r="C380" s="12">
        <v>1330.45</v>
      </c>
      <c r="D380" s="9">
        <f t="shared" si="110"/>
        <v>-4.5632378325940588E-2</v>
      </c>
      <c r="E380" s="9">
        <f t="shared" si="125"/>
        <v>-2.736658345157543E-2</v>
      </c>
      <c r="F380" s="9">
        <f t="shared" si="126"/>
        <v>8.3474473659886795E-3</v>
      </c>
      <c r="G380" s="9">
        <f t="shared" si="127"/>
        <v>-8.5848268781009013E-3</v>
      </c>
      <c r="H380" s="9">
        <f t="shared" si="128"/>
        <v>-4.6148340025049958E-2</v>
      </c>
      <c r="I380" s="9">
        <f t="shared" si="129"/>
        <v>-2.1881892839226955</v>
      </c>
      <c r="J380" s="3">
        <f t="shared" si="130"/>
        <v>-3.6601089714262702E-3</v>
      </c>
      <c r="K380" s="3">
        <f t="shared" si="130"/>
        <v>-2.4742268041236773E-3</v>
      </c>
      <c r="L380" s="15" t="str">
        <f t="shared" si="131"/>
        <v>Enter Trade</v>
      </c>
      <c r="M380" s="12">
        <v>-1.764887383121905</v>
      </c>
      <c r="N380" s="15" t="str">
        <f t="shared" si="111"/>
        <v/>
      </c>
      <c r="O380" s="15" t="str">
        <f t="shared" si="112"/>
        <v>Enter Trade</v>
      </c>
      <c r="P380" s="15" t="str">
        <f t="shared" si="113"/>
        <v/>
      </c>
      <c r="Q380" s="15">
        <f t="shared" si="114"/>
        <v>1165.5999999999999</v>
      </c>
      <c r="R380" s="15" t="str">
        <f t="shared" si="115"/>
        <v/>
      </c>
      <c r="S380" s="15">
        <f t="shared" si="116"/>
        <v>1260.7</v>
      </c>
      <c r="T380" s="18" t="str">
        <f t="shared" si="117"/>
        <v/>
      </c>
      <c r="U380" s="18">
        <f t="shared" si="118"/>
        <v>-6.1391541609823038E-3</v>
      </c>
      <c r="V380" s="18" t="str">
        <f t="shared" si="119"/>
        <v/>
      </c>
      <c r="W380" s="18">
        <f t="shared" si="120"/>
        <v>3.5422885572139666E-3</v>
      </c>
      <c r="X380" s="18" t="str">
        <f t="shared" si="121"/>
        <v/>
      </c>
      <c r="Y380" s="18" t="str">
        <f t="shared" si="122"/>
        <v/>
      </c>
      <c r="Z380" s="18" t="str">
        <f t="shared" si="123"/>
        <v/>
      </c>
      <c r="AA380" s="18" t="str">
        <f t="shared" si="124"/>
        <v/>
      </c>
    </row>
    <row r="381" spans="1:27">
      <c r="A381" s="11">
        <v>42565</v>
      </c>
      <c r="B381" s="12">
        <v>1200.3499999999999</v>
      </c>
      <c r="C381" s="12">
        <v>1336.95</v>
      </c>
      <c r="D381" s="9">
        <f t="shared" si="110"/>
        <v>-4.6807268776498566E-2</v>
      </c>
      <c r="E381" s="9">
        <f t="shared" si="125"/>
        <v>-2.8111320311248911E-2</v>
      </c>
      <c r="F381" s="9">
        <f t="shared" si="126"/>
        <v>9.0470026733800637E-3</v>
      </c>
      <c r="G381" s="9">
        <f t="shared" si="127"/>
        <v>-7.7555642961437687E-3</v>
      </c>
      <c r="H381" s="9">
        <f t="shared" si="128"/>
        <v>-4.8467076326354053E-2</v>
      </c>
      <c r="I381" s="9">
        <f t="shared" si="129"/>
        <v>-2.0665350879425168</v>
      </c>
      <c r="J381" s="3">
        <f t="shared" si="130"/>
        <v>2.1707367981631466E-3</v>
      </c>
      <c r="K381" s="3">
        <f t="shared" si="130"/>
        <v>4.8855650343868611E-3</v>
      </c>
      <c r="L381" s="15" t="str">
        <f t="shared" si="131"/>
        <v>Enter Trade</v>
      </c>
      <c r="M381" s="12">
        <v>-1.764887383121905</v>
      </c>
      <c r="N381" s="15" t="str">
        <f t="shared" si="111"/>
        <v/>
      </c>
      <c r="O381" s="15" t="str">
        <f t="shared" si="112"/>
        <v>Enter Trade</v>
      </c>
      <c r="P381" s="15" t="str">
        <f t="shared" si="113"/>
        <v/>
      </c>
      <c r="Q381" s="15">
        <f t="shared" si="114"/>
        <v>1165.5999999999999</v>
      </c>
      <c r="R381" s="15" t="str">
        <f t="shared" si="115"/>
        <v/>
      </c>
      <c r="S381" s="15">
        <f t="shared" si="116"/>
        <v>1260.7</v>
      </c>
      <c r="T381" s="18" t="str">
        <f t="shared" si="117"/>
        <v/>
      </c>
      <c r="U381" s="18">
        <f t="shared" si="118"/>
        <v>-6.1391541609823038E-3</v>
      </c>
      <c r="V381" s="18" t="str">
        <f t="shared" si="119"/>
        <v/>
      </c>
      <c r="W381" s="18">
        <f t="shared" si="120"/>
        <v>3.5422885572139666E-3</v>
      </c>
      <c r="X381" s="18" t="str">
        <f t="shared" si="121"/>
        <v/>
      </c>
      <c r="Y381" s="18" t="str">
        <f t="shared" si="122"/>
        <v/>
      </c>
      <c r="Z381" s="18" t="str">
        <f t="shared" si="123"/>
        <v/>
      </c>
      <c r="AA381" s="18" t="str">
        <f t="shared" si="124"/>
        <v/>
      </c>
    </row>
    <row r="382" spans="1:27">
      <c r="A382" s="11">
        <v>42566</v>
      </c>
      <c r="B382" s="12">
        <v>1223.7</v>
      </c>
      <c r="C382" s="12">
        <v>1364.1</v>
      </c>
      <c r="D382" s="9">
        <f t="shared" si="110"/>
        <v>-4.7171248888013578E-2</v>
      </c>
      <c r="E382" s="9">
        <f t="shared" si="125"/>
        <v>-2.8665672236036478E-2</v>
      </c>
      <c r="F382" s="9">
        <f t="shared" si="126"/>
        <v>9.6878155197618835E-3</v>
      </c>
      <c r="G382" s="9">
        <f t="shared" si="127"/>
        <v>-6.8680873165722391E-3</v>
      </c>
      <c r="H382" s="9">
        <f t="shared" si="128"/>
        <v>-5.0463257155500721E-2</v>
      </c>
      <c r="I382" s="9">
        <f t="shared" si="129"/>
        <v>-1.9101908592528554</v>
      </c>
      <c r="J382" s="3">
        <f t="shared" si="130"/>
        <v>1.9452659640938175E-2</v>
      </c>
      <c r="K382" s="3">
        <f t="shared" si="130"/>
        <v>2.0307416133737134E-2</v>
      </c>
      <c r="L382" s="15" t="str">
        <f t="shared" si="131"/>
        <v>Enter Trade</v>
      </c>
      <c r="M382" s="12">
        <v>-1.764887383121905</v>
      </c>
      <c r="N382" s="15" t="str">
        <f t="shared" si="111"/>
        <v/>
      </c>
      <c r="O382" s="15" t="str">
        <f t="shared" si="112"/>
        <v>Enter Trade</v>
      </c>
      <c r="P382" s="15" t="str">
        <f t="shared" si="113"/>
        <v/>
      </c>
      <c r="Q382" s="15">
        <f t="shared" si="114"/>
        <v>1165.5999999999999</v>
      </c>
      <c r="R382" s="15" t="str">
        <f t="shared" si="115"/>
        <v/>
      </c>
      <c r="S382" s="15">
        <f t="shared" si="116"/>
        <v>1260.7</v>
      </c>
      <c r="T382" s="18" t="str">
        <f t="shared" si="117"/>
        <v/>
      </c>
      <c r="U382" s="18">
        <f t="shared" si="118"/>
        <v>-6.1391541609823038E-3</v>
      </c>
      <c r="V382" s="18" t="str">
        <f t="shared" si="119"/>
        <v/>
      </c>
      <c r="W382" s="18">
        <f t="shared" si="120"/>
        <v>3.5422885572139666E-3</v>
      </c>
      <c r="X382" s="18" t="str">
        <f t="shared" si="121"/>
        <v/>
      </c>
      <c r="Y382" s="18" t="str">
        <f t="shared" si="122"/>
        <v/>
      </c>
      <c r="Z382" s="18" t="str">
        <f t="shared" si="123"/>
        <v/>
      </c>
      <c r="AA382" s="18" t="str">
        <f t="shared" si="124"/>
        <v/>
      </c>
    </row>
    <row r="383" spans="1:27">
      <c r="A383" s="11">
        <v>42569</v>
      </c>
      <c r="B383" s="12">
        <v>1227.45</v>
      </c>
      <c r="C383" s="12">
        <v>1346.35</v>
      </c>
      <c r="D383" s="9">
        <f t="shared" si="110"/>
        <v>-4.0154164447735459E-2</v>
      </c>
      <c r="E383" s="9">
        <f t="shared" si="125"/>
        <v>-2.9011672480692825E-2</v>
      </c>
      <c r="F383" s="9">
        <f t="shared" si="126"/>
        <v>9.9115476823248335E-3</v>
      </c>
      <c r="G383" s="9">
        <f t="shared" si="127"/>
        <v>-6.7106901954619505E-3</v>
      </c>
      <c r="H383" s="9">
        <f t="shared" si="128"/>
        <v>-5.1312654765923699E-2</v>
      </c>
      <c r="I383" s="9">
        <f t="shared" si="129"/>
        <v>-1.1241929438439702</v>
      </c>
      <c r="J383" s="3">
        <f t="shared" si="130"/>
        <v>3.0644765873988722E-3</v>
      </c>
      <c r="K383" s="3">
        <f t="shared" si="130"/>
        <v>-1.3012242504215234E-2</v>
      </c>
      <c r="L383" s="15" t="str">
        <f t="shared" si="131"/>
        <v/>
      </c>
      <c r="M383" s="12">
        <v>-1.764887383121905</v>
      </c>
      <c r="N383" s="15" t="str">
        <f t="shared" si="111"/>
        <v/>
      </c>
      <c r="O383" s="15" t="str">
        <f t="shared" si="112"/>
        <v>Enter Trade</v>
      </c>
      <c r="P383" s="15" t="str">
        <f t="shared" si="113"/>
        <v/>
      </c>
      <c r="Q383" s="15">
        <f t="shared" si="114"/>
        <v>1165.5999999999999</v>
      </c>
      <c r="R383" s="15" t="str">
        <f t="shared" si="115"/>
        <v/>
      </c>
      <c r="S383" s="15">
        <f t="shared" si="116"/>
        <v>1260.7</v>
      </c>
      <c r="T383" s="18" t="str">
        <f t="shared" si="117"/>
        <v/>
      </c>
      <c r="U383" s="18">
        <f t="shared" si="118"/>
        <v>-6.1391541609823038E-3</v>
      </c>
      <c r="V383" s="18" t="str">
        <f t="shared" si="119"/>
        <v/>
      </c>
      <c r="W383" s="18">
        <f t="shared" si="120"/>
        <v>3.5422885572139666E-3</v>
      </c>
      <c r="X383" s="18" t="str">
        <f t="shared" si="121"/>
        <v/>
      </c>
      <c r="Y383" s="18" t="str">
        <f t="shared" si="122"/>
        <v/>
      </c>
      <c r="Z383" s="18" t="str">
        <f t="shared" si="123"/>
        <v/>
      </c>
      <c r="AA383" s="18" t="str">
        <f t="shared" si="124"/>
        <v/>
      </c>
    </row>
    <row r="384" spans="1:27">
      <c r="A384" s="11">
        <v>42570</v>
      </c>
      <c r="B384" s="12">
        <v>1218.3499999999999</v>
      </c>
      <c r="C384" s="12">
        <v>1338.55</v>
      </c>
      <c r="D384" s="9">
        <f t="shared" si="110"/>
        <v>-4.0862530763640187E-2</v>
      </c>
      <c r="E384" s="9">
        <f t="shared" si="125"/>
        <v>-2.9410792748721167E-2</v>
      </c>
      <c r="F384" s="9">
        <f t="shared" si="126"/>
        <v>1.0144768332699049E-2</v>
      </c>
      <c r="G384" s="9">
        <f t="shared" si="127"/>
        <v>-6.5850640001483066E-3</v>
      </c>
      <c r="H384" s="9">
        <f t="shared" si="128"/>
        <v>-5.2236521497294026E-2</v>
      </c>
      <c r="I384" s="9">
        <f t="shared" si="129"/>
        <v>-1.1288318904244754</v>
      </c>
      <c r="J384" s="3">
        <f t="shared" si="130"/>
        <v>-7.413743940690159E-3</v>
      </c>
      <c r="K384" s="3">
        <f t="shared" si="130"/>
        <v>-5.793441527091733E-3</v>
      </c>
      <c r="L384" s="15" t="str">
        <f t="shared" si="131"/>
        <v/>
      </c>
      <c r="M384" s="12">
        <v>-1.764887383121905</v>
      </c>
      <c r="N384" s="15" t="str">
        <f t="shared" si="111"/>
        <v/>
      </c>
      <c r="O384" s="15" t="str">
        <f t="shared" si="112"/>
        <v>Enter Trade</v>
      </c>
      <c r="P384" s="15" t="str">
        <f t="shared" si="113"/>
        <v/>
      </c>
      <c r="Q384" s="15">
        <f t="shared" si="114"/>
        <v>1165.5999999999999</v>
      </c>
      <c r="R384" s="15" t="str">
        <f t="shared" si="115"/>
        <v/>
      </c>
      <c r="S384" s="15">
        <f t="shared" si="116"/>
        <v>1260.7</v>
      </c>
      <c r="T384" s="18" t="str">
        <f t="shared" si="117"/>
        <v/>
      </c>
      <c r="U384" s="18">
        <f t="shared" si="118"/>
        <v>-6.1391541609823038E-3</v>
      </c>
      <c r="V384" s="18" t="str">
        <f t="shared" si="119"/>
        <v/>
      </c>
      <c r="W384" s="18">
        <f t="shared" si="120"/>
        <v>3.5422885572139666E-3</v>
      </c>
      <c r="X384" s="18" t="str">
        <f t="shared" si="121"/>
        <v/>
      </c>
      <c r="Y384" s="18" t="str">
        <f t="shared" si="122"/>
        <v/>
      </c>
      <c r="Z384" s="18" t="str">
        <f t="shared" si="123"/>
        <v/>
      </c>
      <c r="AA384" s="18" t="str">
        <f t="shared" si="124"/>
        <v/>
      </c>
    </row>
    <row r="385" spans="1:27">
      <c r="A385" s="11">
        <v>42571</v>
      </c>
      <c r="B385" s="12">
        <v>1232.2</v>
      </c>
      <c r="C385" s="12">
        <v>1334.45</v>
      </c>
      <c r="D385" s="9">
        <f t="shared" si="110"/>
        <v>-3.462110155605664E-2</v>
      </c>
      <c r="E385" s="9">
        <f t="shared" si="125"/>
        <v>-2.9638018134496426E-2</v>
      </c>
      <c r="F385" s="9">
        <f t="shared" si="126"/>
        <v>1.018381253941477E-2</v>
      </c>
      <c r="G385" s="9">
        <f t="shared" si="127"/>
        <v>-6.7244399208131918E-3</v>
      </c>
      <c r="H385" s="9">
        <f t="shared" si="128"/>
        <v>-5.2551596348179658E-2</v>
      </c>
      <c r="I385" s="9">
        <f t="shared" si="129"/>
        <v>-0.48931413478734109</v>
      </c>
      <c r="J385" s="3">
        <f t="shared" si="130"/>
        <v>1.136783354536885E-2</v>
      </c>
      <c r="K385" s="3">
        <f t="shared" si="130"/>
        <v>-3.0630159500951845E-3</v>
      </c>
      <c r="L385" s="15" t="str">
        <f t="shared" si="131"/>
        <v>Exit Trade</v>
      </c>
      <c r="M385" s="12">
        <v>-0.48931413478734109</v>
      </c>
      <c r="N385" s="15" t="str">
        <f t="shared" si="111"/>
        <v>Exit Trade</v>
      </c>
      <c r="O385" s="15" t="str">
        <f t="shared" si="112"/>
        <v>Exit Trade</v>
      </c>
      <c r="P385" s="15">
        <f t="shared" si="113"/>
        <v>1232.2</v>
      </c>
      <c r="Q385" s="15">
        <f t="shared" si="114"/>
        <v>1232.2</v>
      </c>
      <c r="R385" s="15">
        <f t="shared" si="115"/>
        <v>1334.45</v>
      </c>
      <c r="S385" s="15">
        <f t="shared" si="116"/>
        <v>1334.45</v>
      </c>
      <c r="T385" s="18">
        <f t="shared" si="117"/>
        <v>1.136783354536885E-2</v>
      </c>
      <c r="U385" s="18">
        <f t="shared" si="118"/>
        <v>1.136783354536885E-2</v>
      </c>
      <c r="V385" s="18">
        <f t="shared" si="119"/>
        <v>-3.0630159500951845E-3</v>
      </c>
      <c r="W385" s="18">
        <f t="shared" si="120"/>
        <v>-3.0630159500951845E-3</v>
      </c>
      <c r="X385" s="18">
        <f t="shared" si="121"/>
        <v>5.7137954701441451E-2</v>
      </c>
      <c r="Y385" s="18">
        <f t="shared" si="122"/>
        <v>-5.8499246450384623E-2</v>
      </c>
      <c r="Z385" s="18">
        <f t="shared" si="123"/>
        <v>-1.361291748943172E-3</v>
      </c>
      <c r="AA385" s="18">
        <f t="shared" si="124"/>
        <v>-6.8064587447158598E-4</v>
      </c>
    </row>
    <row r="386" spans="1:27">
      <c r="A386" s="11">
        <v>42572</v>
      </c>
      <c r="B386" s="12">
        <v>1228.5999999999999</v>
      </c>
      <c r="C386" s="12">
        <v>1332.9</v>
      </c>
      <c r="D386" s="9">
        <f t="shared" si="110"/>
        <v>-3.53870569769889E-2</v>
      </c>
      <c r="E386" s="9">
        <f t="shared" si="125"/>
        <v>-2.9624217761385071E-2</v>
      </c>
      <c r="F386" s="9">
        <f t="shared" si="126"/>
        <v>1.017544991068286E-2</v>
      </c>
      <c r="G386" s="9">
        <f t="shared" si="127"/>
        <v>-6.7294554623486338E-3</v>
      </c>
      <c r="H386" s="9">
        <f t="shared" si="128"/>
        <v>-5.2518980060421508E-2</v>
      </c>
      <c r="I386" s="9">
        <f t="shared" si="129"/>
        <v>-0.56634736214991521</v>
      </c>
      <c r="J386" s="3">
        <f t="shared" si="130"/>
        <v>-2.9216036357735242E-3</v>
      </c>
      <c r="K386" s="3">
        <f t="shared" si="130"/>
        <v>-1.1615272209524181E-3</v>
      </c>
      <c r="L386" s="15" t="str">
        <f t="shared" si="131"/>
        <v/>
      </c>
      <c r="M386" s="12">
        <v>-0.48931413478734109</v>
      </c>
      <c r="N386" s="15" t="str">
        <f t="shared" si="111"/>
        <v/>
      </c>
      <c r="O386" s="15" t="str">
        <f t="shared" si="112"/>
        <v>Exit Trade</v>
      </c>
      <c r="P386" s="15" t="str">
        <f t="shared" si="113"/>
        <v/>
      </c>
      <c r="Q386" s="15">
        <f t="shared" si="114"/>
        <v>1232.2</v>
      </c>
      <c r="R386" s="15" t="str">
        <f t="shared" si="115"/>
        <v/>
      </c>
      <c r="S386" s="15">
        <f t="shared" si="116"/>
        <v>1334.45</v>
      </c>
      <c r="T386" s="18" t="str">
        <f t="shared" si="117"/>
        <v/>
      </c>
      <c r="U386" s="18">
        <f t="shared" si="118"/>
        <v>1.136783354536885E-2</v>
      </c>
      <c r="V386" s="18" t="str">
        <f t="shared" si="119"/>
        <v/>
      </c>
      <c r="W386" s="18">
        <f t="shared" si="120"/>
        <v>-3.0630159500951845E-3</v>
      </c>
      <c r="X386" s="18" t="str">
        <f t="shared" si="121"/>
        <v/>
      </c>
      <c r="Y386" s="18" t="str">
        <f t="shared" si="122"/>
        <v/>
      </c>
      <c r="Z386" s="18" t="str">
        <f t="shared" si="123"/>
        <v/>
      </c>
      <c r="AA386" s="18" t="str">
        <f t="shared" si="124"/>
        <v/>
      </c>
    </row>
    <row r="387" spans="1:27">
      <c r="A387" s="11">
        <v>42573</v>
      </c>
      <c r="B387" s="12">
        <v>1230.8</v>
      </c>
      <c r="C387" s="12">
        <v>1357</v>
      </c>
      <c r="D387" s="9">
        <f t="shared" ref="D387:D450" si="132">LOG(B387/C387)</f>
        <v>-4.2392360084316238E-2</v>
      </c>
      <c r="E387" s="9">
        <f t="shared" si="125"/>
        <v>-3.0093566045167164E-2</v>
      </c>
      <c r="F387" s="9">
        <f t="shared" si="126"/>
        <v>1.0434274295529206E-2</v>
      </c>
      <c r="G387" s="9">
        <f t="shared" si="127"/>
        <v>-6.6164488802264512E-3</v>
      </c>
      <c r="H387" s="9">
        <f t="shared" si="128"/>
        <v>-5.3570683210107876E-2</v>
      </c>
      <c r="I387" s="9">
        <f t="shared" si="129"/>
        <v>-1.1786918467745058</v>
      </c>
      <c r="J387" s="3">
        <f t="shared" si="130"/>
        <v>1.7906560312551242E-3</v>
      </c>
      <c r="K387" s="3">
        <f t="shared" si="130"/>
        <v>1.8080876284792487E-2</v>
      </c>
      <c r="L387" s="15" t="str">
        <f t="shared" si="131"/>
        <v/>
      </c>
      <c r="M387" s="12">
        <v>-0.48931413478734109</v>
      </c>
      <c r="N387" s="15" t="str">
        <f t="shared" si="111"/>
        <v/>
      </c>
      <c r="O387" s="15" t="str">
        <f t="shared" si="112"/>
        <v>Exit Trade</v>
      </c>
      <c r="P387" s="15" t="str">
        <f t="shared" si="113"/>
        <v/>
      </c>
      <c r="Q387" s="15">
        <f t="shared" si="114"/>
        <v>1232.2</v>
      </c>
      <c r="R387" s="15" t="str">
        <f t="shared" si="115"/>
        <v/>
      </c>
      <c r="S387" s="15">
        <f t="shared" si="116"/>
        <v>1334.45</v>
      </c>
      <c r="T387" s="18" t="str">
        <f t="shared" si="117"/>
        <v/>
      </c>
      <c r="U387" s="18">
        <f t="shared" si="118"/>
        <v>1.136783354536885E-2</v>
      </c>
      <c r="V387" s="18" t="str">
        <f t="shared" si="119"/>
        <v/>
      </c>
      <c r="W387" s="18">
        <f t="shared" si="120"/>
        <v>-3.0630159500951845E-3</v>
      </c>
      <c r="X387" s="18" t="str">
        <f t="shared" si="121"/>
        <v/>
      </c>
      <c r="Y387" s="18" t="str">
        <f t="shared" si="122"/>
        <v/>
      </c>
      <c r="Z387" s="18" t="str">
        <f t="shared" si="123"/>
        <v/>
      </c>
      <c r="AA387" s="18" t="str">
        <f t="shared" si="124"/>
        <v/>
      </c>
    </row>
    <row r="388" spans="1:27">
      <c r="A388" s="11">
        <v>42576</v>
      </c>
      <c r="B388" s="12">
        <v>1246.95</v>
      </c>
      <c r="C388" s="12">
        <v>1382</v>
      </c>
      <c r="D388" s="9">
        <f t="shared" si="132"/>
        <v>-4.4659003480604149E-2</v>
      </c>
      <c r="E388" s="9">
        <f t="shared" si="125"/>
        <v>-3.0746092888290888E-2</v>
      </c>
      <c r="F388" s="9">
        <f t="shared" si="126"/>
        <v>1.0718374113282735E-2</v>
      </c>
      <c r="G388" s="9">
        <f t="shared" si="127"/>
        <v>-6.6297511334047349E-3</v>
      </c>
      <c r="H388" s="9">
        <f t="shared" si="128"/>
        <v>-5.4862434643177041E-2</v>
      </c>
      <c r="I388" s="9">
        <f t="shared" si="129"/>
        <v>-1.298043009626964</v>
      </c>
      <c r="J388" s="3">
        <f t="shared" si="130"/>
        <v>1.3121546961326041E-2</v>
      </c>
      <c r="K388" s="3">
        <f t="shared" si="130"/>
        <v>1.8422991893883568E-2</v>
      </c>
      <c r="L388" s="15" t="str">
        <f t="shared" si="131"/>
        <v>Enter Trade</v>
      </c>
      <c r="M388" s="12">
        <v>-1.298043009626964</v>
      </c>
      <c r="N388" s="15" t="str">
        <f t="shared" si="111"/>
        <v>Enter Trade</v>
      </c>
      <c r="O388" s="15" t="str">
        <f t="shared" si="112"/>
        <v>Enter Trade</v>
      </c>
      <c r="P388" s="15">
        <f t="shared" si="113"/>
        <v>1246.95</v>
      </c>
      <c r="Q388" s="15">
        <f t="shared" si="114"/>
        <v>1246.95</v>
      </c>
      <c r="R388" s="15">
        <f t="shared" si="115"/>
        <v>1382</v>
      </c>
      <c r="S388" s="15">
        <f t="shared" si="116"/>
        <v>1382</v>
      </c>
      <c r="T388" s="18">
        <f t="shared" si="117"/>
        <v>1.3121546961326041E-2</v>
      </c>
      <c r="U388" s="18">
        <f t="shared" si="118"/>
        <v>1.3121546961326041E-2</v>
      </c>
      <c r="V388" s="18">
        <f t="shared" si="119"/>
        <v>1.8422991893883568E-2</v>
      </c>
      <c r="W388" s="18">
        <f t="shared" si="120"/>
        <v>1.8422991893883568E-2</v>
      </c>
      <c r="X388" s="18" t="str">
        <f t="shared" si="121"/>
        <v/>
      </c>
      <c r="Y388" s="18" t="str">
        <f t="shared" si="122"/>
        <v/>
      </c>
      <c r="Z388" s="18" t="str">
        <f t="shared" si="123"/>
        <v/>
      </c>
      <c r="AA388" s="18" t="str">
        <f t="shared" si="124"/>
        <v/>
      </c>
    </row>
    <row r="389" spans="1:27">
      <c r="A389" s="11">
        <v>42577</v>
      </c>
      <c r="B389" s="12">
        <v>1238.8</v>
      </c>
      <c r="C389" s="12">
        <v>1367.45</v>
      </c>
      <c r="D389" s="9">
        <f t="shared" si="132"/>
        <v>-4.2910258890310964E-2</v>
      </c>
      <c r="E389" s="9">
        <f t="shared" si="125"/>
        <v>-3.1532383750092659E-2</v>
      </c>
      <c r="F389" s="9">
        <f t="shared" si="126"/>
        <v>1.0716602543954741E-2</v>
      </c>
      <c r="G389" s="9">
        <f t="shared" si="127"/>
        <v>-7.4200280261944931E-3</v>
      </c>
      <c r="H389" s="9">
        <f t="shared" si="128"/>
        <v>-5.5644739473990824E-2</v>
      </c>
      <c r="I389" s="9">
        <f t="shared" si="129"/>
        <v>-1.0617054326267412</v>
      </c>
      <c r="J389" s="3">
        <f t="shared" si="130"/>
        <v>-6.5359477124183737E-3</v>
      </c>
      <c r="K389" s="3">
        <f t="shared" si="130"/>
        <v>-1.0528219971056407E-2</v>
      </c>
      <c r="L389" s="15" t="str">
        <f t="shared" si="131"/>
        <v/>
      </c>
      <c r="M389" s="12">
        <v>-1.298043009626964</v>
      </c>
      <c r="N389" s="15" t="str">
        <f t="shared" si="111"/>
        <v/>
      </c>
      <c r="O389" s="15" t="str">
        <f t="shared" si="112"/>
        <v>Enter Trade</v>
      </c>
      <c r="P389" s="15" t="str">
        <f t="shared" si="113"/>
        <v/>
      </c>
      <c r="Q389" s="15">
        <f t="shared" si="114"/>
        <v>1246.95</v>
      </c>
      <c r="R389" s="15" t="str">
        <f t="shared" si="115"/>
        <v/>
      </c>
      <c r="S389" s="15">
        <f t="shared" si="116"/>
        <v>1382</v>
      </c>
      <c r="T389" s="18" t="str">
        <f t="shared" si="117"/>
        <v/>
      </c>
      <c r="U389" s="18">
        <f t="shared" si="118"/>
        <v>1.3121546961326041E-2</v>
      </c>
      <c r="V389" s="18" t="str">
        <f t="shared" si="119"/>
        <v/>
      </c>
      <c r="W389" s="18">
        <f t="shared" si="120"/>
        <v>1.8422991893883568E-2</v>
      </c>
      <c r="X389" s="18" t="str">
        <f t="shared" si="121"/>
        <v/>
      </c>
      <c r="Y389" s="18" t="str">
        <f t="shared" si="122"/>
        <v/>
      </c>
      <c r="Z389" s="18" t="str">
        <f t="shared" si="123"/>
        <v/>
      </c>
      <c r="AA389" s="18" t="str">
        <f t="shared" si="124"/>
        <v/>
      </c>
    </row>
    <row r="390" spans="1:27">
      <c r="A390" s="11">
        <v>42578</v>
      </c>
      <c r="B390" s="12">
        <v>1236.95</v>
      </c>
      <c r="C390" s="12">
        <v>1387.7</v>
      </c>
      <c r="D390" s="9">
        <f t="shared" si="132"/>
        <v>-4.9943443359887575E-2</v>
      </c>
      <c r="E390" s="9">
        <f t="shared" si="125"/>
        <v>-3.2626052241765673E-2</v>
      </c>
      <c r="F390" s="9">
        <f t="shared" si="126"/>
        <v>1.0869562476173543E-2</v>
      </c>
      <c r="G390" s="9">
        <f t="shared" si="127"/>
        <v>-8.1695366703752013E-3</v>
      </c>
      <c r="H390" s="9">
        <f t="shared" si="128"/>
        <v>-5.708256781315614E-2</v>
      </c>
      <c r="I390" s="9">
        <f t="shared" si="129"/>
        <v>-1.5932003846596607</v>
      </c>
      <c r="J390" s="3">
        <f t="shared" si="130"/>
        <v>-1.4933806909912086E-3</v>
      </c>
      <c r="K390" s="3">
        <f t="shared" si="130"/>
        <v>1.4808585323046545E-2</v>
      </c>
      <c r="L390" s="15" t="str">
        <f t="shared" si="131"/>
        <v>Enter Trade</v>
      </c>
      <c r="M390" s="12">
        <v>-1.298043009626964</v>
      </c>
      <c r="N390" s="15" t="str">
        <f t="shared" si="111"/>
        <v/>
      </c>
      <c r="O390" s="15" t="str">
        <f t="shared" si="112"/>
        <v>Enter Trade</v>
      </c>
      <c r="P390" s="15" t="str">
        <f t="shared" si="113"/>
        <v/>
      </c>
      <c r="Q390" s="15">
        <f t="shared" si="114"/>
        <v>1246.95</v>
      </c>
      <c r="R390" s="15" t="str">
        <f t="shared" si="115"/>
        <v/>
      </c>
      <c r="S390" s="15">
        <f t="shared" si="116"/>
        <v>1382</v>
      </c>
      <c r="T390" s="18" t="str">
        <f t="shared" si="117"/>
        <v/>
      </c>
      <c r="U390" s="18">
        <f t="shared" si="118"/>
        <v>1.3121546961326041E-2</v>
      </c>
      <c r="V390" s="18" t="str">
        <f t="shared" si="119"/>
        <v/>
      </c>
      <c r="W390" s="18">
        <f t="shared" si="120"/>
        <v>1.8422991893883568E-2</v>
      </c>
      <c r="X390" s="18" t="str">
        <f t="shared" si="121"/>
        <v/>
      </c>
      <c r="Y390" s="18" t="str">
        <f t="shared" si="122"/>
        <v/>
      </c>
      <c r="Z390" s="18" t="str">
        <f t="shared" si="123"/>
        <v/>
      </c>
      <c r="AA390" s="18" t="str">
        <f t="shared" si="124"/>
        <v/>
      </c>
    </row>
    <row r="391" spans="1:27">
      <c r="A391" s="11">
        <v>42579</v>
      </c>
      <c r="B391" s="12">
        <v>1248.45</v>
      </c>
      <c r="C391" s="12">
        <v>1402.15</v>
      </c>
      <c r="D391" s="9">
        <f t="shared" si="132"/>
        <v>-5.0423322629346928E-2</v>
      </c>
      <c r="E391" s="9">
        <f t="shared" si="125"/>
        <v>-3.3872752601952341E-2</v>
      </c>
      <c r="F391" s="9">
        <f t="shared" si="126"/>
        <v>1.0686895948662569E-2</v>
      </c>
      <c r="G391" s="9">
        <f t="shared" si="127"/>
        <v>-9.827236717461562E-3</v>
      </c>
      <c r="H391" s="9">
        <f t="shared" si="128"/>
        <v>-5.7918268486443117E-2</v>
      </c>
      <c r="I391" s="9">
        <f t="shared" si="129"/>
        <v>-1.5486788780296714</v>
      </c>
      <c r="J391" s="3">
        <f t="shared" si="130"/>
        <v>9.2970613201827073E-3</v>
      </c>
      <c r="K391" s="3">
        <f t="shared" si="130"/>
        <v>1.0412913453916584E-2</v>
      </c>
      <c r="L391" s="15" t="str">
        <f t="shared" si="131"/>
        <v>Enter Trade</v>
      </c>
      <c r="M391" s="12">
        <v>-1.298043009626964</v>
      </c>
      <c r="N391" s="15" t="str">
        <f t="shared" si="111"/>
        <v/>
      </c>
      <c r="O391" s="15" t="str">
        <f t="shared" si="112"/>
        <v>Enter Trade</v>
      </c>
      <c r="P391" s="15" t="str">
        <f t="shared" si="113"/>
        <v/>
      </c>
      <c r="Q391" s="15">
        <f t="shared" si="114"/>
        <v>1246.95</v>
      </c>
      <c r="R391" s="15" t="str">
        <f t="shared" si="115"/>
        <v/>
      </c>
      <c r="S391" s="15">
        <f t="shared" si="116"/>
        <v>1382</v>
      </c>
      <c r="T391" s="18" t="str">
        <f t="shared" si="117"/>
        <v/>
      </c>
      <c r="U391" s="18">
        <f t="shared" si="118"/>
        <v>1.3121546961326041E-2</v>
      </c>
      <c r="V391" s="18" t="str">
        <f t="shared" si="119"/>
        <v/>
      </c>
      <c r="W391" s="18">
        <f t="shared" si="120"/>
        <v>1.8422991893883568E-2</v>
      </c>
      <c r="X391" s="18" t="str">
        <f t="shared" si="121"/>
        <v/>
      </c>
      <c r="Y391" s="18" t="str">
        <f t="shared" si="122"/>
        <v/>
      </c>
      <c r="Z391" s="18" t="str">
        <f t="shared" si="123"/>
        <v/>
      </c>
      <c r="AA391" s="18" t="str">
        <f t="shared" si="124"/>
        <v/>
      </c>
    </row>
    <row r="392" spans="1:27">
      <c r="A392" s="11">
        <v>42580</v>
      </c>
      <c r="B392" s="12">
        <v>1246.2</v>
      </c>
      <c r="C392" s="12">
        <v>1374.5</v>
      </c>
      <c r="D392" s="9">
        <f t="shared" si="132"/>
        <v>-4.2556997260744522E-2</v>
      </c>
      <c r="E392" s="9">
        <f t="shared" si="125"/>
        <v>-3.4815894512521317E-2</v>
      </c>
      <c r="F392" s="9">
        <f t="shared" si="126"/>
        <v>1.0130630600313955E-2</v>
      </c>
      <c r="G392" s="9">
        <f t="shared" si="127"/>
        <v>-1.202197566181492E-2</v>
      </c>
      <c r="H392" s="9">
        <f t="shared" si="128"/>
        <v>-5.7609813363227715E-2</v>
      </c>
      <c r="I392" s="9">
        <f t="shared" si="129"/>
        <v>-0.76412841940789977</v>
      </c>
      <c r="J392" s="3">
        <f t="shared" si="130"/>
        <v>-1.8022347711161839E-3</v>
      </c>
      <c r="K392" s="3">
        <f t="shared" si="130"/>
        <v>-1.9719716150197974E-2</v>
      </c>
      <c r="L392" s="15" t="str">
        <f t="shared" si="131"/>
        <v/>
      </c>
      <c r="M392" s="12">
        <v>-1.298043009626964</v>
      </c>
      <c r="N392" s="15" t="str">
        <f t="shared" si="111"/>
        <v/>
      </c>
      <c r="O392" s="15" t="str">
        <f t="shared" si="112"/>
        <v>Enter Trade</v>
      </c>
      <c r="P392" s="15" t="str">
        <f t="shared" si="113"/>
        <v/>
      </c>
      <c r="Q392" s="15">
        <f t="shared" si="114"/>
        <v>1246.95</v>
      </c>
      <c r="R392" s="15" t="str">
        <f t="shared" si="115"/>
        <v/>
      </c>
      <c r="S392" s="15">
        <f t="shared" si="116"/>
        <v>1382</v>
      </c>
      <c r="T392" s="18" t="str">
        <f t="shared" si="117"/>
        <v/>
      </c>
      <c r="U392" s="18">
        <f t="shared" si="118"/>
        <v>1.3121546961326041E-2</v>
      </c>
      <c r="V392" s="18" t="str">
        <f t="shared" si="119"/>
        <v/>
      </c>
      <c r="W392" s="18">
        <f t="shared" si="120"/>
        <v>1.8422991893883568E-2</v>
      </c>
      <c r="X392" s="18" t="str">
        <f t="shared" si="121"/>
        <v/>
      </c>
      <c r="Y392" s="18" t="str">
        <f t="shared" si="122"/>
        <v/>
      </c>
      <c r="Z392" s="18" t="str">
        <f t="shared" si="123"/>
        <v/>
      </c>
      <c r="AA392" s="18" t="str">
        <f t="shared" si="124"/>
        <v/>
      </c>
    </row>
    <row r="393" spans="1:27">
      <c r="A393" s="11">
        <v>42583</v>
      </c>
      <c r="B393" s="12">
        <v>1242.3</v>
      </c>
      <c r="C393" s="12">
        <v>1374.3</v>
      </c>
      <c r="D393" s="9">
        <f t="shared" si="132"/>
        <v>-4.3855061273705559E-2</v>
      </c>
      <c r="E393" s="9">
        <f t="shared" si="125"/>
        <v>-3.5585567472582354E-2</v>
      </c>
      <c r="F393" s="9">
        <f t="shared" si="126"/>
        <v>9.9008255243182904E-3</v>
      </c>
      <c r="G393" s="9">
        <f t="shared" si="127"/>
        <v>-1.3308710042866202E-2</v>
      </c>
      <c r="H393" s="9">
        <f t="shared" si="128"/>
        <v>-5.7862424902298509E-2</v>
      </c>
      <c r="I393" s="9">
        <f t="shared" si="129"/>
        <v>-0.83523275718896095</v>
      </c>
      <c r="J393" s="3">
        <f t="shared" si="130"/>
        <v>-3.1295137217140835E-3</v>
      </c>
      <c r="K393" s="3">
        <f t="shared" si="130"/>
        <v>-1.4550745725721751E-4</v>
      </c>
      <c r="L393" s="15" t="str">
        <f t="shared" si="131"/>
        <v/>
      </c>
      <c r="M393" s="12">
        <v>-1.298043009626964</v>
      </c>
      <c r="N393" s="15" t="str">
        <f t="shared" si="111"/>
        <v/>
      </c>
      <c r="O393" s="15" t="str">
        <f t="shared" si="112"/>
        <v>Enter Trade</v>
      </c>
      <c r="P393" s="15" t="str">
        <f t="shared" si="113"/>
        <v/>
      </c>
      <c r="Q393" s="15">
        <f t="shared" si="114"/>
        <v>1246.95</v>
      </c>
      <c r="R393" s="15" t="str">
        <f t="shared" si="115"/>
        <v/>
      </c>
      <c r="S393" s="15">
        <f t="shared" si="116"/>
        <v>1382</v>
      </c>
      <c r="T393" s="18" t="str">
        <f t="shared" si="117"/>
        <v/>
      </c>
      <c r="U393" s="18">
        <f t="shared" si="118"/>
        <v>1.3121546961326041E-2</v>
      </c>
      <c r="V393" s="18" t="str">
        <f t="shared" si="119"/>
        <v/>
      </c>
      <c r="W393" s="18">
        <f t="shared" si="120"/>
        <v>1.8422991893883568E-2</v>
      </c>
      <c r="X393" s="18" t="str">
        <f t="shared" si="121"/>
        <v/>
      </c>
      <c r="Y393" s="18" t="str">
        <f t="shared" si="122"/>
        <v/>
      </c>
      <c r="Z393" s="18" t="str">
        <f t="shared" si="123"/>
        <v/>
      </c>
      <c r="AA393" s="18" t="str">
        <f t="shared" si="124"/>
        <v/>
      </c>
    </row>
    <row r="394" spans="1:27">
      <c r="A394" s="11">
        <v>42584</v>
      </c>
      <c r="B394" s="12">
        <v>1243.3</v>
      </c>
      <c r="C394" s="12">
        <v>1342.15</v>
      </c>
      <c r="D394" s="9">
        <f t="shared" si="132"/>
        <v>-3.3225122073337977E-2</v>
      </c>
      <c r="E394" s="9">
        <f t="shared" si="125"/>
        <v>-3.6023303160719965E-2</v>
      </c>
      <c r="F394" s="9">
        <f t="shared" si="126"/>
        <v>9.4733188099531598E-3</v>
      </c>
      <c r="G394" s="9">
        <f t="shared" si="127"/>
        <v>-1.4708335838325357E-2</v>
      </c>
      <c r="H394" s="9">
        <f t="shared" si="128"/>
        <v>-5.7338270483114573E-2</v>
      </c>
      <c r="I394" s="9">
        <f t="shared" si="129"/>
        <v>0.29537495185341733</v>
      </c>
      <c r="J394" s="3">
        <f t="shared" si="130"/>
        <v>8.0495854463495133E-4</v>
      </c>
      <c r="K394" s="3">
        <f t="shared" si="130"/>
        <v>-2.3393727715928011E-2</v>
      </c>
      <c r="L394" s="15" t="str">
        <f t="shared" si="131"/>
        <v>Exit Trade</v>
      </c>
      <c r="M394" s="12">
        <v>0.29537495185341733</v>
      </c>
      <c r="N394" s="15" t="str">
        <f t="shared" si="111"/>
        <v>Exit Trade</v>
      </c>
      <c r="O394" s="15" t="str">
        <f t="shared" si="112"/>
        <v>Exit Trade</v>
      </c>
      <c r="P394" s="15">
        <f t="shared" si="113"/>
        <v>1243.3</v>
      </c>
      <c r="Q394" s="15">
        <f t="shared" si="114"/>
        <v>1243.3</v>
      </c>
      <c r="R394" s="15">
        <f t="shared" si="115"/>
        <v>1342.15</v>
      </c>
      <c r="S394" s="15">
        <f t="shared" si="116"/>
        <v>1342.15</v>
      </c>
      <c r="T394" s="18">
        <f t="shared" si="117"/>
        <v>8.0495854463495133E-4</v>
      </c>
      <c r="U394" s="18">
        <f t="shared" si="118"/>
        <v>8.0495854463495133E-4</v>
      </c>
      <c r="V394" s="18">
        <f t="shared" si="119"/>
        <v>-2.3393727715928011E-2</v>
      </c>
      <c r="W394" s="18">
        <f t="shared" si="120"/>
        <v>-2.3393727715928011E-2</v>
      </c>
      <c r="X394" s="18">
        <f t="shared" si="121"/>
        <v>-2.9271422270340519E-3</v>
      </c>
      <c r="Y394" s="18">
        <f t="shared" si="122"/>
        <v>2.8835021707669939E-2</v>
      </c>
      <c r="Z394" s="18">
        <f t="shared" si="123"/>
        <v>2.5907879480635887E-2</v>
      </c>
      <c r="AA394" s="18">
        <f t="shared" si="124"/>
        <v>1.2953939740317943E-2</v>
      </c>
    </row>
    <row r="395" spans="1:27">
      <c r="A395" s="11">
        <v>42585</v>
      </c>
      <c r="B395" s="12">
        <v>1240.45</v>
      </c>
      <c r="C395" s="12">
        <v>1325.45</v>
      </c>
      <c r="D395" s="9">
        <f t="shared" si="132"/>
        <v>-2.87840860315377E-2</v>
      </c>
      <c r="E395" s="9">
        <f t="shared" si="125"/>
        <v>-3.6121683474714977E-2</v>
      </c>
      <c r="F395" s="9">
        <f t="shared" si="126"/>
        <v>9.3786925483384312E-3</v>
      </c>
      <c r="G395" s="9">
        <f t="shared" si="127"/>
        <v>-1.5019625240953509E-2</v>
      </c>
      <c r="H395" s="9">
        <f t="shared" si="128"/>
        <v>-5.7223741708476446E-2</v>
      </c>
      <c r="I395" s="9">
        <f t="shared" si="129"/>
        <v>0.7823689075378889</v>
      </c>
      <c r="J395" s="3">
        <f t="shared" si="130"/>
        <v>-2.2922866564786528E-3</v>
      </c>
      <c r="K395" s="3">
        <f t="shared" si="130"/>
        <v>-1.244272249748541E-2</v>
      </c>
      <c r="L395" s="15" t="str">
        <f t="shared" si="131"/>
        <v/>
      </c>
      <c r="M395" s="12">
        <v>0.29537495185341733</v>
      </c>
      <c r="N395" s="15" t="str">
        <f t="shared" si="111"/>
        <v/>
      </c>
      <c r="O395" s="15" t="str">
        <f t="shared" si="112"/>
        <v>Exit Trade</v>
      </c>
      <c r="P395" s="15" t="str">
        <f t="shared" si="113"/>
        <v/>
      </c>
      <c r="Q395" s="15">
        <f t="shared" si="114"/>
        <v>1243.3</v>
      </c>
      <c r="R395" s="15" t="str">
        <f t="shared" si="115"/>
        <v/>
      </c>
      <c r="S395" s="15">
        <f t="shared" si="116"/>
        <v>1342.15</v>
      </c>
      <c r="T395" s="18" t="str">
        <f t="shared" si="117"/>
        <v/>
      </c>
      <c r="U395" s="18">
        <f t="shared" si="118"/>
        <v>8.0495854463495133E-4</v>
      </c>
      <c r="V395" s="18" t="str">
        <f t="shared" si="119"/>
        <v/>
      </c>
      <c r="W395" s="18">
        <f t="shared" si="120"/>
        <v>-2.3393727715928011E-2</v>
      </c>
      <c r="X395" s="18" t="str">
        <f t="shared" si="121"/>
        <v/>
      </c>
      <c r="Y395" s="18" t="str">
        <f t="shared" si="122"/>
        <v/>
      </c>
      <c r="Z395" s="18" t="str">
        <f t="shared" si="123"/>
        <v/>
      </c>
      <c r="AA395" s="18" t="str">
        <f t="shared" si="124"/>
        <v/>
      </c>
    </row>
    <row r="396" spans="1:27">
      <c r="A396" s="11">
        <v>42586</v>
      </c>
      <c r="B396" s="12">
        <v>1241</v>
      </c>
      <c r="C396" s="12">
        <v>1320.15</v>
      </c>
      <c r="D396" s="9">
        <f t="shared" si="132"/>
        <v>-2.685149854893255E-2</v>
      </c>
      <c r="E396" s="9">
        <f t="shared" si="125"/>
        <v>-3.6213362907932041E-2</v>
      </c>
      <c r="F396" s="9">
        <f t="shared" si="126"/>
        <v>9.2699486019498668E-3</v>
      </c>
      <c r="G396" s="9">
        <f t="shared" si="127"/>
        <v>-1.5355978553544841E-2</v>
      </c>
      <c r="H396" s="9">
        <f t="shared" si="128"/>
        <v>-5.7070747262319241E-2</v>
      </c>
      <c r="I396" s="9">
        <f t="shared" si="129"/>
        <v>1.0099154548742904</v>
      </c>
      <c r="J396" s="3">
        <f t="shared" si="130"/>
        <v>4.4338748034983635E-4</v>
      </c>
      <c r="K396" s="3">
        <f t="shared" si="130"/>
        <v>-3.9986419706514427E-3</v>
      </c>
      <c r="L396" s="15" t="str">
        <f t="shared" si="131"/>
        <v/>
      </c>
      <c r="M396" s="12">
        <v>0.29537495185341733</v>
      </c>
      <c r="N396" s="15" t="str">
        <f t="shared" si="111"/>
        <v/>
      </c>
      <c r="O396" s="15" t="str">
        <f t="shared" si="112"/>
        <v>Exit Trade</v>
      </c>
      <c r="P396" s="15" t="str">
        <f t="shared" si="113"/>
        <v/>
      </c>
      <c r="Q396" s="15">
        <f t="shared" si="114"/>
        <v>1243.3</v>
      </c>
      <c r="R396" s="15" t="str">
        <f t="shared" si="115"/>
        <v/>
      </c>
      <c r="S396" s="15">
        <f t="shared" si="116"/>
        <v>1342.15</v>
      </c>
      <c r="T396" s="18" t="str">
        <f t="shared" si="117"/>
        <v/>
      </c>
      <c r="U396" s="18">
        <f t="shared" si="118"/>
        <v>8.0495854463495133E-4</v>
      </c>
      <c r="V396" s="18" t="str">
        <f t="shared" si="119"/>
        <v/>
      </c>
      <c r="W396" s="18">
        <f t="shared" si="120"/>
        <v>-2.3393727715928011E-2</v>
      </c>
      <c r="X396" s="18" t="str">
        <f t="shared" si="121"/>
        <v/>
      </c>
      <c r="Y396" s="18" t="str">
        <f t="shared" si="122"/>
        <v/>
      </c>
      <c r="Z396" s="18" t="str">
        <f t="shared" si="123"/>
        <v/>
      </c>
      <c r="AA396" s="18" t="str">
        <f t="shared" si="124"/>
        <v/>
      </c>
    </row>
    <row r="397" spans="1:27">
      <c r="A397" s="11">
        <v>42587</v>
      </c>
      <c r="B397" s="12">
        <v>1249.25</v>
      </c>
      <c r="C397" s="12">
        <v>1342.1</v>
      </c>
      <c r="D397" s="9">
        <f t="shared" si="132"/>
        <v>-3.113551824754697E-2</v>
      </c>
      <c r="E397" s="9">
        <f t="shared" si="125"/>
        <v>-3.6592537626893192E-2</v>
      </c>
      <c r="F397" s="9">
        <f t="shared" si="126"/>
        <v>8.7941864051061542E-3</v>
      </c>
      <c r="G397" s="9">
        <f t="shared" si="127"/>
        <v>-1.6805618215404345E-2</v>
      </c>
      <c r="H397" s="9">
        <f t="shared" si="128"/>
        <v>-5.6379457038382041E-2</v>
      </c>
      <c r="I397" s="9">
        <f t="shared" si="129"/>
        <v>0.62052578009691961</v>
      </c>
      <c r="J397" s="3">
        <f t="shared" si="130"/>
        <v>6.6478646253021753E-3</v>
      </c>
      <c r="K397" s="3">
        <f t="shared" si="130"/>
        <v>1.6626898458508364E-2</v>
      </c>
      <c r="L397" s="15" t="str">
        <f t="shared" si="131"/>
        <v/>
      </c>
      <c r="M397" s="12">
        <v>0.29537495185341733</v>
      </c>
      <c r="N397" s="15" t="str">
        <f t="shared" si="111"/>
        <v/>
      </c>
      <c r="O397" s="15" t="str">
        <f t="shared" si="112"/>
        <v>Exit Trade</v>
      </c>
      <c r="P397" s="15" t="str">
        <f t="shared" si="113"/>
        <v/>
      </c>
      <c r="Q397" s="15">
        <f t="shared" si="114"/>
        <v>1243.3</v>
      </c>
      <c r="R397" s="15" t="str">
        <f t="shared" si="115"/>
        <v/>
      </c>
      <c r="S397" s="15">
        <f t="shared" si="116"/>
        <v>1342.15</v>
      </c>
      <c r="T397" s="18" t="str">
        <f t="shared" si="117"/>
        <v/>
      </c>
      <c r="U397" s="18">
        <f t="shared" si="118"/>
        <v>8.0495854463495133E-4</v>
      </c>
      <c r="V397" s="18" t="str">
        <f t="shared" si="119"/>
        <v/>
      </c>
      <c r="W397" s="18">
        <f t="shared" si="120"/>
        <v>-2.3393727715928011E-2</v>
      </c>
      <c r="X397" s="18" t="str">
        <f t="shared" si="121"/>
        <v/>
      </c>
      <c r="Y397" s="18" t="str">
        <f t="shared" si="122"/>
        <v/>
      </c>
      <c r="Z397" s="18" t="str">
        <f t="shared" si="123"/>
        <v/>
      </c>
      <c r="AA397" s="18" t="str">
        <f t="shared" si="124"/>
        <v/>
      </c>
    </row>
    <row r="398" spans="1:27">
      <c r="A398" s="11">
        <v>42590</v>
      </c>
      <c r="B398" s="12">
        <v>1249.5999999999999</v>
      </c>
      <c r="C398" s="12">
        <v>1367.45</v>
      </c>
      <c r="D398" s="9">
        <f t="shared" si="132"/>
        <v>-3.9140439041835055E-2</v>
      </c>
      <c r="E398" s="9">
        <f t="shared" si="125"/>
        <v>-3.7158254935368534E-2</v>
      </c>
      <c r="F398" s="9">
        <f t="shared" si="126"/>
        <v>8.3699867942819261E-3</v>
      </c>
      <c r="G398" s="9">
        <f t="shared" si="127"/>
        <v>-1.83257846482342E-2</v>
      </c>
      <c r="H398" s="9">
        <f t="shared" si="128"/>
        <v>-5.5990725222502868E-2</v>
      </c>
      <c r="I398" s="9">
        <f t="shared" si="129"/>
        <v>-0.2368204580466815</v>
      </c>
      <c r="J398" s="3">
        <f t="shared" si="130"/>
        <v>2.801681008604435E-4</v>
      </c>
      <c r="K398" s="3">
        <f t="shared" si="130"/>
        <v>1.8888309365919186E-2</v>
      </c>
      <c r="L398" s="15" t="str">
        <f t="shared" si="131"/>
        <v>Exit Trade</v>
      </c>
      <c r="M398" s="12">
        <v>0.29537495185341733</v>
      </c>
      <c r="N398" s="15" t="str">
        <f t="shared" si="111"/>
        <v/>
      </c>
      <c r="O398" s="15" t="str">
        <f t="shared" si="112"/>
        <v>Exit Trade</v>
      </c>
      <c r="P398" s="15" t="str">
        <f t="shared" si="113"/>
        <v/>
      </c>
      <c r="Q398" s="15">
        <f t="shared" si="114"/>
        <v>1243.3</v>
      </c>
      <c r="R398" s="15" t="str">
        <f t="shared" si="115"/>
        <v/>
      </c>
      <c r="S398" s="15">
        <f t="shared" si="116"/>
        <v>1342.15</v>
      </c>
      <c r="T398" s="18" t="str">
        <f t="shared" si="117"/>
        <v/>
      </c>
      <c r="U398" s="18">
        <f t="shared" si="118"/>
        <v>8.0495854463495133E-4</v>
      </c>
      <c r="V398" s="18" t="str">
        <f t="shared" si="119"/>
        <v/>
      </c>
      <c r="W398" s="18">
        <f t="shared" si="120"/>
        <v>-2.3393727715928011E-2</v>
      </c>
      <c r="X398" s="18" t="str">
        <f t="shared" si="121"/>
        <v/>
      </c>
      <c r="Y398" s="18" t="str">
        <f t="shared" si="122"/>
        <v/>
      </c>
      <c r="Z398" s="18" t="str">
        <f t="shared" si="123"/>
        <v/>
      </c>
      <c r="AA398" s="18" t="str">
        <f t="shared" si="124"/>
        <v/>
      </c>
    </row>
    <row r="399" spans="1:27">
      <c r="A399" s="11">
        <v>42591</v>
      </c>
      <c r="B399" s="12">
        <v>1247.2</v>
      </c>
      <c r="C399" s="12">
        <v>1343</v>
      </c>
      <c r="D399" s="9">
        <f t="shared" si="132"/>
        <v>-3.2139910487930086E-2</v>
      </c>
      <c r="E399" s="9">
        <f t="shared" si="125"/>
        <v>-3.7563118366539056E-2</v>
      </c>
      <c r="F399" s="9">
        <f t="shared" si="126"/>
        <v>7.7843757085938013E-3</v>
      </c>
      <c r="G399" s="9">
        <f t="shared" si="127"/>
        <v>-2.0048273022203002E-2</v>
      </c>
      <c r="H399" s="9">
        <f t="shared" si="128"/>
        <v>-5.5077963710875109E-2</v>
      </c>
      <c r="I399" s="9">
        <f t="shared" si="129"/>
        <v>0.69667858819068207</v>
      </c>
      <c r="J399" s="3">
        <f t="shared" si="130"/>
        <v>-1.9206145966708258E-3</v>
      </c>
      <c r="K399" s="3">
        <f t="shared" si="130"/>
        <v>-1.7879995612271049E-2</v>
      </c>
      <c r="L399" s="15" t="str">
        <f t="shared" si="131"/>
        <v/>
      </c>
      <c r="M399" s="12">
        <v>0.29537495185341733</v>
      </c>
      <c r="N399" s="15" t="str">
        <f t="shared" si="111"/>
        <v/>
      </c>
      <c r="O399" s="15" t="str">
        <f t="shared" si="112"/>
        <v>Exit Trade</v>
      </c>
      <c r="P399" s="15" t="str">
        <f t="shared" si="113"/>
        <v/>
      </c>
      <c r="Q399" s="15">
        <f t="shared" si="114"/>
        <v>1243.3</v>
      </c>
      <c r="R399" s="15" t="str">
        <f t="shared" si="115"/>
        <v/>
      </c>
      <c r="S399" s="15">
        <f t="shared" si="116"/>
        <v>1342.15</v>
      </c>
      <c r="T399" s="18" t="str">
        <f t="shared" si="117"/>
        <v/>
      </c>
      <c r="U399" s="18">
        <f t="shared" si="118"/>
        <v>8.0495854463495133E-4</v>
      </c>
      <c r="V399" s="18" t="str">
        <f t="shared" si="119"/>
        <v/>
      </c>
      <c r="W399" s="18">
        <f t="shared" si="120"/>
        <v>-2.3393727715928011E-2</v>
      </c>
      <c r="X399" s="18" t="str">
        <f t="shared" si="121"/>
        <v/>
      </c>
      <c r="Y399" s="18" t="str">
        <f t="shared" si="122"/>
        <v/>
      </c>
      <c r="Z399" s="18" t="str">
        <f t="shared" si="123"/>
        <v/>
      </c>
      <c r="AA399" s="18" t="str">
        <f t="shared" si="124"/>
        <v/>
      </c>
    </row>
    <row r="400" spans="1:27">
      <c r="A400" s="11">
        <v>42592</v>
      </c>
      <c r="B400" s="12">
        <v>1226.9000000000001</v>
      </c>
      <c r="C400" s="12">
        <v>1337.15</v>
      </c>
      <c r="D400" s="9">
        <f t="shared" si="132"/>
        <v>-3.7370962205514384E-2</v>
      </c>
      <c r="E400" s="9">
        <f t="shared" si="125"/>
        <v>-3.806000724397765E-2</v>
      </c>
      <c r="F400" s="9">
        <f t="shared" si="126"/>
        <v>7.2443894507012519E-3</v>
      </c>
      <c r="G400" s="9">
        <f t="shared" si="127"/>
        <v>-2.1760130979899834E-2</v>
      </c>
      <c r="H400" s="9">
        <f t="shared" si="128"/>
        <v>-5.435988350805547E-2</v>
      </c>
      <c r="I400" s="9">
        <f t="shared" si="129"/>
        <v>9.5114300956938125E-2</v>
      </c>
      <c r="J400" s="3">
        <f t="shared" si="130"/>
        <v>-1.6276459268761988E-2</v>
      </c>
      <c r="K400" s="3">
        <f t="shared" si="130"/>
        <v>-4.355919583023015E-3</v>
      </c>
      <c r="L400" s="15" t="str">
        <f t="shared" si="131"/>
        <v>Exit Trade</v>
      </c>
      <c r="M400" s="12">
        <v>0.29537495185341733</v>
      </c>
      <c r="N400" s="15" t="str">
        <f t="shared" ref="N400:N463" si="133">IF(M400&lt;&gt;M399,L400,"")</f>
        <v/>
      </c>
      <c r="O400" s="15" t="str">
        <f t="shared" ref="O400:O463" si="134">IF(M400&lt;&gt;M399,N400,O399)</f>
        <v>Exit Trade</v>
      </c>
      <c r="P400" s="15" t="str">
        <f t="shared" ref="P400:P463" si="135">IF(OR(N400="Enter Trade",N400="Exit Trade"),B400,"")</f>
        <v/>
      </c>
      <c r="Q400" s="15">
        <f t="shared" ref="Q400:Q463" si="136">IF(M400&lt;&gt;M399,P400,Q399)</f>
        <v>1243.3</v>
      </c>
      <c r="R400" s="15" t="str">
        <f t="shared" ref="R400:R463" si="137">IF(OR(N400="Enter Trade",N400="Exit Trade"),C400,"")</f>
        <v/>
      </c>
      <c r="S400" s="15">
        <f t="shared" ref="S400:S463" si="138">IF(M400&lt;&gt;M399,R400,S399)</f>
        <v>1342.15</v>
      </c>
      <c r="T400" s="18" t="str">
        <f t="shared" ref="T400:T463" si="139">IF(OR(N400="Enter Trade",N400="Exit Trade"),J400,"")</f>
        <v/>
      </c>
      <c r="U400" s="18">
        <f t="shared" ref="U400:U463" si="140">IF(M400&lt;&gt;M399,T400,U399)</f>
        <v>8.0495854463495133E-4</v>
      </c>
      <c r="V400" s="18" t="str">
        <f t="shared" ref="V400:V463" si="141">IF(OR(N400="Enter Trade",N400="Exit Trade"),K400,"")</f>
        <v/>
      </c>
      <c r="W400" s="18">
        <f t="shared" ref="W400:W463" si="142">IF(M400&lt;&gt;M399,V400,W399)</f>
        <v>-2.3393727715928011E-2</v>
      </c>
      <c r="X400" s="18" t="str">
        <f t="shared" si="121"/>
        <v/>
      </c>
      <c r="Y400" s="18" t="str">
        <f t="shared" si="122"/>
        <v/>
      </c>
      <c r="Z400" s="18" t="str">
        <f t="shared" si="123"/>
        <v/>
      </c>
      <c r="AA400" s="18" t="str">
        <f t="shared" si="124"/>
        <v/>
      </c>
    </row>
    <row r="401" spans="1:27">
      <c r="A401" s="11">
        <v>42593</v>
      </c>
      <c r="B401" s="12">
        <v>1228.25</v>
      </c>
      <c r="C401" s="12">
        <v>1348.45</v>
      </c>
      <c r="D401" s="9">
        <f t="shared" si="132"/>
        <v>-4.0548074810618E-2</v>
      </c>
      <c r="E401" s="9">
        <f t="shared" si="125"/>
        <v>-3.8449890994462985E-2</v>
      </c>
      <c r="F401" s="9">
        <f t="shared" si="126"/>
        <v>7.0436787963051436E-3</v>
      </c>
      <c r="G401" s="9">
        <f t="shared" si="127"/>
        <v>-2.2601613702776413E-2</v>
      </c>
      <c r="H401" s="9">
        <f t="shared" si="128"/>
        <v>-5.4298168286149556E-2</v>
      </c>
      <c r="I401" s="9">
        <f t="shared" si="129"/>
        <v>-0.29788181386914542</v>
      </c>
      <c r="J401" s="3">
        <f t="shared" si="130"/>
        <v>1.1003341755643564E-3</v>
      </c>
      <c r="K401" s="3">
        <f t="shared" si="130"/>
        <v>8.450809557641218E-3</v>
      </c>
      <c r="L401" s="15" t="str">
        <f t="shared" si="131"/>
        <v>Exit Trade</v>
      </c>
      <c r="M401" s="12">
        <v>0.29537495185341733</v>
      </c>
      <c r="N401" s="15" t="str">
        <f t="shared" si="133"/>
        <v/>
      </c>
      <c r="O401" s="15" t="str">
        <f t="shared" si="134"/>
        <v>Exit Trade</v>
      </c>
      <c r="P401" s="15" t="str">
        <f t="shared" si="135"/>
        <v/>
      </c>
      <c r="Q401" s="15">
        <f t="shared" si="136"/>
        <v>1243.3</v>
      </c>
      <c r="R401" s="15" t="str">
        <f t="shared" si="137"/>
        <v/>
      </c>
      <c r="S401" s="15">
        <f t="shared" si="138"/>
        <v>1342.15</v>
      </c>
      <c r="T401" s="18" t="str">
        <f t="shared" si="139"/>
        <v/>
      </c>
      <c r="U401" s="18">
        <f t="shared" si="140"/>
        <v>8.0495854463495133E-4</v>
      </c>
      <c r="V401" s="18" t="str">
        <f t="shared" si="141"/>
        <v/>
      </c>
      <c r="W401" s="18">
        <f t="shared" si="142"/>
        <v>-2.3393727715928011E-2</v>
      </c>
      <c r="X401" s="18" t="str">
        <f t="shared" si="121"/>
        <v/>
      </c>
      <c r="Y401" s="18" t="str">
        <f t="shared" si="122"/>
        <v/>
      </c>
      <c r="Z401" s="18" t="str">
        <f t="shared" si="123"/>
        <v/>
      </c>
      <c r="AA401" s="18" t="str">
        <f t="shared" si="124"/>
        <v/>
      </c>
    </row>
    <row r="402" spans="1:27">
      <c r="A402" s="11">
        <v>42594</v>
      </c>
      <c r="B402" s="12">
        <v>1228.7</v>
      </c>
      <c r="C402" s="12">
        <v>1382.15</v>
      </c>
      <c r="D402" s="9">
        <f t="shared" si="132"/>
        <v>-5.1109319812985755E-2</v>
      </c>
      <c r="E402" s="9">
        <f t="shared" si="125"/>
        <v>-3.923401800840378E-2</v>
      </c>
      <c r="F402" s="9">
        <f t="shared" si="126"/>
        <v>7.1016501575037489E-3</v>
      </c>
      <c r="G402" s="9">
        <f t="shared" si="127"/>
        <v>-2.3255305154020346E-2</v>
      </c>
      <c r="H402" s="9">
        <f t="shared" si="128"/>
        <v>-5.5212730862787218E-2</v>
      </c>
      <c r="I402" s="9">
        <f t="shared" si="129"/>
        <v>-1.6721890745398502</v>
      </c>
      <c r="J402" s="3">
        <f t="shared" si="130"/>
        <v>3.6637492367192794E-4</v>
      </c>
      <c r="K402" s="3">
        <f t="shared" si="130"/>
        <v>2.4991657087767471E-2</v>
      </c>
      <c r="L402" s="15" t="str">
        <f t="shared" si="131"/>
        <v>Enter Trade</v>
      </c>
      <c r="M402" s="12">
        <v>-1.6721890745398502</v>
      </c>
      <c r="N402" s="15" t="str">
        <f t="shared" si="133"/>
        <v>Enter Trade</v>
      </c>
      <c r="O402" s="15" t="str">
        <f t="shared" si="134"/>
        <v>Enter Trade</v>
      </c>
      <c r="P402" s="15">
        <f t="shared" si="135"/>
        <v>1228.7</v>
      </c>
      <c r="Q402" s="15">
        <f t="shared" si="136"/>
        <v>1228.7</v>
      </c>
      <c r="R402" s="15">
        <f t="shared" si="137"/>
        <v>1382.15</v>
      </c>
      <c r="S402" s="15">
        <f t="shared" si="138"/>
        <v>1382.15</v>
      </c>
      <c r="T402" s="18">
        <f t="shared" si="139"/>
        <v>3.6637492367192794E-4</v>
      </c>
      <c r="U402" s="18">
        <f t="shared" si="140"/>
        <v>3.6637492367192794E-4</v>
      </c>
      <c r="V402" s="18">
        <f t="shared" si="141"/>
        <v>2.4991657087767471E-2</v>
      </c>
      <c r="W402" s="18">
        <f t="shared" si="142"/>
        <v>2.4991657087767471E-2</v>
      </c>
      <c r="X402" s="18" t="str">
        <f t="shared" si="121"/>
        <v/>
      </c>
      <c r="Y402" s="18" t="str">
        <f t="shared" si="122"/>
        <v/>
      </c>
      <c r="Z402" s="18" t="str">
        <f t="shared" si="123"/>
        <v/>
      </c>
      <c r="AA402" s="18" t="str">
        <f t="shared" si="124"/>
        <v/>
      </c>
    </row>
    <row r="403" spans="1:27">
      <c r="A403" s="11">
        <v>42598</v>
      </c>
      <c r="B403" s="12">
        <v>1227.3</v>
      </c>
      <c r="C403" s="12">
        <v>1358.55</v>
      </c>
      <c r="D403" s="9">
        <f t="shared" si="132"/>
        <v>-4.4124892580405216E-2</v>
      </c>
      <c r="E403" s="9">
        <f t="shared" si="125"/>
        <v>-3.9891816320771475E-2</v>
      </c>
      <c r="F403" s="9">
        <f t="shared" si="126"/>
        <v>6.5737000545918233E-3</v>
      </c>
      <c r="G403" s="9">
        <f t="shared" si="127"/>
        <v>-2.5100991197939872E-2</v>
      </c>
      <c r="H403" s="9">
        <f t="shared" si="128"/>
        <v>-5.4682641443603075E-2</v>
      </c>
      <c r="I403" s="9">
        <f t="shared" si="129"/>
        <v>-0.64394119361696101</v>
      </c>
      <c r="J403" s="3">
        <f t="shared" si="130"/>
        <v>-1.1394156425491096E-3</v>
      </c>
      <c r="K403" s="3">
        <f t="shared" si="130"/>
        <v>-1.7074847158412714E-2</v>
      </c>
      <c r="L403" s="15" t="str">
        <f t="shared" si="131"/>
        <v/>
      </c>
      <c r="M403" s="12">
        <v>-1.6721890745398502</v>
      </c>
      <c r="N403" s="15" t="str">
        <f t="shared" si="133"/>
        <v/>
      </c>
      <c r="O403" s="15" t="str">
        <f t="shared" si="134"/>
        <v>Enter Trade</v>
      </c>
      <c r="P403" s="15" t="str">
        <f t="shared" si="135"/>
        <v/>
      </c>
      <c r="Q403" s="15">
        <f t="shared" si="136"/>
        <v>1228.7</v>
      </c>
      <c r="R403" s="15" t="str">
        <f t="shared" si="137"/>
        <v/>
      </c>
      <c r="S403" s="15">
        <f t="shared" si="138"/>
        <v>1382.15</v>
      </c>
      <c r="T403" s="18" t="str">
        <f t="shared" si="139"/>
        <v/>
      </c>
      <c r="U403" s="18">
        <f t="shared" si="140"/>
        <v>3.6637492367192794E-4</v>
      </c>
      <c r="V403" s="18" t="str">
        <f t="shared" si="141"/>
        <v/>
      </c>
      <c r="W403" s="18">
        <f t="shared" si="142"/>
        <v>2.4991657087767471E-2</v>
      </c>
      <c r="X403" s="18" t="str">
        <f t="shared" si="121"/>
        <v/>
      </c>
      <c r="Y403" s="18" t="str">
        <f t="shared" si="122"/>
        <v/>
      </c>
      <c r="Z403" s="18" t="str">
        <f t="shared" si="123"/>
        <v/>
      </c>
      <c r="AA403" s="18" t="str">
        <f t="shared" si="124"/>
        <v/>
      </c>
    </row>
    <row r="404" spans="1:27">
      <c r="A404" s="11">
        <v>42599</v>
      </c>
      <c r="B404" s="12">
        <v>1234.9000000000001</v>
      </c>
      <c r="C404" s="12">
        <v>1366.9</v>
      </c>
      <c r="D404" s="9">
        <f t="shared" si="132"/>
        <v>-4.4104952882665575E-2</v>
      </c>
      <c r="E404" s="9">
        <f t="shared" si="125"/>
        <v>-4.0366910834609956E-2</v>
      </c>
      <c r="F404" s="9">
        <f t="shared" si="126"/>
        <v>6.3337518503078479E-3</v>
      </c>
      <c r="G404" s="9">
        <f t="shared" si="127"/>
        <v>-2.61159691714173E-2</v>
      </c>
      <c r="H404" s="9">
        <f t="shared" si="128"/>
        <v>-5.4617852497802613E-2</v>
      </c>
      <c r="I404" s="9">
        <f t="shared" si="129"/>
        <v>-0.59017816554873936</v>
      </c>
      <c r="J404" s="3">
        <f t="shared" si="130"/>
        <v>6.1924549824819821E-3</v>
      </c>
      <c r="K404" s="3">
        <f t="shared" si="130"/>
        <v>6.1462588789519242E-3</v>
      </c>
      <c r="L404" s="15" t="str">
        <f t="shared" si="131"/>
        <v/>
      </c>
      <c r="M404" s="12">
        <v>-1.6721890745398502</v>
      </c>
      <c r="N404" s="15" t="str">
        <f t="shared" si="133"/>
        <v/>
      </c>
      <c r="O404" s="15" t="str">
        <f t="shared" si="134"/>
        <v>Enter Trade</v>
      </c>
      <c r="P404" s="15" t="str">
        <f t="shared" si="135"/>
        <v/>
      </c>
      <c r="Q404" s="15">
        <f t="shared" si="136"/>
        <v>1228.7</v>
      </c>
      <c r="R404" s="15" t="str">
        <f t="shared" si="137"/>
        <v/>
      </c>
      <c r="S404" s="15">
        <f t="shared" si="138"/>
        <v>1382.15</v>
      </c>
      <c r="T404" s="18" t="str">
        <f t="shared" si="139"/>
        <v/>
      </c>
      <c r="U404" s="18">
        <f t="shared" si="140"/>
        <v>3.6637492367192794E-4</v>
      </c>
      <c r="V404" s="18" t="str">
        <f t="shared" si="141"/>
        <v/>
      </c>
      <c r="W404" s="18">
        <f t="shared" si="142"/>
        <v>2.4991657087767471E-2</v>
      </c>
      <c r="X404" s="18" t="str">
        <f t="shared" si="121"/>
        <v/>
      </c>
      <c r="Y404" s="18" t="str">
        <f t="shared" si="122"/>
        <v/>
      </c>
      <c r="Z404" s="18" t="str">
        <f t="shared" si="123"/>
        <v/>
      </c>
      <c r="AA404" s="18" t="str">
        <f t="shared" si="124"/>
        <v/>
      </c>
    </row>
    <row r="405" spans="1:27">
      <c r="A405" s="11">
        <v>42600</v>
      </c>
      <c r="B405" s="12">
        <v>1252.5</v>
      </c>
      <c r="C405" s="12">
        <v>1374.3</v>
      </c>
      <c r="D405" s="9">
        <f t="shared" si="132"/>
        <v>-4.030381195646271E-2</v>
      </c>
      <c r="E405" s="9">
        <f t="shared" si="125"/>
        <v>-4.0574964097430173E-2</v>
      </c>
      <c r="F405" s="9">
        <f t="shared" si="126"/>
        <v>6.2210215313999451E-3</v>
      </c>
      <c r="G405" s="9">
        <f t="shared" si="127"/>
        <v>-2.6577665651780297E-2</v>
      </c>
      <c r="H405" s="9">
        <f t="shared" si="128"/>
        <v>-5.457226254308005E-2</v>
      </c>
      <c r="I405" s="9">
        <f t="shared" si="129"/>
        <v>4.3586433449691819E-2</v>
      </c>
      <c r="J405" s="3">
        <f t="shared" si="130"/>
        <v>1.4252166167300922E-2</v>
      </c>
      <c r="K405" s="3">
        <f t="shared" si="130"/>
        <v>5.4137098544149997E-3</v>
      </c>
      <c r="L405" s="15" t="str">
        <f t="shared" si="131"/>
        <v>Exit Trade</v>
      </c>
      <c r="M405" s="12">
        <v>4.3586433449691819E-2</v>
      </c>
      <c r="N405" s="15" t="str">
        <f t="shared" si="133"/>
        <v>Exit Trade</v>
      </c>
      <c r="O405" s="15" t="str">
        <f t="shared" si="134"/>
        <v>Exit Trade</v>
      </c>
      <c r="P405" s="15">
        <f t="shared" si="135"/>
        <v>1252.5</v>
      </c>
      <c r="Q405" s="15">
        <f t="shared" si="136"/>
        <v>1252.5</v>
      </c>
      <c r="R405" s="15">
        <f t="shared" si="137"/>
        <v>1374.3</v>
      </c>
      <c r="S405" s="15">
        <f t="shared" si="138"/>
        <v>1374.3</v>
      </c>
      <c r="T405" s="18">
        <f t="shared" si="139"/>
        <v>1.4252166167300922E-2</v>
      </c>
      <c r="U405" s="18">
        <f t="shared" si="140"/>
        <v>1.4252166167300922E-2</v>
      </c>
      <c r="V405" s="18">
        <f t="shared" si="141"/>
        <v>5.4137098544149997E-3</v>
      </c>
      <c r="W405" s="18">
        <f t="shared" si="142"/>
        <v>5.4137098544149997E-3</v>
      </c>
      <c r="X405" s="18">
        <f t="shared" si="121"/>
        <v>1.9370065923333568E-2</v>
      </c>
      <c r="Y405" s="18">
        <f t="shared" si="122"/>
        <v>5.6795572115907467E-3</v>
      </c>
      <c r="Z405" s="18">
        <f t="shared" si="123"/>
        <v>2.5049623134924315E-2</v>
      </c>
      <c r="AA405" s="18">
        <f t="shared" si="124"/>
        <v>1.2524811567462157E-2</v>
      </c>
    </row>
    <row r="406" spans="1:27">
      <c r="A406" s="11">
        <v>42601</v>
      </c>
      <c r="B406" s="12">
        <v>1247.0999999999999</v>
      </c>
      <c r="C406" s="12">
        <v>1369.4</v>
      </c>
      <c r="D406" s="9">
        <f t="shared" si="132"/>
        <v>-4.0629044305422829E-2</v>
      </c>
      <c r="E406" s="9">
        <f t="shared" si="125"/>
        <v>-4.0701987923800469E-2</v>
      </c>
      <c r="F406" s="9">
        <f t="shared" si="126"/>
        <v>6.1804439290225766E-3</v>
      </c>
      <c r="G406" s="9">
        <f t="shared" si="127"/>
        <v>-2.6795989083499672E-2</v>
      </c>
      <c r="H406" s="9">
        <f t="shared" si="128"/>
        <v>-5.4607986764101266E-2</v>
      </c>
      <c r="I406" s="9">
        <f t="shared" si="129"/>
        <v>1.1802326696162675E-2</v>
      </c>
      <c r="J406" s="3">
        <f t="shared" si="130"/>
        <v>-4.3113772455090548E-3</v>
      </c>
      <c r="K406" s="3">
        <f t="shared" si="130"/>
        <v>-3.5654515025830341E-3</v>
      </c>
      <c r="L406" s="15" t="str">
        <f t="shared" si="131"/>
        <v>Exit Trade</v>
      </c>
      <c r="M406" s="12">
        <v>4.3586433449691819E-2</v>
      </c>
      <c r="N406" s="15" t="str">
        <f t="shared" si="133"/>
        <v/>
      </c>
      <c r="O406" s="15" t="str">
        <f t="shared" si="134"/>
        <v>Exit Trade</v>
      </c>
      <c r="P406" s="15" t="str">
        <f t="shared" si="135"/>
        <v/>
      </c>
      <c r="Q406" s="15">
        <f t="shared" si="136"/>
        <v>1252.5</v>
      </c>
      <c r="R406" s="15" t="str">
        <f t="shared" si="137"/>
        <v/>
      </c>
      <c r="S406" s="15">
        <f t="shared" si="138"/>
        <v>1374.3</v>
      </c>
      <c r="T406" s="18" t="str">
        <f t="shared" si="139"/>
        <v/>
      </c>
      <c r="U406" s="18">
        <f t="shared" si="140"/>
        <v>1.4252166167300922E-2</v>
      </c>
      <c r="V406" s="18" t="str">
        <f t="shared" si="141"/>
        <v/>
      </c>
      <c r="W406" s="18">
        <f t="shared" si="142"/>
        <v>5.4137098544149997E-3</v>
      </c>
      <c r="X406" s="18" t="str">
        <f t="shared" si="121"/>
        <v/>
      </c>
      <c r="Y406" s="18" t="str">
        <f t="shared" si="122"/>
        <v/>
      </c>
      <c r="Z406" s="18" t="str">
        <f t="shared" si="123"/>
        <v/>
      </c>
      <c r="AA406" s="18" t="str">
        <f t="shared" si="124"/>
        <v/>
      </c>
    </row>
    <row r="407" spans="1:27">
      <c r="A407" s="11">
        <v>42604</v>
      </c>
      <c r="B407" s="12">
        <v>1250.3</v>
      </c>
      <c r="C407" s="12">
        <v>1377.55</v>
      </c>
      <c r="D407" s="9">
        <f t="shared" si="132"/>
        <v>-4.2093139924742902E-2</v>
      </c>
      <c r="E407" s="9">
        <f t="shared" si="125"/>
        <v>-4.0786346599342306E-2</v>
      </c>
      <c r="F407" s="9">
        <f t="shared" si="126"/>
        <v>6.18162413917012E-3</v>
      </c>
      <c r="G407" s="9">
        <f t="shared" si="127"/>
        <v>-2.6877692286209537E-2</v>
      </c>
      <c r="H407" s="9">
        <f t="shared" si="128"/>
        <v>-5.4695000912475075E-2</v>
      </c>
      <c r="I407" s="9">
        <f t="shared" si="129"/>
        <v>-0.21139967361005424</v>
      </c>
      <c r="J407" s="3">
        <f t="shared" si="130"/>
        <v>2.565953010985523E-3</v>
      </c>
      <c r="K407" s="3">
        <f t="shared" si="130"/>
        <v>5.9515116109243923E-3</v>
      </c>
      <c r="L407" s="15" t="str">
        <f t="shared" si="131"/>
        <v>Exit Trade</v>
      </c>
      <c r="M407" s="12">
        <v>4.3586433449691819E-2</v>
      </c>
      <c r="N407" s="15" t="str">
        <f t="shared" si="133"/>
        <v/>
      </c>
      <c r="O407" s="15" t="str">
        <f t="shared" si="134"/>
        <v>Exit Trade</v>
      </c>
      <c r="P407" s="15" t="str">
        <f t="shared" si="135"/>
        <v/>
      </c>
      <c r="Q407" s="15">
        <f t="shared" si="136"/>
        <v>1252.5</v>
      </c>
      <c r="R407" s="15" t="str">
        <f t="shared" si="137"/>
        <v/>
      </c>
      <c r="S407" s="15">
        <f t="shared" si="138"/>
        <v>1374.3</v>
      </c>
      <c r="T407" s="18" t="str">
        <f t="shared" si="139"/>
        <v/>
      </c>
      <c r="U407" s="18">
        <f t="shared" si="140"/>
        <v>1.4252166167300922E-2</v>
      </c>
      <c r="V407" s="18" t="str">
        <f t="shared" si="141"/>
        <v/>
      </c>
      <c r="W407" s="18">
        <f t="shared" si="142"/>
        <v>5.4137098544149997E-3</v>
      </c>
      <c r="X407" s="18" t="str">
        <f t="shared" si="121"/>
        <v/>
      </c>
      <c r="Y407" s="18" t="str">
        <f t="shared" si="122"/>
        <v/>
      </c>
      <c r="Z407" s="18" t="str">
        <f t="shared" si="123"/>
        <v/>
      </c>
      <c r="AA407" s="18" t="str">
        <f t="shared" si="124"/>
        <v/>
      </c>
    </row>
    <row r="408" spans="1:27">
      <c r="A408" s="11">
        <v>42605</v>
      </c>
      <c r="B408" s="12">
        <v>1251.45</v>
      </c>
      <c r="C408" s="12">
        <v>1375.15</v>
      </c>
      <c r="D408" s="9">
        <f t="shared" si="132"/>
        <v>-4.093657052257859E-2</v>
      </c>
      <c r="E408" s="9">
        <f t="shared" si="125"/>
        <v>-4.0832977060356927E-2</v>
      </c>
      <c r="F408" s="9">
        <f t="shared" si="126"/>
        <v>6.1771546336901774E-3</v>
      </c>
      <c r="G408" s="9">
        <f t="shared" si="127"/>
        <v>-2.6934379134554029E-2</v>
      </c>
      <c r="H408" s="9">
        <f t="shared" si="128"/>
        <v>-5.4731574986159826E-2</v>
      </c>
      <c r="I408" s="9">
        <f t="shared" si="129"/>
        <v>-1.677041750851831E-2</v>
      </c>
      <c r="J408" s="3">
        <f t="shared" si="130"/>
        <v>9.1977925297935775E-4</v>
      </c>
      <c r="K408" s="3">
        <f t="shared" si="130"/>
        <v>-1.7422235127580587E-3</v>
      </c>
      <c r="L408" s="15" t="str">
        <f t="shared" si="131"/>
        <v>Exit Trade</v>
      </c>
      <c r="M408" s="12">
        <v>4.3586433449691819E-2</v>
      </c>
      <c r="N408" s="15" t="str">
        <f t="shared" si="133"/>
        <v/>
      </c>
      <c r="O408" s="15" t="str">
        <f t="shared" si="134"/>
        <v>Exit Trade</v>
      </c>
      <c r="P408" s="15" t="str">
        <f t="shared" si="135"/>
        <v/>
      </c>
      <c r="Q408" s="15">
        <f t="shared" si="136"/>
        <v>1252.5</v>
      </c>
      <c r="R408" s="15" t="str">
        <f t="shared" si="137"/>
        <v/>
      </c>
      <c r="S408" s="15">
        <f t="shared" si="138"/>
        <v>1374.3</v>
      </c>
      <c r="T408" s="18" t="str">
        <f t="shared" si="139"/>
        <v/>
      </c>
      <c r="U408" s="18">
        <f t="shared" si="140"/>
        <v>1.4252166167300922E-2</v>
      </c>
      <c r="V408" s="18" t="str">
        <f t="shared" si="141"/>
        <v/>
      </c>
      <c r="W408" s="18">
        <f t="shared" si="142"/>
        <v>5.4137098544149997E-3</v>
      </c>
      <c r="X408" s="18" t="str">
        <f t="shared" si="121"/>
        <v/>
      </c>
      <c r="Y408" s="18" t="str">
        <f t="shared" si="122"/>
        <v/>
      </c>
      <c r="Z408" s="18" t="str">
        <f t="shared" si="123"/>
        <v/>
      </c>
      <c r="AA408" s="18" t="str">
        <f t="shared" si="124"/>
        <v/>
      </c>
    </row>
    <row r="409" spans="1:27">
      <c r="A409" s="11">
        <v>42606</v>
      </c>
      <c r="B409" s="12">
        <v>1261.8</v>
      </c>
      <c r="C409" s="12">
        <v>1382.85</v>
      </c>
      <c r="D409" s="9">
        <f t="shared" si="132"/>
        <v>-3.9784550961757134E-2</v>
      </c>
      <c r="E409" s="9">
        <f t="shared" si="125"/>
        <v>-4.0655269703602108E-2</v>
      </c>
      <c r="F409" s="9">
        <f t="shared" si="126"/>
        <v>6.1261717027383403E-3</v>
      </c>
      <c r="G409" s="9">
        <f t="shared" si="127"/>
        <v>-2.6871383372440841E-2</v>
      </c>
      <c r="H409" s="9">
        <f t="shared" si="128"/>
        <v>-5.4439156034763375E-2</v>
      </c>
      <c r="I409" s="9">
        <f t="shared" si="129"/>
        <v>0.14213097250535286</v>
      </c>
      <c r="J409" s="3">
        <f t="shared" si="130"/>
        <v>8.2704063286586828E-3</v>
      </c>
      <c r="K409" s="3">
        <f t="shared" si="130"/>
        <v>5.5993891575463169E-3</v>
      </c>
      <c r="L409" s="15" t="str">
        <f t="shared" si="131"/>
        <v>Exit Trade</v>
      </c>
      <c r="M409" s="12">
        <v>4.3586433449691819E-2</v>
      </c>
      <c r="N409" s="15" t="str">
        <f t="shared" si="133"/>
        <v/>
      </c>
      <c r="O409" s="15" t="str">
        <f t="shared" si="134"/>
        <v>Exit Trade</v>
      </c>
      <c r="P409" s="15" t="str">
        <f t="shared" si="135"/>
        <v/>
      </c>
      <c r="Q409" s="15">
        <f t="shared" si="136"/>
        <v>1252.5</v>
      </c>
      <c r="R409" s="15" t="str">
        <f t="shared" si="137"/>
        <v/>
      </c>
      <c r="S409" s="15">
        <f t="shared" si="138"/>
        <v>1374.3</v>
      </c>
      <c r="T409" s="18" t="str">
        <f t="shared" si="139"/>
        <v/>
      </c>
      <c r="U409" s="18">
        <f t="shared" si="140"/>
        <v>1.4252166167300922E-2</v>
      </c>
      <c r="V409" s="18" t="str">
        <f t="shared" si="141"/>
        <v/>
      </c>
      <c r="W409" s="18">
        <f t="shared" si="142"/>
        <v>5.4137098544149997E-3</v>
      </c>
      <c r="X409" s="18" t="str">
        <f t="shared" ref="X409:X472" si="143">IF(AND(O408="Enter Trade",O409="Exit Trade",U408&gt;W408),1-Q409/Q408,IF(AND(O408="Enter Trade",O409="Exit Trade",U408&lt;W408),Q409/Q408-1,""))</f>
        <v/>
      </c>
      <c r="Y409" s="18" t="str">
        <f t="shared" ref="Y409:Y472" si="144">IF(AND(O408="Enter Trade",O409="Exit Trade",U408&gt;W408),S409/S408-1,IF(AND(O408="Enter Trade",O409="Exit Trade",U408&lt;W408),1-S409/S408,""))</f>
        <v/>
      </c>
      <c r="Z409" s="18" t="str">
        <f t="shared" ref="Z409:Z472" si="145">IF(AND(X409&lt;&gt;"",Y409&lt;&gt;""),(X409+Y409),"")</f>
        <v/>
      </c>
      <c r="AA409" s="18" t="str">
        <f t="shared" ref="AA409:AA472" si="146">IF(AND(X409&lt;&gt;"",Y409&lt;&gt;""),(X409+Y409)/2,"")</f>
        <v/>
      </c>
    </row>
    <row r="410" spans="1:27">
      <c r="A410" s="11">
        <v>42607</v>
      </c>
      <c r="B410" s="12">
        <v>1258.55</v>
      </c>
      <c r="C410" s="12">
        <v>1357.5</v>
      </c>
      <c r="D410" s="9">
        <f t="shared" si="132"/>
        <v>-3.286936427022942E-2</v>
      </c>
      <c r="E410" s="9">
        <f t="shared" si="125"/>
        <v>-4.0229835901745073E-2</v>
      </c>
      <c r="F410" s="9">
        <f t="shared" si="126"/>
        <v>6.2111920889175252E-3</v>
      </c>
      <c r="G410" s="9">
        <f t="shared" si="127"/>
        <v>-2.625465370168064E-2</v>
      </c>
      <c r="H410" s="9">
        <f t="shared" si="128"/>
        <v>-5.4205018101809506E-2</v>
      </c>
      <c r="I410" s="9">
        <f t="shared" si="129"/>
        <v>1.1850336499250698</v>
      </c>
      <c r="J410" s="3">
        <f t="shared" si="130"/>
        <v>-2.5756855286099226E-3</v>
      </c>
      <c r="K410" s="3">
        <f t="shared" si="130"/>
        <v>-1.8331706258813255E-2</v>
      </c>
      <c r="L410" s="15" t="str">
        <f t="shared" si="131"/>
        <v/>
      </c>
      <c r="M410" s="12">
        <v>4.3586433449691819E-2</v>
      </c>
      <c r="N410" s="15" t="str">
        <f t="shared" si="133"/>
        <v/>
      </c>
      <c r="O410" s="15" t="str">
        <f t="shared" si="134"/>
        <v>Exit Trade</v>
      </c>
      <c r="P410" s="15" t="str">
        <f t="shared" si="135"/>
        <v/>
      </c>
      <c r="Q410" s="15">
        <f t="shared" si="136"/>
        <v>1252.5</v>
      </c>
      <c r="R410" s="15" t="str">
        <f t="shared" si="137"/>
        <v/>
      </c>
      <c r="S410" s="15">
        <f t="shared" si="138"/>
        <v>1374.3</v>
      </c>
      <c r="T410" s="18" t="str">
        <f t="shared" si="139"/>
        <v/>
      </c>
      <c r="U410" s="18">
        <f t="shared" si="140"/>
        <v>1.4252166167300922E-2</v>
      </c>
      <c r="V410" s="18" t="str">
        <f t="shared" si="141"/>
        <v/>
      </c>
      <c r="W410" s="18">
        <f t="shared" si="142"/>
        <v>5.4137098544149997E-3</v>
      </c>
      <c r="X410" s="18" t="str">
        <f t="shared" si="143"/>
        <v/>
      </c>
      <c r="Y410" s="18" t="str">
        <f t="shared" si="144"/>
        <v/>
      </c>
      <c r="Z410" s="18" t="str">
        <f t="shared" si="145"/>
        <v/>
      </c>
      <c r="AA410" s="18" t="str">
        <f t="shared" si="146"/>
        <v/>
      </c>
    </row>
    <row r="411" spans="1:27">
      <c r="A411" s="11">
        <v>42608</v>
      </c>
      <c r="B411" s="12">
        <v>1257.0999999999999</v>
      </c>
      <c r="C411" s="12">
        <v>1366.35</v>
      </c>
      <c r="D411" s="9">
        <f t="shared" si="132"/>
        <v>-3.6192134740949879E-2</v>
      </c>
      <c r="E411" s="9">
        <f t="shared" si="125"/>
        <v>-3.9875998100560112E-2</v>
      </c>
      <c r="F411" s="9">
        <f t="shared" si="126"/>
        <v>6.1253365271465984E-3</v>
      </c>
      <c r="G411" s="9">
        <f t="shared" si="127"/>
        <v>-2.6093990914480267E-2</v>
      </c>
      <c r="H411" s="9">
        <f t="shared" si="128"/>
        <v>-5.3658005286639956E-2</v>
      </c>
      <c r="I411" s="9">
        <f t="shared" si="129"/>
        <v>0.60141403550382699</v>
      </c>
      <c r="J411" s="3">
        <f t="shared" si="130"/>
        <v>-1.152119502602237E-3</v>
      </c>
      <c r="K411" s="3">
        <f t="shared" si="130"/>
        <v>6.5193370165745187E-3</v>
      </c>
      <c r="L411" s="15" t="str">
        <f t="shared" si="131"/>
        <v/>
      </c>
      <c r="M411" s="12">
        <v>4.3586433449691819E-2</v>
      </c>
      <c r="N411" s="15" t="str">
        <f t="shared" si="133"/>
        <v/>
      </c>
      <c r="O411" s="15" t="str">
        <f t="shared" si="134"/>
        <v>Exit Trade</v>
      </c>
      <c r="P411" s="15" t="str">
        <f t="shared" si="135"/>
        <v/>
      </c>
      <c r="Q411" s="15">
        <f t="shared" si="136"/>
        <v>1252.5</v>
      </c>
      <c r="R411" s="15" t="str">
        <f t="shared" si="137"/>
        <v/>
      </c>
      <c r="S411" s="15">
        <f t="shared" si="138"/>
        <v>1374.3</v>
      </c>
      <c r="T411" s="18" t="str">
        <f t="shared" si="139"/>
        <v/>
      </c>
      <c r="U411" s="18">
        <f t="shared" si="140"/>
        <v>1.4252166167300922E-2</v>
      </c>
      <c r="V411" s="18" t="str">
        <f t="shared" si="141"/>
        <v/>
      </c>
      <c r="W411" s="18">
        <f t="shared" si="142"/>
        <v>5.4137098544149997E-3</v>
      </c>
      <c r="X411" s="18" t="str">
        <f t="shared" si="143"/>
        <v/>
      </c>
      <c r="Y411" s="18" t="str">
        <f t="shared" si="144"/>
        <v/>
      </c>
      <c r="Z411" s="18" t="str">
        <f t="shared" si="145"/>
        <v/>
      </c>
      <c r="AA411" s="18" t="str">
        <f t="shared" si="146"/>
        <v/>
      </c>
    </row>
    <row r="412" spans="1:27">
      <c r="A412" s="11">
        <v>42611</v>
      </c>
      <c r="B412" s="12">
        <v>1238.0999999999999</v>
      </c>
      <c r="C412" s="12">
        <v>1375.5</v>
      </c>
      <c r="D412" s="9">
        <f t="shared" si="132"/>
        <v>-4.5704871128623967E-2</v>
      </c>
      <c r="E412" s="9">
        <f t="shared" si="125"/>
        <v>-3.982711884191379E-2</v>
      </c>
      <c r="F412" s="9">
        <f t="shared" si="126"/>
        <v>6.0707213705898976E-3</v>
      </c>
      <c r="G412" s="9">
        <f t="shared" si="127"/>
        <v>-2.616799575808652E-2</v>
      </c>
      <c r="H412" s="9">
        <f t="shared" si="128"/>
        <v>-5.3486241925741057E-2</v>
      </c>
      <c r="I412" s="9">
        <f t="shared" si="129"/>
        <v>-0.9682131542365664</v>
      </c>
      <c r="J412" s="3">
        <f t="shared" si="130"/>
        <v>-1.5114151618805187E-2</v>
      </c>
      <c r="K412" s="3">
        <f t="shared" si="130"/>
        <v>6.6966736194972679E-3</v>
      </c>
      <c r="L412" s="15" t="str">
        <f t="shared" si="131"/>
        <v/>
      </c>
      <c r="M412" s="12">
        <v>4.3586433449691819E-2</v>
      </c>
      <c r="N412" s="15" t="str">
        <f t="shared" si="133"/>
        <v/>
      </c>
      <c r="O412" s="15" t="str">
        <f t="shared" si="134"/>
        <v>Exit Trade</v>
      </c>
      <c r="P412" s="15" t="str">
        <f t="shared" si="135"/>
        <v/>
      </c>
      <c r="Q412" s="15">
        <f t="shared" si="136"/>
        <v>1252.5</v>
      </c>
      <c r="R412" s="15" t="str">
        <f t="shared" si="137"/>
        <v/>
      </c>
      <c r="S412" s="15">
        <f t="shared" si="138"/>
        <v>1374.3</v>
      </c>
      <c r="T412" s="18" t="str">
        <f t="shared" si="139"/>
        <v/>
      </c>
      <c r="U412" s="18">
        <f t="shared" si="140"/>
        <v>1.4252166167300922E-2</v>
      </c>
      <c r="V412" s="18" t="str">
        <f t="shared" si="141"/>
        <v/>
      </c>
      <c r="W412" s="18">
        <f t="shared" si="142"/>
        <v>5.4137098544149997E-3</v>
      </c>
      <c r="X412" s="18" t="str">
        <f t="shared" si="143"/>
        <v/>
      </c>
      <c r="Y412" s="18" t="str">
        <f t="shared" si="144"/>
        <v/>
      </c>
      <c r="Z412" s="18" t="str">
        <f t="shared" si="145"/>
        <v/>
      </c>
      <c r="AA412" s="18" t="str">
        <f t="shared" si="146"/>
        <v/>
      </c>
    </row>
    <row r="413" spans="1:27">
      <c r="A413" s="11">
        <v>42612</v>
      </c>
      <c r="B413" s="12">
        <v>1268.6500000000001</v>
      </c>
      <c r="C413" s="12">
        <v>1392.1</v>
      </c>
      <c r="D413" s="9">
        <f t="shared" si="132"/>
        <v>-4.0328609668861037E-2</v>
      </c>
      <c r="E413" s="9">
        <f t="shared" si="125"/>
        <v>-3.9832933682617977E-2</v>
      </c>
      <c r="F413" s="9">
        <f t="shared" si="126"/>
        <v>6.0711289658253445E-3</v>
      </c>
      <c r="G413" s="9">
        <f t="shared" si="127"/>
        <v>-2.617289350951095E-2</v>
      </c>
      <c r="H413" s="9">
        <f t="shared" si="128"/>
        <v>-5.3492973855725004E-2</v>
      </c>
      <c r="I413" s="9">
        <f t="shared" si="129"/>
        <v>-8.1644779584364391E-2</v>
      </c>
      <c r="J413" s="3">
        <f t="shared" si="130"/>
        <v>2.4674905096519009E-2</v>
      </c>
      <c r="K413" s="3">
        <f t="shared" si="130"/>
        <v>1.2068338785895971E-2</v>
      </c>
      <c r="L413" s="15" t="str">
        <f t="shared" si="131"/>
        <v>Exit Trade</v>
      </c>
      <c r="M413" s="12">
        <v>4.3586433449691819E-2</v>
      </c>
      <c r="N413" s="15" t="str">
        <f t="shared" si="133"/>
        <v/>
      </c>
      <c r="O413" s="15" t="str">
        <f t="shared" si="134"/>
        <v>Exit Trade</v>
      </c>
      <c r="P413" s="15" t="str">
        <f t="shared" si="135"/>
        <v/>
      </c>
      <c r="Q413" s="15">
        <f t="shared" si="136"/>
        <v>1252.5</v>
      </c>
      <c r="R413" s="15" t="str">
        <f t="shared" si="137"/>
        <v/>
      </c>
      <c r="S413" s="15">
        <f t="shared" si="138"/>
        <v>1374.3</v>
      </c>
      <c r="T413" s="18" t="str">
        <f t="shared" si="139"/>
        <v/>
      </c>
      <c r="U413" s="18">
        <f t="shared" si="140"/>
        <v>1.4252166167300922E-2</v>
      </c>
      <c r="V413" s="18" t="str">
        <f t="shared" si="141"/>
        <v/>
      </c>
      <c r="W413" s="18">
        <f t="shared" si="142"/>
        <v>5.4137098544149997E-3</v>
      </c>
      <c r="X413" s="18" t="str">
        <f t="shared" si="143"/>
        <v/>
      </c>
      <c r="Y413" s="18" t="str">
        <f t="shared" si="144"/>
        <v/>
      </c>
      <c r="Z413" s="18" t="str">
        <f t="shared" si="145"/>
        <v/>
      </c>
      <c r="AA413" s="18" t="str">
        <f t="shared" si="146"/>
        <v/>
      </c>
    </row>
    <row r="414" spans="1:27">
      <c r="A414" s="11">
        <v>42613</v>
      </c>
      <c r="B414" s="12">
        <v>1291.2</v>
      </c>
      <c r="C414" s="12">
        <v>1405.45</v>
      </c>
      <c r="D414" s="9">
        <f t="shared" si="132"/>
        <v>-3.6821882469164173E-2</v>
      </c>
      <c r="E414" s="9">
        <f t="shared" si="125"/>
        <v>-3.9698245406135445E-2</v>
      </c>
      <c r="F414" s="9">
        <f t="shared" si="126"/>
        <v>6.0922837911828228E-3</v>
      </c>
      <c r="G414" s="9">
        <f t="shared" si="127"/>
        <v>-2.5990606875974091E-2</v>
      </c>
      <c r="H414" s="9">
        <f t="shared" si="128"/>
        <v>-5.3405883936296798E-2</v>
      </c>
      <c r="I414" s="9">
        <f t="shared" si="129"/>
        <v>0.47213213231040624</v>
      </c>
      <c r="J414" s="3">
        <f t="shared" si="130"/>
        <v>1.7774799984235173E-2</v>
      </c>
      <c r="K414" s="3">
        <f t="shared" si="130"/>
        <v>9.5898283169313543E-3</v>
      </c>
      <c r="L414" s="15" t="str">
        <f t="shared" si="131"/>
        <v>Exit Trade</v>
      </c>
      <c r="M414" s="12">
        <v>4.3586433449691819E-2</v>
      </c>
      <c r="N414" s="15" t="str">
        <f t="shared" si="133"/>
        <v/>
      </c>
      <c r="O414" s="15" t="str">
        <f t="shared" si="134"/>
        <v>Exit Trade</v>
      </c>
      <c r="P414" s="15" t="str">
        <f t="shared" si="135"/>
        <v/>
      </c>
      <c r="Q414" s="15">
        <f t="shared" si="136"/>
        <v>1252.5</v>
      </c>
      <c r="R414" s="15" t="str">
        <f t="shared" si="137"/>
        <v/>
      </c>
      <c r="S414" s="15">
        <f t="shared" si="138"/>
        <v>1374.3</v>
      </c>
      <c r="T414" s="18" t="str">
        <f t="shared" si="139"/>
        <v/>
      </c>
      <c r="U414" s="18">
        <f t="shared" si="140"/>
        <v>1.4252166167300922E-2</v>
      </c>
      <c r="V414" s="18" t="str">
        <f t="shared" si="141"/>
        <v/>
      </c>
      <c r="W414" s="18">
        <f t="shared" si="142"/>
        <v>5.4137098544149997E-3</v>
      </c>
      <c r="X414" s="18" t="str">
        <f t="shared" si="143"/>
        <v/>
      </c>
      <c r="Y414" s="18" t="str">
        <f t="shared" si="144"/>
        <v/>
      </c>
      <c r="Z414" s="18" t="str">
        <f t="shared" si="145"/>
        <v/>
      </c>
      <c r="AA414" s="18" t="str">
        <f t="shared" si="146"/>
        <v/>
      </c>
    </row>
    <row r="415" spans="1:27">
      <c r="A415" s="11">
        <v>42614</v>
      </c>
      <c r="B415" s="12">
        <v>1283.7</v>
      </c>
      <c r="C415" s="12">
        <v>1424.75</v>
      </c>
      <c r="D415" s="9">
        <f t="shared" si="132"/>
        <v>-4.5275124442272968E-2</v>
      </c>
      <c r="E415" s="9">
        <f t="shared" si="125"/>
        <v>-4.0053379502342654E-2</v>
      </c>
      <c r="F415" s="9">
        <f t="shared" si="126"/>
        <v>6.0966421376926804E-3</v>
      </c>
      <c r="G415" s="9">
        <f t="shared" si="127"/>
        <v>-2.6335934692534122E-2</v>
      </c>
      <c r="H415" s="9">
        <f t="shared" si="128"/>
        <v>-5.3770824312151189E-2</v>
      </c>
      <c r="I415" s="9">
        <f t="shared" si="129"/>
        <v>-0.856495234917384</v>
      </c>
      <c r="J415" s="3">
        <f t="shared" si="130"/>
        <v>-5.8085501858736056E-3</v>
      </c>
      <c r="K415" s="3">
        <f t="shared" si="130"/>
        <v>1.3732256572627952E-2</v>
      </c>
      <c r="L415" s="15" t="str">
        <f t="shared" si="131"/>
        <v/>
      </c>
      <c r="M415" s="12">
        <v>4.3586433449691819E-2</v>
      </c>
      <c r="N415" s="15" t="str">
        <f t="shared" si="133"/>
        <v/>
      </c>
      <c r="O415" s="15" t="str">
        <f t="shared" si="134"/>
        <v>Exit Trade</v>
      </c>
      <c r="P415" s="15" t="str">
        <f t="shared" si="135"/>
        <v/>
      </c>
      <c r="Q415" s="15">
        <f t="shared" si="136"/>
        <v>1252.5</v>
      </c>
      <c r="R415" s="15" t="str">
        <f t="shared" si="137"/>
        <v/>
      </c>
      <c r="S415" s="15">
        <f t="shared" si="138"/>
        <v>1374.3</v>
      </c>
      <c r="T415" s="18" t="str">
        <f t="shared" si="139"/>
        <v/>
      </c>
      <c r="U415" s="18">
        <f t="shared" si="140"/>
        <v>1.4252166167300922E-2</v>
      </c>
      <c r="V415" s="18" t="str">
        <f t="shared" si="141"/>
        <v/>
      </c>
      <c r="W415" s="18">
        <f t="shared" si="142"/>
        <v>5.4137098544149997E-3</v>
      </c>
      <c r="X415" s="18" t="str">
        <f t="shared" si="143"/>
        <v/>
      </c>
      <c r="Y415" s="18" t="str">
        <f t="shared" si="144"/>
        <v/>
      </c>
      <c r="Z415" s="18" t="str">
        <f t="shared" si="145"/>
        <v/>
      </c>
      <c r="AA415" s="18" t="str">
        <f t="shared" si="146"/>
        <v/>
      </c>
    </row>
    <row r="416" spans="1:27">
      <c r="A416" s="11">
        <v>42615</v>
      </c>
      <c r="B416" s="12">
        <v>1285.0999999999999</v>
      </c>
      <c r="C416" s="12">
        <v>1439.15</v>
      </c>
      <c r="D416" s="9">
        <f t="shared" si="132"/>
        <v>-4.9169138435376659E-2</v>
      </c>
      <c r="E416" s="9">
        <f t="shared" ref="E416:E479" si="147">AVERAGE(D387:D416)</f>
        <v>-4.0512782217622244E-2</v>
      </c>
      <c r="F416" s="9">
        <f t="shared" ref="F416:F479" si="148">STDEV(D387:D416)</f>
        <v>6.2502228502835343E-3</v>
      </c>
      <c r="G416" s="9">
        <f t="shared" ref="G416:G479" si="149">E416+2.25*F416</f>
        <v>-2.6449780804484291E-2</v>
      </c>
      <c r="H416" s="9">
        <f t="shared" ref="H416:H479" si="150">E416-2.25*F416</f>
        <v>-5.4575783630760197E-2</v>
      </c>
      <c r="I416" s="9">
        <f t="shared" ref="I416:I479" si="151">(D416-E416)/F416</f>
        <v>-1.3849676123726899</v>
      </c>
      <c r="J416" s="3">
        <f t="shared" ref="J416:K479" si="152">(B416-B415)/B415</f>
        <v>1.0905974916256629E-3</v>
      </c>
      <c r="K416" s="3">
        <f t="shared" si="152"/>
        <v>1.0107036322161847E-2</v>
      </c>
      <c r="L416" s="15" t="str">
        <f t="shared" ref="L416:L479" si="153">IF(ABS(I416)&gt;1.25,"Enter Trade",IF(ABS(I416)&lt;0.5,"Exit Trade",""))</f>
        <v>Enter Trade</v>
      </c>
      <c r="M416" s="12">
        <v>-1.3849676123726899</v>
      </c>
      <c r="N416" s="15" t="str">
        <f t="shared" si="133"/>
        <v>Enter Trade</v>
      </c>
      <c r="O416" s="15" t="str">
        <f t="shared" si="134"/>
        <v>Enter Trade</v>
      </c>
      <c r="P416" s="15">
        <f t="shared" si="135"/>
        <v>1285.0999999999999</v>
      </c>
      <c r="Q416" s="15">
        <f t="shared" si="136"/>
        <v>1285.0999999999999</v>
      </c>
      <c r="R416" s="15">
        <f t="shared" si="137"/>
        <v>1439.15</v>
      </c>
      <c r="S416" s="15">
        <f t="shared" si="138"/>
        <v>1439.15</v>
      </c>
      <c r="T416" s="18">
        <f t="shared" si="139"/>
        <v>1.0905974916256629E-3</v>
      </c>
      <c r="U416" s="18">
        <f t="shared" si="140"/>
        <v>1.0905974916256629E-3</v>
      </c>
      <c r="V416" s="18">
        <f t="shared" si="141"/>
        <v>1.0107036322161847E-2</v>
      </c>
      <c r="W416" s="18">
        <f t="shared" si="142"/>
        <v>1.0107036322161847E-2</v>
      </c>
      <c r="X416" s="18" t="str">
        <f t="shared" si="143"/>
        <v/>
      </c>
      <c r="Y416" s="18" t="str">
        <f t="shared" si="144"/>
        <v/>
      </c>
      <c r="Z416" s="18" t="str">
        <f t="shared" si="145"/>
        <v/>
      </c>
      <c r="AA416" s="18" t="str">
        <f t="shared" si="146"/>
        <v/>
      </c>
    </row>
    <row r="417" spans="1:27">
      <c r="A417" s="11">
        <v>42619</v>
      </c>
      <c r="B417" s="12">
        <v>1300.4000000000001</v>
      </c>
      <c r="C417" s="12">
        <v>1458.05</v>
      </c>
      <c r="D417" s="9">
        <f t="shared" si="132"/>
        <v>-4.9695456403248177E-2</v>
      </c>
      <c r="E417" s="9">
        <f t="shared" si="147"/>
        <v>-4.0756218761586645E-2</v>
      </c>
      <c r="F417" s="9">
        <f t="shared" si="148"/>
        <v>6.4645029048091178E-3</v>
      </c>
      <c r="G417" s="9">
        <f t="shared" si="149"/>
        <v>-2.6211087225766129E-2</v>
      </c>
      <c r="H417" s="9">
        <f t="shared" si="150"/>
        <v>-5.5301350297407161E-2</v>
      </c>
      <c r="I417" s="9">
        <f t="shared" si="151"/>
        <v>-1.3828190308355175</v>
      </c>
      <c r="J417" s="3">
        <f t="shared" si="152"/>
        <v>1.1905688273286268E-2</v>
      </c>
      <c r="K417" s="3">
        <f t="shared" si="152"/>
        <v>1.3132751971649837E-2</v>
      </c>
      <c r="L417" s="15" t="str">
        <f t="shared" si="153"/>
        <v>Enter Trade</v>
      </c>
      <c r="M417" s="12">
        <v>-1.3849676123726899</v>
      </c>
      <c r="N417" s="15" t="str">
        <f t="shared" si="133"/>
        <v/>
      </c>
      <c r="O417" s="15" t="str">
        <f t="shared" si="134"/>
        <v>Enter Trade</v>
      </c>
      <c r="P417" s="15" t="str">
        <f t="shared" si="135"/>
        <v/>
      </c>
      <c r="Q417" s="15">
        <f t="shared" si="136"/>
        <v>1285.0999999999999</v>
      </c>
      <c r="R417" s="15" t="str">
        <f t="shared" si="137"/>
        <v/>
      </c>
      <c r="S417" s="15">
        <f t="shared" si="138"/>
        <v>1439.15</v>
      </c>
      <c r="T417" s="18" t="str">
        <f t="shared" si="139"/>
        <v/>
      </c>
      <c r="U417" s="18">
        <f t="shared" si="140"/>
        <v>1.0905974916256629E-3</v>
      </c>
      <c r="V417" s="18" t="str">
        <f t="shared" si="141"/>
        <v/>
      </c>
      <c r="W417" s="18">
        <f t="shared" si="142"/>
        <v>1.0107036322161847E-2</v>
      </c>
      <c r="X417" s="18" t="str">
        <f t="shared" si="143"/>
        <v/>
      </c>
      <c r="Y417" s="18" t="str">
        <f t="shared" si="144"/>
        <v/>
      </c>
      <c r="Z417" s="18" t="str">
        <f t="shared" si="145"/>
        <v/>
      </c>
      <c r="AA417" s="18" t="str">
        <f t="shared" si="146"/>
        <v/>
      </c>
    </row>
    <row r="418" spans="1:27">
      <c r="A418" s="11">
        <v>42620</v>
      </c>
      <c r="B418" s="12">
        <v>1286.75</v>
      </c>
      <c r="C418" s="12">
        <v>1427.15</v>
      </c>
      <c r="D418" s="9">
        <f t="shared" si="132"/>
        <v>-4.4975444930134369E-2</v>
      </c>
      <c r="E418" s="9">
        <f t="shared" si="147"/>
        <v>-4.076676680990432E-2</v>
      </c>
      <c r="F418" s="9">
        <f t="shared" si="148"/>
        <v>6.4713451659283352E-3</v>
      </c>
      <c r="G418" s="9">
        <f t="shared" si="149"/>
        <v>-2.6206240186565567E-2</v>
      </c>
      <c r="H418" s="9">
        <f t="shared" si="150"/>
        <v>-5.5327293433243073E-2</v>
      </c>
      <c r="I418" s="9">
        <f t="shared" si="151"/>
        <v>-0.65035599435937375</v>
      </c>
      <c r="J418" s="3">
        <f t="shared" si="152"/>
        <v>-1.0496770224546363E-2</v>
      </c>
      <c r="K418" s="3">
        <f t="shared" si="152"/>
        <v>-2.1192688865265159E-2</v>
      </c>
      <c r="L418" s="15" t="str">
        <f t="shared" si="153"/>
        <v/>
      </c>
      <c r="M418" s="12">
        <v>-1.3849676123726899</v>
      </c>
      <c r="N418" s="15" t="str">
        <f t="shared" si="133"/>
        <v/>
      </c>
      <c r="O418" s="15" t="str">
        <f t="shared" si="134"/>
        <v>Enter Trade</v>
      </c>
      <c r="P418" s="15" t="str">
        <f t="shared" si="135"/>
        <v/>
      </c>
      <c r="Q418" s="15">
        <f t="shared" si="136"/>
        <v>1285.0999999999999</v>
      </c>
      <c r="R418" s="15" t="str">
        <f t="shared" si="137"/>
        <v/>
      </c>
      <c r="S418" s="15">
        <f t="shared" si="138"/>
        <v>1439.15</v>
      </c>
      <c r="T418" s="18" t="str">
        <f t="shared" si="139"/>
        <v/>
      </c>
      <c r="U418" s="18">
        <f t="shared" si="140"/>
        <v>1.0905974916256629E-3</v>
      </c>
      <c r="V418" s="18" t="str">
        <f t="shared" si="141"/>
        <v/>
      </c>
      <c r="W418" s="18">
        <f t="shared" si="142"/>
        <v>1.0107036322161847E-2</v>
      </c>
      <c r="X418" s="18" t="str">
        <f t="shared" si="143"/>
        <v/>
      </c>
      <c r="Y418" s="18" t="str">
        <f t="shared" si="144"/>
        <v/>
      </c>
      <c r="Z418" s="18" t="str">
        <f t="shared" si="145"/>
        <v/>
      </c>
      <c r="AA418" s="18" t="str">
        <f t="shared" si="146"/>
        <v/>
      </c>
    </row>
    <row r="419" spans="1:27">
      <c r="A419" s="11">
        <v>42621</v>
      </c>
      <c r="B419" s="12">
        <v>1289.4000000000001</v>
      </c>
      <c r="C419" s="12">
        <v>1437.8</v>
      </c>
      <c r="D419" s="9">
        <f t="shared" si="132"/>
        <v>-4.7310813400429259E-2</v>
      </c>
      <c r="E419" s="9">
        <f t="shared" si="147"/>
        <v>-4.0913451960241591E-2</v>
      </c>
      <c r="F419" s="9">
        <f t="shared" si="148"/>
        <v>6.5707172518821039E-3</v>
      </c>
      <c r="G419" s="9">
        <f t="shared" si="149"/>
        <v>-2.6129338143506858E-2</v>
      </c>
      <c r="H419" s="9">
        <f t="shared" si="150"/>
        <v>-5.5697565776976321E-2</v>
      </c>
      <c r="I419" s="9">
        <f t="shared" si="151"/>
        <v>-0.9736169119672925</v>
      </c>
      <c r="J419" s="3">
        <f t="shared" si="152"/>
        <v>2.0594521080241623E-3</v>
      </c>
      <c r="K419" s="3">
        <f t="shared" si="152"/>
        <v>7.4624251129873261E-3</v>
      </c>
      <c r="L419" s="15" t="str">
        <f t="shared" si="153"/>
        <v/>
      </c>
      <c r="M419" s="12">
        <v>-1.3849676123726899</v>
      </c>
      <c r="N419" s="15" t="str">
        <f t="shared" si="133"/>
        <v/>
      </c>
      <c r="O419" s="15" t="str">
        <f t="shared" si="134"/>
        <v>Enter Trade</v>
      </c>
      <c r="P419" s="15" t="str">
        <f t="shared" si="135"/>
        <v/>
      </c>
      <c r="Q419" s="15">
        <f t="shared" si="136"/>
        <v>1285.0999999999999</v>
      </c>
      <c r="R419" s="15" t="str">
        <f t="shared" si="137"/>
        <v/>
      </c>
      <c r="S419" s="15">
        <f t="shared" si="138"/>
        <v>1439.15</v>
      </c>
      <c r="T419" s="18" t="str">
        <f t="shared" si="139"/>
        <v/>
      </c>
      <c r="U419" s="18">
        <f t="shared" si="140"/>
        <v>1.0905974916256629E-3</v>
      </c>
      <c r="V419" s="18" t="str">
        <f t="shared" si="141"/>
        <v/>
      </c>
      <c r="W419" s="18">
        <f t="shared" si="142"/>
        <v>1.0107036322161847E-2</v>
      </c>
      <c r="X419" s="18" t="str">
        <f t="shared" si="143"/>
        <v/>
      </c>
      <c r="Y419" s="18" t="str">
        <f t="shared" si="144"/>
        <v/>
      </c>
      <c r="Z419" s="18" t="str">
        <f t="shared" si="145"/>
        <v/>
      </c>
      <c r="AA419" s="18" t="str">
        <f t="shared" si="146"/>
        <v/>
      </c>
    </row>
    <row r="420" spans="1:27">
      <c r="A420" s="11">
        <v>42622</v>
      </c>
      <c r="B420" s="12">
        <v>1290.4000000000001</v>
      </c>
      <c r="C420" s="12">
        <v>1410.65</v>
      </c>
      <c r="D420" s="9">
        <f t="shared" si="132"/>
        <v>-3.8694918817777986E-2</v>
      </c>
      <c r="E420" s="9">
        <f t="shared" si="147"/>
        <v>-4.0538501142171279E-2</v>
      </c>
      <c r="F420" s="9">
        <f t="shared" si="148"/>
        <v>6.3550656744445991E-3</v>
      </c>
      <c r="G420" s="9">
        <f t="shared" si="149"/>
        <v>-2.6239603374670933E-2</v>
      </c>
      <c r="H420" s="9">
        <f t="shared" si="150"/>
        <v>-5.4837398909671625E-2</v>
      </c>
      <c r="I420" s="9">
        <f t="shared" si="151"/>
        <v>0.29009650235509377</v>
      </c>
      <c r="J420" s="3">
        <f t="shared" si="152"/>
        <v>7.7555452148286017E-4</v>
      </c>
      <c r="K420" s="3">
        <f t="shared" si="152"/>
        <v>-1.8883015718458664E-2</v>
      </c>
      <c r="L420" s="15" t="str">
        <f t="shared" si="153"/>
        <v>Exit Trade</v>
      </c>
      <c r="M420" s="12">
        <v>0.29009650235509377</v>
      </c>
      <c r="N420" s="15" t="str">
        <f t="shared" si="133"/>
        <v>Exit Trade</v>
      </c>
      <c r="O420" s="15" t="str">
        <f t="shared" si="134"/>
        <v>Exit Trade</v>
      </c>
      <c r="P420" s="15">
        <f t="shared" si="135"/>
        <v>1290.4000000000001</v>
      </c>
      <c r="Q420" s="15">
        <f t="shared" si="136"/>
        <v>1290.4000000000001</v>
      </c>
      <c r="R420" s="15">
        <f t="shared" si="137"/>
        <v>1410.65</v>
      </c>
      <c r="S420" s="15">
        <f t="shared" si="138"/>
        <v>1410.65</v>
      </c>
      <c r="T420" s="18">
        <f t="shared" si="139"/>
        <v>7.7555452148286017E-4</v>
      </c>
      <c r="U420" s="18">
        <f t="shared" si="140"/>
        <v>7.7555452148286017E-4</v>
      </c>
      <c r="V420" s="18">
        <f t="shared" si="141"/>
        <v>-1.8883015718458664E-2</v>
      </c>
      <c r="W420" s="18">
        <f t="shared" si="142"/>
        <v>-1.8883015718458664E-2</v>
      </c>
      <c r="X420" s="18">
        <f t="shared" si="143"/>
        <v>4.124192669831217E-3</v>
      </c>
      <c r="Y420" s="18">
        <f t="shared" si="144"/>
        <v>1.9803356147726103E-2</v>
      </c>
      <c r="Z420" s="18">
        <f t="shared" si="145"/>
        <v>2.392754881755732E-2</v>
      </c>
      <c r="AA420" s="18">
        <f t="shared" si="146"/>
        <v>1.196377440877866E-2</v>
      </c>
    </row>
    <row r="421" spans="1:27">
      <c r="A421" s="11">
        <v>42625</v>
      </c>
      <c r="B421" s="12">
        <v>1279.9000000000001</v>
      </c>
      <c r="C421" s="12">
        <v>1399.05</v>
      </c>
      <c r="D421" s="9">
        <f t="shared" si="132"/>
        <v>-3.8657196752496382E-2</v>
      </c>
      <c r="E421" s="9">
        <f t="shared" si="147"/>
        <v>-4.0146296946276257E-2</v>
      </c>
      <c r="F421" s="9">
        <f t="shared" si="148"/>
        <v>6.081157496737195E-3</v>
      </c>
      <c r="G421" s="9">
        <f t="shared" si="149"/>
        <v>-2.6463692578617568E-2</v>
      </c>
      <c r="H421" s="9">
        <f t="shared" si="150"/>
        <v>-5.3828901313934946E-2</v>
      </c>
      <c r="I421" s="9">
        <f t="shared" si="151"/>
        <v>0.24487117700517397</v>
      </c>
      <c r="J421" s="3">
        <f t="shared" si="152"/>
        <v>-8.1370117792932423E-3</v>
      </c>
      <c r="K421" s="3">
        <f t="shared" si="152"/>
        <v>-8.2231595363840334E-3</v>
      </c>
      <c r="L421" s="15" t="str">
        <f t="shared" si="153"/>
        <v>Exit Trade</v>
      </c>
      <c r="M421" s="12">
        <v>0.29009650235509377</v>
      </c>
      <c r="N421" s="15" t="str">
        <f t="shared" si="133"/>
        <v/>
      </c>
      <c r="O421" s="15" t="str">
        <f t="shared" si="134"/>
        <v>Exit Trade</v>
      </c>
      <c r="P421" s="15" t="str">
        <f t="shared" si="135"/>
        <v/>
      </c>
      <c r="Q421" s="15">
        <f t="shared" si="136"/>
        <v>1290.4000000000001</v>
      </c>
      <c r="R421" s="15" t="str">
        <f t="shared" si="137"/>
        <v/>
      </c>
      <c r="S421" s="15">
        <f t="shared" si="138"/>
        <v>1410.65</v>
      </c>
      <c r="T421" s="18" t="str">
        <f t="shared" si="139"/>
        <v/>
      </c>
      <c r="U421" s="18">
        <f t="shared" si="140"/>
        <v>7.7555452148286017E-4</v>
      </c>
      <c r="V421" s="18" t="str">
        <f t="shared" si="141"/>
        <v/>
      </c>
      <c r="W421" s="18">
        <f t="shared" si="142"/>
        <v>-1.8883015718458664E-2</v>
      </c>
      <c r="X421" s="18" t="str">
        <f t="shared" si="143"/>
        <v/>
      </c>
      <c r="Y421" s="18" t="str">
        <f t="shared" si="144"/>
        <v/>
      </c>
      <c r="Z421" s="18" t="str">
        <f t="shared" si="145"/>
        <v/>
      </c>
      <c r="AA421" s="18" t="str">
        <f t="shared" si="146"/>
        <v/>
      </c>
    </row>
    <row r="422" spans="1:27">
      <c r="A422" s="11">
        <v>42627</v>
      </c>
      <c r="B422" s="12">
        <v>1269.45</v>
      </c>
      <c r="C422" s="12">
        <v>1392.2</v>
      </c>
      <c r="D422" s="9">
        <f t="shared" si="132"/>
        <v>-4.008602949405967E-2</v>
      </c>
      <c r="E422" s="9">
        <f t="shared" si="147"/>
        <v>-4.0063931354053429E-2</v>
      </c>
      <c r="F422" s="9">
        <f t="shared" si="148"/>
        <v>6.064090038737994E-3</v>
      </c>
      <c r="G422" s="9">
        <f t="shared" si="149"/>
        <v>-2.6419728766892941E-2</v>
      </c>
      <c r="H422" s="9">
        <f t="shared" si="150"/>
        <v>-5.3708133941213917E-2</v>
      </c>
      <c r="I422" s="9">
        <f t="shared" si="151"/>
        <v>-3.6440982678482389E-3</v>
      </c>
      <c r="J422" s="3">
        <f t="shared" si="152"/>
        <v>-8.1647003672162231E-3</v>
      </c>
      <c r="K422" s="3">
        <f t="shared" si="152"/>
        <v>-4.8961795504091415E-3</v>
      </c>
      <c r="L422" s="15" t="str">
        <f t="shared" si="153"/>
        <v>Exit Trade</v>
      </c>
      <c r="M422" s="12">
        <v>0.29009650235509377</v>
      </c>
      <c r="N422" s="15" t="str">
        <f t="shared" si="133"/>
        <v/>
      </c>
      <c r="O422" s="15" t="str">
        <f t="shared" si="134"/>
        <v>Exit Trade</v>
      </c>
      <c r="P422" s="15" t="str">
        <f t="shared" si="135"/>
        <v/>
      </c>
      <c r="Q422" s="15">
        <f t="shared" si="136"/>
        <v>1290.4000000000001</v>
      </c>
      <c r="R422" s="15" t="str">
        <f t="shared" si="137"/>
        <v/>
      </c>
      <c r="S422" s="15">
        <f t="shared" si="138"/>
        <v>1410.65</v>
      </c>
      <c r="T422" s="18" t="str">
        <f t="shared" si="139"/>
        <v/>
      </c>
      <c r="U422" s="18">
        <f t="shared" si="140"/>
        <v>7.7555452148286017E-4</v>
      </c>
      <c r="V422" s="18" t="str">
        <f t="shared" si="141"/>
        <v/>
      </c>
      <c r="W422" s="18">
        <f t="shared" si="142"/>
        <v>-1.8883015718458664E-2</v>
      </c>
      <c r="X422" s="18" t="str">
        <f t="shared" si="143"/>
        <v/>
      </c>
      <c r="Y422" s="18" t="str">
        <f t="shared" si="144"/>
        <v/>
      </c>
      <c r="Z422" s="18" t="str">
        <f t="shared" si="145"/>
        <v/>
      </c>
      <c r="AA422" s="18" t="str">
        <f t="shared" si="146"/>
        <v/>
      </c>
    </row>
    <row r="423" spans="1:27">
      <c r="A423" s="11">
        <v>42628</v>
      </c>
      <c r="B423" s="12">
        <v>1279.5999999999999</v>
      </c>
      <c r="C423" s="12">
        <v>1410.05</v>
      </c>
      <c r="D423" s="9">
        <f t="shared" si="132"/>
        <v>-4.2160281483800868E-2</v>
      </c>
      <c r="E423" s="9">
        <f t="shared" si="147"/>
        <v>-4.0007438694389955E-2</v>
      </c>
      <c r="F423" s="9">
        <f t="shared" si="148"/>
        <v>6.0353805328723304E-3</v>
      </c>
      <c r="G423" s="9">
        <f t="shared" si="149"/>
        <v>-2.6427832495427211E-2</v>
      </c>
      <c r="H423" s="9">
        <f t="shared" si="150"/>
        <v>-5.3587044893352698E-2</v>
      </c>
      <c r="I423" s="9">
        <f t="shared" si="151"/>
        <v>-0.35670373685391177</v>
      </c>
      <c r="J423" s="3">
        <f t="shared" si="152"/>
        <v>7.9955886407498226E-3</v>
      </c>
      <c r="K423" s="3">
        <f t="shared" si="152"/>
        <v>1.2821433702054236E-2</v>
      </c>
      <c r="L423" s="15" t="str">
        <f t="shared" si="153"/>
        <v>Exit Trade</v>
      </c>
      <c r="M423" s="12">
        <v>0.29009650235509377</v>
      </c>
      <c r="N423" s="15" t="str">
        <f t="shared" si="133"/>
        <v/>
      </c>
      <c r="O423" s="15" t="str">
        <f t="shared" si="134"/>
        <v>Exit Trade</v>
      </c>
      <c r="P423" s="15" t="str">
        <f t="shared" si="135"/>
        <v/>
      </c>
      <c r="Q423" s="15">
        <f t="shared" si="136"/>
        <v>1290.4000000000001</v>
      </c>
      <c r="R423" s="15" t="str">
        <f t="shared" si="137"/>
        <v/>
      </c>
      <c r="S423" s="15">
        <f t="shared" si="138"/>
        <v>1410.65</v>
      </c>
      <c r="T423" s="18" t="str">
        <f t="shared" si="139"/>
        <v/>
      </c>
      <c r="U423" s="18">
        <f t="shared" si="140"/>
        <v>7.7555452148286017E-4</v>
      </c>
      <c r="V423" s="18" t="str">
        <f t="shared" si="141"/>
        <v/>
      </c>
      <c r="W423" s="18">
        <f t="shared" si="142"/>
        <v>-1.8883015718458664E-2</v>
      </c>
      <c r="X423" s="18" t="str">
        <f t="shared" si="143"/>
        <v/>
      </c>
      <c r="Y423" s="18" t="str">
        <f t="shared" si="144"/>
        <v/>
      </c>
      <c r="Z423" s="18" t="str">
        <f t="shared" si="145"/>
        <v/>
      </c>
      <c r="AA423" s="18" t="str">
        <f t="shared" si="146"/>
        <v/>
      </c>
    </row>
    <row r="424" spans="1:27">
      <c r="A424" s="11">
        <v>42629</v>
      </c>
      <c r="B424" s="12">
        <v>1297.8499999999999</v>
      </c>
      <c r="C424" s="12">
        <v>1397.35</v>
      </c>
      <c r="D424" s="9">
        <f t="shared" si="132"/>
        <v>-3.2080697814304573E-2</v>
      </c>
      <c r="E424" s="9">
        <f t="shared" si="147"/>
        <v>-3.9969291219088841E-2</v>
      </c>
      <c r="F424" s="9">
        <f t="shared" si="148"/>
        <v>6.0831550130082011E-3</v>
      </c>
      <c r="G424" s="9">
        <f t="shared" si="149"/>
        <v>-2.6282192439820391E-2</v>
      </c>
      <c r="H424" s="9">
        <f t="shared" si="150"/>
        <v>-5.3656389998357291E-2</v>
      </c>
      <c r="I424" s="9">
        <f t="shared" si="151"/>
        <v>1.2967930930438765</v>
      </c>
      <c r="J424" s="3">
        <f t="shared" si="152"/>
        <v>1.4262269459206002E-2</v>
      </c>
      <c r="K424" s="3">
        <f t="shared" si="152"/>
        <v>-9.006772809474874E-3</v>
      </c>
      <c r="L424" s="15" t="str">
        <f t="shared" si="153"/>
        <v>Enter Trade</v>
      </c>
      <c r="M424" s="12">
        <v>1.2967930930438765</v>
      </c>
      <c r="N424" s="15" t="str">
        <f t="shared" si="133"/>
        <v>Enter Trade</v>
      </c>
      <c r="O424" s="15" t="str">
        <f t="shared" si="134"/>
        <v>Enter Trade</v>
      </c>
      <c r="P424" s="15">
        <f t="shared" si="135"/>
        <v>1297.8499999999999</v>
      </c>
      <c r="Q424" s="15">
        <f t="shared" si="136"/>
        <v>1297.8499999999999</v>
      </c>
      <c r="R424" s="15">
        <f t="shared" si="137"/>
        <v>1397.35</v>
      </c>
      <c r="S424" s="15">
        <f t="shared" si="138"/>
        <v>1397.35</v>
      </c>
      <c r="T424" s="18">
        <f t="shared" si="139"/>
        <v>1.4262269459206002E-2</v>
      </c>
      <c r="U424" s="18">
        <f t="shared" si="140"/>
        <v>1.4262269459206002E-2</v>
      </c>
      <c r="V424" s="18">
        <f t="shared" si="141"/>
        <v>-9.006772809474874E-3</v>
      </c>
      <c r="W424" s="18">
        <f t="shared" si="142"/>
        <v>-9.006772809474874E-3</v>
      </c>
      <c r="X424" s="18" t="str">
        <f t="shared" si="143"/>
        <v/>
      </c>
      <c r="Y424" s="18" t="str">
        <f t="shared" si="144"/>
        <v/>
      </c>
      <c r="Z424" s="18" t="str">
        <f t="shared" si="145"/>
        <v/>
      </c>
      <c r="AA424" s="18" t="str">
        <f t="shared" si="146"/>
        <v/>
      </c>
    </row>
    <row r="425" spans="1:27">
      <c r="A425" s="11">
        <v>42632</v>
      </c>
      <c r="B425" s="12">
        <v>1290.1500000000001</v>
      </c>
      <c r="C425" s="12">
        <v>1392.8</v>
      </c>
      <c r="D425" s="9">
        <f t="shared" si="132"/>
        <v>-3.3248551387446548E-2</v>
      </c>
      <c r="E425" s="9">
        <f t="shared" si="147"/>
        <v>-4.0118106730952473E-2</v>
      </c>
      <c r="F425" s="9">
        <f t="shared" si="148"/>
        <v>5.8502390742665627E-3</v>
      </c>
      <c r="G425" s="9">
        <f t="shared" si="149"/>
        <v>-2.6955068813852706E-2</v>
      </c>
      <c r="H425" s="9">
        <f t="shared" si="150"/>
        <v>-5.3281144648052239E-2</v>
      </c>
      <c r="I425" s="9">
        <f t="shared" si="151"/>
        <v>1.174234976776082</v>
      </c>
      <c r="J425" s="3">
        <f t="shared" si="152"/>
        <v>-5.9328890087450925E-3</v>
      </c>
      <c r="K425" s="3">
        <f t="shared" si="152"/>
        <v>-3.2561634522488675E-3</v>
      </c>
      <c r="L425" s="15" t="str">
        <f t="shared" si="153"/>
        <v/>
      </c>
      <c r="M425" s="12">
        <v>1.2967930930438765</v>
      </c>
      <c r="N425" s="15" t="str">
        <f t="shared" si="133"/>
        <v/>
      </c>
      <c r="O425" s="15" t="str">
        <f t="shared" si="134"/>
        <v>Enter Trade</v>
      </c>
      <c r="P425" s="15" t="str">
        <f t="shared" si="135"/>
        <v/>
      </c>
      <c r="Q425" s="15">
        <f t="shared" si="136"/>
        <v>1297.8499999999999</v>
      </c>
      <c r="R425" s="15" t="str">
        <f t="shared" si="137"/>
        <v/>
      </c>
      <c r="S425" s="15">
        <f t="shared" si="138"/>
        <v>1397.35</v>
      </c>
      <c r="T425" s="18" t="str">
        <f t="shared" si="139"/>
        <v/>
      </c>
      <c r="U425" s="18">
        <f t="shared" si="140"/>
        <v>1.4262269459206002E-2</v>
      </c>
      <c r="V425" s="18" t="str">
        <f t="shared" si="141"/>
        <v/>
      </c>
      <c r="W425" s="18">
        <f t="shared" si="142"/>
        <v>-9.006772809474874E-3</v>
      </c>
      <c r="X425" s="18" t="str">
        <f t="shared" si="143"/>
        <v/>
      </c>
      <c r="Y425" s="18" t="str">
        <f t="shared" si="144"/>
        <v/>
      </c>
      <c r="Z425" s="18" t="str">
        <f t="shared" si="145"/>
        <v/>
      </c>
      <c r="AA425" s="18" t="str">
        <f t="shared" si="146"/>
        <v/>
      </c>
    </row>
    <row r="426" spans="1:27">
      <c r="A426" s="11">
        <v>42633</v>
      </c>
      <c r="B426" s="12">
        <v>1288.45</v>
      </c>
      <c r="C426" s="12">
        <v>1393.1</v>
      </c>
      <c r="D426" s="9">
        <f t="shared" si="132"/>
        <v>-3.3914722379679775E-2</v>
      </c>
      <c r="E426" s="9">
        <f t="shared" si="147"/>
        <v>-4.0353547525310708E-2</v>
      </c>
      <c r="F426" s="9">
        <f t="shared" si="148"/>
        <v>5.4245601546819202E-3</v>
      </c>
      <c r="G426" s="9">
        <f t="shared" si="149"/>
        <v>-2.8148287177276389E-2</v>
      </c>
      <c r="H426" s="9">
        <f t="shared" si="150"/>
        <v>-5.2558807873345027E-2</v>
      </c>
      <c r="I426" s="9">
        <f t="shared" si="151"/>
        <v>1.1869764482330616</v>
      </c>
      <c r="J426" s="3">
        <f t="shared" si="152"/>
        <v>-1.3176762391970277E-3</v>
      </c>
      <c r="K426" s="3">
        <f t="shared" si="152"/>
        <v>2.1539345203902538E-4</v>
      </c>
      <c r="L426" s="15" t="str">
        <f t="shared" si="153"/>
        <v/>
      </c>
      <c r="M426" s="12">
        <v>1.2967930930438765</v>
      </c>
      <c r="N426" s="15" t="str">
        <f t="shared" si="133"/>
        <v/>
      </c>
      <c r="O426" s="15" t="str">
        <f t="shared" si="134"/>
        <v>Enter Trade</v>
      </c>
      <c r="P426" s="15" t="str">
        <f t="shared" si="135"/>
        <v/>
      </c>
      <c r="Q426" s="15">
        <f t="shared" si="136"/>
        <v>1297.8499999999999</v>
      </c>
      <c r="R426" s="15" t="str">
        <f t="shared" si="137"/>
        <v/>
      </c>
      <c r="S426" s="15">
        <f t="shared" si="138"/>
        <v>1397.35</v>
      </c>
      <c r="T426" s="18" t="str">
        <f t="shared" si="139"/>
        <v/>
      </c>
      <c r="U426" s="18">
        <f t="shared" si="140"/>
        <v>1.4262269459206002E-2</v>
      </c>
      <c r="V426" s="18" t="str">
        <f t="shared" si="141"/>
        <v/>
      </c>
      <c r="W426" s="18">
        <f t="shared" si="142"/>
        <v>-9.006772809474874E-3</v>
      </c>
      <c r="X426" s="18" t="str">
        <f t="shared" si="143"/>
        <v/>
      </c>
      <c r="Y426" s="18" t="str">
        <f t="shared" si="144"/>
        <v/>
      </c>
      <c r="Z426" s="18" t="str">
        <f t="shared" si="145"/>
        <v/>
      </c>
      <c r="AA426" s="18" t="str">
        <f t="shared" si="146"/>
        <v/>
      </c>
    </row>
    <row r="427" spans="1:27">
      <c r="A427" s="11">
        <v>42634</v>
      </c>
      <c r="B427" s="12">
        <v>1293</v>
      </c>
      <c r="C427" s="12">
        <v>1392.35</v>
      </c>
      <c r="D427" s="9">
        <f t="shared" si="132"/>
        <v>-3.2149894275102966E-2</v>
      </c>
      <c r="E427" s="9">
        <f t="shared" si="147"/>
        <v>-4.0387360059562574E-2</v>
      </c>
      <c r="F427" s="9">
        <f t="shared" si="148"/>
        <v>5.3679871574081875E-3</v>
      </c>
      <c r="G427" s="9">
        <f t="shared" si="149"/>
        <v>-2.8309388955394151E-2</v>
      </c>
      <c r="H427" s="9">
        <f t="shared" si="150"/>
        <v>-5.2465331163730998E-2</v>
      </c>
      <c r="I427" s="9">
        <f t="shared" si="151"/>
        <v>1.5345539292305022</v>
      </c>
      <c r="J427" s="3">
        <f t="shared" si="152"/>
        <v>3.5313749078349603E-3</v>
      </c>
      <c r="K427" s="3">
        <f t="shared" si="152"/>
        <v>-5.3836766922690403E-4</v>
      </c>
      <c r="L427" s="15" t="str">
        <f t="shared" si="153"/>
        <v>Enter Trade</v>
      </c>
      <c r="M427" s="12">
        <v>1.2967930930438765</v>
      </c>
      <c r="N427" s="15" t="str">
        <f t="shared" si="133"/>
        <v/>
      </c>
      <c r="O427" s="15" t="str">
        <f t="shared" si="134"/>
        <v>Enter Trade</v>
      </c>
      <c r="P427" s="15" t="str">
        <f t="shared" si="135"/>
        <v/>
      </c>
      <c r="Q427" s="15">
        <f t="shared" si="136"/>
        <v>1297.8499999999999</v>
      </c>
      <c r="R427" s="15" t="str">
        <f t="shared" si="137"/>
        <v/>
      </c>
      <c r="S427" s="15">
        <f t="shared" si="138"/>
        <v>1397.35</v>
      </c>
      <c r="T427" s="18" t="str">
        <f t="shared" si="139"/>
        <v/>
      </c>
      <c r="U427" s="18">
        <f t="shared" si="140"/>
        <v>1.4262269459206002E-2</v>
      </c>
      <c r="V427" s="18" t="str">
        <f t="shared" si="141"/>
        <v/>
      </c>
      <c r="W427" s="18">
        <f t="shared" si="142"/>
        <v>-9.006772809474874E-3</v>
      </c>
      <c r="X427" s="18" t="str">
        <f t="shared" si="143"/>
        <v/>
      </c>
      <c r="Y427" s="18" t="str">
        <f t="shared" si="144"/>
        <v/>
      </c>
      <c r="Z427" s="18" t="str">
        <f t="shared" si="145"/>
        <v/>
      </c>
      <c r="AA427" s="18" t="str">
        <f t="shared" si="146"/>
        <v/>
      </c>
    </row>
    <row r="428" spans="1:27">
      <c r="A428" s="11">
        <v>42635</v>
      </c>
      <c r="B428" s="12">
        <v>1306.9000000000001</v>
      </c>
      <c r="C428" s="12">
        <v>1413.25</v>
      </c>
      <c r="D428" s="9">
        <f t="shared" si="132"/>
        <v>-3.3976636168821135E-2</v>
      </c>
      <c r="E428" s="9">
        <f t="shared" si="147"/>
        <v>-4.0215233297128776E-2</v>
      </c>
      <c r="F428" s="9">
        <f t="shared" si="148"/>
        <v>5.4907352615152834E-3</v>
      </c>
      <c r="G428" s="9">
        <f t="shared" si="149"/>
        <v>-2.7861078958719386E-2</v>
      </c>
      <c r="H428" s="9">
        <f t="shared" si="150"/>
        <v>-5.2569387635538166E-2</v>
      </c>
      <c r="I428" s="9">
        <f t="shared" si="151"/>
        <v>1.1362043207644961</v>
      </c>
      <c r="J428" s="3">
        <f t="shared" si="152"/>
        <v>1.0750193348801307E-2</v>
      </c>
      <c r="K428" s="3">
        <f t="shared" si="152"/>
        <v>1.5010593600747005E-2</v>
      </c>
      <c r="L428" s="15" t="str">
        <f t="shared" si="153"/>
        <v/>
      </c>
      <c r="M428" s="12">
        <v>1.2967930930438765</v>
      </c>
      <c r="N428" s="15" t="str">
        <f t="shared" si="133"/>
        <v/>
      </c>
      <c r="O428" s="15" t="str">
        <f t="shared" si="134"/>
        <v>Enter Trade</v>
      </c>
      <c r="P428" s="15" t="str">
        <f t="shared" si="135"/>
        <v/>
      </c>
      <c r="Q428" s="15">
        <f t="shared" si="136"/>
        <v>1297.8499999999999</v>
      </c>
      <c r="R428" s="15" t="str">
        <f t="shared" si="137"/>
        <v/>
      </c>
      <c r="S428" s="15">
        <f t="shared" si="138"/>
        <v>1397.35</v>
      </c>
      <c r="T428" s="18" t="str">
        <f t="shared" si="139"/>
        <v/>
      </c>
      <c r="U428" s="18">
        <f t="shared" si="140"/>
        <v>1.4262269459206002E-2</v>
      </c>
      <c r="V428" s="18" t="str">
        <f t="shared" si="141"/>
        <v/>
      </c>
      <c r="W428" s="18">
        <f t="shared" si="142"/>
        <v>-9.006772809474874E-3</v>
      </c>
      <c r="X428" s="18" t="str">
        <f t="shared" si="143"/>
        <v/>
      </c>
      <c r="Y428" s="18" t="str">
        <f t="shared" si="144"/>
        <v/>
      </c>
      <c r="Z428" s="18" t="str">
        <f t="shared" si="145"/>
        <v/>
      </c>
      <c r="AA428" s="18" t="str">
        <f t="shared" si="146"/>
        <v/>
      </c>
    </row>
    <row r="429" spans="1:27">
      <c r="A429" s="11">
        <v>42636</v>
      </c>
      <c r="B429" s="12">
        <v>1312.7</v>
      </c>
      <c r="C429" s="12">
        <v>1425.1</v>
      </c>
      <c r="D429" s="9">
        <f t="shared" si="132"/>
        <v>-3.5679854837841217E-2</v>
      </c>
      <c r="E429" s="9">
        <f t="shared" si="147"/>
        <v>-4.0333231442125819E-2</v>
      </c>
      <c r="F429" s="9">
        <f t="shared" si="148"/>
        <v>5.3473749605051765E-3</v>
      </c>
      <c r="G429" s="9">
        <f t="shared" si="149"/>
        <v>-2.8301637780989174E-2</v>
      </c>
      <c r="H429" s="9">
        <f t="shared" si="150"/>
        <v>-5.2364825103262465E-2</v>
      </c>
      <c r="I429" s="9">
        <f t="shared" si="151"/>
        <v>0.87021700154817438</v>
      </c>
      <c r="J429" s="3">
        <f t="shared" si="152"/>
        <v>4.4379830132373968E-3</v>
      </c>
      <c r="K429" s="3">
        <f t="shared" si="152"/>
        <v>8.3849283566247365E-3</v>
      </c>
      <c r="L429" s="15" t="str">
        <f t="shared" si="153"/>
        <v/>
      </c>
      <c r="M429" s="12">
        <v>1.2967930930438765</v>
      </c>
      <c r="N429" s="15" t="str">
        <f t="shared" si="133"/>
        <v/>
      </c>
      <c r="O429" s="15" t="str">
        <f t="shared" si="134"/>
        <v>Enter Trade</v>
      </c>
      <c r="P429" s="15" t="str">
        <f t="shared" si="135"/>
        <v/>
      </c>
      <c r="Q429" s="15">
        <f t="shared" si="136"/>
        <v>1297.8499999999999</v>
      </c>
      <c r="R429" s="15" t="str">
        <f t="shared" si="137"/>
        <v/>
      </c>
      <c r="S429" s="15">
        <f t="shared" si="138"/>
        <v>1397.35</v>
      </c>
      <c r="T429" s="18" t="str">
        <f t="shared" si="139"/>
        <v/>
      </c>
      <c r="U429" s="18">
        <f t="shared" si="140"/>
        <v>1.4262269459206002E-2</v>
      </c>
      <c r="V429" s="18" t="str">
        <f t="shared" si="141"/>
        <v/>
      </c>
      <c r="W429" s="18">
        <f t="shared" si="142"/>
        <v>-9.006772809474874E-3</v>
      </c>
      <c r="X429" s="18" t="str">
        <f t="shared" si="143"/>
        <v/>
      </c>
      <c r="Y429" s="18" t="str">
        <f t="shared" si="144"/>
        <v/>
      </c>
      <c r="Z429" s="18" t="str">
        <f t="shared" si="145"/>
        <v/>
      </c>
      <c r="AA429" s="18" t="str">
        <f t="shared" si="146"/>
        <v/>
      </c>
    </row>
    <row r="430" spans="1:27">
      <c r="A430" s="11">
        <v>42639</v>
      </c>
      <c r="B430" s="12">
        <v>1296.1500000000001</v>
      </c>
      <c r="C430" s="12">
        <v>1412.45</v>
      </c>
      <c r="D430" s="9">
        <f t="shared" si="132"/>
        <v>-3.7317818772432898E-2</v>
      </c>
      <c r="E430" s="9">
        <f t="shared" si="147"/>
        <v>-4.0331459994356424E-2</v>
      </c>
      <c r="F430" s="9">
        <f t="shared" si="148"/>
        <v>5.3483988273528432E-3</v>
      </c>
      <c r="G430" s="9">
        <f t="shared" si="149"/>
        <v>-2.8297562632812526E-2</v>
      </c>
      <c r="H430" s="9">
        <f t="shared" si="150"/>
        <v>-5.2365357355900324E-2</v>
      </c>
      <c r="I430" s="9">
        <f t="shared" si="151"/>
        <v>0.56346606137730915</v>
      </c>
      <c r="J430" s="3">
        <f t="shared" si="152"/>
        <v>-1.260760265102457E-2</v>
      </c>
      <c r="K430" s="3">
        <f t="shared" si="152"/>
        <v>-8.8765700652584829E-3</v>
      </c>
      <c r="L430" s="15" t="str">
        <f t="shared" si="153"/>
        <v/>
      </c>
      <c r="M430" s="12">
        <v>1.2967930930438765</v>
      </c>
      <c r="N430" s="15" t="str">
        <f t="shared" si="133"/>
        <v/>
      </c>
      <c r="O430" s="15" t="str">
        <f t="shared" si="134"/>
        <v>Enter Trade</v>
      </c>
      <c r="P430" s="15" t="str">
        <f t="shared" si="135"/>
        <v/>
      </c>
      <c r="Q430" s="15">
        <f t="shared" si="136"/>
        <v>1297.8499999999999</v>
      </c>
      <c r="R430" s="15" t="str">
        <f t="shared" si="137"/>
        <v/>
      </c>
      <c r="S430" s="15">
        <f t="shared" si="138"/>
        <v>1397.35</v>
      </c>
      <c r="T430" s="18" t="str">
        <f t="shared" si="139"/>
        <v/>
      </c>
      <c r="U430" s="18">
        <f t="shared" si="140"/>
        <v>1.4262269459206002E-2</v>
      </c>
      <c r="V430" s="18" t="str">
        <f t="shared" si="141"/>
        <v/>
      </c>
      <c r="W430" s="18">
        <f t="shared" si="142"/>
        <v>-9.006772809474874E-3</v>
      </c>
      <c r="X430" s="18" t="str">
        <f t="shared" si="143"/>
        <v/>
      </c>
      <c r="Y430" s="18" t="str">
        <f t="shared" si="144"/>
        <v/>
      </c>
      <c r="Z430" s="18" t="str">
        <f t="shared" si="145"/>
        <v/>
      </c>
      <c r="AA430" s="18" t="str">
        <f t="shared" si="146"/>
        <v/>
      </c>
    </row>
    <row r="431" spans="1:27">
      <c r="A431" s="11">
        <v>42640</v>
      </c>
      <c r="B431" s="12">
        <v>1298.05</v>
      </c>
      <c r="C431" s="12">
        <v>1418.9</v>
      </c>
      <c r="D431" s="9">
        <f t="shared" si="132"/>
        <v>-3.8660367193707426E-2</v>
      </c>
      <c r="E431" s="9">
        <f t="shared" si="147"/>
        <v>-4.026853640712607E-2</v>
      </c>
      <c r="F431" s="9">
        <f t="shared" si="148"/>
        <v>5.3568601788969612E-3</v>
      </c>
      <c r="G431" s="9">
        <f t="shared" si="149"/>
        <v>-2.8215601004607908E-2</v>
      </c>
      <c r="H431" s="9">
        <f t="shared" si="150"/>
        <v>-5.2321471809644235E-2</v>
      </c>
      <c r="I431" s="9">
        <f t="shared" si="151"/>
        <v>0.30020742743182516</v>
      </c>
      <c r="J431" s="3">
        <f t="shared" si="152"/>
        <v>1.465879720711232E-3</v>
      </c>
      <c r="K431" s="3">
        <f t="shared" si="152"/>
        <v>4.5665333286134344E-3</v>
      </c>
      <c r="L431" s="15" t="str">
        <f t="shared" si="153"/>
        <v>Exit Trade</v>
      </c>
      <c r="M431" s="12">
        <v>0.30020742743182516</v>
      </c>
      <c r="N431" s="15" t="str">
        <f t="shared" si="133"/>
        <v>Exit Trade</v>
      </c>
      <c r="O431" s="15" t="str">
        <f t="shared" si="134"/>
        <v>Exit Trade</v>
      </c>
      <c r="P431" s="15">
        <f t="shared" si="135"/>
        <v>1298.05</v>
      </c>
      <c r="Q431" s="15">
        <f t="shared" si="136"/>
        <v>1298.05</v>
      </c>
      <c r="R431" s="15">
        <f t="shared" si="137"/>
        <v>1418.9</v>
      </c>
      <c r="S431" s="15">
        <f t="shared" si="138"/>
        <v>1418.9</v>
      </c>
      <c r="T431" s="18">
        <f t="shared" si="139"/>
        <v>1.465879720711232E-3</v>
      </c>
      <c r="U431" s="18">
        <f t="shared" si="140"/>
        <v>1.465879720711232E-3</v>
      </c>
      <c r="V431" s="18">
        <f t="shared" si="141"/>
        <v>4.5665333286134344E-3</v>
      </c>
      <c r="W431" s="18">
        <f t="shared" si="142"/>
        <v>4.5665333286134344E-3</v>
      </c>
      <c r="X431" s="18">
        <f t="shared" si="143"/>
        <v>-1.5410101321422509E-4</v>
      </c>
      <c r="Y431" s="18">
        <f t="shared" si="144"/>
        <v>1.5422048878233952E-2</v>
      </c>
      <c r="Z431" s="18">
        <f t="shared" si="145"/>
        <v>1.5267947865019726E-2</v>
      </c>
      <c r="AA431" s="18">
        <f t="shared" si="146"/>
        <v>7.6339739325098632E-3</v>
      </c>
    </row>
    <row r="432" spans="1:27">
      <c r="A432" s="11">
        <v>42641</v>
      </c>
      <c r="B432" s="12">
        <v>1295.25</v>
      </c>
      <c r="C432" s="12">
        <v>1423.55</v>
      </c>
      <c r="D432" s="9">
        <f t="shared" si="132"/>
        <v>-4.1019124716117572E-2</v>
      </c>
      <c r="E432" s="9">
        <f t="shared" si="147"/>
        <v>-3.9932196570563801E-2</v>
      </c>
      <c r="F432" s="9">
        <f t="shared" si="148"/>
        <v>4.9543768239544671E-3</v>
      </c>
      <c r="G432" s="9">
        <f t="shared" si="149"/>
        <v>-2.8784848716666249E-2</v>
      </c>
      <c r="H432" s="9">
        <f t="shared" si="150"/>
        <v>-5.1079544424461353E-2</v>
      </c>
      <c r="I432" s="9">
        <f t="shared" si="151"/>
        <v>-0.21938745964950862</v>
      </c>
      <c r="J432" s="3">
        <f t="shared" si="152"/>
        <v>-2.1570817765108855E-3</v>
      </c>
      <c r="K432" s="3">
        <f t="shared" si="152"/>
        <v>3.2771865529634668E-3</v>
      </c>
      <c r="L432" s="15" t="str">
        <f t="shared" si="153"/>
        <v>Exit Trade</v>
      </c>
      <c r="M432" s="12">
        <v>0.30020742743182516</v>
      </c>
      <c r="N432" s="15" t="str">
        <f t="shared" si="133"/>
        <v/>
      </c>
      <c r="O432" s="15" t="str">
        <f t="shared" si="134"/>
        <v>Exit Trade</v>
      </c>
      <c r="P432" s="15" t="str">
        <f t="shared" si="135"/>
        <v/>
      </c>
      <c r="Q432" s="15">
        <f t="shared" si="136"/>
        <v>1298.05</v>
      </c>
      <c r="R432" s="15" t="str">
        <f t="shared" si="137"/>
        <v/>
      </c>
      <c r="S432" s="15">
        <f t="shared" si="138"/>
        <v>1418.9</v>
      </c>
      <c r="T432" s="18" t="str">
        <f t="shared" si="139"/>
        <v/>
      </c>
      <c r="U432" s="18">
        <f t="shared" si="140"/>
        <v>1.465879720711232E-3</v>
      </c>
      <c r="V432" s="18" t="str">
        <f t="shared" si="141"/>
        <v/>
      </c>
      <c r="W432" s="18">
        <f t="shared" si="142"/>
        <v>4.5665333286134344E-3</v>
      </c>
      <c r="X432" s="18" t="str">
        <f t="shared" si="143"/>
        <v/>
      </c>
      <c r="Y432" s="18" t="str">
        <f t="shared" si="144"/>
        <v/>
      </c>
      <c r="Z432" s="18" t="str">
        <f t="shared" si="145"/>
        <v/>
      </c>
      <c r="AA432" s="18" t="str">
        <f t="shared" si="146"/>
        <v/>
      </c>
    </row>
    <row r="433" spans="1:27">
      <c r="A433" s="11">
        <v>42642</v>
      </c>
      <c r="B433" s="12">
        <v>1277.5</v>
      </c>
      <c r="C433" s="12">
        <v>1401.4</v>
      </c>
      <c r="D433" s="9">
        <f t="shared" si="132"/>
        <v>-4.0201204350806354E-2</v>
      </c>
      <c r="E433" s="9">
        <f t="shared" si="147"/>
        <v>-3.9801406962910492E-2</v>
      </c>
      <c r="F433" s="9">
        <f t="shared" si="148"/>
        <v>4.8912664230243786E-3</v>
      </c>
      <c r="G433" s="9">
        <f t="shared" si="149"/>
        <v>-2.879605751110564E-2</v>
      </c>
      <c r="H433" s="9">
        <f t="shared" si="150"/>
        <v>-5.080675641471534E-2</v>
      </c>
      <c r="I433" s="9">
        <f t="shared" si="151"/>
        <v>-8.1736988607678016E-2</v>
      </c>
      <c r="J433" s="3">
        <f t="shared" si="152"/>
        <v>-1.3703918162516888E-2</v>
      </c>
      <c r="K433" s="3">
        <f t="shared" si="152"/>
        <v>-1.555969231849943E-2</v>
      </c>
      <c r="L433" s="15" t="str">
        <f t="shared" si="153"/>
        <v>Exit Trade</v>
      </c>
      <c r="M433" s="12">
        <v>0.30020742743182516</v>
      </c>
      <c r="N433" s="15" t="str">
        <f t="shared" si="133"/>
        <v/>
      </c>
      <c r="O433" s="15" t="str">
        <f t="shared" si="134"/>
        <v>Exit Trade</v>
      </c>
      <c r="P433" s="15" t="str">
        <f t="shared" si="135"/>
        <v/>
      </c>
      <c r="Q433" s="15">
        <f t="shared" si="136"/>
        <v>1298.05</v>
      </c>
      <c r="R433" s="15" t="str">
        <f t="shared" si="137"/>
        <v/>
      </c>
      <c r="S433" s="15">
        <f t="shared" si="138"/>
        <v>1418.9</v>
      </c>
      <c r="T433" s="18" t="str">
        <f t="shared" si="139"/>
        <v/>
      </c>
      <c r="U433" s="18">
        <f t="shared" si="140"/>
        <v>1.465879720711232E-3</v>
      </c>
      <c r="V433" s="18" t="str">
        <f t="shared" si="141"/>
        <v/>
      </c>
      <c r="W433" s="18">
        <f t="shared" si="142"/>
        <v>4.5665333286134344E-3</v>
      </c>
      <c r="X433" s="18" t="str">
        <f t="shared" si="143"/>
        <v/>
      </c>
      <c r="Y433" s="18" t="str">
        <f t="shared" si="144"/>
        <v/>
      </c>
      <c r="Z433" s="18" t="str">
        <f t="shared" si="145"/>
        <v/>
      </c>
      <c r="AA433" s="18" t="str">
        <f t="shared" si="146"/>
        <v/>
      </c>
    </row>
    <row r="434" spans="1:27">
      <c r="A434" s="11">
        <v>42643</v>
      </c>
      <c r="B434" s="12">
        <v>1272.8499999999999</v>
      </c>
      <c r="C434" s="12">
        <v>1393.45</v>
      </c>
      <c r="D434" s="9">
        <f t="shared" si="132"/>
        <v>-3.9314163006045268E-2</v>
      </c>
      <c r="E434" s="9">
        <f t="shared" si="147"/>
        <v>-3.9641713967023165E-2</v>
      </c>
      <c r="F434" s="9">
        <f t="shared" si="148"/>
        <v>4.8236556927048809E-3</v>
      </c>
      <c r="G434" s="9">
        <f t="shared" si="149"/>
        <v>-2.8788488658437181E-2</v>
      </c>
      <c r="H434" s="9">
        <f t="shared" si="150"/>
        <v>-5.0494939275609149E-2</v>
      </c>
      <c r="I434" s="9">
        <f t="shared" si="151"/>
        <v>6.7905128774691223E-2</v>
      </c>
      <c r="J434" s="3">
        <f t="shared" si="152"/>
        <v>-3.6399217221135742E-3</v>
      </c>
      <c r="K434" s="3">
        <f t="shared" si="152"/>
        <v>-5.6728985300414196E-3</v>
      </c>
      <c r="L434" s="15" t="str">
        <f t="shared" si="153"/>
        <v>Exit Trade</v>
      </c>
      <c r="M434" s="12">
        <v>0.30020742743182516</v>
      </c>
      <c r="N434" s="15" t="str">
        <f t="shared" si="133"/>
        <v/>
      </c>
      <c r="O434" s="15" t="str">
        <f t="shared" si="134"/>
        <v>Exit Trade</v>
      </c>
      <c r="P434" s="15" t="str">
        <f t="shared" si="135"/>
        <v/>
      </c>
      <c r="Q434" s="15">
        <f t="shared" si="136"/>
        <v>1298.05</v>
      </c>
      <c r="R434" s="15" t="str">
        <f t="shared" si="137"/>
        <v/>
      </c>
      <c r="S434" s="15">
        <f t="shared" si="138"/>
        <v>1418.9</v>
      </c>
      <c r="T434" s="18" t="str">
        <f t="shared" si="139"/>
        <v/>
      </c>
      <c r="U434" s="18">
        <f t="shared" si="140"/>
        <v>1.465879720711232E-3</v>
      </c>
      <c r="V434" s="18" t="str">
        <f t="shared" si="141"/>
        <v/>
      </c>
      <c r="W434" s="18">
        <f t="shared" si="142"/>
        <v>4.5665333286134344E-3</v>
      </c>
      <c r="X434" s="18" t="str">
        <f t="shared" si="143"/>
        <v/>
      </c>
      <c r="Y434" s="18" t="str">
        <f t="shared" si="144"/>
        <v/>
      </c>
      <c r="Z434" s="18" t="str">
        <f t="shared" si="145"/>
        <v/>
      </c>
      <c r="AA434" s="18" t="str">
        <f t="shared" si="146"/>
        <v/>
      </c>
    </row>
    <row r="435" spans="1:27">
      <c r="A435" s="11">
        <v>42646</v>
      </c>
      <c r="B435" s="12">
        <v>1287.2</v>
      </c>
      <c r="C435" s="12">
        <v>1425.5</v>
      </c>
      <c r="D435" s="9">
        <f t="shared" si="132"/>
        <v>-4.4321190554505618E-2</v>
      </c>
      <c r="E435" s="9">
        <f t="shared" si="147"/>
        <v>-3.9775626586957914E-2</v>
      </c>
      <c r="F435" s="9">
        <f t="shared" si="148"/>
        <v>4.8978641464066091E-3</v>
      </c>
      <c r="G435" s="9">
        <f t="shared" si="149"/>
        <v>-2.8755432257543043E-2</v>
      </c>
      <c r="H435" s="9">
        <f t="shared" si="150"/>
        <v>-5.0795820916372789E-2</v>
      </c>
      <c r="I435" s="9">
        <f t="shared" si="151"/>
        <v>-0.92807065113935938</v>
      </c>
      <c r="J435" s="3">
        <f t="shared" si="152"/>
        <v>1.1273912872687385E-2</v>
      </c>
      <c r="K435" s="3">
        <f t="shared" si="152"/>
        <v>2.3000466468118666E-2</v>
      </c>
      <c r="L435" s="15" t="str">
        <f t="shared" si="153"/>
        <v/>
      </c>
      <c r="M435" s="12">
        <v>0.30020742743182516</v>
      </c>
      <c r="N435" s="15" t="str">
        <f t="shared" si="133"/>
        <v/>
      </c>
      <c r="O435" s="15" t="str">
        <f t="shared" si="134"/>
        <v>Exit Trade</v>
      </c>
      <c r="P435" s="15" t="str">
        <f t="shared" si="135"/>
        <v/>
      </c>
      <c r="Q435" s="15">
        <f t="shared" si="136"/>
        <v>1298.05</v>
      </c>
      <c r="R435" s="15" t="str">
        <f t="shared" si="137"/>
        <v/>
      </c>
      <c r="S435" s="15">
        <f t="shared" si="138"/>
        <v>1418.9</v>
      </c>
      <c r="T435" s="18" t="str">
        <f t="shared" si="139"/>
        <v/>
      </c>
      <c r="U435" s="18">
        <f t="shared" si="140"/>
        <v>1.465879720711232E-3</v>
      </c>
      <c r="V435" s="18" t="str">
        <f t="shared" si="141"/>
        <v/>
      </c>
      <c r="W435" s="18">
        <f t="shared" si="142"/>
        <v>4.5665333286134344E-3</v>
      </c>
      <c r="X435" s="18" t="str">
        <f t="shared" si="143"/>
        <v/>
      </c>
      <c r="Y435" s="18" t="str">
        <f t="shared" si="144"/>
        <v/>
      </c>
      <c r="Z435" s="18" t="str">
        <f t="shared" si="145"/>
        <v/>
      </c>
      <c r="AA435" s="18" t="str">
        <f t="shared" si="146"/>
        <v/>
      </c>
    </row>
    <row r="436" spans="1:27">
      <c r="A436" s="11">
        <v>42647</v>
      </c>
      <c r="B436" s="12">
        <v>1289.55</v>
      </c>
      <c r="C436" s="12">
        <v>1432.4</v>
      </c>
      <c r="D436" s="9">
        <f t="shared" si="132"/>
        <v>-4.5626126545928535E-2</v>
      </c>
      <c r="E436" s="9">
        <f t="shared" si="147"/>
        <v>-3.9942195994974776E-2</v>
      </c>
      <c r="F436" s="9">
        <f t="shared" si="148"/>
        <v>5.0115411272730146E-3</v>
      </c>
      <c r="G436" s="9">
        <f t="shared" si="149"/>
        <v>-2.8666228458610492E-2</v>
      </c>
      <c r="H436" s="9">
        <f t="shared" si="150"/>
        <v>-5.121816353133906E-2</v>
      </c>
      <c r="I436" s="9">
        <f t="shared" si="151"/>
        <v>-1.1341681942948791</v>
      </c>
      <c r="J436" s="3">
        <f t="shared" si="152"/>
        <v>1.8256681168426889E-3</v>
      </c>
      <c r="K436" s="3">
        <f t="shared" si="152"/>
        <v>4.8404068747808426E-3</v>
      </c>
      <c r="L436" s="15" t="str">
        <f t="shared" si="153"/>
        <v/>
      </c>
      <c r="M436" s="12">
        <v>0.30020742743182516</v>
      </c>
      <c r="N436" s="15" t="str">
        <f t="shared" si="133"/>
        <v/>
      </c>
      <c r="O436" s="15" t="str">
        <f t="shared" si="134"/>
        <v>Exit Trade</v>
      </c>
      <c r="P436" s="15" t="str">
        <f t="shared" si="135"/>
        <v/>
      </c>
      <c r="Q436" s="15">
        <f t="shared" si="136"/>
        <v>1298.05</v>
      </c>
      <c r="R436" s="15" t="str">
        <f t="shared" si="137"/>
        <v/>
      </c>
      <c r="S436" s="15">
        <f t="shared" si="138"/>
        <v>1418.9</v>
      </c>
      <c r="T436" s="18" t="str">
        <f t="shared" si="139"/>
        <v/>
      </c>
      <c r="U436" s="18">
        <f t="shared" si="140"/>
        <v>1.465879720711232E-3</v>
      </c>
      <c r="V436" s="18" t="str">
        <f t="shared" si="141"/>
        <v/>
      </c>
      <c r="W436" s="18">
        <f t="shared" si="142"/>
        <v>4.5665333286134344E-3</v>
      </c>
      <c r="X436" s="18" t="str">
        <f t="shared" si="143"/>
        <v/>
      </c>
      <c r="Y436" s="18" t="str">
        <f t="shared" si="144"/>
        <v/>
      </c>
      <c r="Z436" s="18" t="str">
        <f t="shared" si="145"/>
        <v/>
      </c>
      <c r="AA436" s="18" t="str">
        <f t="shared" si="146"/>
        <v/>
      </c>
    </row>
    <row r="437" spans="1:27">
      <c r="A437" s="11">
        <v>42648</v>
      </c>
      <c r="B437" s="12">
        <v>1286.0999999999999</v>
      </c>
      <c r="C437" s="12">
        <v>1423.15</v>
      </c>
      <c r="D437" s="9">
        <f t="shared" si="132"/>
        <v>-4.3975938901822872E-2</v>
      </c>
      <c r="E437" s="9">
        <f t="shared" si="147"/>
        <v>-4.0004955960877449E-2</v>
      </c>
      <c r="F437" s="9">
        <f t="shared" si="148"/>
        <v>5.0510399997394035E-3</v>
      </c>
      <c r="G437" s="9">
        <f t="shared" si="149"/>
        <v>-2.8640115961463791E-2</v>
      </c>
      <c r="H437" s="9">
        <f t="shared" si="150"/>
        <v>-5.1369795960291106E-2</v>
      </c>
      <c r="I437" s="9">
        <f t="shared" si="151"/>
        <v>-0.78617135107825264</v>
      </c>
      <c r="J437" s="3">
        <f t="shared" si="152"/>
        <v>-2.6753518669303598E-3</v>
      </c>
      <c r="K437" s="3">
        <f t="shared" si="152"/>
        <v>-6.4576933817369446E-3</v>
      </c>
      <c r="L437" s="15" t="str">
        <f t="shared" si="153"/>
        <v/>
      </c>
      <c r="M437" s="12">
        <v>0.30020742743182516</v>
      </c>
      <c r="N437" s="15" t="str">
        <f t="shared" si="133"/>
        <v/>
      </c>
      <c r="O437" s="15" t="str">
        <f t="shared" si="134"/>
        <v>Exit Trade</v>
      </c>
      <c r="P437" s="15" t="str">
        <f t="shared" si="135"/>
        <v/>
      </c>
      <c r="Q437" s="15">
        <f t="shared" si="136"/>
        <v>1298.05</v>
      </c>
      <c r="R437" s="15" t="str">
        <f t="shared" si="137"/>
        <v/>
      </c>
      <c r="S437" s="15">
        <f t="shared" si="138"/>
        <v>1418.9</v>
      </c>
      <c r="T437" s="18" t="str">
        <f t="shared" si="139"/>
        <v/>
      </c>
      <c r="U437" s="18">
        <f t="shared" si="140"/>
        <v>1.465879720711232E-3</v>
      </c>
      <c r="V437" s="18" t="str">
        <f t="shared" si="141"/>
        <v/>
      </c>
      <c r="W437" s="18">
        <f t="shared" si="142"/>
        <v>4.5665333286134344E-3</v>
      </c>
      <c r="X437" s="18" t="str">
        <f t="shared" si="143"/>
        <v/>
      </c>
      <c r="Y437" s="18" t="str">
        <f t="shared" si="144"/>
        <v/>
      </c>
      <c r="Z437" s="18" t="str">
        <f t="shared" si="145"/>
        <v/>
      </c>
      <c r="AA437" s="18" t="str">
        <f t="shared" si="146"/>
        <v/>
      </c>
    </row>
    <row r="438" spans="1:27">
      <c r="A438" s="11">
        <v>42649</v>
      </c>
      <c r="B438" s="12">
        <v>1281.95</v>
      </c>
      <c r="C438" s="12">
        <v>1426</v>
      </c>
      <c r="D438" s="9">
        <f t="shared" si="132"/>
        <v>-4.6248438825684808E-2</v>
      </c>
      <c r="E438" s="9">
        <f t="shared" si="147"/>
        <v>-4.0182018237647651E-2</v>
      </c>
      <c r="F438" s="9">
        <f t="shared" si="148"/>
        <v>5.1763713438248912E-3</v>
      </c>
      <c r="G438" s="9">
        <f t="shared" si="149"/>
        <v>-2.8535182714041644E-2</v>
      </c>
      <c r="H438" s="9">
        <f t="shared" si="150"/>
        <v>-5.1828853761253658E-2</v>
      </c>
      <c r="I438" s="9">
        <f t="shared" si="151"/>
        <v>-1.1719446278277623</v>
      </c>
      <c r="J438" s="3">
        <f t="shared" si="152"/>
        <v>-3.2268097348572148E-3</v>
      </c>
      <c r="K438" s="3">
        <f t="shared" si="152"/>
        <v>2.002599866493278E-3</v>
      </c>
      <c r="L438" s="15" t="str">
        <f t="shared" si="153"/>
        <v/>
      </c>
      <c r="M438" s="12">
        <v>0.30020742743182516</v>
      </c>
      <c r="N438" s="15" t="str">
        <f t="shared" si="133"/>
        <v/>
      </c>
      <c r="O438" s="15" t="str">
        <f t="shared" si="134"/>
        <v>Exit Trade</v>
      </c>
      <c r="P438" s="15" t="str">
        <f t="shared" si="135"/>
        <v/>
      </c>
      <c r="Q438" s="15">
        <f t="shared" si="136"/>
        <v>1298.05</v>
      </c>
      <c r="R438" s="15" t="str">
        <f t="shared" si="137"/>
        <v/>
      </c>
      <c r="S438" s="15">
        <f t="shared" si="138"/>
        <v>1418.9</v>
      </c>
      <c r="T438" s="18" t="str">
        <f t="shared" si="139"/>
        <v/>
      </c>
      <c r="U438" s="18">
        <f t="shared" si="140"/>
        <v>1.465879720711232E-3</v>
      </c>
      <c r="V438" s="18" t="str">
        <f t="shared" si="141"/>
        <v/>
      </c>
      <c r="W438" s="18">
        <f t="shared" si="142"/>
        <v>4.5665333286134344E-3</v>
      </c>
      <c r="X438" s="18" t="str">
        <f t="shared" si="143"/>
        <v/>
      </c>
      <c r="Y438" s="18" t="str">
        <f t="shared" si="144"/>
        <v/>
      </c>
      <c r="Z438" s="18" t="str">
        <f t="shared" si="145"/>
        <v/>
      </c>
      <c r="AA438" s="18" t="str">
        <f t="shared" si="146"/>
        <v/>
      </c>
    </row>
    <row r="439" spans="1:27">
      <c r="A439" s="11">
        <v>42650</v>
      </c>
      <c r="B439" s="12">
        <v>1280.5999999999999</v>
      </c>
      <c r="C439" s="12">
        <v>1403.7</v>
      </c>
      <c r="D439" s="9">
        <f t="shared" si="132"/>
        <v>-3.9860802423693928E-2</v>
      </c>
      <c r="E439" s="9">
        <f t="shared" si="147"/>
        <v>-4.0184559953045547E-2</v>
      </c>
      <c r="F439" s="9">
        <f t="shared" si="148"/>
        <v>5.1761881659163084E-3</v>
      </c>
      <c r="G439" s="9">
        <f t="shared" si="149"/>
        <v>-2.8538136579733853E-2</v>
      </c>
      <c r="H439" s="9">
        <f t="shared" si="150"/>
        <v>-5.1830983326357244E-2</v>
      </c>
      <c r="I439" s="9">
        <f t="shared" si="151"/>
        <v>6.2547480689258569E-2</v>
      </c>
      <c r="J439" s="3">
        <f t="shared" si="152"/>
        <v>-1.0530831935723986E-3</v>
      </c>
      <c r="K439" s="3">
        <f t="shared" si="152"/>
        <v>-1.5638148667601652E-2</v>
      </c>
      <c r="L439" s="15" t="str">
        <f t="shared" si="153"/>
        <v>Exit Trade</v>
      </c>
      <c r="M439" s="12">
        <v>0.30020742743182516</v>
      </c>
      <c r="N439" s="15" t="str">
        <f t="shared" si="133"/>
        <v/>
      </c>
      <c r="O439" s="15" t="str">
        <f t="shared" si="134"/>
        <v>Exit Trade</v>
      </c>
      <c r="P439" s="15" t="str">
        <f t="shared" si="135"/>
        <v/>
      </c>
      <c r="Q439" s="15">
        <f t="shared" si="136"/>
        <v>1298.05</v>
      </c>
      <c r="R439" s="15" t="str">
        <f t="shared" si="137"/>
        <v/>
      </c>
      <c r="S439" s="15">
        <f t="shared" si="138"/>
        <v>1418.9</v>
      </c>
      <c r="T439" s="18" t="str">
        <f t="shared" si="139"/>
        <v/>
      </c>
      <c r="U439" s="18">
        <f t="shared" si="140"/>
        <v>1.465879720711232E-3</v>
      </c>
      <c r="V439" s="18" t="str">
        <f t="shared" si="141"/>
        <v/>
      </c>
      <c r="W439" s="18">
        <f t="shared" si="142"/>
        <v>4.5665333286134344E-3</v>
      </c>
      <c r="X439" s="18" t="str">
        <f t="shared" si="143"/>
        <v/>
      </c>
      <c r="Y439" s="18" t="str">
        <f t="shared" si="144"/>
        <v/>
      </c>
      <c r="Z439" s="18" t="str">
        <f t="shared" si="145"/>
        <v/>
      </c>
      <c r="AA439" s="18" t="str">
        <f t="shared" si="146"/>
        <v/>
      </c>
    </row>
    <row r="440" spans="1:27">
      <c r="A440" s="11">
        <v>42653</v>
      </c>
      <c r="B440" s="12">
        <v>1284.3499999999999</v>
      </c>
      <c r="C440" s="12">
        <v>1391.45</v>
      </c>
      <c r="D440" s="9">
        <f t="shared" si="132"/>
        <v>-3.478421507291609E-2</v>
      </c>
      <c r="E440" s="9">
        <f t="shared" si="147"/>
        <v>-4.0248388313135104E-2</v>
      </c>
      <c r="F440" s="9">
        <f t="shared" si="148"/>
        <v>5.0940269589612158E-3</v>
      </c>
      <c r="G440" s="9">
        <f t="shared" si="149"/>
        <v>-2.8786827655472368E-2</v>
      </c>
      <c r="H440" s="9">
        <f t="shared" si="150"/>
        <v>-5.1709948970797837E-2</v>
      </c>
      <c r="I440" s="9">
        <f t="shared" si="151"/>
        <v>1.0726628037581645</v>
      </c>
      <c r="J440" s="3">
        <f t="shared" si="152"/>
        <v>2.9283148524129315E-3</v>
      </c>
      <c r="K440" s="3">
        <f t="shared" si="152"/>
        <v>-8.7269359549761345E-3</v>
      </c>
      <c r="L440" s="15" t="str">
        <f t="shared" si="153"/>
        <v/>
      </c>
      <c r="M440" s="12">
        <v>0.30020742743182516</v>
      </c>
      <c r="N440" s="15" t="str">
        <f t="shared" si="133"/>
        <v/>
      </c>
      <c r="O440" s="15" t="str">
        <f t="shared" si="134"/>
        <v>Exit Trade</v>
      </c>
      <c r="P440" s="15" t="str">
        <f t="shared" si="135"/>
        <v/>
      </c>
      <c r="Q440" s="15">
        <f t="shared" si="136"/>
        <v>1298.05</v>
      </c>
      <c r="R440" s="15" t="str">
        <f t="shared" si="137"/>
        <v/>
      </c>
      <c r="S440" s="15">
        <f t="shared" si="138"/>
        <v>1418.9</v>
      </c>
      <c r="T440" s="18" t="str">
        <f t="shared" si="139"/>
        <v/>
      </c>
      <c r="U440" s="18">
        <f t="shared" si="140"/>
        <v>1.465879720711232E-3</v>
      </c>
      <c r="V440" s="18" t="str">
        <f t="shared" si="141"/>
        <v/>
      </c>
      <c r="W440" s="18">
        <f t="shared" si="142"/>
        <v>4.5665333286134344E-3</v>
      </c>
      <c r="X440" s="18" t="str">
        <f t="shared" si="143"/>
        <v/>
      </c>
      <c r="Y440" s="18" t="str">
        <f t="shared" si="144"/>
        <v/>
      </c>
      <c r="Z440" s="18" t="str">
        <f t="shared" si="145"/>
        <v/>
      </c>
      <c r="AA440" s="18" t="str">
        <f t="shared" si="146"/>
        <v/>
      </c>
    </row>
    <row r="441" spans="1:27">
      <c r="A441" s="11">
        <v>42656</v>
      </c>
      <c r="B441" s="12">
        <v>1262.75</v>
      </c>
      <c r="C441" s="12">
        <v>1338.9</v>
      </c>
      <c r="D441" s="9">
        <f t="shared" si="132"/>
        <v>-2.5430764375804726E-2</v>
      </c>
      <c r="E441" s="9">
        <f t="shared" si="147"/>
        <v>-3.988967596763026E-2</v>
      </c>
      <c r="F441" s="9">
        <f t="shared" si="148"/>
        <v>5.7288524421136647E-3</v>
      </c>
      <c r="G441" s="9">
        <f t="shared" si="149"/>
        <v>-2.6999757972874516E-2</v>
      </c>
      <c r="H441" s="9">
        <f t="shared" si="150"/>
        <v>-5.2779593962386004E-2</v>
      </c>
      <c r="I441" s="9">
        <f t="shared" si="151"/>
        <v>2.5238757216953047</v>
      </c>
      <c r="J441" s="3">
        <f t="shared" si="152"/>
        <v>-1.6817845602834048E-2</v>
      </c>
      <c r="K441" s="3">
        <f t="shared" si="152"/>
        <v>-3.7766358834309496E-2</v>
      </c>
      <c r="L441" s="15" t="str">
        <f t="shared" si="153"/>
        <v>Enter Trade</v>
      </c>
      <c r="M441" s="12">
        <v>2.5238757216953047</v>
      </c>
      <c r="N441" s="15" t="str">
        <f t="shared" si="133"/>
        <v>Enter Trade</v>
      </c>
      <c r="O441" s="15" t="str">
        <f t="shared" si="134"/>
        <v>Enter Trade</v>
      </c>
      <c r="P441" s="15">
        <f t="shared" si="135"/>
        <v>1262.75</v>
      </c>
      <c r="Q441" s="15">
        <f t="shared" si="136"/>
        <v>1262.75</v>
      </c>
      <c r="R441" s="15">
        <f t="shared" si="137"/>
        <v>1338.9</v>
      </c>
      <c r="S441" s="15">
        <f t="shared" si="138"/>
        <v>1338.9</v>
      </c>
      <c r="T441" s="18">
        <f t="shared" si="139"/>
        <v>-1.6817845602834048E-2</v>
      </c>
      <c r="U441" s="18">
        <f t="shared" si="140"/>
        <v>-1.6817845602834048E-2</v>
      </c>
      <c r="V441" s="18">
        <f t="shared" si="141"/>
        <v>-3.7766358834309496E-2</v>
      </c>
      <c r="W441" s="18">
        <f t="shared" si="142"/>
        <v>-3.7766358834309496E-2</v>
      </c>
      <c r="X441" s="18" t="str">
        <f t="shared" si="143"/>
        <v/>
      </c>
      <c r="Y441" s="18" t="str">
        <f t="shared" si="144"/>
        <v/>
      </c>
      <c r="Z441" s="18" t="str">
        <f t="shared" si="145"/>
        <v/>
      </c>
      <c r="AA441" s="18" t="str">
        <f t="shared" si="146"/>
        <v/>
      </c>
    </row>
    <row r="442" spans="1:27">
      <c r="A442" s="11">
        <v>42657</v>
      </c>
      <c r="B442" s="12">
        <v>1261.8</v>
      </c>
      <c r="C442" s="12">
        <v>1316.05</v>
      </c>
      <c r="D442" s="9">
        <f t="shared" si="132"/>
        <v>-1.8281866444743888E-2</v>
      </c>
      <c r="E442" s="9">
        <f t="shared" si="147"/>
        <v>-3.897557581150092E-2</v>
      </c>
      <c r="F442" s="9">
        <f t="shared" si="148"/>
        <v>6.8475677120336245E-3</v>
      </c>
      <c r="G442" s="9">
        <f t="shared" si="149"/>
        <v>-2.3568548459425263E-2</v>
      </c>
      <c r="H442" s="9">
        <f t="shared" si="150"/>
        <v>-5.4382603163576577E-2</v>
      </c>
      <c r="I442" s="9">
        <f t="shared" si="151"/>
        <v>3.0220525355873131</v>
      </c>
      <c r="J442" s="3">
        <f t="shared" si="152"/>
        <v>-7.5232627202537748E-4</v>
      </c>
      <c r="K442" s="3">
        <f t="shared" si="152"/>
        <v>-1.7066248412876343E-2</v>
      </c>
      <c r="L442" s="15" t="str">
        <f t="shared" si="153"/>
        <v>Enter Trade</v>
      </c>
      <c r="M442" s="12">
        <v>2.5238757216953047</v>
      </c>
      <c r="N442" s="15" t="str">
        <f t="shared" si="133"/>
        <v/>
      </c>
      <c r="O442" s="15" t="str">
        <f t="shared" si="134"/>
        <v>Enter Trade</v>
      </c>
      <c r="P442" s="15" t="str">
        <f t="shared" si="135"/>
        <v/>
      </c>
      <c r="Q442" s="15">
        <f t="shared" si="136"/>
        <v>1262.75</v>
      </c>
      <c r="R442" s="15" t="str">
        <f t="shared" si="137"/>
        <v/>
      </c>
      <c r="S442" s="15">
        <f t="shared" si="138"/>
        <v>1338.9</v>
      </c>
      <c r="T442" s="18" t="str">
        <f t="shared" si="139"/>
        <v/>
      </c>
      <c r="U442" s="18">
        <f t="shared" si="140"/>
        <v>-1.6817845602834048E-2</v>
      </c>
      <c r="V442" s="18" t="str">
        <f t="shared" si="141"/>
        <v/>
      </c>
      <c r="W442" s="18">
        <f t="shared" si="142"/>
        <v>-3.7766358834309496E-2</v>
      </c>
      <c r="X442" s="18" t="str">
        <f t="shared" si="143"/>
        <v/>
      </c>
      <c r="Y442" s="18" t="str">
        <f t="shared" si="144"/>
        <v/>
      </c>
      <c r="Z442" s="18" t="str">
        <f t="shared" si="145"/>
        <v/>
      </c>
      <c r="AA442" s="18" t="str">
        <f t="shared" si="146"/>
        <v/>
      </c>
    </row>
    <row r="443" spans="1:27">
      <c r="A443" s="11">
        <v>42660</v>
      </c>
      <c r="B443" s="12">
        <v>1237.7</v>
      </c>
      <c r="C443" s="12">
        <v>1301.95</v>
      </c>
      <c r="D443" s="9">
        <f t="shared" si="132"/>
        <v>-2.1978914994877096E-2</v>
      </c>
      <c r="E443" s="9">
        <f t="shared" si="147"/>
        <v>-3.8363919322368129E-2</v>
      </c>
      <c r="F443" s="9">
        <f t="shared" si="148"/>
        <v>7.5100355663580099E-3</v>
      </c>
      <c r="G443" s="9">
        <f t="shared" si="149"/>
        <v>-2.1466339298062607E-2</v>
      </c>
      <c r="H443" s="9">
        <f t="shared" si="150"/>
        <v>-5.5261499346673654E-2</v>
      </c>
      <c r="I443" s="9">
        <f t="shared" si="151"/>
        <v>2.181747900221588</v>
      </c>
      <c r="J443" s="3">
        <f t="shared" si="152"/>
        <v>-1.9099698842922737E-2</v>
      </c>
      <c r="K443" s="3">
        <f t="shared" si="152"/>
        <v>-1.071387865202683E-2</v>
      </c>
      <c r="L443" s="15" t="str">
        <f t="shared" si="153"/>
        <v>Enter Trade</v>
      </c>
      <c r="M443" s="12">
        <v>2.5238757216953047</v>
      </c>
      <c r="N443" s="15" t="str">
        <f t="shared" si="133"/>
        <v/>
      </c>
      <c r="O443" s="15" t="str">
        <f t="shared" si="134"/>
        <v>Enter Trade</v>
      </c>
      <c r="P443" s="15" t="str">
        <f t="shared" si="135"/>
        <v/>
      </c>
      <c r="Q443" s="15">
        <f t="shared" si="136"/>
        <v>1262.75</v>
      </c>
      <c r="R443" s="15" t="str">
        <f t="shared" si="137"/>
        <v/>
      </c>
      <c r="S443" s="15">
        <f t="shared" si="138"/>
        <v>1338.9</v>
      </c>
      <c r="T443" s="18" t="str">
        <f t="shared" si="139"/>
        <v/>
      </c>
      <c r="U443" s="18">
        <f t="shared" si="140"/>
        <v>-1.6817845602834048E-2</v>
      </c>
      <c r="V443" s="18" t="str">
        <f t="shared" si="141"/>
        <v/>
      </c>
      <c r="W443" s="18">
        <f t="shared" si="142"/>
        <v>-3.7766358834309496E-2</v>
      </c>
      <c r="X443" s="18" t="str">
        <f t="shared" si="143"/>
        <v/>
      </c>
      <c r="Y443" s="18" t="str">
        <f t="shared" si="144"/>
        <v/>
      </c>
      <c r="Z443" s="18" t="str">
        <f t="shared" si="145"/>
        <v/>
      </c>
      <c r="AA443" s="18" t="str">
        <f t="shared" si="146"/>
        <v/>
      </c>
    </row>
    <row r="444" spans="1:27">
      <c r="A444" s="11">
        <v>42661</v>
      </c>
      <c r="B444" s="12">
        <v>1257.8499999999999</v>
      </c>
      <c r="C444" s="12">
        <v>1355.25</v>
      </c>
      <c r="D444" s="9">
        <f t="shared" si="132"/>
        <v>-3.2390561851639611E-2</v>
      </c>
      <c r="E444" s="9">
        <f t="shared" si="147"/>
        <v>-3.8216208635117307E-2</v>
      </c>
      <c r="F444" s="9">
        <f t="shared" si="148"/>
        <v>7.58461910127998E-3</v>
      </c>
      <c r="G444" s="9">
        <f t="shared" si="149"/>
        <v>-2.1150815657237351E-2</v>
      </c>
      <c r="H444" s="9">
        <f t="shared" si="150"/>
        <v>-5.5281601612997264E-2</v>
      </c>
      <c r="I444" s="9">
        <f t="shared" si="151"/>
        <v>0.76808692772647746</v>
      </c>
      <c r="J444" s="3">
        <f t="shared" si="152"/>
        <v>1.6280197139856074E-2</v>
      </c>
      <c r="K444" s="3">
        <f t="shared" si="152"/>
        <v>4.0938592111832213E-2</v>
      </c>
      <c r="L444" s="15" t="str">
        <f t="shared" si="153"/>
        <v/>
      </c>
      <c r="M444" s="12">
        <v>2.5238757216953047</v>
      </c>
      <c r="N444" s="15" t="str">
        <f t="shared" si="133"/>
        <v/>
      </c>
      <c r="O444" s="15" t="str">
        <f t="shared" si="134"/>
        <v>Enter Trade</v>
      </c>
      <c r="P444" s="15" t="str">
        <f t="shared" si="135"/>
        <v/>
      </c>
      <c r="Q444" s="15">
        <f t="shared" si="136"/>
        <v>1262.75</v>
      </c>
      <c r="R444" s="15" t="str">
        <f t="shared" si="137"/>
        <v/>
      </c>
      <c r="S444" s="15">
        <f t="shared" si="138"/>
        <v>1338.9</v>
      </c>
      <c r="T444" s="18" t="str">
        <f t="shared" si="139"/>
        <v/>
      </c>
      <c r="U444" s="18">
        <f t="shared" si="140"/>
        <v>-1.6817845602834048E-2</v>
      </c>
      <c r="V444" s="18" t="str">
        <f t="shared" si="141"/>
        <v/>
      </c>
      <c r="W444" s="18">
        <f t="shared" si="142"/>
        <v>-3.7766358834309496E-2</v>
      </c>
      <c r="X444" s="18" t="str">
        <f t="shared" si="143"/>
        <v/>
      </c>
      <c r="Y444" s="18" t="str">
        <f t="shared" si="144"/>
        <v/>
      </c>
      <c r="Z444" s="18" t="str">
        <f t="shared" si="145"/>
        <v/>
      </c>
      <c r="AA444" s="18" t="str">
        <f t="shared" si="146"/>
        <v/>
      </c>
    </row>
    <row r="445" spans="1:27">
      <c r="A445" s="11">
        <v>42662</v>
      </c>
      <c r="B445" s="12">
        <v>1258.3499999999999</v>
      </c>
      <c r="C445" s="12">
        <v>1342.15</v>
      </c>
      <c r="D445" s="9">
        <f t="shared" si="132"/>
        <v>-2.7999602270342986E-2</v>
      </c>
      <c r="E445" s="9">
        <f t="shared" si="147"/>
        <v>-3.7640357896052981E-2</v>
      </c>
      <c r="F445" s="9">
        <f t="shared" si="148"/>
        <v>7.6853411551569715E-3</v>
      </c>
      <c r="G445" s="9">
        <f t="shared" si="149"/>
        <v>-2.0348340296949794E-2</v>
      </c>
      <c r="H445" s="9">
        <f t="shared" si="150"/>
        <v>-5.4932375495156172E-2</v>
      </c>
      <c r="I445" s="9">
        <f t="shared" si="151"/>
        <v>1.2544343095609898</v>
      </c>
      <c r="J445" s="3">
        <f t="shared" si="152"/>
        <v>3.9750367690901143E-4</v>
      </c>
      <c r="K445" s="3">
        <f t="shared" si="152"/>
        <v>-9.6661132632354981E-3</v>
      </c>
      <c r="L445" s="15" t="str">
        <f t="shared" si="153"/>
        <v>Enter Trade</v>
      </c>
      <c r="M445" s="12">
        <v>2.5238757216953047</v>
      </c>
      <c r="N445" s="15" t="str">
        <f t="shared" si="133"/>
        <v/>
      </c>
      <c r="O445" s="15" t="str">
        <f t="shared" si="134"/>
        <v>Enter Trade</v>
      </c>
      <c r="P445" s="15" t="str">
        <f t="shared" si="135"/>
        <v/>
      </c>
      <c r="Q445" s="15">
        <f t="shared" si="136"/>
        <v>1262.75</v>
      </c>
      <c r="R445" s="15" t="str">
        <f t="shared" si="137"/>
        <v/>
      </c>
      <c r="S445" s="15">
        <f t="shared" si="138"/>
        <v>1338.9</v>
      </c>
      <c r="T445" s="18" t="str">
        <f t="shared" si="139"/>
        <v/>
      </c>
      <c r="U445" s="18">
        <f t="shared" si="140"/>
        <v>-1.6817845602834048E-2</v>
      </c>
      <c r="V445" s="18" t="str">
        <f t="shared" si="141"/>
        <v/>
      </c>
      <c r="W445" s="18">
        <f t="shared" si="142"/>
        <v>-3.7766358834309496E-2</v>
      </c>
      <c r="X445" s="18" t="str">
        <f t="shared" si="143"/>
        <v/>
      </c>
      <c r="Y445" s="18" t="str">
        <f t="shared" si="144"/>
        <v/>
      </c>
      <c r="Z445" s="18" t="str">
        <f t="shared" si="145"/>
        <v/>
      </c>
      <c r="AA445" s="18" t="str">
        <f t="shared" si="146"/>
        <v/>
      </c>
    </row>
    <row r="446" spans="1:27">
      <c r="A446" s="11">
        <v>42663</v>
      </c>
      <c r="B446" s="12">
        <v>1255.5</v>
      </c>
      <c r="C446" s="12">
        <v>1359.95</v>
      </c>
      <c r="D446" s="9">
        <f t="shared" si="132"/>
        <v>-3.4706224318869897E-2</v>
      </c>
      <c r="E446" s="9">
        <f t="shared" si="147"/>
        <v>-3.7158260758836076E-2</v>
      </c>
      <c r="F446" s="9">
        <f t="shared" si="148"/>
        <v>7.3849647376106678E-3</v>
      </c>
      <c r="G446" s="9">
        <f t="shared" si="149"/>
        <v>-2.0542090099212075E-2</v>
      </c>
      <c r="H446" s="9">
        <f t="shared" si="150"/>
        <v>-5.3774431418460077E-2</v>
      </c>
      <c r="I446" s="9">
        <f t="shared" si="151"/>
        <v>0.33203089345549286</v>
      </c>
      <c r="J446" s="3">
        <f t="shared" si="152"/>
        <v>-2.2648706639646437E-3</v>
      </c>
      <c r="K446" s="3">
        <f t="shared" si="152"/>
        <v>1.3262303021271805E-2</v>
      </c>
      <c r="L446" s="15" t="str">
        <f t="shared" si="153"/>
        <v>Exit Trade</v>
      </c>
      <c r="M446" s="12">
        <v>0.33203089345549286</v>
      </c>
      <c r="N446" s="15" t="str">
        <f t="shared" si="133"/>
        <v>Exit Trade</v>
      </c>
      <c r="O446" s="15" t="str">
        <f t="shared" si="134"/>
        <v>Exit Trade</v>
      </c>
      <c r="P446" s="15">
        <f t="shared" si="135"/>
        <v>1255.5</v>
      </c>
      <c r="Q446" s="15">
        <f t="shared" si="136"/>
        <v>1255.5</v>
      </c>
      <c r="R446" s="15">
        <f t="shared" si="137"/>
        <v>1359.95</v>
      </c>
      <c r="S446" s="15">
        <f t="shared" si="138"/>
        <v>1359.95</v>
      </c>
      <c r="T446" s="18">
        <f t="shared" si="139"/>
        <v>-2.2648706639646437E-3</v>
      </c>
      <c r="U446" s="18">
        <f t="shared" si="140"/>
        <v>-2.2648706639646437E-3</v>
      </c>
      <c r="V446" s="18">
        <f t="shared" si="141"/>
        <v>1.3262303021271805E-2</v>
      </c>
      <c r="W446" s="18">
        <f t="shared" si="142"/>
        <v>1.3262303021271805E-2</v>
      </c>
      <c r="X446" s="18">
        <f t="shared" si="143"/>
        <v>5.7414373391407869E-3</v>
      </c>
      <c r="Y446" s="18">
        <f t="shared" si="144"/>
        <v>1.5721861229367251E-2</v>
      </c>
      <c r="Z446" s="18">
        <f t="shared" si="145"/>
        <v>2.1463298568508038E-2</v>
      </c>
      <c r="AA446" s="18">
        <f t="shared" si="146"/>
        <v>1.0731649284254019E-2</v>
      </c>
    </row>
    <row r="447" spans="1:27">
      <c r="A447" s="11">
        <v>42664</v>
      </c>
      <c r="B447" s="12">
        <v>1270.7</v>
      </c>
      <c r="C447" s="12">
        <v>1336.55</v>
      </c>
      <c r="D447" s="9">
        <f t="shared" si="132"/>
        <v>-2.1942180322001379E-2</v>
      </c>
      <c r="E447" s="9">
        <f t="shared" si="147"/>
        <v>-3.6233151556127857E-2</v>
      </c>
      <c r="F447" s="9">
        <f t="shared" si="148"/>
        <v>7.4977385998131465E-3</v>
      </c>
      <c r="G447" s="9">
        <f t="shared" si="149"/>
        <v>-1.9363239706548279E-2</v>
      </c>
      <c r="H447" s="9">
        <f t="shared" si="150"/>
        <v>-5.3103063405707432E-2</v>
      </c>
      <c r="I447" s="9">
        <f t="shared" si="151"/>
        <v>1.9060375397033218</v>
      </c>
      <c r="J447" s="3">
        <f t="shared" si="152"/>
        <v>1.2106730386300314E-2</v>
      </c>
      <c r="K447" s="3">
        <f t="shared" si="152"/>
        <v>-1.7206514945402471E-2</v>
      </c>
      <c r="L447" s="15" t="str">
        <f t="shared" si="153"/>
        <v>Enter Trade</v>
      </c>
      <c r="M447" s="12">
        <v>1.9060375397033218</v>
      </c>
      <c r="N447" s="15" t="str">
        <f t="shared" si="133"/>
        <v>Enter Trade</v>
      </c>
      <c r="O447" s="15" t="str">
        <f t="shared" si="134"/>
        <v>Enter Trade</v>
      </c>
      <c r="P447" s="15">
        <f t="shared" si="135"/>
        <v>1270.7</v>
      </c>
      <c r="Q447" s="15">
        <f t="shared" si="136"/>
        <v>1270.7</v>
      </c>
      <c r="R447" s="15">
        <f t="shared" si="137"/>
        <v>1336.55</v>
      </c>
      <c r="S447" s="15">
        <f t="shared" si="138"/>
        <v>1336.55</v>
      </c>
      <c r="T447" s="18">
        <f t="shared" si="139"/>
        <v>1.2106730386300314E-2</v>
      </c>
      <c r="U447" s="18">
        <f t="shared" si="140"/>
        <v>1.2106730386300314E-2</v>
      </c>
      <c r="V447" s="18">
        <f t="shared" si="141"/>
        <v>-1.7206514945402471E-2</v>
      </c>
      <c r="W447" s="18">
        <f t="shared" si="142"/>
        <v>-1.7206514945402471E-2</v>
      </c>
      <c r="X447" s="18" t="str">
        <f t="shared" si="143"/>
        <v/>
      </c>
      <c r="Y447" s="18" t="str">
        <f t="shared" si="144"/>
        <v/>
      </c>
      <c r="Z447" s="18" t="str">
        <f t="shared" si="145"/>
        <v/>
      </c>
      <c r="AA447" s="18" t="str">
        <f t="shared" si="146"/>
        <v/>
      </c>
    </row>
    <row r="448" spans="1:27">
      <c r="A448" s="11">
        <v>42667</v>
      </c>
      <c r="B448" s="12">
        <v>1263.55</v>
      </c>
      <c r="C448" s="12">
        <v>1344</v>
      </c>
      <c r="D448" s="9">
        <f t="shared" si="132"/>
        <v>-2.6806836633260084E-2</v>
      </c>
      <c r="E448" s="9">
        <f t="shared" si="147"/>
        <v>-3.5627531279565389E-2</v>
      </c>
      <c r="F448" s="9">
        <f t="shared" si="148"/>
        <v>7.5010134515945933E-3</v>
      </c>
      <c r="G448" s="9">
        <f t="shared" si="149"/>
        <v>-1.8750251013477555E-2</v>
      </c>
      <c r="H448" s="9">
        <f t="shared" si="150"/>
        <v>-5.2504811545653222E-2</v>
      </c>
      <c r="I448" s="9">
        <f t="shared" si="151"/>
        <v>1.1759337192536521</v>
      </c>
      <c r="J448" s="3">
        <f t="shared" si="152"/>
        <v>-5.6268198630676719E-3</v>
      </c>
      <c r="K448" s="3">
        <f t="shared" si="152"/>
        <v>5.5740525981071007E-3</v>
      </c>
      <c r="L448" s="15" t="str">
        <f t="shared" si="153"/>
        <v/>
      </c>
      <c r="M448" s="12">
        <v>1.9060375397033218</v>
      </c>
      <c r="N448" s="15" t="str">
        <f t="shared" si="133"/>
        <v/>
      </c>
      <c r="O448" s="15" t="str">
        <f t="shared" si="134"/>
        <v>Enter Trade</v>
      </c>
      <c r="P448" s="15" t="str">
        <f t="shared" si="135"/>
        <v/>
      </c>
      <c r="Q448" s="15">
        <f t="shared" si="136"/>
        <v>1270.7</v>
      </c>
      <c r="R448" s="15" t="str">
        <f t="shared" si="137"/>
        <v/>
      </c>
      <c r="S448" s="15">
        <f t="shared" si="138"/>
        <v>1336.55</v>
      </c>
      <c r="T448" s="18" t="str">
        <f t="shared" si="139"/>
        <v/>
      </c>
      <c r="U448" s="18">
        <f t="shared" si="140"/>
        <v>1.2106730386300314E-2</v>
      </c>
      <c r="V448" s="18" t="str">
        <f t="shared" si="141"/>
        <v/>
      </c>
      <c r="W448" s="18">
        <f t="shared" si="142"/>
        <v>-1.7206514945402471E-2</v>
      </c>
      <c r="X448" s="18" t="str">
        <f t="shared" si="143"/>
        <v/>
      </c>
      <c r="Y448" s="18" t="str">
        <f t="shared" si="144"/>
        <v/>
      </c>
      <c r="Z448" s="18" t="str">
        <f t="shared" si="145"/>
        <v/>
      </c>
      <c r="AA448" s="18" t="str">
        <f t="shared" si="146"/>
        <v/>
      </c>
    </row>
    <row r="449" spans="1:27">
      <c r="A449" s="11">
        <v>42668</v>
      </c>
      <c r="B449" s="12">
        <v>1250.3</v>
      </c>
      <c r="C449" s="12">
        <v>1340.1</v>
      </c>
      <c r="D449" s="9">
        <f t="shared" si="132"/>
        <v>-3.0122976013468038E-2</v>
      </c>
      <c r="E449" s="9">
        <f t="shared" si="147"/>
        <v>-3.5054603366666666E-2</v>
      </c>
      <c r="F449" s="9">
        <f t="shared" si="148"/>
        <v>7.2293571445723077E-3</v>
      </c>
      <c r="G449" s="9">
        <f t="shared" si="149"/>
        <v>-1.8788549791378974E-2</v>
      </c>
      <c r="H449" s="9">
        <f t="shared" si="150"/>
        <v>-5.1320656941954354E-2</v>
      </c>
      <c r="I449" s="9">
        <f t="shared" si="151"/>
        <v>0.68216678946359965</v>
      </c>
      <c r="J449" s="3">
        <f t="shared" si="152"/>
        <v>-1.0486328202287207E-2</v>
      </c>
      <c r="K449" s="3">
        <f t="shared" si="152"/>
        <v>-2.901785714285782E-3</v>
      </c>
      <c r="L449" s="15" t="str">
        <f t="shared" si="153"/>
        <v/>
      </c>
      <c r="M449" s="12">
        <v>1.9060375397033218</v>
      </c>
      <c r="N449" s="15" t="str">
        <f t="shared" si="133"/>
        <v/>
      </c>
      <c r="O449" s="15" t="str">
        <f t="shared" si="134"/>
        <v>Enter Trade</v>
      </c>
      <c r="P449" s="15" t="str">
        <f t="shared" si="135"/>
        <v/>
      </c>
      <c r="Q449" s="15">
        <f t="shared" si="136"/>
        <v>1270.7</v>
      </c>
      <c r="R449" s="15" t="str">
        <f t="shared" si="137"/>
        <v/>
      </c>
      <c r="S449" s="15">
        <f t="shared" si="138"/>
        <v>1336.55</v>
      </c>
      <c r="T449" s="18" t="str">
        <f t="shared" si="139"/>
        <v/>
      </c>
      <c r="U449" s="18">
        <f t="shared" si="140"/>
        <v>1.2106730386300314E-2</v>
      </c>
      <c r="V449" s="18" t="str">
        <f t="shared" si="141"/>
        <v/>
      </c>
      <c r="W449" s="18">
        <f t="shared" si="142"/>
        <v>-1.7206514945402471E-2</v>
      </c>
      <c r="X449" s="18" t="str">
        <f t="shared" si="143"/>
        <v/>
      </c>
      <c r="Y449" s="18" t="str">
        <f t="shared" si="144"/>
        <v/>
      </c>
      <c r="Z449" s="18" t="str">
        <f t="shared" si="145"/>
        <v/>
      </c>
      <c r="AA449" s="18" t="str">
        <f t="shared" si="146"/>
        <v/>
      </c>
    </row>
    <row r="450" spans="1:27">
      <c r="A450" s="11">
        <v>42669</v>
      </c>
      <c r="B450" s="12">
        <v>1239.3</v>
      </c>
      <c r="C450" s="12">
        <v>1334.65</v>
      </c>
      <c r="D450" s="9">
        <f t="shared" si="132"/>
        <v>-3.2190941099742278E-2</v>
      </c>
      <c r="E450" s="9">
        <f t="shared" si="147"/>
        <v>-3.4837804109398823E-2</v>
      </c>
      <c r="F450" s="9">
        <f t="shared" si="148"/>
        <v>7.2139308344590291E-3</v>
      </c>
      <c r="G450" s="9">
        <f t="shared" si="149"/>
        <v>-1.8606459731866008E-2</v>
      </c>
      <c r="H450" s="9">
        <f t="shared" si="150"/>
        <v>-5.1069148486931643E-2</v>
      </c>
      <c r="I450" s="9">
        <f t="shared" si="151"/>
        <v>0.36690995109257007</v>
      </c>
      <c r="J450" s="3">
        <f t="shared" si="152"/>
        <v>-8.7978885067583786E-3</v>
      </c>
      <c r="K450" s="3">
        <f t="shared" si="152"/>
        <v>-4.0668606820385179E-3</v>
      </c>
      <c r="L450" s="15" t="str">
        <f t="shared" si="153"/>
        <v>Exit Trade</v>
      </c>
      <c r="M450" s="12">
        <v>0.36690995109257007</v>
      </c>
      <c r="N450" s="15" t="str">
        <f t="shared" si="133"/>
        <v>Exit Trade</v>
      </c>
      <c r="O450" s="15" t="str">
        <f t="shared" si="134"/>
        <v>Exit Trade</v>
      </c>
      <c r="P450" s="15">
        <f t="shared" si="135"/>
        <v>1239.3</v>
      </c>
      <c r="Q450" s="15">
        <f t="shared" si="136"/>
        <v>1239.3</v>
      </c>
      <c r="R450" s="15">
        <f t="shared" si="137"/>
        <v>1334.65</v>
      </c>
      <c r="S450" s="15">
        <f t="shared" si="138"/>
        <v>1334.65</v>
      </c>
      <c r="T450" s="18">
        <f t="shared" si="139"/>
        <v>-8.7978885067583786E-3</v>
      </c>
      <c r="U450" s="18">
        <f t="shared" si="140"/>
        <v>-8.7978885067583786E-3</v>
      </c>
      <c r="V450" s="18">
        <f t="shared" si="141"/>
        <v>-4.0668606820385179E-3</v>
      </c>
      <c r="W450" s="18">
        <f t="shared" si="142"/>
        <v>-4.0668606820385179E-3</v>
      </c>
      <c r="X450" s="18">
        <f t="shared" si="143"/>
        <v>2.4710789328716509E-2</v>
      </c>
      <c r="Y450" s="18">
        <f t="shared" si="144"/>
        <v>-1.4215704612621227E-3</v>
      </c>
      <c r="Z450" s="18">
        <f t="shared" si="145"/>
        <v>2.3289218867454387E-2</v>
      </c>
      <c r="AA450" s="18">
        <f t="shared" si="146"/>
        <v>1.1644609433727193E-2</v>
      </c>
    </row>
    <row r="451" spans="1:27">
      <c r="A451" s="11">
        <v>42670</v>
      </c>
      <c r="B451" s="12">
        <v>1252.0999999999999</v>
      </c>
      <c r="C451" s="12">
        <v>1378.55</v>
      </c>
      <c r="D451" s="9">
        <f t="shared" ref="D451:D496" si="154">LOG(B451/C451)</f>
        <v>-4.1783507038801328E-2</v>
      </c>
      <c r="E451" s="9">
        <f t="shared" si="147"/>
        <v>-3.4942014452275648E-2</v>
      </c>
      <c r="F451" s="9">
        <f t="shared" si="148"/>
        <v>7.2931530941838544E-3</v>
      </c>
      <c r="G451" s="9">
        <f t="shared" si="149"/>
        <v>-1.8532419990361974E-2</v>
      </c>
      <c r="H451" s="9">
        <f t="shared" si="150"/>
        <v>-5.1351608914189321E-2</v>
      </c>
      <c r="I451" s="9">
        <f t="shared" si="151"/>
        <v>-0.93807061200753283</v>
      </c>
      <c r="J451" s="3">
        <f t="shared" si="152"/>
        <v>1.0328411199870859E-2</v>
      </c>
      <c r="K451" s="3">
        <f t="shared" si="152"/>
        <v>3.2892518637845022E-2</v>
      </c>
      <c r="L451" s="15" t="str">
        <f t="shared" si="153"/>
        <v/>
      </c>
      <c r="M451" s="12">
        <v>0.36690995109257007</v>
      </c>
      <c r="N451" s="15" t="str">
        <f t="shared" si="133"/>
        <v/>
      </c>
      <c r="O451" s="15" t="str">
        <f t="shared" si="134"/>
        <v>Exit Trade</v>
      </c>
      <c r="P451" s="15" t="str">
        <f t="shared" si="135"/>
        <v/>
      </c>
      <c r="Q451" s="15">
        <f t="shared" si="136"/>
        <v>1239.3</v>
      </c>
      <c r="R451" s="15" t="str">
        <f t="shared" si="137"/>
        <v/>
      </c>
      <c r="S451" s="15">
        <f t="shared" si="138"/>
        <v>1334.65</v>
      </c>
      <c r="T451" s="18" t="str">
        <f t="shared" si="139"/>
        <v/>
      </c>
      <c r="U451" s="18">
        <f t="shared" si="140"/>
        <v>-8.7978885067583786E-3</v>
      </c>
      <c r="V451" s="18" t="str">
        <f t="shared" si="141"/>
        <v/>
      </c>
      <c r="W451" s="18">
        <f t="shared" si="142"/>
        <v>-4.0668606820385179E-3</v>
      </c>
      <c r="X451" s="18" t="str">
        <f t="shared" si="143"/>
        <v/>
      </c>
      <c r="Y451" s="18" t="str">
        <f t="shared" si="144"/>
        <v/>
      </c>
      <c r="Z451" s="18" t="str">
        <f t="shared" si="145"/>
        <v/>
      </c>
      <c r="AA451" s="18" t="str">
        <f t="shared" si="146"/>
        <v/>
      </c>
    </row>
    <row r="452" spans="1:27">
      <c r="A452" s="11">
        <v>42671</v>
      </c>
      <c r="B452" s="12">
        <v>1259.05</v>
      </c>
      <c r="C452" s="12">
        <v>1391.7</v>
      </c>
      <c r="D452" s="9">
        <f t="shared" si="154"/>
        <v>-4.3502649876455676E-2</v>
      </c>
      <c r="E452" s="9">
        <f t="shared" si="147"/>
        <v>-3.5055901798355521E-2</v>
      </c>
      <c r="F452" s="9">
        <f t="shared" si="148"/>
        <v>7.4021126012561896E-3</v>
      </c>
      <c r="G452" s="9">
        <f t="shared" si="149"/>
        <v>-1.8401148445529095E-2</v>
      </c>
      <c r="H452" s="9">
        <f t="shared" si="150"/>
        <v>-5.171065515118195E-2</v>
      </c>
      <c r="I452" s="9">
        <f t="shared" si="151"/>
        <v>-1.1411266665501256</v>
      </c>
      <c r="J452" s="3">
        <f t="shared" si="152"/>
        <v>5.5506748662247788E-3</v>
      </c>
      <c r="K452" s="3">
        <f t="shared" si="152"/>
        <v>9.5390083783686418E-3</v>
      </c>
      <c r="L452" s="15" t="str">
        <f t="shared" si="153"/>
        <v/>
      </c>
      <c r="M452" s="12">
        <v>0.36690995109257007</v>
      </c>
      <c r="N452" s="15" t="str">
        <f t="shared" si="133"/>
        <v/>
      </c>
      <c r="O452" s="15" t="str">
        <f t="shared" si="134"/>
        <v>Exit Trade</v>
      </c>
      <c r="P452" s="15" t="str">
        <f t="shared" si="135"/>
        <v/>
      </c>
      <c r="Q452" s="15">
        <f t="shared" si="136"/>
        <v>1239.3</v>
      </c>
      <c r="R452" s="15" t="str">
        <f t="shared" si="137"/>
        <v/>
      </c>
      <c r="S452" s="15">
        <f t="shared" si="138"/>
        <v>1334.65</v>
      </c>
      <c r="T452" s="18" t="str">
        <f t="shared" si="139"/>
        <v/>
      </c>
      <c r="U452" s="18">
        <f t="shared" si="140"/>
        <v>-8.7978885067583786E-3</v>
      </c>
      <c r="V452" s="18" t="str">
        <f t="shared" si="141"/>
        <v/>
      </c>
      <c r="W452" s="18">
        <f t="shared" si="142"/>
        <v>-4.0668606820385179E-3</v>
      </c>
      <c r="X452" s="18" t="str">
        <f t="shared" si="143"/>
        <v/>
      </c>
      <c r="Y452" s="18" t="str">
        <f t="shared" si="144"/>
        <v/>
      </c>
      <c r="Z452" s="18" t="str">
        <f t="shared" si="145"/>
        <v/>
      </c>
      <c r="AA452" s="18" t="str">
        <f t="shared" si="146"/>
        <v/>
      </c>
    </row>
    <row r="453" spans="1:27">
      <c r="A453" s="11">
        <v>42673</v>
      </c>
      <c r="B453" s="12">
        <v>1253.3</v>
      </c>
      <c r="C453" s="12">
        <v>1377.5</v>
      </c>
      <c r="D453" s="9">
        <f t="shared" si="154"/>
        <v>-4.1036567854579355E-2</v>
      </c>
      <c r="E453" s="9">
        <f t="shared" si="147"/>
        <v>-3.5018444677381466E-2</v>
      </c>
      <c r="F453" s="9">
        <f t="shared" si="148"/>
        <v>7.3676855547403445E-3</v>
      </c>
      <c r="G453" s="9">
        <f t="shared" si="149"/>
        <v>-1.844115217921569E-2</v>
      </c>
      <c r="H453" s="9">
        <f t="shared" si="150"/>
        <v>-5.1595737175547246E-2</v>
      </c>
      <c r="I453" s="9">
        <f t="shared" si="151"/>
        <v>-0.81682682200326096</v>
      </c>
      <c r="J453" s="3">
        <f t="shared" si="152"/>
        <v>-4.5669353877923835E-3</v>
      </c>
      <c r="K453" s="3">
        <f t="shared" si="152"/>
        <v>-1.02033484227923E-2</v>
      </c>
      <c r="L453" s="15" t="str">
        <f t="shared" si="153"/>
        <v/>
      </c>
      <c r="M453" s="12">
        <v>0.36690995109257007</v>
      </c>
      <c r="N453" s="15" t="str">
        <f t="shared" si="133"/>
        <v/>
      </c>
      <c r="O453" s="15" t="str">
        <f t="shared" si="134"/>
        <v>Exit Trade</v>
      </c>
      <c r="P453" s="15" t="str">
        <f t="shared" si="135"/>
        <v/>
      </c>
      <c r="Q453" s="15">
        <f t="shared" si="136"/>
        <v>1239.3</v>
      </c>
      <c r="R453" s="15" t="str">
        <f t="shared" si="137"/>
        <v/>
      </c>
      <c r="S453" s="15">
        <f t="shared" si="138"/>
        <v>1334.65</v>
      </c>
      <c r="T453" s="18" t="str">
        <f t="shared" si="139"/>
        <v/>
      </c>
      <c r="U453" s="18">
        <f t="shared" si="140"/>
        <v>-8.7978885067583786E-3</v>
      </c>
      <c r="V453" s="18" t="str">
        <f t="shared" si="141"/>
        <v/>
      </c>
      <c r="W453" s="18">
        <f t="shared" si="142"/>
        <v>-4.0668606820385179E-3</v>
      </c>
      <c r="X453" s="18" t="str">
        <f t="shared" si="143"/>
        <v/>
      </c>
      <c r="Y453" s="18" t="str">
        <f t="shared" si="144"/>
        <v/>
      </c>
      <c r="Z453" s="18" t="str">
        <f t="shared" si="145"/>
        <v/>
      </c>
      <c r="AA453" s="18" t="str">
        <f t="shared" si="146"/>
        <v/>
      </c>
    </row>
    <row r="454" spans="1:27">
      <c r="A454" s="11">
        <v>42675</v>
      </c>
      <c r="B454" s="12">
        <v>1259.8</v>
      </c>
      <c r="C454" s="12">
        <v>1417.2</v>
      </c>
      <c r="D454" s="9">
        <f t="shared" si="154"/>
        <v>-5.1129539647285796E-2</v>
      </c>
      <c r="E454" s="9">
        <f t="shared" si="147"/>
        <v>-3.5653406071814178E-2</v>
      </c>
      <c r="F454" s="9">
        <f t="shared" si="148"/>
        <v>7.9068775560344438E-3</v>
      </c>
      <c r="G454" s="9">
        <f t="shared" si="149"/>
        <v>-1.7862931570736679E-2</v>
      </c>
      <c r="H454" s="9">
        <f t="shared" si="150"/>
        <v>-5.3443880572891678E-2</v>
      </c>
      <c r="I454" s="9">
        <f t="shared" si="151"/>
        <v>-1.9573002700238351</v>
      </c>
      <c r="J454" s="3">
        <f t="shared" si="152"/>
        <v>5.1863081464932582E-3</v>
      </c>
      <c r="K454" s="3">
        <f t="shared" si="152"/>
        <v>2.8820326678765912E-2</v>
      </c>
      <c r="L454" s="15" t="str">
        <f t="shared" si="153"/>
        <v>Enter Trade</v>
      </c>
      <c r="M454" s="12">
        <v>-1.9573002700238351</v>
      </c>
      <c r="N454" s="15" t="str">
        <f t="shared" si="133"/>
        <v>Enter Trade</v>
      </c>
      <c r="O454" s="15" t="str">
        <f t="shared" si="134"/>
        <v>Enter Trade</v>
      </c>
      <c r="P454" s="15">
        <f t="shared" si="135"/>
        <v>1259.8</v>
      </c>
      <c r="Q454" s="15">
        <f t="shared" si="136"/>
        <v>1259.8</v>
      </c>
      <c r="R454" s="15">
        <f t="shared" si="137"/>
        <v>1417.2</v>
      </c>
      <c r="S454" s="15">
        <f t="shared" si="138"/>
        <v>1417.2</v>
      </c>
      <c r="T454" s="18">
        <f t="shared" si="139"/>
        <v>5.1863081464932582E-3</v>
      </c>
      <c r="U454" s="18">
        <f t="shared" si="140"/>
        <v>5.1863081464932582E-3</v>
      </c>
      <c r="V454" s="18">
        <f t="shared" si="141"/>
        <v>2.8820326678765912E-2</v>
      </c>
      <c r="W454" s="18">
        <f t="shared" si="142"/>
        <v>2.8820326678765912E-2</v>
      </c>
      <c r="X454" s="18" t="str">
        <f t="shared" si="143"/>
        <v/>
      </c>
      <c r="Y454" s="18" t="str">
        <f t="shared" si="144"/>
        <v/>
      </c>
      <c r="Z454" s="18" t="str">
        <f t="shared" si="145"/>
        <v/>
      </c>
      <c r="AA454" s="18" t="str">
        <f t="shared" si="146"/>
        <v/>
      </c>
    </row>
    <row r="455" spans="1:27">
      <c r="A455" s="11">
        <v>42676</v>
      </c>
      <c r="B455" s="12">
        <v>1246.1500000000001</v>
      </c>
      <c r="C455" s="12">
        <v>1404.35</v>
      </c>
      <c r="D455" s="9">
        <f t="shared" si="154"/>
        <v>-5.1905036776811284E-2</v>
      </c>
      <c r="E455" s="9">
        <f t="shared" si="147"/>
        <v>-3.6275288918126335E-2</v>
      </c>
      <c r="F455" s="9">
        <f t="shared" si="148"/>
        <v>8.4277306925945022E-3</v>
      </c>
      <c r="G455" s="9">
        <f t="shared" si="149"/>
        <v>-1.7312894859788704E-2</v>
      </c>
      <c r="H455" s="9">
        <f t="shared" si="150"/>
        <v>-5.5237682976463962E-2</v>
      </c>
      <c r="I455" s="9">
        <f t="shared" si="151"/>
        <v>-1.8545618540491455</v>
      </c>
      <c r="J455" s="3">
        <f t="shared" si="152"/>
        <v>-1.083505318304482E-2</v>
      </c>
      <c r="K455" s="3">
        <f t="shared" si="152"/>
        <v>-9.0671747106972449E-3</v>
      </c>
      <c r="L455" s="15" t="str">
        <f t="shared" si="153"/>
        <v>Enter Trade</v>
      </c>
      <c r="M455" s="12">
        <v>-1.9573002700238351</v>
      </c>
      <c r="N455" s="15" t="str">
        <f t="shared" si="133"/>
        <v/>
      </c>
      <c r="O455" s="15" t="str">
        <f t="shared" si="134"/>
        <v>Enter Trade</v>
      </c>
      <c r="P455" s="15" t="str">
        <f t="shared" si="135"/>
        <v/>
      </c>
      <c r="Q455" s="15">
        <f t="shared" si="136"/>
        <v>1259.8</v>
      </c>
      <c r="R455" s="15" t="str">
        <f t="shared" si="137"/>
        <v/>
      </c>
      <c r="S455" s="15">
        <f t="shared" si="138"/>
        <v>1417.2</v>
      </c>
      <c r="T455" s="18" t="str">
        <f t="shared" si="139"/>
        <v/>
      </c>
      <c r="U455" s="18">
        <f t="shared" si="140"/>
        <v>5.1863081464932582E-3</v>
      </c>
      <c r="V455" s="18" t="str">
        <f t="shared" si="141"/>
        <v/>
      </c>
      <c r="W455" s="18">
        <f t="shared" si="142"/>
        <v>2.8820326678765912E-2</v>
      </c>
      <c r="X455" s="18" t="str">
        <f t="shared" si="143"/>
        <v/>
      </c>
      <c r="Y455" s="18" t="str">
        <f t="shared" si="144"/>
        <v/>
      </c>
      <c r="Z455" s="18" t="str">
        <f t="shared" si="145"/>
        <v/>
      </c>
      <c r="AA455" s="18" t="str">
        <f t="shared" si="146"/>
        <v/>
      </c>
    </row>
    <row r="456" spans="1:27">
      <c r="A456" s="11">
        <v>42677</v>
      </c>
      <c r="B456" s="12">
        <v>1254.95</v>
      </c>
      <c r="C456" s="12">
        <v>1401.6</v>
      </c>
      <c r="D456" s="9">
        <f t="shared" si="154"/>
        <v>-4.7997665920630476E-2</v>
      </c>
      <c r="E456" s="9">
        <f t="shared" si="147"/>
        <v>-3.6744720369491356E-2</v>
      </c>
      <c r="F456" s="9">
        <f t="shared" si="148"/>
        <v>8.6801469194632934E-3</v>
      </c>
      <c r="G456" s="9">
        <f t="shared" si="149"/>
        <v>-1.7214389800698945E-2</v>
      </c>
      <c r="H456" s="9">
        <f t="shared" si="150"/>
        <v>-5.6275050938283763E-2</v>
      </c>
      <c r="I456" s="9">
        <f t="shared" si="151"/>
        <v>-1.2964003553795731</v>
      </c>
      <c r="J456" s="3">
        <f t="shared" si="152"/>
        <v>7.061750190586971E-3</v>
      </c>
      <c r="K456" s="3">
        <f t="shared" si="152"/>
        <v>-1.958201303093958E-3</v>
      </c>
      <c r="L456" s="15" t="str">
        <f t="shared" si="153"/>
        <v>Enter Trade</v>
      </c>
      <c r="M456" s="12">
        <v>-1.9573002700238351</v>
      </c>
      <c r="N456" s="15" t="str">
        <f t="shared" si="133"/>
        <v/>
      </c>
      <c r="O456" s="15" t="str">
        <f t="shared" si="134"/>
        <v>Enter Trade</v>
      </c>
      <c r="P456" s="15" t="str">
        <f t="shared" si="135"/>
        <v/>
      </c>
      <c r="Q456" s="15">
        <f t="shared" si="136"/>
        <v>1259.8</v>
      </c>
      <c r="R456" s="15" t="str">
        <f t="shared" si="137"/>
        <v/>
      </c>
      <c r="S456" s="15">
        <f t="shared" si="138"/>
        <v>1417.2</v>
      </c>
      <c r="T456" s="18" t="str">
        <f t="shared" si="139"/>
        <v/>
      </c>
      <c r="U456" s="18">
        <f t="shared" si="140"/>
        <v>5.1863081464932582E-3</v>
      </c>
      <c r="V456" s="18" t="str">
        <f t="shared" si="141"/>
        <v/>
      </c>
      <c r="W456" s="18">
        <f t="shared" si="142"/>
        <v>2.8820326678765912E-2</v>
      </c>
      <c r="X456" s="18" t="str">
        <f t="shared" si="143"/>
        <v/>
      </c>
      <c r="Y456" s="18" t="str">
        <f t="shared" si="144"/>
        <v/>
      </c>
      <c r="Z456" s="18" t="str">
        <f t="shared" si="145"/>
        <v/>
      </c>
      <c r="AA456" s="18" t="str">
        <f t="shared" si="146"/>
        <v/>
      </c>
    </row>
    <row r="457" spans="1:27">
      <c r="A457" s="11">
        <v>42678</v>
      </c>
      <c r="B457" s="12">
        <v>1243.7</v>
      </c>
      <c r="C457" s="12">
        <v>1386.15</v>
      </c>
      <c r="D457" s="9">
        <f t="shared" si="154"/>
        <v>-4.7094594971715198E-2</v>
      </c>
      <c r="E457" s="9">
        <f t="shared" si="147"/>
        <v>-3.7242877059378433E-2</v>
      </c>
      <c r="F457" s="9">
        <f t="shared" si="148"/>
        <v>8.8348179548683684E-3</v>
      </c>
      <c r="G457" s="9">
        <f t="shared" si="149"/>
        <v>-1.7364536660924603E-2</v>
      </c>
      <c r="H457" s="9">
        <f t="shared" si="150"/>
        <v>-5.712121745783226E-2</v>
      </c>
      <c r="I457" s="9">
        <f t="shared" si="151"/>
        <v>-1.115101404767264</v>
      </c>
      <c r="J457" s="3">
        <f t="shared" si="152"/>
        <v>-8.9645005777122585E-3</v>
      </c>
      <c r="K457" s="3">
        <f t="shared" si="152"/>
        <v>-1.1023116438356035E-2</v>
      </c>
      <c r="L457" s="15" t="str">
        <f t="shared" si="153"/>
        <v/>
      </c>
      <c r="M457" s="12">
        <v>-1.9573002700238351</v>
      </c>
      <c r="N457" s="15" t="str">
        <f t="shared" si="133"/>
        <v/>
      </c>
      <c r="O457" s="15" t="str">
        <f t="shared" si="134"/>
        <v>Enter Trade</v>
      </c>
      <c r="P457" s="15" t="str">
        <f t="shared" si="135"/>
        <v/>
      </c>
      <c r="Q457" s="15">
        <f t="shared" si="136"/>
        <v>1259.8</v>
      </c>
      <c r="R457" s="15" t="str">
        <f t="shared" si="137"/>
        <v/>
      </c>
      <c r="S457" s="15">
        <f t="shared" si="138"/>
        <v>1417.2</v>
      </c>
      <c r="T457" s="18" t="str">
        <f t="shared" si="139"/>
        <v/>
      </c>
      <c r="U457" s="18">
        <f t="shared" si="140"/>
        <v>5.1863081464932582E-3</v>
      </c>
      <c r="V457" s="18" t="str">
        <f t="shared" si="141"/>
        <v/>
      </c>
      <c r="W457" s="18">
        <f t="shared" si="142"/>
        <v>2.8820326678765912E-2</v>
      </c>
      <c r="X457" s="18" t="str">
        <f t="shared" si="143"/>
        <v/>
      </c>
      <c r="Y457" s="18" t="str">
        <f t="shared" si="144"/>
        <v/>
      </c>
      <c r="Z457" s="18" t="str">
        <f t="shared" si="145"/>
        <v/>
      </c>
      <c r="AA457" s="18" t="str">
        <f t="shared" si="146"/>
        <v/>
      </c>
    </row>
    <row r="458" spans="1:27">
      <c r="A458" s="11">
        <v>42681</v>
      </c>
      <c r="B458" s="12">
        <v>1249.45</v>
      </c>
      <c r="C458" s="12">
        <v>1381.4</v>
      </c>
      <c r="D458" s="9">
        <f t="shared" si="154"/>
        <v>-4.3600570286150719E-2</v>
      </c>
      <c r="E458" s="9">
        <f t="shared" si="147"/>
        <v>-3.756367486328941E-2</v>
      </c>
      <c r="F458" s="9">
        <f t="shared" si="148"/>
        <v>8.8867022649983061E-3</v>
      </c>
      <c r="G458" s="9">
        <f t="shared" si="149"/>
        <v>-1.756859476704322E-2</v>
      </c>
      <c r="H458" s="9">
        <f t="shared" si="150"/>
        <v>-5.75587549595356E-2</v>
      </c>
      <c r="I458" s="9">
        <f t="shared" si="151"/>
        <v>-0.67931784399243167</v>
      </c>
      <c r="J458" s="3">
        <f t="shared" si="152"/>
        <v>4.6233014392538388E-3</v>
      </c>
      <c r="K458" s="3">
        <f t="shared" si="152"/>
        <v>-3.4267575659199939E-3</v>
      </c>
      <c r="L458" s="15" t="str">
        <f t="shared" si="153"/>
        <v/>
      </c>
      <c r="M458" s="12">
        <v>-1.9573002700238351</v>
      </c>
      <c r="N458" s="15" t="str">
        <f t="shared" si="133"/>
        <v/>
      </c>
      <c r="O458" s="15" t="str">
        <f t="shared" si="134"/>
        <v>Enter Trade</v>
      </c>
      <c r="P458" s="15" t="str">
        <f t="shared" si="135"/>
        <v/>
      </c>
      <c r="Q458" s="15">
        <f t="shared" si="136"/>
        <v>1259.8</v>
      </c>
      <c r="R458" s="15" t="str">
        <f t="shared" si="137"/>
        <v/>
      </c>
      <c r="S458" s="15">
        <f t="shared" si="138"/>
        <v>1417.2</v>
      </c>
      <c r="T458" s="18" t="str">
        <f t="shared" si="139"/>
        <v/>
      </c>
      <c r="U458" s="18">
        <f t="shared" si="140"/>
        <v>5.1863081464932582E-3</v>
      </c>
      <c r="V458" s="18" t="str">
        <f t="shared" si="141"/>
        <v/>
      </c>
      <c r="W458" s="18">
        <f t="shared" si="142"/>
        <v>2.8820326678765912E-2</v>
      </c>
      <c r="X458" s="18" t="str">
        <f t="shared" si="143"/>
        <v/>
      </c>
      <c r="Y458" s="18" t="str">
        <f t="shared" si="144"/>
        <v/>
      </c>
      <c r="Z458" s="18" t="str">
        <f t="shared" si="145"/>
        <v/>
      </c>
      <c r="AA458" s="18" t="str">
        <f t="shared" si="146"/>
        <v/>
      </c>
    </row>
    <row r="459" spans="1:27">
      <c r="A459" s="11">
        <v>42682</v>
      </c>
      <c r="B459" s="12">
        <v>1254.3</v>
      </c>
      <c r="C459" s="12">
        <v>1391.35</v>
      </c>
      <c r="D459" s="9">
        <f t="shared" si="154"/>
        <v>-4.5034970086134711E-2</v>
      </c>
      <c r="E459" s="9">
        <f t="shared" si="147"/>
        <v>-3.7875512038232521E-2</v>
      </c>
      <c r="F459" s="9">
        <f t="shared" si="148"/>
        <v>8.9819455671447911E-3</v>
      </c>
      <c r="G459" s="9">
        <f t="shared" si="149"/>
        <v>-1.7666134512156741E-2</v>
      </c>
      <c r="H459" s="9">
        <f t="shared" si="150"/>
        <v>-5.8084889564308302E-2</v>
      </c>
      <c r="I459" s="9">
        <f t="shared" si="151"/>
        <v>-0.79709434825466885</v>
      </c>
      <c r="J459" s="3">
        <f t="shared" si="152"/>
        <v>3.8817079514985864E-3</v>
      </c>
      <c r="K459" s="3">
        <f t="shared" si="152"/>
        <v>7.2028377008830297E-3</v>
      </c>
      <c r="L459" s="15" t="str">
        <f t="shared" si="153"/>
        <v/>
      </c>
      <c r="M459" s="12">
        <v>-1.9573002700238351</v>
      </c>
      <c r="N459" s="15" t="str">
        <f t="shared" si="133"/>
        <v/>
      </c>
      <c r="O459" s="15" t="str">
        <f t="shared" si="134"/>
        <v>Enter Trade</v>
      </c>
      <c r="P459" s="15" t="str">
        <f t="shared" si="135"/>
        <v/>
      </c>
      <c r="Q459" s="15">
        <f t="shared" si="136"/>
        <v>1259.8</v>
      </c>
      <c r="R459" s="15" t="str">
        <f t="shared" si="137"/>
        <v/>
      </c>
      <c r="S459" s="15">
        <f t="shared" si="138"/>
        <v>1417.2</v>
      </c>
      <c r="T459" s="18" t="str">
        <f t="shared" si="139"/>
        <v/>
      </c>
      <c r="U459" s="18">
        <f t="shared" si="140"/>
        <v>5.1863081464932582E-3</v>
      </c>
      <c r="V459" s="18" t="str">
        <f t="shared" si="141"/>
        <v/>
      </c>
      <c r="W459" s="18">
        <f t="shared" si="142"/>
        <v>2.8820326678765912E-2</v>
      </c>
      <c r="X459" s="18" t="str">
        <f t="shared" si="143"/>
        <v/>
      </c>
      <c r="Y459" s="18" t="str">
        <f t="shared" si="144"/>
        <v/>
      </c>
      <c r="Z459" s="18" t="str">
        <f t="shared" si="145"/>
        <v/>
      </c>
      <c r="AA459" s="18" t="str">
        <f t="shared" si="146"/>
        <v/>
      </c>
    </row>
    <row r="460" spans="1:27">
      <c r="A460" s="11">
        <v>42683</v>
      </c>
      <c r="B460" s="12">
        <v>1251.25</v>
      </c>
      <c r="C460" s="12">
        <v>1350.8</v>
      </c>
      <c r="D460" s="9">
        <f t="shared" si="154"/>
        <v>-3.324696147599885E-2</v>
      </c>
      <c r="E460" s="9">
        <f t="shared" si="147"/>
        <v>-3.7739816795018061E-2</v>
      </c>
      <c r="F460" s="9">
        <f t="shared" si="148"/>
        <v>9.0213255038019864E-3</v>
      </c>
      <c r="G460" s="9">
        <f t="shared" si="149"/>
        <v>-1.7441834411463592E-2</v>
      </c>
      <c r="H460" s="9">
        <f t="shared" si="150"/>
        <v>-5.8037799178572533E-2</v>
      </c>
      <c r="I460" s="9">
        <f t="shared" si="151"/>
        <v>0.49802607356598788</v>
      </c>
      <c r="J460" s="3">
        <f t="shared" si="152"/>
        <v>-2.4316351749979707E-3</v>
      </c>
      <c r="K460" s="3">
        <f t="shared" si="152"/>
        <v>-2.9144356200812131E-2</v>
      </c>
      <c r="L460" s="15" t="str">
        <f t="shared" si="153"/>
        <v>Exit Trade</v>
      </c>
      <c r="M460" s="12">
        <v>0.49802607356598788</v>
      </c>
      <c r="N460" s="15" t="str">
        <f t="shared" si="133"/>
        <v>Exit Trade</v>
      </c>
      <c r="O460" s="15" t="str">
        <f t="shared" si="134"/>
        <v>Exit Trade</v>
      </c>
      <c r="P460" s="15">
        <f t="shared" si="135"/>
        <v>1251.25</v>
      </c>
      <c r="Q460" s="15">
        <f t="shared" si="136"/>
        <v>1251.25</v>
      </c>
      <c r="R460" s="15">
        <f t="shared" si="137"/>
        <v>1350.8</v>
      </c>
      <c r="S460" s="15">
        <f t="shared" si="138"/>
        <v>1350.8</v>
      </c>
      <c r="T460" s="18">
        <f t="shared" si="139"/>
        <v>-2.4316351749979707E-3</v>
      </c>
      <c r="U460" s="18">
        <f t="shared" si="140"/>
        <v>-2.4316351749979707E-3</v>
      </c>
      <c r="V460" s="18">
        <f t="shared" si="141"/>
        <v>-2.9144356200812131E-2</v>
      </c>
      <c r="W460" s="18">
        <f t="shared" si="142"/>
        <v>-2.9144356200812131E-2</v>
      </c>
      <c r="X460" s="18">
        <f t="shared" si="143"/>
        <v>-6.7867915542149104E-3</v>
      </c>
      <c r="Y460" s="18">
        <f t="shared" si="144"/>
        <v>4.6852949477843686E-2</v>
      </c>
      <c r="Z460" s="18">
        <f t="shared" si="145"/>
        <v>4.0066157923628776E-2</v>
      </c>
      <c r="AA460" s="18">
        <f t="shared" si="146"/>
        <v>2.0033078961814388E-2</v>
      </c>
    </row>
    <row r="461" spans="1:27">
      <c r="A461" s="11">
        <v>42684</v>
      </c>
      <c r="B461" s="12">
        <v>1278.55</v>
      </c>
      <c r="C461" s="12">
        <v>1324.55</v>
      </c>
      <c r="D461" s="9">
        <f t="shared" si="154"/>
        <v>-1.5350640419293885E-2</v>
      </c>
      <c r="E461" s="9">
        <f t="shared" si="147"/>
        <v>-3.6962825902537612E-2</v>
      </c>
      <c r="F461" s="9">
        <f t="shared" si="148"/>
        <v>9.9002986054892682E-3</v>
      </c>
      <c r="G461" s="9">
        <f t="shared" si="149"/>
        <v>-1.4687154040186758E-2</v>
      </c>
      <c r="H461" s="9">
        <f t="shared" si="150"/>
        <v>-5.9238497764888466E-2</v>
      </c>
      <c r="I461" s="9">
        <f t="shared" si="151"/>
        <v>2.1829831951998648</v>
      </c>
      <c r="J461" s="3">
        <f t="shared" si="152"/>
        <v>2.1818181818181782E-2</v>
      </c>
      <c r="K461" s="3">
        <f t="shared" si="152"/>
        <v>-1.9432928634883034E-2</v>
      </c>
      <c r="L461" s="15" t="str">
        <f t="shared" si="153"/>
        <v>Enter Trade</v>
      </c>
      <c r="M461" s="12">
        <v>2.1829831951998648</v>
      </c>
      <c r="N461" s="15" t="str">
        <f t="shared" si="133"/>
        <v>Enter Trade</v>
      </c>
      <c r="O461" s="15" t="str">
        <f t="shared" si="134"/>
        <v>Enter Trade</v>
      </c>
      <c r="P461" s="15">
        <f t="shared" si="135"/>
        <v>1278.55</v>
      </c>
      <c r="Q461" s="15">
        <f t="shared" si="136"/>
        <v>1278.55</v>
      </c>
      <c r="R461" s="15">
        <f t="shared" si="137"/>
        <v>1324.55</v>
      </c>
      <c r="S461" s="15">
        <f t="shared" si="138"/>
        <v>1324.55</v>
      </c>
      <c r="T461" s="18">
        <f t="shared" si="139"/>
        <v>2.1818181818181782E-2</v>
      </c>
      <c r="U461" s="18">
        <f t="shared" si="140"/>
        <v>2.1818181818181782E-2</v>
      </c>
      <c r="V461" s="18">
        <f t="shared" si="141"/>
        <v>-1.9432928634883034E-2</v>
      </c>
      <c r="W461" s="18">
        <f t="shared" si="142"/>
        <v>-1.9432928634883034E-2</v>
      </c>
      <c r="X461" s="18" t="str">
        <f t="shared" si="143"/>
        <v/>
      </c>
      <c r="Y461" s="18" t="str">
        <f t="shared" si="144"/>
        <v/>
      </c>
      <c r="Z461" s="18" t="str">
        <f t="shared" si="145"/>
        <v/>
      </c>
      <c r="AA461" s="18" t="str">
        <f t="shared" si="146"/>
        <v/>
      </c>
    </row>
    <row r="462" spans="1:27">
      <c r="A462" s="11">
        <v>42685</v>
      </c>
      <c r="B462" s="12">
        <v>1275.8</v>
      </c>
      <c r="C462" s="12">
        <v>1268.3499999999999</v>
      </c>
      <c r="D462" s="9">
        <f t="shared" si="154"/>
        <v>2.543484572998897E-3</v>
      </c>
      <c r="E462" s="9">
        <f t="shared" si="147"/>
        <v>-3.5510738926233729E-2</v>
      </c>
      <c r="F462" s="9">
        <f t="shared" si="148"/>
        <v>1.2210085954651863E-2</v>
      </c>
      <c r="G462" s="9">
        <f t="shared" si="149"/>
        <v>-8.0380455282670349E-3</v>
      </c>
      <c r="H462" s="9">
        <f t="shared" si="150"/>
        <v>-6.2983432324200422E-2</v>
      </c>
      <c r="I462" s="9">
        <f t="shared" si="151"/>
        <v>3.1166220811684395</v>
      </c>
      <c r="J462" s="3">
        <f t="shared" si="152"/>
        <v>-2.1508740369950334E-3</v>
      </c>
      <c r="K462" s="3">
        <f t="shared" si="152"/>
        <v>-4.2429504359971344E-2</v>
      </c>
      <c r="L462" s="15" t="str">
        <f t="shared" si="153"/>
        <v>Enter Trade</v>
      </c>
      <c r="M462" s="12">
        <v>2.1829831951998648</v>
      </c>
      <c r="N462" s="15" t="str">
        <f t="shared" si="133"/>
        <v/>
      </c>
      <c r="O462" s="15" t="str">
        <f t="shared" si="134"/>
        <v>Enter Trade</v>
      </c>
      <c r="P462" s="15" t="str">
        <f t="shared" si="135"/>
        <v/>
      </c>
      <c r="Q462" s="15">
        <f t="shared" si="136"/>
        <v>1278.55</v>
      </c>
      <c r="R462" s="15" t="str">
        <f t="shared" si="137"/>
        <v/>
      </c>
      <c r="S462" s="15">
        <f t="shared" si="138"/>
        <v>1324.55</v>
      </c>
      <c r="T462" s="18" t="str">
        <f t="shared" si="139"/>
        <v/>
      </c>
      <c r="U462" s="18">
        <f t="shared" si="140"/>
        <v>2.1818181818181782E-2</v>
      </c>
      <c r="V462" s="18" t="str">
        <f t="shared" si="141"/>
        <v/>
      </c>
      <c r="W462" s="18">
        <f t="shared" si="142"/>
        <v>-1.9432928634883034E-2</v>
      </c>
      <c r="X462" s="18" t="str">
        <f t="shared" si="143"/>
        <v/>
      </c>
      <c r="Y462" s="18" t="str">
        <f t="shared" si="144"/>
        <v/>
      </c>
      <c r="Z462" s="18" t="str">
        <f t="shared" si="145"/>
        <v/>
      </c>
      <c r="AA462" s="18" t="str">
        <f t="shared" si="146"/>
        <v/>
      </c>
    </row>
    <row r="463" spans="1:27">
      <c r="A463" s="11">
        <v>42689</v>
      </c>
      <c r="B463" s="12">
        <v>1254.75</v>
      </c>
      <c r="C463" s="12">
        <v>1225.75</v>
      </c>
      <c r="D463" s="9">
        <f t="shared" si="154"/>
        <v>1.0155302435878711E-2</v>
      </c>
      <c r="E463" s="9">
        <f t="shared" si="147"/>
        <v>-3.3832188700010896E-2</v>
      </c>
      <c r="F463" s="9">
        <f t="shared" si="148"/>
        <v>1.4741871768008855E-2</v>
      </c>
      <c r="G463" s="9">
        <f t="shared" si="149"/>
        <v>-6.6297722199097631E-4</v>
      </c>
      <c r="H463" s="9">
        <f t="shared" si="150"/>
        <v>-6.7001400178030815E-2</v>
      </c>
      <c r="I463" s="9">
        <f t="shared" si="151"/>
        <v>2.9838470872705796</v>
      </c>
      <c r="J463" s="3">
        <f t="shared" si="152"/>
        <v>-1.6499451324659003E-2</v>
      </c>
      <c r="K463" s="3">
        <f t="shared" si="152"/>
        <v>-3.3586943666968828E-2</v>
      </c>
      <c r="L463" s="15" t="str">
        <f t="shared" si="153"/>
        <v>Enter Trade</v>
      </c>
      <c r="M463" s="12">
        <v>2.1829831951998648</v>
      </c>
      <c r="N463" s="15" t="str">
        <f t="shared" si="133"/>
        <v/>
      </c>
      <c r="O463" s="15" t="str">
        <f t="shared" si="134"/>
        <v>Enter Trade</v>
      </c>
      <c r="P463" s="15" t="str">
        <f t="shared" si="135"/>
        <v/>
      </c>
      <c r="Q463" s="15">
        <f t="shared" si="136"/>
        <v>1278.55</v>
      </c>
      <c r="R463" s="15" t="str">
        <f t="shared" si="137"/>
        <v/>
      </c>
      <c r="S463" s="15">
        <f t="shared" si="138"/>
        <v>1324.55</v>
      </c>
      <c r="T463" s="18" t="str">
        <f t="shared" si="139"/>
        <v/>
      </c>
      <c r="U463" s="18">
        <f t="shared" si="140"/>
        <v>2.1818181818181782E-2</v>
      </c>
      <c r="V463" s="18" t="str">
        <f t="shared" si="141"/>
        <v/>
      </c>
      <c r="W463" s="18">
        <f t="shared" si="142"/>
        <v>-1.9432928634883034E-2</v>
      </c>
      <c r="X463" s="18" t="str">
        <f t="shared" si="143"/>
        <v/>
      </c>
      <c r="Y463" s="18" t="str">
        <f t="shared" si="144"/>
        <v/>
      </c>
      <c r="Z463" s="18" t="str">
        <f t="shared" si="145"/>
        <v/>
      </c>
      <c r="AA463" s="18" t="str">
        <f t="shared" si="146"/>
        <v/>
      </c>
    </row>
    <row r="464" spans="1:27">
      <c r="A464" s="11">
        <v>42690</v>
      </c>
      <c r="B464" s="12">
        <v>1244.3499999999999</v>
      </c>
      <c r="C464" s="12">
        <v>1255.4000000000001</v>
      </c>
      <c r="D464" s="9">
        <f t="shared" si="154"/>
        <v>-3.8395721836800979E-3</v>
      </c>
      <c r="E464" s="9">
        <f t="shared" si="147"/>
        <v>-3.2649702339265382E-2</v>
      </c>
      <c r="F464" s="9">
        <f t="shared" si="148"/>
        <v>1.5679898725164763E-2</v>
      </c>
      <c r="G464" s="9">
        <f t="shared" si="149"/>
        <v>2.6300697923553329E-3</v>
      </c>
      <c r="H464" s="9">
        <f t="shared" si="150"/>
        <v>-6.7929474470886098E-2</v>
      </c>
      <c r="I464" s="9">
        <f t="shared" si="151"/>
        <v>1.8373926171696335</v>
      </c>
      <c r="J464" s="3">
        <f t="shared" si="152"/>
        <v>-8.2885036859932978E-3</v>
      </c>
      <c r="K464" s="3">
        <f t="shared" si="152"/>
        <v>2.4189271874362709E-2</v>
      </c>
      <c r="L464" s="15" t="str">
        <f t="shared" si="153"/>
        <v>Enter Trade</v>
      </c>
      <c r="M464" s="12">
        <v>2.1829831951998648</v>
      </c>
      <c r="N464" s="15" t="str">
        <f t="shared" ref="N464:N496" si="155">IF(M464&lt;&gt;M463,L464,"")</f>
        <v/>
      </c>
      <c r="O464" s="15" t="str">
        <f t="shared" ref="O464:O496" si="156">IF(M464&lt;&gt;M463,N464,O463)</f>
        <v>Enter Trade</v>
      </c>
      <c r="P464" s="15" t="str">
        <f t="shared" ref="P464:P496" si="157">IF(OR(N464="Enter Trade",N464="Exit Trade"),B464,"")</f>
        <v/>
      </c>
      <c r="Q464" s="15">
        <f t="shared" ref="Q464:Q496" si="158">IF(M464&lt;&gt;M463,P464,Q463)</f>
        <v>1278.55</v>
      </c>
      <c r="R464" s="15" t="str">
        <f t="shared" ref="R464:R496" si="159">IF(OR(N464="Enter Trade",N464="Exit Trade"),C464,"")</f>
        <v/>
      </c>
      <c r="S464" s="15">
        <f t="shared" ref="S464:S496" si="160">IF(M464&lt;&gt;M463,R464,S463)</f>
        <v>1324.55</v>
      </c>
      <c r="T464" s="18" t="str">
        <f t="shared" ref="T464:T496" si="161">IF(OR(N464="Enter Trade",N464="Exit Trade"),J464,"")</f>
        <v/>
      </c>
      <c r="U464" s="18">
        <f t="shared" ref="U464:U496" si="162">IF(M464&lt;&gt;M463,T464,U463)</f>
        <v>2.1818181818181782E-2</v>
      </c>
      <c r="V464" s="18" t="str">
        <f t="shared" ref="V464:V496" si="163">IF(OR(N464="Enter Trade",N464="Exit Trade"),K464,"")</f>
        <v/>
      </c>
      <c r="W464" s="18">
        <f t="shared" ref="W464:W496" si="164">IF(M464&lt;&gt;M463,V464,W463)</f>
        <v>-1.9432928634883034E-2</v>
      </c>
      <c r="X464" s="18" t="str">
        <f t="shared" si="143"/>
        <v/>
      </c>
      <c r="Y464" s="18" t="str">
        <f t="shared" si="144"/>
        <v/>
      </c>
      <c r="Z464" s="18" t="str">
        <f t="shared" si="145"/>
        <v/>
      </c>
      <c r="AA464" s="18" t="str">
        <f t="shared" si="146"/>
        <v/>
      </c>
    </row>
    <row r="465" spans="1:27">
      <c r="A465" s="11">
        <v>42691</v>
      </c>
      <c r="B465" s="12">
        <v>1230.2</v>
      </c>
      <c r="C465" s="12">
        <v>1250.2</v>
      </c>
      <c r="D465" s="9">
        <f t="shared" si="154"/>
        <v>-7.0037718790554784E-3</v>
      </c>
      <c r="E465" s="9">
        <f t="shared" si="147"/>
        <v>-3.1405788383417045E-2</v>
      </c>
      <c r="F465" s="9">
        <f t="shared" si="148"/>
        <v>1.6193855743115361E-2</v>
      </c>
      <c r="G465" s="9">
        <f t="shared" si="149"/>
        <v>5.0303870385925153E-3</v>
      </c>
      <c r="H465" s="9">
        <f t="shared" si="150"/>
        <v>-6.7841963805426606E-2</v>
      </c>
      <c r="I465" s="9">
        <f t="shared" si="151"/>
        <v>1.5068688329359616</v>
      </c>
      <c r="J465" s="3">
        <f t="shared" si="152"/>
        <v>-1.1371398722224346E-2</v>
      </c>
      <c r="K465" s="3">
        <f t="shared" si="152"/>
        <v>-4.142106101640947E-3</v>
      </c>
      <c r="L465" s="15" t="str">
        <f t="shared" si="153"/>
        <v>Enter Trade</v>
      </c>
      <c r="M465" s="12">
        <v>2.1829831951998648</v>
      </c>
      <c r="N465" s="15" t="str">
        <f t="shared" si="155"/>
        <v/>
      </c>
      <c r="O465" s="15" t="str">
        <f t="shared" si="156"/>
        <v>Enter Trade</v>
      </c>
      <c r="P465" s="15" t="str">
        <f t="shared" si="157"/>
        <v/>
      </c>
      <c r="Q465" s="15">
        <f t="shared" si="158"/>
        <v>1278.55</v>
      </c>
      <c r="R465" s="15" t="str">
        <f t="shared" si="159"/>
        <v/>
      </c>
      <c r="S465" s="15">
        <f t="shared" si="160"/>
        <v>1324.55</v>
      </c>
      <c r="T465" s="18" t="str">
        <f t="shared" si="161"/>
        <v/>
      </c>
      <c r="U465" s="18">
        <f t="shared" si="162"/>
        <v>2.1818181818181782E-2</v>
      </c>
      <c r="V465" s="18" t="str">
        <f t="shared" si="163"/>
        <v/>
      </c>
      <c r="W465" s="18">
        <f t="shared" si="164"/>
        <v>-1.9432928634883034E-2</v>
      </c>
      <c r="X465" s="18" t="str">
        <f t="shared" si="143"/>
        <v/>
      </c>
      <c r="Y465" s="18" t="str">
        <f t="shared" si="144"/>
        <v/>
      </c>
      <c r="Z465" s="18" t="str">
        <f t="shared" si="145"/>
        <v/>
      </c>
      <c r="AA465" s="18" t="str">
        <f t="shared" si="146"/>
        <v/>
      </c>
    </row>
    <row r="466" spans="1:27">
      <c r="A466" s="11">
        <v>42692</v>
      </c>
      <c r="B466" s="12">
        <v>1211.4000000000001</v>
      </c>
      <c r="C466" s="12">
        <v>1249.8</v>
      </c>
      <c r="D466" s="9">
        <f t="shared" si="154"/>
        <v>-1.3552951004106509E-2</v>
      </c>
      <c r="E466" s="9">
        <f t="shared" si="147"/>
        <v>-3.0336682532022978E-2</v>
      </c>
      <c r="F466" s="9">
        <f t="shared" si="148"/>
        <v>1.6281154873495306E-2</v>
      </c>
      <c r="G466" s="9">
        <f t="shared" si="149"/>
        <v>6.2959159333414588E-3</v>
      </c>
      <c r="H466" s="9">
        <f t="shared" si="150"/>
        <v>-6.6969280997387415E-2</v>
      </c>
      <c r="I466" s="9">
        <f t="shared" si="151"/>
        <v>1.0308686121056023</v>
      </c>
      <c r="J466" s="3">
        <f t="shared" si="152"/>
        <v>-1.5282067956429812E-2</v>
      </c>
      <c r="K466" s="3">
        <f t="shared" si="152"/>
        <v>-3.1994880819076222E-4</v>
      </c>
      <c r="L466" s="15" t="str">
        <f t="shared" si="153"/>
        <v/>
      </c>
      <c r="M466" s="12">
        <v>2.1829831951998648</v>
      </c>
      <c r="N466" s="15" t="str">
        <f t="shared" si="155"/>
        <v/>
      </c>
      <c r="O466" s="15" t="str">
        <f t="shared" si="156"/>
        <v>Enter Trade</v>
      </c>
      <c r="P466" s="15" t="str">
        <f t="shared" si="157"/>
        <v/>
      </c>
      <c r="Q466" s="15">
        <f t="shared" si="158"/>
        <v>1278.55</v>
      </c>
      <c r="R466" s="15" t="str">
        <f t="shared" si="159"/>
        <v/>
      </c>
      <c r="S466" s="15">
        <f t="shared" si="160"/>
        <v>1324.55</v>
      </c>
      <c r="T466" s="18" t="str">
        <f t="shared" si="161"/>
        <v/>
      </c>
      <c r="U466" s="18">
        <f t="shared" si="162"/>
        <v>2.1818181818181782E-2</v>
      </c>
      <c r="V466" s="18" t="str">
        <f t="shared" si="163"/>
        <v/>
      </c>
      <c r="W466" s="18">
        <f t="shared" si="164"/>
        <v>-1.9432928634883034E-2</v>
      </c>
      <c r="X466" s="18" t="str">
        <f t="shared" si="143"/>
        <v/>
      </c>
      <c r="Y466" s="18" t="str">
        <f t="shared" si="144"/>
        <v/>
      </c>
      <c r="Z466" s="18" t="str">
        <f t="shared" si="145"/>
        <v/>
      </c>
      <c r="AA466" s="18" t="str">
        <f t="shared" si="146"/>
        <v/>
      </c>
    </row>
    <row r="467" spans="1:27">
      <c r="A467" s="11">
        <v>42695</v>
      </c>
      <c r="B467" s="12">
        <v>1198.7</v>
      </c>
      <c r="C467" s="12">
        <v>1221.95</v>
      </c>
      <c r="D467" s="9">
        <f t="shared" si="154"/>
        <v>-8.3429303913911523E-3</v>
      </c>
      <c r="E467" s="9">
        <f t="shared" si="147"/>
        <v>-2.9148915581675254E-2</v>
      </c>
      <c r="F467" s="9">
        <f t="shared" si="148"/>
        <v>1.6549378804343255E-2</v>
      </c>
      <c r="G467" s="9">
        <f t="shared" si="149"/>
        <v>8.0871867280970719E-3</v>
      </c>
      <c r="H467" s="9">
        <f t="shared" si="150"/>
        <v>-6.6385017891447573E-2</v>
      </c>
      <c r="I467" s="9">
        <f t="shared" si="151"/>
        <v>1.2572064145890316</v>
      </c>
      <c r="J467" s="3">
        <f t="shared" si="152"/>
        <v>-1.048373782400532E-2</v>
      </c>
      <c r="K467" s="3">
        <f t="shared" si="152"/>
        <v>-2.2283565370459203E-2</v>
      </c>
      <c r="L467" s="15" t="str">
        <f t="shared" si="153"/>
        <v>Enter Trade</v>
      </c>
      <c r="M467" s="12">
        <v>2.1829831951998648</v>
      </c>
      <c r="N467" s="15" t="str">
        <f t="shared" si="155"/>
        <v/>
      </c>
      <c r="O467" s="15" t="str">
        <f t="shared" si="156"/>
        <v>Enter Trade</v>
      </c>
      <c r="P467" s="15" t="str">
        <f t="shared" si="157"/>
        <v/>
      </c>
      <c r="Q467" s="15">
        <f t="shared" si="158"/>
        <v>1278.55</v>
      </c>
      <c r="R467" s="15" t="str">
        <f t="shared" si="159"/>
        <v/>
      </c>
      <c r="S467" s="15">
        <f t="shared" si="160"/>
        <v>1324.55</v>
      </c>
      <c r="T467" s="18" t="str">
        <f t="shared" si="161"/>
        <v/>
      </c>
      <c r="U467" s="18">
        <f t="shared" si="162"/>
        <v>2.1818181818181782E-2</v>
      </c>
      <c r="V467" s="18" t="str">
        <f t="shared" si="163"/>
        <v/>
      </c>
      <c r="W467" s="18">
        <f t="shared" si="164"/>
        <v>-1.9432928634883034E-2</v>
      </c>
      <c r="X467" s="18" t="str">
        <f t="shared" si="143"/>
        <v/>
      </c>
      <c r="Y467" s="18" t="str">
        <f t="shared" si="144"/>
        <v/>
      </c>
      <c r="Z467" s="18" t="str">
        <f t="shared" si="145"/>
        <v/>
      </c>
      <c r="AA467" s="18" t="str">
        <f t="shared" si="146"/>
        <v/>
      </c>
    </row>
    <row r="468" spans="1:27">
      <c r="A468" s="11">
        <v>42696</v>
      </c>
      <c r="B468" s="12">
        <v>1198.05</v>
      </c>
      <c r="C468" s="12">
        <v>1249.7</v>
      </c>
      <c r="D468" s="9">
        <f t="shared" si="154"/>
        <v>-1.8330826334564312E-2</v>
      </c>
      <c r="E468" s="9">
        <f t="shared" si="147"/>
        <v>-2.8218328498637906E-2</v>
      </c>
      <c r="F468" s="9">
        <f t="shared" si="148"/>
        <v>1.6338270933389409E-2</v>
      </c>
      <c r="G468" s="9">
        <f t="shared" si="149"/>
        <v>8.542781101488265E-3</v>
      </c>
      <c r="H468" s="9">
        <f t="shared" si="150"/>
        <v>-6.4979438098764081E-2</v>
      </c>
      <c r="I468" s="9">
        <f t="shared" si="151"/>
        <v>0.60517432991438413</v>
      </c>
      <c r="J468" s="3">
        <f t="shared" si="152"/>
        <v>-5.4225410861774494E-4</v>
      </c>
      <c r="K468" s="3">
        <f t="shared" si="152"/>
        <v>2.2709603502598305E-2</v>
      </c>
      <c r="L468" s="15" t="str">
        <f t="shared" si="153"/>
        <v/>
      </c>
      <c r="M468" s="12">
        <v>2.1829831951998648</v>
      </c>
      <c r="N468" s="15" t="str">
        <f t="shared" si="155"/>
        <v/>
      </c>
      <c r="O468" s="15" t="str">
        <f t="shared" si="156"/>
        <v>Enter Trade</v>
      </c>
      <c r="P468" s="15" t="str">
        <f t="shared" si="157"/>
        <v/>
      </c>
      <c r="Q468" s="15">
        <f t="shared" si="158"/>
        <v>1278.55</v>
      </c>
      <c r="R468" s="15" t="str">
        <f t="shared" si="159"/>
        <v/>
      </c>
      <c r="S468" s="15">
        <f t="shared" si="160"/>
        <v>1324.55</v>
      </c>
      <c r="T468" s="18" t="str">
        <f t="shared" si="161"/>
        <v/>
      </c>
      <c r="U468" s="18">
        <f t="shared" si="162"/>
        <v>2.1818181818181782E-2</v>
      </c>
      <c r="V468" s="18" t="str">
        <f t="shared" si="163"/>
        <v/>
      </c>
      <c r="W468" s="18">
        <f t="shared" si="164"/>
        <v>-1.9432928634883034E-2</v>
      </c>
      <c r="X468" s="18" t="str">
        <f t="shared" si="143"/>
        <v/>
      </c>
      <c r="Y468" s="18" t="str">
        <f t="shared" si="144"/>
        <v/>
      </c>
      <c r="Z468" s="18" t="str">
        <f t="shared" si="145"/>
        <v/>
      </c>
      <c r="AA468" s="18" t="str">
        <f t="shared" si="146"/>
        <v/>
      </c>
    </row>
    <row r="469" spans="1:27">
      <c r="A469" s="11">
        <v>42697</v>
      </c>
      <c r="B469" s="12">
        <v>1184.75</v>
      </c>
      <c r="C469" s="12">
        <v>1226.9000000000001</v>
      </c>
      <c r="D469" s="9">
        <f t="shared" si="154"/>
        <v>-1.5182449089854302E-2</v>
      </c>
      <c r="E469" s="9">
        <f t="shared" si="147"/>
        <v>-2.739571672084325E-2</v>
      </c>
      <c r="F469" s="9">
        <f t="shared" si="148"/>
        <v>1.6353129052525464E-2</v>
      </c>
      <c r="G469" s="9">
        <f t="shared" si="149"/>
        <v>9.3988236473390406E-3</v>
      </c>
      <c r="H469" s="9">
        <f t="shared" si="150"/>
        <v>-6.4190257089025538E-2</v>
      </c>
      <c r="I469" s="9">
        <f t="shared" si="151"/>
        <v>0.74684591503928821</v>
      </c>
      <c r="J469" s="3">
        <f t="shared" si="152"/>
        <v>-1.1101373064563212E-2</v>
      </c>
      <c r="K469" s="3">
        <f t="shared" si="152"/>
        <v>-1.8244378650876174E-2</v>
      </c>
      <c r="L469" s="15" t="str">
        <f t="shared" si="153"/>
        <v/>
      </c>
      <c r="M469" s="12">
        <v>2.1829831951998648</v>
      </c>
      <c r="N469" s="15" t="str">
        <f t="shared" si="155"/>
        <v/>
      </c>
      <c r="O469" s="15" t="str">
        <f t="shared" si="156"/>
        <v>Enter Trade</v>
      </c>
      <c r="P469" s="15" t="str">
        <f t="shared" si="157"/>
        <v/>
      </c>
      <c r="Q469" s="15">
        <f t="shared" si="158"/>
        <v>1278.55</v>
      </c>
      <c r="R469" s="15" t="str">
        <f t="shared" si="159"/>
        <v/>
      </c>
      <c r="S469" s="15">
        <f t="shared" si="160"/>
        <v>1324.55</v>
      </c>
      <c r="T469" s="18" t="str">
        <f t="shared" si="161"/>
        <v/>
      </c>
      <c r="U469" s="18">
        <f t="shared" si="162"/>
        <v>2.1818181818181782E-2</v>
      </c>
      <c r="V469" s="18" t="str">
        <f t="shared" si="163"/>
        <v/>
      </c>
      <c r="W469" s="18">
        <f t="shared" si="164"/>
        <v>-1.9432928634883034E-2</v>
      </c>
      <c r="X469" s="18" t="str">
        <f t="shared" si="143"/>
        <v/>
      </c>
      <c r="Y469" s="18" t="str">
        <f t="shared" si="144"/>
        <v/>
      </c>
      <c r="Z469" s="18" t="str">
        <f t="shared" si="145"/>
        <v/>
      </c>
      <c r="AA469" s="18" t="str">
        <f t="shared" si="146"/>
        <v/>
      </c>
    </row>
    <row r="470" spans="1:27">
      <c r="A470" s="11">
        <v>42698</v>
      </c>
      <c r="B470" s="12">
        <v>1165.5</v>
      </c>
      <c r="C470" s="12">
        <v>1217.6500000000001</v>
      </c>
      <c r="D470" s="9">
        <f t="shared" si="154"/>
        <v>-1.9010195241269102E-2</v>
      </c>
      <c r="E470" s="9">
        <f t="shared" si="147"/>
        <v>-2.6869916059788349E-2</v>
      </c>
      <c r="F470" s="9">
        <f t="shared" si="148"/>
        <v>1.6360963989155521E-2</v>
      </c>
      <c r="G470" s="9">
        <f t="shared" si="149"/>
        <v>9.9422529158115711E-3</v>
      </c>
      <c r="H470" s="9">
        <f t="shared" si="150"/>
        <v>-6.3682085035388275E-2</v>
      </c>
      <c r="I470" s="9">
        <f t="shared" si="151"/>
        <v>0.48039472635774255</v>
      </c>
      <c r="J470" s="3">
        <f t="shared" si="152"/>
        <v>-1.6248153618906941E-2</v>
      </c>
      <c r="K470" s="3">
        <f t="shared" si="152"/>
        <v>-7.5393267584970246E-3</v>
      </c>
      <c r="L470" s="15" t="str">
        <f t="shared" si="153"/>
        <v>Exit Trade</v>
      </c>
      <c r="M470" s="12">
        <v>0.48039472635774255</v>
      </c>
      <c r="N470" s="15" t="str">
        <f t="shared" si="155"/>
        <v>Exit Trade</v>
      </c>
      <c r="O470" s="15" t="str">
        <f t="shared" si="156"/>
        <v>Exit Trade</v>
      </c>
      <c r="P470" s="15">
        <f t="shared" si="157"/>
        <v>1165.5</v>
      </c>
      <c r="Q470" s="15">
        <f t="shared" si="158"/>
        <v>1165.5</v>
      </c>
      <c r="R470" s="15">
        <f t="shared" si="159"/>
        <v>1217.6500000000001</v>
      </c>
      <c r="S470" s="15">
        <f t="shared" si="160"/>
        <v>1217.6500000000001</v>
      </c>
      <c r="T470" s="18">
        <f t="shared" si="161"/>
        <v>-1.6248153618906941E-2</v>
      </c>
      <c r="U470" s="18">
        <f t="shared" si="162"/>
        <v>-1.6248153618906941E-2</v>
      </c>
      <c r="V470" s="18">
        <f t="shared" si="163"/>
        <v>-7.5393267584970246E-3</v>
      </c>
      <c r="W470" s="18">
        <f t="shared" si="164"/>
        <v>-7.5393267584970246E-3</v>
      </c>
      <c r="X470" s="18">
        <f t="shared" si="143"/>
        <v>8.8420476320832164E-2</v>
      </c>
      <c r="Y470" s="18">
        <f t="shared" si="144"/>
        <v>-8.0706655090407975E-2</v>
      </c>
      <c r="Z470" s="18">
        <f t="shared" si="145"/>
        <v>7.7138212304241893E-3</v>
      </c>
      <c r="AA470" s="18">
        <f t="shared" si="146"/>
        <v>3.8569106152120947E-3</v>
      </c>
    </row>
    <row r="471" spans="1:27">
      <c r="A471" s="11">
        <v>42699</v>
      </c>
      <c r="B471" s="12">
        <v>1189.3</v>
      </c>
      <c r="C471" s="12">
        <v>1244.05</v>
      </c>
      <c r="D471" s="9">
        <f t="shared" si="154"/>
        <v>-1.9546416686704603E-2</v>
      </c>
      <c r="E471" s="9">
        <f t="shared" si="147"/>
        <v>-2.6673771136818347E-2</v>
      </c>
      <c r="F471" s="9">
        <f t="shared" si="148"/>
        <v>1.6413998900804472E-2</v>
      </c>
      <c r="G471" s="9">
        <f t="shared" si="149"/>
        <v>1.0257726389991714E-2</v>
      </c>
      <c r="H471" s="9">
        <f t="shared" si="150"/>
        <v>-6.3605268663628409E-2</v>
      </c>
      <c r="I471" s="9">
        <f t="shared" si="151"/>
        <v>0.4342241335086493</v>
      </c>
      <c r="J471" s="3">
        <f t="shared" si="152"/>
        <v>2.0420420420420381E-2</v>
      </c>
      <c r="K471" s="3">
        <f t="shared" si="152"/>
        <v>2.1681107050465949E-2</v>
      </c>
      <c r="L471" s="15" t="str">
        <f t="shared" si="153"/>
        <v>Exit Trade</v>
      </c>
      <c r="M471" s="12">
        <v>0.48039472635774255</v>
      </c>
      <c r="N471" s="15" t="str">
        <f t="shared" si="155"/>
        <v/>
      </c>
      <c r="O471" s="15" t="str">
        <f t="shared" si="156"/>
        <v>Exit Trade</v>
      </c>
      <c r="P471" s="15" t="str">
        <f t="shared" si="157"/>
        <v/>
      </c>
      <c r="Q471" s="15">
        <f t="shared" si="158"/>
        <v>1165.5</v>
      </c>
      <c r="R471" s="15" t="str">
        <f t="shared" si="159"/>
        <v/>
      </c>
      <c r="S471" s="15">
        <f t="shared" si="160"/>
        <v>1217.6500000000001</v>
      </c>
      <c r="T471" s="18" t="str">
        <f t="shared" si="161"/>
        <v/>
      </c>
      <c r="U471" s="18">
        <f t="shared" si="162"/>
        <v>-1.6248153618906941E-2</v>
      </c>
      <c r="V471" s="18" t="str">
        <f t="shared" si="163"/>
        <v/>
      </c>
      <c r="W471" s="18">
        <f t="shared" si="164"/>
        <v>-7.5393267584970246E-3</v>
      </c>
      <c r="X471" s="18" t="str">
        <f t="shared" si="143"/>
        <v/>
      </c>
      <c r="Y471" s="18" t="str">
        <f t="shared" si="144"/>
        <v/>
      </c>
      <c r="Z471" s="18" t="str">
        <f t="shared" si="145"/>
        <v/>
      </c>
      <c r="AA471" s="18" t="str">
        <f t="shared" si="146"/>
        <v/>
      </c>
    </row>
    <row r="472" spans="1:27">
      <c r="A472" s="11">
        <v>42702</v>
      </c>
      <c r="B472" s="12">
        <v>1184.45</v>
      </c>
      <c r="C472" s="12">
        <v>1246.7</v>
      </c>
      <c r="D472" s="9">
        <f t="shared" si="154"/>
        <v>-2.2245227202522273E-2</v>
      </c>
      <c r="E472" s="9">
        <f t="shared" si="147"/>
        <v>-2.6805883162077625E-2</v>
      </c>
      <c r="F472" s="9">
        <f t="shared" si="148"/>
        <v>1.6359986686354595E-2</v>
      </c>
      <c r="G472" s="9">
        <f t="shared" si="149"/>
        <v>1.0004086882220216E-2</v>
      </c>
      <c r="H472" s="9">
        <f t="shared" si="150"/>
        <v>-6.3615853206375472E-2</v>
      </c>
      <c r="I472" s="9">
        <f t="shared" si="151"/>
        <v>0.27876892854437757</v>
      </c>
      <c r="J472" s="3">
        <f t="shared" si="152"/>
        <v>-4.0780290927435545E-3</v>
      </c>
      <c r="K472" s="3">
        <f t="shared" si="152"/>
        <v>2.1301394638479892E-3</v>
      </c>
      <c r="L472" s="15" t="str">
        <f t="shared" si="153"/>
        <v>Exit Trade</v>
      </c>
      <c r="M472" s="12">
        <v>0.48039472635774255</v>
      </c>
      <c r="N472" s="15" t="str">
        <f t="shared" si="155"/>
        <v/>
      </c>
      <c r="O472" s="15" t="str">
        <f t="shared" si="156"/>
        <v>Exit Trade</v>
      </c>
      <c r="P472" s="15" t="str">
        <f t="shared" si="157"/>
        <v/>
      </c>
      <c r="Q472" s="15">
        <f t="shared" si="158"/>
        <v>1165.5</v>
      </c>
      <c r="R472" s="15" t="str">
        <f t="shared" si="159"/>
        <v/>
      </c>
      <c r="S472" s="15">
        <f t="shared" si="160"/>
        <v>1217.6500000000001</v>
      </c>
      <c r="T472" s="18" t="str">
        <f t="shared" si="161"/>
        <v/>
      </c>
      <c r="U472" s="18">
        <f t="shared" si="162"/>
        <v>-1.6248153618906941E-2</v>
      </c>
      <c r="V472" s="18" t="str">
        <f t="shared" si="163"/>
        <v/>
      </c>
      <c r="W472" s="18">
        <f t="shared" si="164"/>
        <v>-7.5393267584970246E-3</v>
      </c>
      <c r="X472" s="18" t="str">
        <f t="shared" si="143"/>
        <v/>
      </c>
      <c r="Y472" s="18" t="str">
        <f t="shared" si="144"/>
        <v/>
      </c>
      <c r="Z472" s="18" t="str">
        <f t="shared" si="145"/>
        <v/>
      </c>
      <c r="AA472" s="18" t="str">
        <f t="shared" si="146"/>
        <v/>
      </c>
    </row>
    <row r="473" spans="1:27">
      <c r="A473" s="11">
        <v>42703</v>
      </c>
      <c r="B473" s="12">
        <v>1178.75</v>
      </c>
      <c r="C473" s="12">
        <v>1255.8</v>
      </c>
      <c r="D473" s="9">
        <f t="shared" si="154"/>
        <v>-2.7498772976945324E-2</v>
      </c>
      <c r="E473" s="9">
        <f t="shared" si="147"/>
        <v>-2.6989878428146572E-2</v>
      </c>
      <c r="F473" s="9">
        <f t="shared" si="148"/>
        <v>1.6334848102925261E-2</v>
      </c>
      <c r="G473" s="9">
        <f t="shared" si="149"/>
        <v>9.7635298034352662E-3</v>
      </c>
      <c r="H473" s="9">
        <f t="shared" si="150"/>
        <v>-6.3743286659728407E-2</v>
      </c>
      <c r="I473" s="9">
        <f t="shared" si="151"/>
        <v>-3.1153919864588084E-2</v>
      </c>
      <c r="J473" s="3">
        <f t="shared" si="152"/>
        <v>-4.8123601671662339E-3</v>
      </c>
      <c r="K473" s="3">
        <f t="shared" si="152"/>
        <v>7.2992700729926276E-3</v>
      </c>
      <c r="L473" s="15" t="str">
        <f t="shared" si="153"/>
        <v>Exit Trade</v>
      </c>
      <c r="M473" s="12">
        <v>0.48039472635774255</v>
      </c>
      <c r="N473" s="15" t="str">
        <f t="shared" si="155"/>
        <v/>
      </c>
      <c r="O473" s="15" t="str">
        <f t="shared" si="156"/>
        <v>Exit Trade</v>
      </c>
      <c r="P473" s="15" t="str">
        <f t="shared" si="157"/>
        <v/>
      </c>
      <c r="Q473" s="15">
        <f t="shared" si="158"/>
        <v>1165.5</v>
      </c>
      <c r="R473" s="15" t="str">
        <f t="shared" si="159"/>
        <v/>
      </c>
      <c r="S473" s="15">
        <f t="shared" si="160"/>
        <v>1217.6500000000001</v>
      </c>
      <c r="T473" s="18" t="str">
        <f t="shared" si="161"/>
        <v/>
      </c>
      <c r="U473" s="18">
        <f t="shared" si="162"/>
        <v>-1.6248153618906941E-2</v>
      </c>
      <c r="V473" s="18" t="str">
        <f t="shared" si="163"/>
        <v/>
      </c>
      <c r="W473" s="18">
        <f t="shared" si="164"/>
        <v>-7.5393267584970246E-3</v>
      </c>
      <c r="X473" s="18" t="str">
        <f t="shared" ref="X473:X496" si="165">IF(AND(O472="Enter Trade",O473="Exit Trade",U472&gt;W472),1-Q473/Q472,IF(AND(O472="Enter Trade",O473="Exit Trade",U472&lt;W472),Q473/Q472-1,""))</f>
        <v/>
      </c>
      <c r="Y473" s="18" t="str">
        <f t="shared" ref="Y473:Y496" si="166">IF(AND(O472="Enter Trade",O473="Exit Trade",U472&gt;W472),S473/S472-1,IF(AND(O472="Enter Trade",O473="Exit Trade",U472&lt;W472),1-S473/S472,""))</f>
        <v/>
      </c>
      <c r="Z473" s="18" t="str">
        <f t="shared" ref="Z473:Z496" si="167">IF(AND(X473&lt;&gt;"",Y473&lt;&gt;""),(X473+Y473),"")</f>
        <v/>
      </c>
      <c r="AA473" s="18" t="str">
        <f t="shared" ref="AA473:AA496" si="168">IF(AND(X473&lt;&gt;"",Y473&lt;&gt;""),(X473+Y473)/2,"")</f>
        <v/>
      </c>
    </row>
    <row r="474" spans="1:27">
      <c r="A474" s="11">
        <v>42704</v>
      </c>
      <c r="B474" s="12">
        <v>1199.5999999999999</v>
      </c>
      <c r="C474" s="12">
        <v>1263.0999999999999</v>
      </c>
      <c r="D474" s="9">
        <f t="shared" si="154"/>
        <v>-2.2401278051359681E-2</v>
      </c>
      <c r="E474" s="9">
        <f t="shared" si="147"/>
        <v>-2.665690230147057E-2</v>
      </c>
      <c r="F474" s="9">
        <f t="shared" si="148"/>
        <v>1.632277052714436E-2</v>
      </c>
      <c r="G474" s="9">
        <f t="shared" si="149"/>
        <v>1.0069331384604242E-2</v>
      </c>
      <c r="H474" s="9">
        <f t="shared" si="150"/>
        <v>-6.3383135987545386E-2</v>
      </c>
      <c r="I474" s="9">
        <f t="shared" si="151"/>
        <v>0.26071702981022082</v>
      </c>
      <c r="J474" s="3">
        <f t="shared" si="152"/>
        <v>1.7688229056203528E-2</v>
      </c>
      <c r="K474" s="3">
        <f t="shared" si="152"/>
        <v>5.8130275521579506E-3</v>
      </c>
      <c r="L474" s="15" t="str">
        <f t="shared" si="153"/>
        <v>Exit Trade</v>
      </c>
      <c r="M474" s="12">
        <v>0.48039472635774255</v>
      </c>
      <c r="N474" s="15" t="str">
        <f t="shared" si="155"/>
        <v/>
      </c>
      <c r="O474" s="15" t="str">
        <f t="shared" si="156"/>
        <v>Exit Trade</v>
      </c>
      <c r="P474" s="15" t="str">
        <f t="shared" si="157"/>
        <v/>
      </c>
      <c r="Q474" s="15">
        <f t="shared" si="158"/>
        <v>1165.5</v>
      </c>
      <c r="R474" s="15" t="str">
        <f t="shared" si="159"/>
        <v/>
      </c>
      <c r="S474" s="15">
        <f t="shared" si="160"/>
        <v>1217.6500000000001</v>
      </c>
      <c r="T474" s="18" t="str">
        <f t="shared" si="161"/>
        <v/>
      </c>
      <c r="U474" s="18">
        <f t="shared" si="162"/>
        <v>-1.6248153618906941E-2</v>
      </c>
      <c r="V474" s="18" t="str">
        <f t="shared" si="163"/>
        <v/>
      </c>
      <c r="W474" s="18">
        <f t="shared" si="164"/>
        <v>-7.5393267584970246E-3</v>
      </c>
      <c r="X474" s="18" t="str">
        <f t="shared" si="165"/>
        <v/>
      </c>
      <c r="Y474" s="18" t="str">
        <f t="shared" si="166"/>
        <v/>
      </c>
      <c r="Z474" s="18" t="str">
        <f t="shared" si="167"/>
        <v/>
      </c>
      <c r="AA474" s="18" t="str">
        <f t="shared" si="168"/>
        <v/>
      </c>
    </row>
    <row r="475" spans="1:27">
      <c r="A475" s="11">
        <v>42705</v>
      </c>
      <c r="B475" s="12">
        <v>1197.25</v>
      </c>
      <c r="C475" s="12">
        <v>1270</v>
      </c>
      <c r="D475" s="9">
        <f t="shared" si="154"/>
        <v>-2.5618875241311546E-2</v>
      </c>
      <c r="E475" s="9">
        <f t="shared" si="147"/>
        <v>-2.6577544733836191E-2</v>
      </c>
      <c r="F475" s="9">
        <f t="shared" si="148"/>
        <v>1.6321804773684199E-2</v>
      </c>
      <c r="G475" s="9">
        <f t="shared" si="149"/>
        <v>1.0146516006953255E-2</v>
      </c>
      <c r="H475" s="9">
        <f t="shared" si="150"/>
        <v>-6.3301605474625641E-2</v>
      </c>
      <c r="I475" s="9">
        <f t="shared" si="151"/>
        <v>5.8735507856969155E-2</v>
      </c>
      <c r="J475" s="3">
        <f t="shared" si="152"/>
        <v>-1.9589863287761832E-3</v>
      </c>
      <c r="K475" s="3">
        <f t="shared" si="152"/>
        <v>5.4627503760589754E-3</v>
      </c>
      <c r="L475" s="15" t="str">
        <f t="shared" si="153"/>
        <v>Exit Trade</v>
      </c>
      <c r="M475" s="12">
        <v>0.48039472635774255</v>
      </c>
      <c r="N475" s="15" t="str">
        <f t="shared" si="155"/>
        <v/>
      </c>
      <c r="O475" s="15" t="str">
        <f t="shared" si="156"/>
        <v>Exit Trade</v>
      </c>
      <c r="P475" s="15" t="str">
        <f t="shared" si="157"/>
        <v/>
      </c>
      <c r="Q475" s="15">
        <f t="shared" si="158"/>
        <v>1165.5</v>
      </c>
      <c r="R475" s="15" t="str">
        <f t="shared" si="159"/>
        <v/>
      </c>
      <c r="S475" s="15">
        <f t="shared" si="160"/>
        <v>1217.6500000000001</v>
      </c>
      <c r="T475" s="18" t="str">
        <f t="shared" si="161"/>
        <v/>
      </c>
      <c r="U475" s="18">
        <f t="shared" si="162"/>
        <v>-1.6248153618906941E-2</v>
      </c>
      <c r="V475" s="18" t="str">
        <f t="shared" si="163"/>
        <v/>
      </c>
      <c r="W475" s="18">
        <f t="shared" si="164"/>
        <v>-7.5393267584970246E-3</v>
      </c>
      <c r="X475" s="18" t="str">
        <f t="shared" si="165"/>
        <v/>
      </c>
      <c r="Y475" s="18" t="str">
        <f t="shared" si="166"/>
        <v/>
      </c>
      <c r="Z475" s="18" t="str">
        <f t="shared" si="167"/>
        <v/>
      </c>
      <c r="AA475" s="18" t="str">
        <f t="shared" si="168"/>
        <v/>
      </c>
    </row>
    <row r="476" spans="1:27">
      <c r="A476" s="11">
        <v>42706</v>
      </c>
      <c r="B476" s="12">
        <v>1189.0999999999999</v>
      </c>
      <c r="C476" s="12">
        <v>1236.8</v>
      </c>
      <c r="D476" s="9">
        <f t="shared" si="154"/>
        <v>-1.7081097462714311E-2</v>
      </c>
      <c r="E476" s="9">
        <f t="shared" si="147"/>
        <v>-2.5990040505297678E-2</v>
      </c>
      <c r="F476" s="9">
        <f t="shared" si="148"/>
        <v>1.6336325361786249E-2</v>
      </c>
      <c r="G476" s="9">
        <f t="shared" si="149"/>
        <v>1.0766691558721384E-2</v>
      </c>
      <c r="H476" s="9">
        <f t="shared" si="150"/>
        <v>-6.2746772569316739E-2</v>
      </c>
      <c r="I476" s="9">
        <f t="shared" si="151"/>
        <v>0.54534559304401875</v>
      </c>
      <c r="J476" s="3">
        <f t="shared" si="152"/>
        <v>-6.8072666527459521E-3</v>
      </c>
      <c r="K476" s="3">
        <f t="shared" si="152"/>
        <v>-2.6141732283464603E-2</v>
      </c>
      <c r="L476" s="15" t="str">
        <f t="shared" si="153"/>
        <v/>
      </c>
      <c r="M476" s="12">
        <v>0.48039472635774255</v>
      </c>
      <c r="N476" s="15" t="str">
        <f t="shared" si="155"/>
        <v/>
      </c>
      <c r="O476" s="15" t="str">
        <f t="shared" si="156"/>
        <v>Exit Trade</v>
      </c>
      <c r="P476" s="15" t="str">
        <f t="shared" si="157"/>
        <v/>
      </c>
      <c r="Q476" s="15">
        <f t="shared" si="158"/>
        <v>1165.5</v>
      </c>
      <c r="R476" s="15" t="str">
        <f t="shared" si="159"/>
        <v/>
      </c>
      <c r="S476" s="15">
        <f t="shared" si="160"/>
        <v>1217.6500000000001</v>
      </c>
      <c r="T476" s="18" t="str">
        <f t="shared" si="161"/>
        <v/>
      </c>
      <c r="U476" s="18">
        <f t="shared" si="162"/>
        <v>-1.6248153618906941E-2</v>
      </c>
      <c r="V476" s="18" t="str">
        <f t="shared" si="163"/>
        <v/>
      </c>
      <c r="W476" s="18">
        <f t="shared" si="164"/>
        <v>-7.5393267584970246E-3</v>
      </c>
      <c r="X476" s="18" t="str">
        <f t="shared" si="165"/>
        <v/>
      </c>
      <c r="Y476" s="18" t="str">
        <f t="shared" si="166"/>
        <v/>
      </c>
      <c r="Z476" s="18" t="str">
        <f t="shared" si="167"/>
        <v/>
      </c>
      <c r="AA476" s="18" t="str">
        <f t="shared" si="168"/>
        <v/>
      </c>
    </row>
    <row r="477" spans="1:27">
      <c r="A477" s="11">
        <v>42709</v>
      </c>
      <c r="B477" s="12">
        <v>1196.3499999999999</v>
      </c>
      <c r="C477" s="12">
        <v>1215.55</v>
      </c>
      <c r="D477" s="9">
        <f t="shared" si="154"/>
        <v>-6.9145737346052363E-3</v>
      </c>
      <c r="E477" s="9">
        <f t="shared" si="147"/>
        <v>-2.5489120285717808E-2</v>
      </c>
      <c r="F477" s="9">
        <f t="shared" si="148"/>
        <v>1.6691264380448496E-2</v>
      </c>
      <c r="G477" s="9">
        <f t="shared" si="149"/>
        <v>1.2066224570291308E-2</v>
      </c>
      <c r="H477" s="9">
        <f t="shared" si="150"/>
        <v>-6.304446514172693E-2</v>
      </c>
      <c r="I477" s="9">
        <f t="shared" si="151"/>
        <v>1.1128304080348805</v>
      </c>
      <c r="J477" s="3">
        <f t="shared" si="152"/>
        <v>6.0970481877049877E-3</v>
      </c>
      <c r="K477" s="3">
        <f t="shared" si="152"/>
        <v>-1.718143596377749E-2</v>
      </c>
      <c r="L477" s="15" t="str">
        <f t="shared" si="153"/>
        <v/>
      </c>
      <c r="M477" s="12">
        <v>0.48039472635774255</v>
      </c>
      <c r="N477" s="15" t="str">
        <f t="shared" si="155"/>
        <v/>
      </c>
      <c r="O477" s="15" t="str">
        <f t="shared" si="156"/>
        <v>Exit Trade</v>
      </c>
      <c r="P477" s="15" t="str">
        <f t="shared" si="157"/>
        <v/>
      </c>
      <c r="Q477" s="15">
        <f t="shared" si="158"/>
        <v>1165.5</v>
      </c>
      <c r="R477" s="15" t="str">
        <f t="shared" si="159"/>
        <v/>
      </c>
      <c r="S477" s="15">
        <f t="shared" si="160"/>
        <v>1217.6500000000001</v>
      </c>
      <c r="T477" s="18" t="str">
        <f t="shared" si="161"/>
        <v/>
      </c>
      <c r="U477" s="18">
        <f t="shared" si="162"/>
        <v>-1.6248153618906941E-2</v>
      </c>
      <c r="V477" s="18" t="str">
        <f t="shared" si="163"/>
        <v/>
      </c>
      <c r="W477" s="18">
        <f t="shared" si="164"/>
        <v>-7.5393267584970246E-3</v>
      </c>
      <c r="X477" s="18" t="str">
        <f t="shared" si="165"/>
        <v/>
      </c>
      <c r="Y477" s="18" t="str">
        <f t="shared" si="166"/>
        <v/>
      </c>
      <c r="Z477" s="18" t="str">
        <f t="shared" si="167"/>
        <v/>
      </c>
      <c r="AA477" s="18" t="str">
        <f t="shared" si="168"/>
        <v/>
      </c>
    </row>
    <row r="478" spans="1:27">
      <c r="A478" s="11">
        <v>42710</v>
      </c>
      <c r="B478" s="12">
        <v>1194.45</v>
      </c>
      <c r="C478" s="12">
        <v>1243.4000000000001</v>
      </c>
      <c r="D478" s="9">
        <f t="shared" si="154"/>
        <v>-1.7442888250200909E-2</v>
      </c>
      <c r="E478" s="9">
        <f t="shared" si="147"/>
        <v>-2.5176988672949166E-2</v>
      </c>
      <c r="F478" s="9">
        <f t="shared" si="148"/>
        <v>1.6753212333459024E-2</v>
      </c>
      <c r="G478" s="9">
        <f t="shared" si="149"/>
        <v>1.2517739077333639E-2</v>
      </c>
      <c r="H478" s="9">
        <f t="shared" si="150"/>
        <v>-6.2871716423231971E-2</v>
      </c>
      <c r="I478" s="9">
        <f t="shared" si="151"/>
        <v>0.4616488031553172</v>
      </c>
      <c r="J478" s="3">
        <f t="shared" si="152"/>
        <v>-1.5881639988296599E-3</v>
      </c>
      <c r="K478" s="3">
        <f t="shared" si="152"/>
        <v>2.2911439266175917E-2</v>
      </c>
      <c r="L478" s="15" t="str">
        <f t="shared" si="153"/>
        <v>Exit Trade</v>
      </c>
      <c r="M478" s="12">
        <v>0.48039472635774255</v>
      </c>
      <c r="N478" s="15" t="str">
        <f t="shared" si="155"/>
        <v/>
      </c>
      <c r="O478" s="15" t="str">
        <f t="shared" si="156"/>
        <v>Exit Trade</v>
      </c>
      <c r="P478" s="15" t="str">
        <f t="shared" si="157"/>
        <v/>
      </c>
      <c r="Q478" s="15">
        <f t="shared" si="158"/>
        <v>1165.5</v>
      </c>
      <c r="R478" s="15" t="str">
        <f t="shared" si="159"/>
        <v/>
      </c>
      <c r="S478" s="15">
        <f t="shared" si="160"/>
        <v>1217.6500000000001</v>
      </c>
      <c r="T478" s="18" t="str">
        <f t="shared" si="161"/>
        <v/>
      </c>
      <c r="U478" s="18">
        <f t="shared" si="162"/>
        <v>-1.6248153618906941E-2</v>
      </c>
      <c r="V478" s="18" t="str">
        <f t="shared" si="163"/>
        <v/>
      </c>
      <c r="W478" s="18">
        <f t="shared" si="164"/>
        <v>-7.5393267584970246E-3</v>
      </c>
      <c r="X478" s="18" t="str">
        <f t="shared" si="165"/>
        <v/>
      </c>
      <c r="Y478" s="18" t="str">
        <f t="shared" si="166"/>
        <v/>
      </c>
      <c r="Z478" s="18" t="str">
        <f t="shared" si="167"/>
        <v/>
      </c>
      <c r="AA478" s="18" t="str">
        <f t="shared" si="168"/>
        <v/>
      </c>
    </row>
    <row r="479" spans="1:27">
      <c r="A479" s="11">
        <v>42711</v>
      </c>
      <c r="B479" s="12">
        <v>1181.5999999999999</v>
      </c>
      <c r="C479" s="12">
        <v>1264.95</v>
      </c>
      <c r="D479" s="9">
        <f t="shared" si="154"/>
        <v>-2.9602877078891338E-2</v>
      </c>
      <c r="E479" s="9">
        <f t="shared" si="147"/>
        <v>-2.5159652041796612E-2</v>
      </c>
      <c r="F479" s="9">
        <f t="shared" si="148"/>
        <v>1.6748185966468366E-2</v>
      </c>
      <c r="G479" s="9">
        <f t="shared" si="149"/>
        <v>1.2523766382757213E-2</v>
      </c>
      <c r="H479" s="9">
        <f t="shared" si="150"/>
        <v>-6.2843070466350431E-2</v>
      </c>
      <c r="I479" s="9">
        <f t="shared" si="151"/>
        <v>-0.26529589807460524</v>
      </c>
      <c r="J479" s="3">
        <f t="shared" si="152"/>
        <v>-1.0758089497258266E-2</v>
      </c>
      <c r="K479" s="3">
        <f t="shared" si="152"/>
        <v>1.7331510374778793E-2</v>
      </c>
      <c r="L479" s="15" t="str">
        <f t="shared" si="153"/>
        <v>Exit Trade</v>
      </c>
      <c r="M479" s="12">
        <v>0.48039472635774255</v>
      </c>
      <c r="N479" s="15" t="str">
        <f t="shared" si="155"/>
        <v/>
      </c>
      <c r="O479" s="15" t="str">
        <f t="shared" si="156"/>
        <v>Exit Trade</v>
      </c>
      <c r="P479" s="15" t="str">
        <f t="shared" si="157"/>
        <v/>
      </c>
      <c r="Q479" s="15">
        <f t="shared" si="158"/>
        <v>1165.5</v>
      </c>
      <c r="R479" s="15" t="str">
        <f t="shared" si="159"/>
        <v/>
      </c>
      <c r="S479" s="15">
        <f t="shared" si="160"/>
        <v>1217.6500000000001</v>
      </c>
      <c r="T479" s="18" t="str">
        <f t="shared" si="161"/>
        <v/>
      </c>
      <c r="U479" s="18">
        <f t="shared" si="162"/>
        <v>-1.6248153618906941E-2</v>
      </c>
      <c r="V479" s="18" t="str">
        <f t="shared" si="163"/>
        <v/>
      </c>
      <c r="W479" s="18">
        <f t="shared" si="164"/>
        <v>-7.5393267584970246E-3</v>
      </c>
      <c r="X479" s="18" t="str">
        <f t="shared" si="165"/>
        <v/>
      </c>
      <c r="Y479" s="18" t="str">
        <f t="shared" si="166"/>
        <v/>
      </c>
      <c r="Z479" s="18" t="str">
        <f t="shared" si="167"/>
        <v/>
      </c>
      <c r="AA479" s="18" t="str">
        <f t="shared" si="168"/>
        <v/>
      </c>
    </row>
    <row r="480" spans="1:27">
      <c r="A480" s="11">
        <v>42712</v>
      </c>
      <c r="B480" s="12">
        <v>1199.5</v>
      </c>
      <c r="C480" s="12">
        <v>1289.8499999999999</v>
      </c>
      <c r="D480" s="9">
        <f t="shared" si="154"/>
        <v>-3.1538955700801834E-2</v>
      </c>
      <c r="E480" s="9">
        <f t="shared" ref="E480:E496" si="169">AVERAGE(D451:D480)</f>
        <v>-2.5137919195165268E-2</v>
      </c>
      <c r="F480" s="9">
        <f t="shared" ref="F480:F496" si="170">STDEV(D451:D480)</f>
        <v>1.6739167966091362E-2</v>
      </c>
      <c r="G480" s="9">
        <f t="shared" ref="G480:G496" si="171">E480+2.25*F480</f>
        <v>1.25252087285403E-2</v>
      </c>
      <c r="H480" s="9">
        <f t="shared" ref="H480:H496" si="172">E480-2.25*F480</f>
        <v>-6.2801047118870829E-2</v>
      </c>
      <c r="I480" s="9">
        <f t="shared" ref="I480:I496" si="173">(D480-E480)/F480</f>
        <v>-0.38239872606590636</v>
      </c>
      <c r="J480" s="3">
        <f t="shared" ref="J480:K496" si="174">(B480-B479)/B479</f>
        <v>1.5148950575490937E-2</v>
      </c>
      <c r="K480" s="3">
        <f t="shared" si="174"/>
        <v>1.9684572512747432E-2</v>
      </c>
      <c r="L480" s="15" t="str">
        <f t="shared" ref="L480:L496" si="175">IF(ABS(I480)&gt;1.25,"Enter Trade",IF(ABS(I480)&lt;0.5,"Exit Trade",""))</f>
        <v>Exit Trade</v>
      </c>
      <c r="M480" s="12">
        <v>0.48039472635774255</v>
      </c>
      <c r="N480" s="15" t="str">
        <f t="shared" si="155"/>
        <v/>
      </c>
      <c r="O480" s="15" t="str">
        <f t="shared" si="156"/>
        <v>Exit Trade</v>
      </c>
      <c r="P480" s="15" t="str">
        <f t="shared" si="157"/>
        <v/>
      </c>
      <c r="Q480" s="15">
        <f t="shared" si="158"/>
        <v>1165.5</v>
      </c>
      <c r="R480" s="15" t="str">
        <f t="shared" si="159"/>
        <v/>
      </c>
      <c r="S480" s="15">
        <f t="shared" si="160"/>
        <v>1217.6500000000001</v>
      </c>
      <c r="T480" s="18" t="str">
        <f t="shared" si="161"/>
        <v/>
      </c>
      <c r="U480" s="18">
        <f t="shared" si="162"/>
        <v>-1.6248153618906941E-2</v>
      </c>
      <c r="V480" s="18" t="str">
        <f t="shared" si="163"/>
        <v/>
      </c>
      <c r="W480" s="18">
        <f t="shared" si="164"/>
        <v>-7.5393267584970246E-3</v>
      </c>
      <c r="X480" s="18" t="str">
        <f t="shared" si="165"/>
        <v/>
      </c>
      <c r="Y480" s="18" t="str">
        <f t="shared" si="166"/>
        <v/>
      </c>
      <c r="Z480" s="18" t="str">
        <f t="shared" si="167"/>
        <v/>
      </c>
      <c r="AA480" s="18" t="str">
        <f t="shared" si="168"/>
        <v/>
      </c>
    </row>
    <row r="481" spans="1:27">
      <c r="A481" s="11">
        <v>42713</v>
      </c>
      <c r="B481" s="12">
        <v>1198.3</v>
      </c>
      <c r="C481" s="12">
        <v>1268.25</v>
      </c>
      <c r="D481" s="9">
        <f t="shared" si="154"/>
        <v>-2.463931167232444E-2</v>
      </c>
      <c r="E481" s="9">
        <f t="shared" si="169"/>
        <v>-2.4566446016282703E-2</v>
      </c>
      <c r="F481" s="9">
        <f t="shared" si="170"/>
        <v>1.6441293837720517E-2</v>
      </c>
      <c r="G481" s="9">
        <f t="shared" si="171"/>
        <v>1.2426465118588463E-2</v>
      </c>
      <c r="H481" s="9">
        <f t="shared" si="172"/>
        <v>-6.1559357151153869E-2</v>
      </c>
      <c r="I481" s="9">
        <f t="shared" si="173"/>
        <v>-4.4318687300974003E-3</v>
      </c>
      <c r="J481" s="3">
        <f t="shared" si="174"/>
        <v>-1.0004168403501838E-3</v>
      </c>
      <c r="K481" s="3">
        <f t="shared" si="174"/>
        <v>-1.6746133271310547E-2</v>
      </c>
      <c r="L481" s="15" t="str">
        <f t="shared" si="175"/>
        <v>Exit Trade</v>
      </c>
      <c r="M481" s="12">
        <v>0.48039472635774255</v>
      </c>
      <c r="N481" s="15" t="str">
        <f t="shared" si="155"/>
        <v/>
      </c>
      <c r="O481" s="15" t="str">
        <f t="shared" si="156"/>
        <v>Exit Trade</v>
      </c>
      <c r="P481" s="15" t="str">
        <f t="shared" si="157"/>
        <v/>
      </c>
      <c r="Q481" s="15">
        <f t="shared" si="158"/>
        <v>1165.5</v>
      </c>
      <c r="R481" s="15" t="str">
        <f t="shared" si="159"/>
        <v/>
      </c>
      <c r="S481" s="15">
        <f t="shared" si="160"/>
        <v>1217.6500000000001</v>
      </c>
      <c r="T481" s="18" t="str">
        <f t="shared" si="161"/>
        <v/>
      </c>
      <c r="U481" s="18">
        <f t="shared" si="162"/>
        <v>-1.6248153618906941E-2</v>
      </c>
      <c r="V481" s="18" t="str">
        <f t="shared" si="163"/>
        <v/>
      </c>
      <c r="W481" s="18">
        <f t="shared" si="164"/>
        <v>-7.5393267584970246E-3</v>
      </c>
      <c r="X481" s="18" t="str">
        <f t="shared" si="165"/>
        <v/>
      </c>
      <c r="Y481" s="18" t="str">
        <f t="shared" si="166"/>
        <v/>
      </c>
      <c r="Z481" s="18" t="str">
        <f t="shared" si="167"/>
        <v/>
      </c>
      <c r="AA481" s="18" t="str">
        <f t="shared" si="168"/>
        <v/>
      </c>
    </row>
    <row r="482" spans="1:27">
      <c r="A482" s="11">
        <v>42716</v>
      </c>
      <c r="B482" s="12">
        <v>1184.45</v>
      </c>
      <c r="C482" s="12">
        <v>1264.5</v>
      </c>
      <c r="D482" s="9">
        <f t="shared" si="154"/>
        <v>-2.8402101405445499E-2</v>
      </c>
      <c r="E482" s="9">
        <f t="shared" si="169"/>
        <v>-2.4063094400582359E-2</v>
      </c>
      <c r="F482" s="9">
        <f t="shared" si="170"/>
        <v>1.6068495304154339E-2</v>
      </c>
      <c r="G482" s="9">
        <f t="shared" si="171"/>
        <v>1.2091020033764902E-2</v>
      </c>
      <c r="H482" s="9">
        <f t="shared" si="172"/>
        <v>-6.021720883492962E-2</v>
      </c>
      <c r="I482" s="9">
        <f t="shared" si="173"/>
        <v>-0.27003194280060161</v>
      </c>
      <c r="J482" s="3">
        <f t="shared" si="174"/>
        <v>-1.1558040557456321E-2</v>
      </c>
      <c r="K482" s="3">
        <f t="shared" si="174"/>
        <v>-2.9568302779420462E-3</v>
      </c>
      <c r="L482" s="15" t="str">
        <f t="shared" si="175"/>
        <v>Exit Trade</v>
      </c>
      <c r="M482" s="12">
        <v>0.48039472635774255</v>
      </c>
      <c r="N482" s="15" t="str">
        <f t="shared" si="155"/>
        <v/>
      </c>
      <c r="O482" s="15" t="str">
        <f t="shared" si="156"/>
        <v>Exit Trade</v>
      </c>
      <c r="P482" s="15" t="str">
        <f t="shared" si="157"/>
        <v/>
      </c>
      <c r="Q482" s="15">
        <f t="shared" si="158"/>
        <v>1165.5</v>
      </c>
      <c r="R482" s="15" t="str">
        <f t="shared" si="159"/>
        <v/>
      </c>
      <c r="S482" s="15">
        <f t="shared" si="160"/>
        <v>1217.6500000000001</v>
      </c>
      <c r="T482" s="18" t="str">
        <f t="shared" si="161"/>
        <v/>
      </c>
      <c r="U482" s="18">
        <f t="shared" si="162"/>
        <v>-1.6248153618906941E-2</v>
      </c>
      <c r="V482" s="18" t="str">
        <f t="shared" si="163"/>
        <v/>
      </c>
      <c r="W482" s="18">
        <f t="shared" si="164"/>
        <v>-7.5393267584970246E-3</v>
      </c>
      <c r="X482" s="18" t="str">
        <f t="shared" si="165"/>
        <v/>
      </c>
      <c r="Y482" s="18" t="str">
        <f t="shared" si="166"/>
        <v/>
      </c>
      <c r="Z482" s="18" t="str">
        <f t="shared" si="167"/>
        <v/>
      </c>
      <c r="AA482" s="18" t="str">
        <f t="shared" si="168"/>
        <v/>
      </c>
    </row>
    <row r="483" spans="1:27">
      <c r="A483" s="11">
        <v>42717</v>
      </c>
      <c r="B483" s="12">
        <v>1186.25</v>
      </c>
      <c r="C483" s="12">
        <v>1278.55</v>
      </c>
      <c r="D483" s="9">
        <f t="shared" si="154"/>
        <v>-3.2541491126843215E-2</v>
      </c>
      <c r="E483" s="9">
        <f t="shared" si="169"/>
        <v>-2.3779925176324483E-2</v>
      </c>
      <c r="F483" s="9">
        <f t="shared" si="170"/>
        <v>1.5832178673039772E-2</v>
      </c>
      <c r="G483" s="9">
        <f t="shared" si="171"/>
        <v>1.1842476838015002E-2</v>
      </c>
      <c r="H483" s="9">
        <f t="shared" si="172"/>
        <v>-5.9402327190663969E-2</v>
      </c>
      <c r="I483" s="9">
        <f t="shared" si="173"/>
        <v>-0.55340241740946161</v>
      </c>
      <c r="J483" s="3">
        <f t="shared" si="174"/>
        <v>1.5196926843682337E-3</v>
      </c>
      <c r="K483" s="3">
        <f t="shared" si="174"/>
        <v>1.1111111111111075E-2</v>
      </c>
      <c r="L483" s="15" t="str">
        <f t="shared" si="175"/>
        <v/>
      </c>
      <c r="M483" s="12">
        <v>0.48039472635774255</v>
      </c>
      <c r="N483" s="15" t="str">
        <f t="shared" si="155"/>
        <v/>
      </c>
      <c r="O483" s="15" t="str">
        <f t="shared" si="156"/>
        <v>Exit Trade</v>
      </c>
      <c r="P483" s="15" t="str">
        <f t="shared" si="157"/>
        <v/>
      </c>
      <c r="Q483" s="15">
        <f t="shared" si="158"/>
        <v>1165.5</v>
      </c>
      <c r="R483" s="15" t="str">
        <f t="shared" si="159"/>
        <v/>
      </c>
      <c r="S483" s="15">
        <f t="shared" si="160"/>
        <v>1217.6500000000001</v>
      </c>
      <c r="T483" s="18" t="str">
        <f t="shared" si="161"/>
        <v/>
      </c>
      <c r="U483" s="18">
        <f t="shared" si="162"/>
        <v>-1.6248153618906941E-2</v>
      </c>
      <c r="V483" s="18" t="str">
        <f t="shared" si="163"/>
        <v/>
      </c>
      <c r="W483" s="18">
        <f t="shared" si="164"/>
        <v>-7.5393267584970246E-3</v>
      </c>
      <c r="X483" s="18" t="str">
        <f t="shared" si="165"/>
        <v/>
      </c>
      <c r="Y483" s="18" t="str">
        <f t="shared" si="166"/>
        <v/>
      </c>
      <c r="Z483" s="18" t="str">
        <f t="shared" si="167"/>
        <v/>
      </c>
      <c r="AA483" s="18" t="str">
        <f t="shared" si="168"/>
        <v/>
      </c>
    </row>
    <row r="484" spans="1:27">
      <c r="A484" s="11">
        <v>42718</v>
      </c>
      <c r="B484" s="12">
        <v>1175.7</v>
      </c>
      <c r="C484" s="12">
        <v>1266.55</v>
      </c>
      <c r="D484" s="9">
        <f t="shared" si="154"/>
        <v>-3.2325821049583384E-2</v>
      </c>
      <c r="E484" s="9">
        <f t="shared" si="169"/>
        <v>-2.3153134556401066E-2</v>
      </c>
      <c r="F484" s="9">
        <f t="shared" si="170"/>
        <v>1.5065744994164123E-2</v>
      </c>
      <c r="G484" s="9">
        <f t="shared" si="171"/>
        <v>1.074479168046821E-2</v>
      </c>
      <c r="H484" s="9">
        <f t="shared" si="172"/>
        <v>-5.7051060793270339E-2</v>
      </c>
      <c r="I484" s="9">
        <f t="shared" si="173"/>
        <v>-0.60884387043159527</v>
      </c>
      <c r="J484" s="3">
        <f t="shared" si="174"/>
        <v>-8.8935721812433751E-3</v>
      </c>
      <c r="K484" s="3">
        <f t="shared" si="174"/>
        <v>-9.3856321614328737E-3</v>
      </c>
      <c r="L484" s="15" t="str">
        <f t="shared" si="175"/>
        <v/>
      </c>
      <c r="M484" s="12">
        <v>0.48039472635774255</v>
      </c>
      <c r="N484" s="15" t="str">
        <f t="shared" si="155"/>
        <v/>
      </c>
      <c r="O484" s="15" t="str">
        <f t="shared" si="156"/>
        <v>Exit Trade</v>
      </c>
      <c r="P484" s="15" t="str">
        <f t="shared" si="157"/>
        <v/>
      </c>
      <c r="Q484" s="15">
        <f t="shared" si="158"/>
        <v>1165.5</v>
      </c>
      <c r="R484" s="15" t="str">
        <f t="shared" si="159"/>
        <v/>
      </c>
      <c r="S484" s="15">
        <f t="shared" si="160"/>
        <v>1217.6500000000001</v>
      </c>
      <c r="T484" s="18" t="str">
        <f t="shared" si="161"/>
        <v/>
      </c>
      <c r="U484" s="18">
        <f t="shared" si="162"/>
        <v>-1.6248153618906941E-2</v>
      </c>
      <c r="V484" s="18" t="str">
        <f t="shared" si="163"/>
        <v/>
      </c>
      <c r="W484" s="18">
        <f t="shared" si="164"/>
        <v>-7.5393267584970246E-3</v>
      </c>
      <c r="X484" s="18" t="str">
        <f t="shared" si="165"/>
        <v/>
      </c>
      <c r="Y484" s="18" t="str">
        <f t="shared" si="166"/>
        <v/>
      </c>
      <c r="Z484" s="18" t="str">
        <f t="shared" si="167"/>
        <v/>
      </c>
      <c r="AA484" s="18" t="str">
        <f t="shared" si="168"/>
        <v/>
      </c>
    </row>
    <row r="485" spans="1:27">
      <c r="A485" s="11">
        <v>42719</v>
      </c>
      <c r="B485" s="12">
        <v>1176.5999999999999</v>
      </c>
      <c r="C485" s="12">
        <v>1259.2</v>
      </c>
      <c r="D485" s="9">
        <f t="shared" si="154"/>
        <v>-2.9465870963561729E-2</v>
      </c>
      <c r="E485" s="9">
        <f t="shared" si="169"/>
        <v>-2.2405162362626078E-2</v>
      </c>
      <c r="F485" s="9">
        <f t="shared" si="170"/>
        <v>1.4116166303605911E-2</v>
      </c>
      <c r="G485" s="9">
        <f t="shared" si="171"/>
        <v>9.3562118204872195E-3</v>
      </c>
      <c r="H485" s="9">
        <f t="shared" si="172"/>
        <v>-5.4166536545739372E-2</v>
      </c>
      <c r="I485" s="9">
        <f t="shared" si="173"/>
        <v>-0.50018598882134346</v>
      </c>
      <c r="J485" s="3">
        <f t="shared" si="174"/>
        <v>7.6550140341912355E-4</v>
      </c>
      <c r="K485" s="3">
        <f t="shared" si="174"/>
        <v>-5.8031660810863445E-3</v>
      </c>
      <c r="L485" s="15" t="str">
        <f t="shared" si="175"/>
        <v/>
      </c>
      <c r="M485" s="12">
        <v>0.48039472635774255</v>
      </c>
      <c r="N485" s="15" t="str">
        <f t="shared" si="155"/>
        <v/>
      </c>
      <c r="O485" s="15" t="str">
        <f t="shared" si="156"/>
        <v>Exit Trade</v>
      </c>
      <c r="P485" s="15" t="str">
        <f t="shared" si="157"/>
        <v/>
      </c>
      <c r="Q485" s="15">
        <f t="shared" si="158"/>
        <v>1165.5</v>
      </c>
      <c r="R485" s="15" t="str">
        <f t="shared" si="159"/>
        <v/>
      </c>
      <c r="S485" s="15">
        <f t="shared" si="160"/>
        <v>1217.6500000000001</v>
      </c>
      <c r="T485" s="18" t="str">
        <f t="shared" si="161"/>
        <v/>
      </c>
      <c r="U485" s="18">
        <f t="shared" si="162"/>
        <v>-1.6248153618906941E-2</v>
      </c>
      <c r="V485" s="18" t="str">
        <f t="shared" si="163"/>
        <v/>
      </c>
      <c r="W485" s="18">
        <f t="shared" si="164"/>
        <v>-7.5393267584970246E-3</v>
      </c>
      <c r="X485" s="18" t="str">
        <f t="shared" si="165"/>
        <v/>
      </c>
      <c r="Y485" s="18" t="str">
        <f t="shared" si="166"/>
        <v/>
      </c>
      <c r="Z485" s="18" t="str">
        <f t="shared" si="167"/>
        <v/>
      </c>
      <c r="AA485" s="18" t="str">
        <f t="shared" si="168"/>
        <v/>
      </c>
    </row>
    <row r="486" spans="1:27">
      <c r="A486" s="11">
        <v>42720</v>
      </c>
      <c r="B486" s="12">
        <v>1182.3</v>
      </c>
      <c r="C486" s="12">
        <v>1269.1500000000001</v>
      </c>
      <c r="D486" s="9">
        <f t="shared" si="154"/>
        <v>-3.0785264520834493E-2</v>
      </c>
      <c r="E486" s="9">
        <f t="shared" si="169"/>
        <v>-2.1831415649299548E-2</v>
      </c>
      <c r="F486" s="9">
        <f t="shared" si="170"/>
        <v>1.3370183886111527E-2</v>
      </c>
      <c r="G486" s="9">
        <f t="shared" si="171"/>
        <v>8.2514980944513872E-3</v>
      </c>
      <c r="H486" s="9">
        <f t="shared" si="172"/>
        <v>-5.1914329393050483E-2</v>
      </c>
      <c r="I486" s="9">
        <f t="shared" si="173"/>
        <v>-0.66968778797693918</v>
      </c>
      <c r="J486" s="3">
        <f t="shared" si="174"/>
        <v>4.844467108618091E-3</v>
      </c>
      <c r="K486" s="3">
        <f t="shared" si="174"/>
        <v>7.9018424396442542E-3</v>
      </c>
      <c r="L486" s="15" t="str">
        <f t="shared" si="175"/>
        <v/>
      </c>
      <c r="M486" s="12">
        <v>0.48039472635774255</v>
      </c>
      <c r="N486" s="15" t="str">
        <f t="shared" si="155"/>
        <v/>
      </c>
      <c r="O486" s="15" t="str">
        <f t="shared" si="156"/>
        <v>Exit Trade</v>
      </c>
      <c r="P486" s="15" t="str">
        <f t="shared" si="157"/>
        <v/>
      </c>
      <c r="Q486" s="15">
        <f t="shared" si="158"/>
        <v>1165.5</v>
      </c>
      <c r="R486" s="15" t="str">
        <f t="shared" si="159"/>
        <v/>
      </c>
      <c r="S486" s="15">
        <f t="shared" si="160"/>
        <v>1217.6500000000001</v>
      </c>
      <c r="T486" s="18" t="str">
        <f t="shared" si="161"/>
        <v/>
      </c>
      <c r="U486" s="18">
        <f t="shared" si="162"/>
        <v>-1.6248153618906941E-2</v>
      </c>
      <c r="V486" s="18" t="str">
        <f t="shared" si="163"/>
        <v/>
      </c>
      <c r="W486" s="18">
        <f t="shared" si="164"/>
        <v>-7.5393267584970246E-3</v>
      </c>
      <c r="X486" s="18" t="str">
        <f t="shared" si="165"/>
        <v/>
      </c>
      <c r="Y486" s="18" t="str">
        <f t="shared" si="166"/>
        <v/>
      </c>
      <c r="Z486" s="18" t="str">
        <f t="shared" si="167"/>
        <v/>
      </c>
      <c r="AA486" s="18" t="str">
        <f t="shared" si="168"/>
        <v/>
      </c>
    </row>
    <row r="487" spans="1:27">
      <c r="A487" s="11">
        <v>42723</v>
      </c>
      <c r="B487" s="12">
        <v>1176.75</v>
      </c>
      <c r="C487" s="12">
        <v>1247.9000000000001</v>
      </c>
      <c r="D487" s="9">
        <f t="shared" si="154"/>
        <v>-2.5495577736161817E-2</v>
      </c>
      <c r="E487" s="9">
        <f t="shared" si="169"/>
        <v>-2.1111448408114439E-2</v>
      </c>
      <c r="F487" s="9">
        <f t="shared" si="170"/>
        <v>1.2517215685187381E-2</v>
      </c>
      <c r="G487" s="9">
        <f t="shared" si="171"/>
        <v>7.0522868835571663E-3</v>
      </c>
      <c r="H487" s="9">
        <f t="shared" si="172"/>
        <v>-4.9275183699786049E-2</v>
      </c>
      <c r="I487" s="9">
        <f t="shared" si="173"/>
        <v>-0.35024796554680027</v>
      </c>
      <c r="J487" s="3">
        <f t="shared" si="174"/>
        <v>-4.6942400405987949E-3</v>
      </c>
      <c r="K487" s="3">
        <f t="shared" si="174"/>
        <v>-1.6743489737225701E-2</v>
      </c>
      <c r="L487" s="15" t="str">
        <f t="shared" si="175"/>
        <v>Exit Trade</v>
      </c>
      <c r="M487" s="12">
        <v>0.48039472635774255</v>
      </c>
      <c r="N487" s="15" t="str">
        <f t="shared" si="155"/>
        <v/>
      </c>
      <c r="O487" s="15" t="str">
        <f t="shared" si="156"/>
        <v>Exit Trade</v>
      </c>
      <c r="P487" s="15" t="str">
        <f t="shared" si="157"/>
        <v/>
      </c>
      <c r="Q487" s="15">
        <f t="shared" si="158"/>
        <v>1165.5</v>
      </c>
      <c r="R487" s="15" t="str">
        <f t="shared" si="159"/>
        <v/>
      </c>
      <c r="S487" s="15">
        <f t="shared" si="160"/>
        <v>1217.6500000000001</v>
      </c>
      <c r="T487" s="18" t="str">
        <f t="shared" si="161"/>
        <v/>
      </c>
      <c r="U487" s="18">
        <f t="shared" si="162"/>
        <v>-1.6248153618906941E-2</v>
      </c>
      <c r="V487" s="18" t="str">
        <f t="shared" si="163"/>
        <v/>
      </c>
      <c r="W487" s="18">
        <f t="shared" si="164"/>
        <v>-7.5393267584970246E-3</v>
      </c>
      <c r="X487" s="18" t="str">
        <f t="shared" si="165"/>
        <v/>
      </c>
      <c r="Y487" s="18" t="str">
        <f t="shared" si="166"/>
        <v/>
      </c>
      <c r="Z487" s="18" t="str">
        <f t="shared" si="167"/>
        <v/>
      </c>
      <c r="AA487" s="18" t="str">
        <f t="shared" si="168"/>
        <v/>
      </c>
    </row>
    <row r="488" spans="1:27">
      <c r="A488" s="11">
        <v>42724</v>
      </c>
      <c r="B488" s="12">
        <v>1181.9000000000001</v>
      </c>
      <c r="C488" s="12">
        <v>1235.55</v>
      </c>
      <c r="D488" s="9">
        <f t="shared" si="154"/>
        <v>-1.9279592390415608E-2</v>
      </c>
      <c r="E488" s="9">
        <f t="shared" si="169"/>
        <v>-2.0300749144923268E-2</v>
      </c>
      <c r="F488" s="9">
        <f t="shared" si="170"/>
        <v>1.177609803290894E-2</v>
      </c>
      <c r="G488" s="9">
        <f t="shared" si="171"/>
        <v>6.1954714291218467E-3</v>
      </c>
      <c r="H488" s="9">
        <f t="shared" si="172"/>
        <v>-4.6796969718968379E-2</v>
      </c>
      <c r="I488" s="9">
        <f t="shared" si="173"/>
        <v>8.6714355778457555E-2</v>
      </c>
      <c r="J488" s="3">
        <f t="shared" si="174"/>
        <v>4.3764605906098071E-3</v>
      </c>
      <c r="K488" s="3">
        <f t="shared" si="174"/>
        <v>-9.8966263322382685E-3</v>
      </c>
      <c r="L488" s="15" t="str">
        <f t="shared" si="175"/>
        <v>Exit Trade</v>
      </c>
      <c r="M488" s="12">
        <v>0.48039472635774255</v>
      </c>
      <c r="N488" s="15" t="str">
        <f t="shared" si="155"/>
        <v/>
      </c>
      <c r="O488" s="15" t="str">
        <f t="shared" si="156"/>
        <v>Exit Trade</v>
      </c>
      <c r="P488" s="15" t="str">
        <f t="shared" si="157"/>
        <v/>
      </c>
      <c r="Q488" s="15">
        <f t="shared" si="158"/>
        <v>1165.5</v>
      </c>
      <c r="R488" s="15" t="str">
        <f t="shared" si="159"/>
        <v/>
      </c>
      <c r="S488" s="15">
        <f t="shared" si="160"/>
        <v>1217.6500000000001</v>
      </c>
      <c r="T488" s="18" t="str">
        <f t="shared" si="161"/>
        <v/>
      </c>
      <c r="U488" s="18">
        <f t="shared" si="162"/>
        <v>-1.6248153618906941E-2</v>
      </c>
      <c r="V488" s="18" t="str">
        <f t="shared" si="163"/>
        <v/>
      </c>
      <c r="W488" s="18">
        <f t="shared" si="164"/>
        <v>-7.5393267584970246E-3</v>
      </c>
      <c r="X488" s="18" t="str">
        <f t="shared" si="165"/>
        <v/>
      </c>
      <c r="Y488" s="18" t="str">
        <f t="shared" si="166"/>
        <v/>
      </c>
      <c r="Z488" s="18" t="str">
        <f t="shared" si="167"/>
        <v/>
      </c>
      <c r="AA488" s="18" t="str">
        <f t="shared" si="168"/>
        <v/>
      </c>
    </row>
    <row r="489" spans="1:27">
      <c r="A489" s="11">
        <v>42725</v>
      </c>
      <c r="B489" s="12">
        <v>1180</v>
      </c>
      <c r="C489" s="12">
        <v>1235.5999999999999</v>
      </c>
      <c r="D489" s="9">
        <f t="shared" si="154"/>
        <v>-1.9995892323287613E-2</v>
      </c>
      <c r="E489" s="9">
        <f t="shared" si="169"/>
        <v>-1.9466113219495033E-2</v>
      </c>
      <c r="F489" s="9">
        <f t="shared" si="170"/>
        <v>1.0810325204544585E-2</v>
      </c>
      <c r="G489" s="9">
        <f t="shared" si="171"/>
        <v>4.8571184907302833E-3</v>
      </c>
      <c r="H489" s="9">
        <f t="shared" si="172"/>
        <v>-4.378934492972035E-2</v>
      </c>
      <c r="I489" s="9">
        <f t="shared" si="173"/>
        <v>-4.9006768415242895E-2</v>
      </c>
      <c r="J489" s="3">
        <f t="shared" si="174"/>
        <v>-1.6075810136222106E-3</v>
      </c>
      <c r="K489" s="3">
        <f t="shared" si="174"/>
        <v>4.0467807858811481E-5</v>
      </c>
      <c r="L489" s="15" t="str">
        <f t="shared" si="175"/>
        <v>Exit Trade</v>
      </c>
      <c r="M489" s="12">
        <v>0.48039472635774255</v>
      </c>
      <c r="N489" s="15" t="str">
        <f t="shared" si="155"/>
        <v/>
      </c>
      <c r="O489" s="15" t="str">
        <f t="shared" si="156"/>
        <v>Exit Trade</v>
      </c>
      <c r="P489" s="15" t="str">
        <f t="shared" si="157"/>
        <v/>
      </c>
      <c r="Q489" s="15">
        <f t="shared" si="158"/>
        <v>1165.5</v>
      </c>
      <c r="R489" s="15" t="str">
        <f t="shared" si="159"/>
        <v/>
      </c>
      <c r="S489" s="15">
        <f t="shared" si="160"/>
        <v>1217.6500000000001</v>
      </c>
      <c r="T489" s="18" t="str">
        <f t="shared" si="161"/>
        <v/>
      </c>
      <c r="U489" s="18">
        <f t="shared" si="162"/>
        <v>-1.6248153618906941E-2</v>
      </c>
      <c r="V489" s="18" t="str">
        <f t="shared" si="163"/>
        <v/>
      </c>
      <c r="W489" s="18">
        <f t="shared" si="164"/>
        <v>-7.5393267584970246E-3</v>
      </c>
      <c r="X489" s="18" t="str">
        <f t="shared" si="165"/>
        <v/>
      </c>
      <c r="Y489" s="18" t="str">
        <f t="shared" si="166"/>
        <v/>
      </c>
      <c r="Z489" s="18" t="str">
        <f t="shared" si="167"/>
        <v/>
      </c>
      <c r="AA489" s="18" t="str">
        <f t="shared" si="168"/>
        <v/>
      </c>
    </row>
    <row r="490" spans="1:27">
      <c r="A490" s="11">
        <v>42726</v>
      </c>
      <c r="B490" s="12">
        <v>1173.0999999999999</v>
      </c>
      <c r="C490" s="12">
        <v>1217.4000000000001</v>
      </c>
      <c r="D490" s="9">
        <f t="shared" si="154"/>
        <v>-1.6098262627050438E-2</v>
      </c>
      <c r="E490" s="9">
        <f t="shared" si="169"/>
        <v>-1.8894489924530085E-2</v>
      </c>
      <c r="F490" s="9">
        <f t="shared" si="170"/>
        <v>1.0505595952201054E-2</v>
      </c>
      <c r="G490" s="9">
        <f t="shared" si="171"/>
        <v>4.7431009679222841E-3</v>
      </c>
      <c r="H490" s="9">
        <f t="shared" si="172"/>
        <v>-4.2532080816982454E-2</v>
      </c>
      <c r="I490" s="9">
        <f t="shared" si="173"/>
        <v>0.26616550933446115</v>
      </c>
      <c r="J490" s="3">
        <f t="shared" si="174"/>
        <v>-5.847457627118721E-3</v>
      </c>
      <c r="K490" s="3">
        <f t="shared" si="174"/>
        <v>-1.4729685982518469E-2</v>
      </c>
      <c r="L490" s="15" t="str">
        <f t="shared" si="175"/>
        <v>Exit Trade</v>
      </c>
      <c r="M490" s="12">
        <v>0.48039472635774255</v>
      </c>
      <c r="N490" s="15" t="str">
        <f t="shared" si="155"/>
        <v/>
      </c>
      <c r="O490" s="15" t="str">
        <f t="shared" si="156"/>
        <v>Exit Trade</v>
      </c>
      <c r="P490" s="15" t="str">
        <f t="shared" si="157"/>
        <v/>
      </c>
      <c r="Q490" s="15">
        <f t="shared" si="158"/>
        <v>1165.5</v>
      </c>
      <c r="R490" s="15" t="str">
        <f t="shared" si="159"/>
        <v/>
      </c>
      <c r="S490" s="15">
        <f t="shared" si="160"/>
        <v>1217.6500000000001</v>
      </c>
      <c r="T490" s="18" t="str">
        <f t="shared" si="161"/>
        <v/>
      </c>
      <c r="U490" s="18">
        <f t="shared" si="162"/>
        <v>-1.6248153618906941E-2</v>
      </c>
      <c r="V490" s="18" t="str">
        <f t="shared" si="163"/>
        <v/>
      </c>
      <c r="W490" s="18">
        <f t="shared" si="164"/>
        <v>-7.5393267584970246E-3</v>
      </c>
      <c r="X490" s="18" t="str">
        <f t="shared" si="165"/>
        <v/>
      </c>
      <c r="Y490" s="18" t="str">
        <f t="shared" si="166"/>
        <v/>
      </c>
      <c r="Z490" s="18" t="str">
        <f t="shared" si="167"/>
        <v/>
      </c>
      <c r="AA490" s="18" t="str">
        <f t="shared" si="168"/>
        <v/>
      </c>
    </row>
    <row r="491" spans="1:27">
      <c r="A491" s="11">
        <v>42727</v>
      </c>
      <c r="B491" s="12">
        <v>1186.25</v>
      </c>
      <c r="C491" s="12">
        <v>1224.8499999999999</v>
      </c>
      <c r="D491" s="9">
        <f t="shared" si="154"/>
        <v>-1.3906681092932922E-2</v>
      </c>
      <c r="E491" s="9">
        <f t="shared" si="169"/>
        <v>-1.8846357946984717E-2</v>
      </c>
      <c r="F491" s="9">
        <f t="shared" si="170"/>
        <v>1.0525680762688866E-2</v>
      </c>
      <c r="G491" s="9">
        <f t="shared" si="171"/>
        <v>4.8364237690652311E-3</v>
      </c>
      <c r="H491" s="9">
        <f t="shared" si="172"/>
        <v>-4.2529139663034662E-2</v>
      </c>
      <c r="I491" s="9">
        <f t="shared" si="173"/>
        <v>0.46929761270756198</v>
      </c>
      <c r="J491" s="3">
        <f t="shared" si="174"/>
        <v>1.1209615548546664E-2</v>
      </c>
      <c r="K491" s="3">
        <f t="shared" si="174"/>
        <v>6.1195991457202378E-3</v>
      </c>
      <c r="L491" s="15" t="str">
        <f t="shared" si="175"/>
        <v>Exit Trade</v>
      </c>
      <c r="M491" s="12">
        <v>0.48039472635774255</v>
      </c>
      <c r="N491" s="15" t="str">
        <f t="shared" si="155"/>
        <v/>
      </c>
      <c r="O491" s="15" t="str">
        <f t="shared" si="156"/>
        <v>Exit Trade</v>
      </c>
      <c r="P491" s="15" t="str">
        <f t="shared" si="157"/>
        <v/>
      </c>
      <c r="Q491" s="15">
        <f t="shared" si="158"/>
        <v>1165.5</v>
      </c>
      <c r="R491" s="15" t="str">
        <f t="shared" si="159"/>
        <v/>
      </c>
      <c r="S491" s="15">
        <f t="shared" si="160"/>
        <v>1217.6500000000001</v>
      </c>
      <c r="T491" s="18" t="str">
        <f t="shared" si="161"/>
        <v/>
      </c>
      <c r="U491" s="18">
        <f t="shared" si="162"/>
        <v>-1.6248153618906941E-2</v>
      </c>
      <c r="V491" s="18" t="str">
        <f t="shared" si="163"/>
        <v/>
      </c>
      <c r="W491" s="18">
        <f t="shared" si="164"/>
        <v>-7.5393267584970246E-3</v>
      </c>
      <c r="X491" s="18" t="str">
        <f t="shared" si="165"/>
        <v/>
      </c>
      <c r="Y491" s="18" t="str">
        <f t="shared" si="166"/>
        <v/>
      </c>
      <c r="Z491" s="18" t="str">
        <f t="shared" si="167"/>
        <v/>
      </c>
      <c r="AA491" s="18" t="str">
        <f t="shared" si="168"/>
        <v/>
      </c>
    </row>
    <row r="492" spans="1:27">
      <c r="A492" s="11">
        <v>42730</v>
      </c>
      <c r="B492" s="12">
        <v>1175</v>
      </c>
      <c r="C492" s="12">
        <v>1219.5</v>
      </c>
      <c r="D492" s="9">
        <f t="shared" si="154"/>
        <v>-1.6143938041994311E-2</v>
      </c>
      <c r="E492" s="9">
        <f t="shared" si="169"/>
        <v>-1.946927203415116E-2</v>
      </c>
      <c r="F492" s="9">
        <f t="shared" si="170"/>
        <v>9.7397970692174908E-3</v>
      </c>
      <c r="G492" s="9">
        <f t="shared" si="171"/>
        <v>2.4452713715881931E-3</v>
      </c>
      <c r="H492" s="9">
        <f t="shared" si="172"/>
        <v>-4.1383815439890517E-2</v>
      </c>
      <c r="I492" s="9">
        <f t="shared" si="173"/>
        <v>0.34141717414898992</v>
      </c>
      <c r="J492" s="3">
        <f t="shared" si="174"/>
        <v>-9.4836670179135937E-3</v>
      </c>
      <c r="K492" s="3">
        <f t="shared" si="174"/>
        <v>-4.3678817814425518E-3</v>
      </c>
      <c r="L492" s="15" t="str">
        <f t="shared" si="175"/>
        <v>Exit Trade</v>
      </c>
      <c r="M492" s="12">
        <v>0.48039472635774255</v>
      </c>
      <c r="N492" s="15" t="str">
        <f t="shared" si="155"/>
        <v/>
      </c>
      <c r="O492" s="15" t="str">
        <f t="shared" si="156"/>
        <v>Exit Trade</v>
      </c>
      <c r="P492" s="15" t="str">
        <f t="shared" si="157"/>
        <v/>
      </c>
      <c r="Q492" s="15">
        <f t="shared" si="158"/>
        <v>1165.5</v>
      </c>
      <c r="R492" s="15" t="str">
        <f t="shared" si="159"/>
        <v/>
      </c>
      <c r="S492" s="15">
        <f t="shared" si="160"/>
        <v>1217.6500000000001</v>
      </c>
      <c r="T492" s="18" t="str">
        <f t="shared" si="161"/>
        <v/>
      </c>
      <c r="U492" s="18">
        <f t="shared" si="162"/>
        <v>-1.6248153618906941E-2</v>
      </c>
      <c r="V492" s="18" t="str">
        <f t="shared" si="163"/>
        <v/>
      </c>
      <c r="W492" s="18">
        <f t="shared" si="164"/>
        <v>-7.5393267584970246E-3</v>
      </c>
      <c r="X492" s="18" t="str">
        <f t="shared" si="165"/>
        <v/>
      </c>
      <c r="Y492" s="18" t="str">
        <f t="shared" si="166"/>
        <v/>
      </c>
      <c r="Z492" s="18" t="str">
        <f t="shared" si="167"/>
        <v/>
      </c>
      <c r="AA492" s="18" t="str">
        <f t="shared" si="168"/>
        <v/>
      </c>
    </row>
    <row r="493" spans="1:27">
      <c r="A493" s="11">
        <v>42731</v>
      </c>
      <c r="B493" s="12">
        <v>1185.2</v>
      </c>
      <c r="C493" s="12">
        <v>1232.1500000000001</v>
      </c>
      <c r="D493" s="9">
        <f t="shared" si="154"/>
        <v>-1.6871938564914403E-2</v>
      </c>
      <c r="E493" s="9">
        <f t="shared" si="169"/>
        <v>-2.0370180067510932E-2</v>
      </c>
      <c r="F493" s="9">
        <f t="shared" si="170"/>
        <v>7.999628076741417E-3</v>
      </c>
      <c r="G493" s="9">
        <f t="shared" si="171"/>
        <v>-2.3710168948427451E-3</v>
      </c>
      <c r="H493" s="9">
        <f t="shared" si="172"/>
        <v>-3.836934324017912E-2</v>
      </c>
      <c r="I493" s="9">
        <f t="shared" si="173"/>
        <v>0.43730051810377535</v>
      </c>
      <c r="J493" s="3">
        <f t="shared" si="174"/>
        <v>8.6808510638298267E-3</v>
      </c>
      <c r="K493" s="3">
        <f t="shared" si="174"/>
        <v>1.0373103731037385E-2</v>
      </c>
      <c r="L493" s="15" t="str">
        <f t="shared" si="175"/>
        <v>Exit Trade</v>
      </c>
      <c r="M493" s="12">
        <v>0.48039472635774255</v>
      </c>
      <c r="N493" s="15" t="str">
        <f t="shared" si="155"/>
        <v/>
      </c>
      <c r="O493" s="15" t="str">
        <f t="shared" si="156"/>
        <v>Exit Trade</v>
      </c>
      <c r="P493" s="15" t="str">
        <f t="shared" si="157"/>
        <v/>
      </c>
      <c r="Q493" s="15">
        <f t="shared" si="158"/>
        <v>1165.5</v>
      </c>
      <c r="R493" s="15" t="str">
        <f t="shared" si="159"/>
        <v/>
      </c>
      <c r="S493" s="15">
        <f t="shared" si="160"/>
        <v>1217.6500000000001</v>
      </c>
      <c r="T493" s="18" t="str">
        <f t="shared" si="161"/>
        <v/>
      </c>
      <c r="U493" s="18">
        <f t="shared" si="162"/>
        <v>-1.6248153618906941E-2</v>
      </c>
      <c r="V493" s="18" t="str">
        <f t="shared" si="163"/>
        <v/>
      </c>
      <c r="W493" s="18">
        <f t="shared" si="164"/>
        <v>-7.5393267584970246E-3</v>
      </c>
      <c r="X493" s="18" t="str">
        <f t="shared" si="165"/>
        <v/>
      </c>
      <c r="Y493" s="18" t="str">
        <f t="shared" si="166"/>
        <v/>
      </c>
      <c r="Z493" s="18" t="str">
        <f t="shared" si="167"/>
        <v/>
      </c>
      <c r="AA493" s="18" t="str">
        <f t="shared" si="168"/>
        <v/>
      </c>
    </row>
    <row r="494" spans="1:27">
      <c r="A494" s="11">
        <v>42732</v>
      </c>
      <c r="B494" s="12">
        <v>1186.75</v>
      </c>
      <c r="C494" s="12">
        <v>1237.95</v>
      </c>
      <c r="D494" s="9">
        <f t="shared" si="154"/>
        <v>-1.8343863774629598E-2</v>
      </c>
      <c r="E494" s="9">
        <f t="shared" si="169"/>
        <v>-2.0853656453875914E-2</v>
      </c>
      <c r="F494" s="9">
        <f t="shared" si="170"/>
        <v>7.380449266402158E-3</v>
      </c>
      <c r="G494" s="9">
        <f t="shared" si="171"/>
        <v>-4.2476456044710578E-3</v>
      </c>
      <c r="H494" s="9">
        <f t="shared" si="172"/>
        <v>-3.7459667303280771E-2</v>
      </c>
      <c r="I494" s="9">
        <f t="shared" si="173"/>
        <v>0.34005960730217127</v>
      </c>
      <c r="J494" s="3">
        <f t="shared" si="174"/>
        <v>1.3077961525480547E-3</v>
      </c>
      <c r="K494" s="3">
        <f t="shared" si="174"/>
        <v>4.7072190885849565E-3</v>
      </c>
      <c r="L494" s="15" t="str">
        <f t="shared" si="175"/>
        <v>Exit Trade</v>
      </c>
      <c r="M494" s="12">
        <v>0.48039472635774255</v>
      </c>
      <c r="N494" s="15" t="str">
        <f t="shared" si="155"/>
        <v/>
      </c>
      <c r="O494" s="15" t="str">
        <f t="shared" si="156"/>
        <v>Exit Trade</v>
      </c>
      <c r="P494" s="15" t="str">
        <f t="shared" si="157"/>
        <v/>
      </c>
      <c r="Q494" s="15">
        <f t="shared" si="158"/>
        <v>1165.5</v>
      </c>
      <c r="R494" s="15" t="str">
        <f t="shared" si="159"/>
        <v/>
      </c>
      <c r="S494" s="15">
        <f t="shared" si="160"/>
        <v>1217.6500000000001</v>
      </c>
      <c r="T494" s="18" t="str">
        <f t="shared" si="161"/>
        <v/>
      </c>
      <c r="U494" s="18">
        <f t="shared" si="162"/>
        <v>-1.6248153618906941E-2</v>
      </c>
      <c r="V494" s="18" t="str">
        <f t="shared" si="163"/>
        <v/>
      </c>
      <c r="W494" s="18">
        <f t="shared" si="164"/>
        <v>-7.5393267584970246E-3</v>
      </c>
      <c r="X494" s="18" t="str">
        <f t="shared" si="165"/>
        <v/>
      </c>
      <c r="Y494" s="18" t="str">
        <f t="shared" si="166"/>
        <v/>
      </c>
      <c r="Z494" s="18" t="str">
        <f t="shared" si="167"/>
        <v/>
      </c>
      <c r="AA494" s="18" t="str">
        <f t="shared" si="168"/>
        <v/>
      </c>
    </row>
    <row r="495" spans="1:27">
      <c r="A495" s="11">
        <v>42733</v>
      </c>
      <c r="B495" s="12">
        <v>1205.2</v>
      </c>
      <c r="C495" s="12">
        <v>1257.2</v>
      </c>
      <c r="D495" s="9">
        <f t="shared" si="154"/>
        <v>-1.8345249344222842E-2</v>
      </c>
      <c r="E495" s="9">
        <f t="shared" si="169"/>
        <v>-2.1231705702714827E-2</v>
      </c>
      <c r="F495" s="9">
        <f t="shared" si="170"/>
        <v>6.9228384558787711E-3</v>
      </c>
      <c r="G495" s="9">
        <f t="shared" si="171"/>
        <v>-5.6553191769875919E-3</v>
      </c>
      <c r="H495" s="9">
        <f t="shared" si="172"/>
        <v>-3.6808092228442064E-2</v>
      </c>
      <c r="I495" s="9">
        <f t="shared" si="173"/>
        <v>0.41694694696231854</v>
      </c>
      <c r="J495" s="3">
        <f t="shared" si="174"/>
        <v>1.5546661049083669E-2</v>
      </c>
      <c r="K495" s="3">
        <f t="shared" si="174"/>
        <v>1.5549901046084252E-2</v>
      </c>
      <c r="L495" s="15" t="str">
        <f t="shared" si="175"/>
        <v>Exit Trade</v>
      </c>
      <c r="M495" s="12">
        <v>0.48039472635774255</v>
      </c>
      <c r="N495" s="15" t="str">
        <f t="shared" si="155"/>
        <v/>
      </c>
      <c r="O495" s="15" t="str">
        <f t="shared" si="156"/>
        <v>Exit Trade</v>
      </c>
      <c r="P495" s="15" t="str">
        <f t="shared" si="157"/>
        <v/>
      </c>
      <c r="Q495" s="15">
        <f t="shared" si="158"/>
        <v>1165.5</v>
      </c>
      <c r="R495" s="15" t="str">
        <f t="shared" si="159"/>
        <v/>
      </c>
      <c r="S495" s="15">
        <f t="shared" si="160"/>
        <v>1217.6500000000001</v>
      </c>
      <c r="T495" s="18" t="str">
        <f t="shared" si="161"/>
        <v/>
      </c>
      <c r="U495" s="18">
        <f t="shared" si="162"/>
        <v>-1.6248153618906941E-2</v>
      </c>
      <c r="V495" s="18" t="str">
        <f t="shared" si="163"/>
        <v/>
      </c>
      <c r="W495" s="18">
        <f t="shared" si="164"/>
        <v>-7.5393267584970246E-3</v>
      </c>
      <c r="X495" s="18" t="str">
        <f t="shared" si="165"/>
        <v/>
      </c>
      <c r="Y495" s="18" t="str">
        <f t="shared" si="166"/>
        <v/>
      </c>
      <c r="Z495" s="18" t="str">
        <f t="shared" si="167"/>
        <v/>
      </c>
      <c r="AA495" s="18" t="str">
        <f t="shared" si="168"/>
        <v/>
      </c>
    </row>
    <row r="496" spans="1:27">
      <c r="A496" s="11">
        <v>42734</v>
      </c>
      <c r="B496" s="12">
        <v>1206.2</v>
      </c>
      <c r="C496" s="12">
        <v>1262.5999999999999</v>
      </c>
      <c r="D496" s="9">
        <f t="shared" si="154"/>
        <v>-1.9846460856400985E-2</v>
      </c>
      <c r="E496" s="9">
        <f t="shared" si="169"/>
        <v>-2.1441489364457975E-2</v>
      </c>
      <c r="F496" s="9">
        <f t="shared" si="170"/>
        <v>6.775921951064052E-3</v>
      </c>
      <c r="G496" s="9">
        <f t="shared" si="171"/>
        <v>-6.1956649745638585E-3</v>
      </c>
      <c r="H496" s="9">
        <f t="shared" si="172"/>
        <v>-3.6687313754352094E-2</v>
      </c>
      <c r="I496" s="9">
        <f t="shared" si="173"/>
        <v>0.23539652900023686</v>
      </c>
      <c r="J496" s="3">
        <f t="shared" si="174"/>
        <v>8.29737802854298E-4</v>
      </c>
      <c r="K496" s="3">
        <f t="shared" si="174"/>
        <v>4.2952593063950552E-3</v>
      </c>
      <c r="L496" s="15" t="str">
        <f t="shared" si="175"/>
        <v>Exit Trade</v>
      </c>
      <c r="M496" s="12">
        <v>0.48039472635774255</v>
      </c>
      <c r="N496" s="15" t="str">
        <f t="shared" si="155"/>
        <v/>
      </c>
      <c r="O496" s="15" t="str">
        <f t="shared" si="156"/>
        <v>Exit Trade</v>
      </c>
      <c r="P496" s="15" t="str">
        <f t="shared" si="157"/>
        <v/>
      </c>
      <c r="Q496" s="15">
        <f t="shared" si="158"/>
        <v>1165.5</v>
      </c>
      <c r="R496" s="15" t="str">
        <f t="shared" si="159"/>
        <v/>
      </c>
      <c r="S496" s="15">
        <f t="shared" si="160"/>
        <v>1217.6500000000001</v>
      </c>
      <c r="T496" s="18" t="str">
        <f t="shared" si="161"/>
        <v/>
      </c>
      <c r="U496" s="18">
        <f t="shared" si="162"/>
        <v>-1.6248153618906941E-2</v>
      </c>
      <c r="V496" s="18" t="str">
        <f t="shared" si="163"/>
        <v/>
      </c>
      <c r="W496" s="18">
        <f t="shared" si="164"/>
        <v>-7.5393267584970246E-3</v>
      </c>
      <c r="X496" s="18" t="str">
        <f t="shared" si="165"/>
        <v/>
      </c>
      <c r="Y496" s="18" t="str">
        <f t="shared" si="166"/>
        <v/>
      </c>
      <c r="Z496" s="18" t="str">
        <f t="shared" si="167"/>
        <v/>
      </c>
      <c r="AA496" s="18" t="str">
        <f t="shared" si="168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C496"/>
  <sheetViews>
    <sheetView topLeftCell="I1" workbookViewId="0">
      <pane ySplit="1" topLeftCell="A21" activePane="bottomLeft" state="frozen"/>
      <selection pane="bottomLeft" activeCell="L39" sqref="L39"/>
    </sheetView>
  </sheetViews>
  <sheetFormatPr defaultRowHeight="15"/>
  <cols>
    <col min="1" max="1" width="10.42578125" style="9" bestFit="1" customWidth="1"/>
    <col min="2" max="2" width="17.28515625" style="9" bestFit="1" customWidth="1"/>
    <col min="3" max="3" width="11" style="9" bestFit="1" customWidth="1"/>
    <col min="4" max="6" width="9.140625" style="9"/>
    <col min="7" max="7" width="10.42578125" style="9" bestFit="1" customWidth="1"/>
    <col min="8" max="9" width="9.140625" style="9"/>
    <col min="10" max="10" width="14.85546875" style="9" bestFit="1" customWidth="1"/>
    <col min="11" max="11" width="9.140625" style="9"/>
    <col min="12" max="12" width="11.140625" style="15" bestFit="1" customWidth="1"/>
    <col min="13" max="13" width="11" style="9" bestFit="1" customWidth="1"/>
    <col min="14" max="14" width="19.28515625" style="9" bestFit="1" customWidth="1"/>
    <col min="15" max="15" width="19.28515625" style="9" customWidth="1"/>
    <col min="16" max="16" width="28" style="9" bestFit="1" customWidth="1"/>
    <col min="17" max="18" width="20.42578125" style="9" bestFit="1" customWidth="1"/>
    <col min="19" max="19" width="10.5703125" style="9" bestFit="1" customWidth="1"/>
    <col min="20" max="20" width="10.42578125" style="3" bestFit="1" customWidth="1"/>
    <col min="21" max="21" width="11.140625" style="3" bestFit="1" customWidth="1"/>
    <col min="22" max="22" width="6.85546875" style="3" bestFit="1" customWidth="1"/>
    <col min="23" max="23" width="9.140625" style="3"/>
    <col min="24" max="24" width="18.5703125" style="3" bestFit="1" customWidth="1"/>
    <col min="25" max="25" width="13.5703125" style="3" bestFit="1" customWidth="1"/>
    <col min="26" max="26" width="12.28515625" style="3" bestFit="1" customWidth="1"/>
    <col min="27" max="27" width="32" style="3" bestFit="1" customWidth="1"/>
    <col min="28" max="28" width="15" style="9" bestFit="1" customWidth="1"/>
    <col min="29" max="16384" width="9.140625" style="9"/>
  </cols>
  <sheetData>
    <row r="1" spans="1:27" s="14" customFormat="1">
      <c r="A1" s="13" t="s">
        <v>32</v>
      </c>
      <c r="B1" s="13" t="s">
        <v>35</v>
      </c>
      <c r="C1" s="13" t="s">
        <v>36</v>
      </c>
      <c r="D1" s="13" t="s">
        <v>37</v>
      </c>
      <c r="E1" s="13" t="s">
        <v>30</v>
      </c>
      <c r="F1" s="13" t="s">
        <v>38</v>
      </c>
      <c r="G1" s="13" t="s">
        <v>39</v>
      </c>
      <c r="H1" s="13" t="s">
        <v>31</v>
      </c>
      <c r="I1" s="13" t="s">
        <v>40</v>
      </c>
      <c r="J1" s="13" t="s">
        <v>41</v>
      </c>
      <c r="K1" s="13" t="s">
        <v>42</v>
      </c>
      <c r="L1" s="13" t="s">
        <v>43</v>
      </c>
      <c r="M1" s="13" t="s">
        <v>44</v>
      </c>
      <c r="N1" s="14" t="s">
        <v>45</v>
      </c>
      <c r="P1" s="14" t="s">
        <v>46</v>
      </c>
      <c r="Q1" s="14" t="s">
        <v>48</v>
      </c>
      <c r="R1" s="14" t="s">
        <v>47</v>
      </c>
      <c r="S1" s="14" t="s">
        <v>49</v>
      </c>
      <c r="T1" s="19" t="s">
        <v>51</v>
      </c>
      <c r="U1" s="19" t="s">
        <v>50</v>
      </c>
      <c r="V1" s="19" t="s">
        <v>34</v>
      </c>
      <c r="W1" s="19" t="s">
        <v>34</v>
      </c>
      <c r="X1" s="19" t="s">
        <v>52</v>
      </c>
      <c r="Y1" s="19" t="s">
        <v>53</v>
      </c>
      <c r="Z1" s="19" t="s">
        <v>54</v>
      </c>
      <c r="AA1" s="19" t="s">
        <v>55</v>
      </c>
    </row>
    <row r="2" spans="1:27">
      <c r="A2" s="11">
        <v>42005</v>
      </c>
      <c r="B2" s="12">
        <v>952.05</v>
      </c>
      <c r="C2" s="12">
        <v>1124</v>
      </c>
      <c r="D2" s="9">
        <f>LOG(B2/C2)</f>
        <v>-7.2106553863404574E-2</v>
      </c>
      <c r="M2" s="12"/>
    </row>
    <row r="3" spans="1:27">
      <c r="A3" s="11">
        <v>42006</v>
      </c>
      <c r="B3" s="12">
        <v>965.3</v>
      </c>
      <c r="C3" s="12">
        <v>1171.9000000000001</v>
      </c>
      <c r="D3" s="9">
        <f t="shared" ref="D3:D66" si="0">LOG(B3/C3)</f>
        <v>-8.4228248067828901E-2</v>
      </c>
      <c r="M3" s="12"/>
    </row>
    <row r="4" spans="1:27">
      <c r="A4" s="11">
        <v>42009</v>
      </c>
      <c r="B4" s="12">
        <v>957.15</v>
      </c>
      <c r="C4" s="12">
        <v>1156.4000000000001</v>
      </c>
      <c r="D4" s="9">
        <f t="shared" si="0"/>
        <v>-8.2128079320547623E-2</v>
      </c>
      <c r="M4" s="12"/>
    </row>
    <row r="5" spans="1:27">
      <c r="A5" s="11">
        <v>42010</v>
      </c>
      <c r="B5" s="12">
        <v>942.25</v>
      </c>
      <c r="C5" s="12">
        <v>1101.95</v>
      </c>
      <c r="D5" s="9">
        <f t="shared" si="0"/>
        <v>-6.7995743115783547E-2</v>
      </c>
      <c r="M5" s="12"/>
    </row>
    <row r="6" spans="1:27">
      <c r="A6" s="11">
        <v>42011</v>
      </c>
      <c r="B6" s="12">
        <v>945</v>
      </c>
      <c r="C6" s="12">
        <v>1099.25</v>
      </c>
      <c r="D6" s="9">
        <f t="shared" si="0"/>
        <v>-6.5664665782480938E-2</v>
      </c>
      <c r="M6" s="12"/>
    </row>
    <row r="7" spans="1:27">
      <c r="A7" s="11">
        <v>42012</v>
      </c>
      <c r="B7" s="12">
        <v>964.85</v>
      </c>
      <c r="C7" s="12">
        <v>1123.3499999999999</v>
      </c>
      <c r="D7" s="9">
        <f t="shared" si="0"/>
        <v>-6.6055288459871075E-2</v>
      </c>
      <c r="M7" s="12"/>
    </row>
    <row r="8" spans="1:27">
      <c r="A8" s="11">
        <v>42013</v>
      </c>
      <c r="B8" s="12">
        <v>975.65</v>
      </c>
      <c r="C8" s="12">
        <v>1113.3</v>
      </c>
      <c r="D8" s="9">
        <f t="shared" si="0"/>
        <v>-5.7318160182319541E-2</v>
      </c>
      <c r="M8" s="12"/>
    </row>
    <row r="9" spans="1:27">
      <c r="A9" s="11">
        <v>42016</v>
      </c>
      <c r="B9" s="12">
        <v>967.05</v>
      </c>
      <c r="C9" s="12">
        <v>1128.55</v>
      </c>
      <c r="D9" s="9">
        <f t="shared" si="0"/>
        <v>-6.7071875833353223E-2</v>
      </c>
      <c r="M9" s="12"/>
    </row>
    <row r="10" spans="1:27">
      <c r="A10" s="11">
        <v>42017</v>
      </c>
      <c r="B10" s="12">
        <v>963.35</v>
      </c>
      <c r="C10" s="12">
        <v>1122.2</v>
      </c>
      <c r="D10" s="9">
        <f t="shared" si="0"/>
        <v>-6.6286162650188385E-2</v>
      </c>
      <c r="M10" s="12"/>
    </row>
    <row r="11" spans="1:27">
      <c r="A11" s="11">
        <v>42018</v>
      </c>
      <c r="B11" s="12">
        <v>963.9</v>
      </c>
      <c r="C11" s="12">
        <v>1120.3</v>
      </c>
      <c r="D11" s="9">
        <f t="shared" si="0"/>
        <v>-6.5302355701103265E-2</v>
      </c>
      <c r="M11" s="12"/>
    </row>
    <row r="12" spans="1:27">
      <c r="A12" s="11">
        <v>42019</v>
      </c>
      <c r="B12" s="12">
        <v>993.15</v>
      </c>
      <c r="C12" s="12">
        <v>1202.55</v>
      </c>
      <c r="D12" s="9">
        <f t="shared" si="0"/>
        <v>-8.3088295716070751E-2</v>
      </c>
      <c r="M12" s="12"/>
    </row>
    <row r="13" spans="1:27">
      <c r="A13" s="11">
        <v>42020</v>
      </c>
      <c r="B13" s="12">
        <v>1001.35</v>
      </c>
      <c r="C13" s="12">
        <v>1194.55</v>
      </c>
      <c r="D13" s="9">
        <f t="shared" si="0"/>
        <v>-7.6618430473376159E-2</v>
      </c>
      <c r="M13" s="12"/>
    </row>
    <row r="14" spans="1:27">
      <c r="A14" s="11">
        <v>42023</v>
      </c>
      <c r="B14" s="12">
        <v>1004.55</v>
      </c>
      <c r="C14" s="12">
        <v>1181.7</v>
      </c>
      <c r="D14" s="9">
        <f t="shared" si="0"/>
        <v>-7.0535677536943481E-2</v>
      </c>
      <c r="M14" s="12"/>
    </row>
    <row r="15" spans="1:27">
      <c r="A15" s="11">
        <v>42024</v>
      </c>
      <c r="B15" s="12">
        <v>1020.95</v>
      </c>
      <c r="C15" s="12">
        <v>1251.55</v>
      </c>
      <c r="D15" s="9">
        <f t="shared" si="0"/>
        <v>-8.8443731083766075E-2</v>
      </c>
      <c r="M15" s="12"/>
    </row>
    <row r="16" spans="1:27">
      <c r="A16" s="11">
        <v>42025</v>
      </c>
      <c r="B16" s="12">
        <v>1019.95</v>
      </c>
      <c r="C16" s="12">
        <v>1287.2</v>
      </c>
      <c r="D16" s="9">
        <f t="shared" si="0"/>
        <v>-0.10106714879605186</v>
      </c>
      <c r="M16" s="12"/>
    </row>
    <row r="17" spans="1:29">
      <c r="A17" s="11">
        <v>42026</v>
      </c>
      <c r="B17" s="12">
        <v>1021.25</v>
      </c>
      <c r="C17" s="12">
        <v>1279.6500000000001</v>
      </c>
      <c r="D17" s="9">
        <f t="shared" si="0"/>
        <v>-9.7959131471361496E-2</v>
      </c>
      <c r="M17" s="12"/>
    </row>
    <row r="18" spans="1:29">
      <c r="A18" s="11">
        <v>42027</v>
      </c>
      <c r="B18" s="12">
        <v>1042.8</v>
      </c>
      <c r="C18" s="12">
        <v>1290.0999999999999</v>
      </c>
      <c r="D18" s="9">
        <f t="shared" si="0"/>
        <v>-9.2422352737039346E-2</v>
      </c>
      <c r="M18" s="12"/>
    </row>
    <row r="19" spans="1:29">
      <c r="A19" s="11">
        <v>42031</v>
      </c>
      <c r="B19" s="12">
        <v>1074.05</v>
      </c>
      <c r="C19" s="12">
        <v>1315.85</v>
      </c>
      <c r="D19" s="9">
        <f t="shared" si="0"/>
        <v>-8.8181885361692955E-2</v>
      </c>
      <c r="M19" s="12"/>
    </row>
    <row r="20" spans="1:29">
      <c r="A20" s="11">
        <v>42032</v>
      </c>
      <c r="B20" s="12">
        <v>1058.3499999999999</v>
      </c>
      <c r="C20" s="12">
        <v>1344.6</v>
      </c>
      <c r="D20" s="9">
        <f t="shared" si="0"/>
        <v>-0.10396379278104527</v>
      </c>
      <c r="M20" s="12"/>
    </row>
    <row r="21" spans="1:29">
      <c r="A21" s="11">
        <v>42033</v>
      </c>
      <c r="B21" s="12">
        <v>1095</v>
      </c>
      <c r="C21" s="12">
        <v>1315.55</v>
      </c>
      <c r="D21" s="9">
        <f t="shared" si="0"/>
        <v>-7.9693239753707054E-2</v>
      </c>
      <c r="M21" s="12"/>
    </row>
    <row r="22" spans="1:29">
      <c r="A22" s="11">
        <v>42034</v>
      </c>
      <c r="B22" s="12">
        <v>1077.3499999999999</v>
      </c>
      <c r="C22" s="12">
        <v>1262.5</v>
      </c>
      <c r="D22" s="9">
        <f t="shared" si="0"/>
        <v>-6.8874570795148818E-2</v>
      </c>
      <c r="M22" s="12"/>
    </row>
    <row r="23" spans="1:29">
      <c r="A23" s="11">
        <v>42037</v>
      </c>
      <c r="B23" s="12">
        <v>1081.5999999999999</v>
      </c>
      <c r="C23" s="12">
        <v>1269.3</v>
      </c>
      <c r="D23" s="9">
        <f t="shared" si="0"/>
        <v>-6.949760145339641E-2</v>
      </c>
      <c r="M23" s="12"/>
    </row>
    <row r="24" spans="1:29">
      <c r="A24" s="11">
        <v>42038</v>
      </c>
      <c r="B24" s="12">
        <v>1064.0999999999999</v>
      </c>
      <c r="C24" s="12">
        <v>1230.1500000000001</v>
      </c>
      <c r="D24" s="9">
        <f t="shared" si="0"/>
        <v>-6.2975627760315372E-2</v>
      </c>
      <c r="M24" s="12"/>
    </row>
    <row r="25" spans="1:29">
      <c r="A25" s="11">
        <v>42039</v>
      </c>
      <c r="B25" s="12">
        <v>1067.7</v>
      </c>
      <c r="C25" s="12">
        <v>1232.45</v>
      </c>
      <c r="D25" s="9">
        <f t="shared" si="0"/>
        <v>-6.2320066430977941E-2</v>
      </c>
      <c r="M25" s="12"/>
      <c r="AB25" s="9" t="s">
        <v>59</v>
      </c>
      <c r="AC25" s="3">
        <f>SUM(AA:AA)</f>
        <v>0.33655085084737812</v>
      </c>
    </row>
    <row r="26" spans="1:29">
      <c r="A26" s="11">
        <v>42040</v>
      </c>
      <c r="B26" s="12">
        <v>1076.5</v>
      </c>
      <c r="C26" s="12">
        <v>1246.45</v>
      </c>
      <c r="D26" s="9">
        <f t="shared" si="0"/>
        <v>-6.3660827774052228E-2</v>
      </c>
      <c r="M26" s="12"/>
      <c r="AB26" s="9" t="s">
        <v>60</v>
      </c>
      <c r="AC26" s="9">
        <f>COUNTIF(AA:AA,"&gt;0")</f>
        <v>39</v>
      </c>
    </row>
    <row r="27" spans="1:29">
      <c r="A27" s="11">
        <v>42041</v>
      </c>
      <c r="B27" s="12">
        <v>1053.5</v>
      </c>
      <c r="C27" s="12">
        <v>1280.55</v>
      </c>
      <c r="D27" s="9">
        <f t="shared" si="0"/>
        <v>-8.476200053323546E-2</v>
      </c>
      <c r="M27" s="12"/>
      <c r="AB27" s="9" t="s">
        <v>63</v>
      </c>
      <c r="AC27" s="9">
        <f>COUNTIF(AA:AA,"&lt;0")</f>
        <v>5</v>
      </c>
    </row>
    <row r="28" spans="1:29">
      <c r="A28" s="11">
        <v>42044</v>
      </c>
      <c r="B28" s="12">
        <v>1040.0999999999999</v>
      </c>
      <c r="C28" s="12">
        <v>1271.95</v>
      </c>
      <c r="D28" s="9">
        <f t="shared" si="0"/>
        <v>-8.7394943276831713E-2</v>
      </c>
      <c r="M28" s="12"/>
    </row>
    <row r="29" spans="1:29">
      <c r="A29" s="11">
        <v>42045</v>
      </c>
      <c r="B29" s="12">
        <v>1054.45</v>
      </c>
      <c r="C29" s="12">
        <v>1246.1500000000001</v>
      </c>
      <c r="D29" s="9">
        <f t="shared" si="0"/>
        <v>-7.254433066768802E-2</v>
      </c>
      <c r="M29" s="12"/>
    </row>
    <row r="30" spans="1:29">
      <c r="A30" s="11">
        <v>42046</v>
      </c>
      <c r="B30" s="12">
        <v>1058.4000000000001</v>
      </c>
      <c r="C30" s="12">
        <v>1245.8</v>
      </c>
      <c r="D30" s="9">
        <f t="shared" si="0"/>
        <v>-7.0798495358677563E-2</v>
      </c>
      <c r="M30" s="12"/>
    </row>
    <row r="31" spans="1:29">
      <c r="A31" s="11">
        <v>42047</v>
      </c>
      <c r="B31" s="12">
        <v>1076</v>
      </c>
      <c r="C31" s="12">
        <v>1253.25</v>
      </c>
      <c r="D31" s="9">
        <f t="shared" si="0"/>
        <v>-6.622544195472102E-2</v>
      </c>
      <c r="E31" s="9">
        <f>AVERAGE(D2:D31)</f>
        <v>-7.6172824156432659E-2</v>
      </c>
      <c r="F31" s="9">
        <f>STDEV(D2:D31)</f>
        <v>1.2497817782946169E-2</v>
      </c>
      <c r="G31" s="9">
        <f>E31+2.25*F31</f>
        <v>-4.805273414480378E-2</v>
      </c>
      <c r="H31" s="9">
        <f>E31-2.25*F31</f>
        <v>-0.10429291416806154</v>
      </c>
      <c r="I31" s="9">
        <f>(D31-E31)/F31</f>
        <v>0.79592952741600098</v>
      </c>
      <c r="J31" s="3">
        <f>(B31-B30)/B30</f>
        <v>1.6628873771730827E-2</v>
      </c>
      <c r="K31" s="3">
        <f>(C31-C30)/C30</f>
        <v>5.9800931128592433E-3</v>
      </c>
      <c r="L31" s="15" t="str">
        <f>IF(ABS(I31)&gt;1,"Enter Trade",IF(ABS(I31)&lt;0.5,"Exit Trade",""))</f>
        <v/>
      </c>
      <c r="M31" s="17"/>
      <c r="N31" s="15" t="str">
        <f t="shared" ref="N31:N78" si="1">IF(M31&lt;&gt;M30,L31,"")</f>
        <v/>
      </c>
      <c r="O31" s="15">
        <f t="shared" ref="O31:O78" si="2">IF(M31&lt;&gt;M30,N31,O30)</f>
        <v>0</v>
      </c>
      <c r="P31" s="15" t="str">
        <f t="shared" ref="P31:P78" si="3">IF(OR(N31="Enter Trade",N31="Exit Trade"),B31,"")</f>
        <v/>
      </c>
      <c r="R31" s="15" t="str">
        <f t="shared" ref="R31:R78" si="4">IF(OR(N31="Enter Trade",N31="Exit Trade"),C31,"")</f>
        <v/>
      </c>
    </row>
    <row r="32" spans="1:29">
      <c r="A32" s="11">
        <v>42048</v>
      </c>
      <c r="B32" s="12">
        <v>1065.8</v>
      </c>
      <c r="C32" s="12">
        <v>1268.6500000000001</v>
      </c>
      <c r="D32" s="9">
        <f t="shared" si="0"/>
        <v>-7.5666107896406529E-2</v>
      </c>
      <c r="E32" s="9">
        <f t="shared" ref="E32:E95" si="5">AVERAGE(D3:D32)</f>
        <v>-7.6291475957532731E-2</v>
      </c>
      <c r="F32" s="9">
        <f t="shared" ref="F32:F95" si="6">STDEV(D3:D32)</f>
        <v>1.2474757810531584E-2</v>
      </c>
      <c r="G32" s="9">
        <f t="shared" ref="G32:G95" si="7">E32+2.25*F32</f>
        <v>-4.8223270883836669E-2</v>
      </c>
      <c r="H32" s="9">
        <f t="shared" ref="H32:H95" si="8">E32-2.25*F32</f>
        <v>-0.10435968103122879</v>
      </c>
      <c r="I32" s="9">
        <f t="shared" ref="I32:I95" si="9">(D32-E32)/F32</f>
        <v>5.0130677534937551E-2</v>
      </c>
      <c r="J32" s="3">
        <f t="shared" ref="J32:K95" si="10">(B32-B31)/B31</f>
        <v>-9.4795539033457679E-3</v>
      </c>
      <c r="K32" s="3">
        <f t="shared" si="10"/>
        <v>1.2288051067225287E-2</v>
      </c>
      <c r="L32" s="15" t="str">
        <f t="shared" ref="L32:L95" si="11">IF(ABS(I32)&gt;1,"Enter Trade",IF(ABS(I32)&lt;0.5,"Exit Trade",""))</f>
        <v>Exit Trade</v>
      </c>
      <c r="M32" s="17">
        <v>5.0130677534937551E-2</v>
      </c>
      <c r="N32" s="15" t="str">
        <f t="shared" si="1"/>
        <v>Exit Trade</v>
      </c>
      <c r="O32" s="15" t="str">
        <f t="shared" si="2"/>
        <v>Exit Trade</v>
      </c>
      <c r="P32" s="15">
        <f t="shared" si="3"/>
        <v>1065.8</v>
      </c>
      <c r="Q32" s="15">
        <f t="shared" ref="Q32:Q78" si="12">IF(M32&lt;&gt;M31,P32,Q31)</f>
        <v>1065.8</v>
      </c>
      <c r="R32" s="15">
        <f t="shared" si="4"/>
        <v>1268.6500000000001</v>
      </c>
      <c r="S32" s="15">
        <f t="shared" ref="S32:S78" si="13">IF(M32&lt;&gt;M31,R32,S31)</f>
        <v>1268.6500000000001</v>
      </c>
      <c r="T32" s="18">
        <f t="shared" ref="T32:T78" si="14">IF(OR(N32="Enter Trade",N32="Exit Trade"),J32,"")</f>
        <v>-9.4795539033457679E-3</v>
      </c>
      <c r="U32" s="18">
        <f t="shared" ref="U32:U78" si="15">IF(M32&lt;&gt;M31,T32,U31)</f>
        <v>-9.4795539033457679E-3</v>
      </c>
      <c r="V32" s="18">
        <f t="shared" ref="V32:V78" si="16">IF(OR(N32="Enter Trade",N32="Exit Trade"),K32,"")</f>
        <v>1.2288051067225287E-2</v>
      </c>
      <c r="W32" s="18">
        <f t="shared" ref="W32:W78" si="17">IF(M32&lt;&gt;M31,V32,W31)</f>
        <v>1.2288051067225287E-2</v>
      </c>
      <c r="X32" s="18" t="str">
        <f t="shared" ref="X32:X87" si="18">IF(AND(O31="Enter Trade",O32="Exit Trade",U31&gt;W31),1-Q32/Q31,IF(AND(O31="Enter Trade",O32="Exit Trade",U31&lt;W31),Q32/Q31-1,""))</f>
        <v/>
      </c>
      <c r="Y32" s="18" t="str">
        <f t="shared" ref="Y32:Y87" si="19">IF(AND(O31="Enter Trade",O32="Exit Trade",U31&gt;W31),S32/S31-1,IF(AND(O31="Enter Trade",O32="Exit Trade",U31&lt;W31),1-S32/S31,""))</f>
        <v/>
      </c>
      <c r="Z32" s="18" t="str">
        <f t="shared" ref="Z32:Z87" si="20">IF(AND(X32&lt;&gt;"",Y32&lt;&gt;""),(X32+Y32),"")</f>
        <v/>
      </c>
      <c r="AA32" s="18" t="str">
        <f t="shared" ref="AA32:AA87" si="21">IF(AND(X32&lt;&gt;"",Y32&lt;&gt;""),(X32+Y32)/2,"")</f>
        <v/>
      </c>
    </row>
    <row r="33" spans="1:27">
      <c r="A33" s="11">
        <v>42051</v>
      </c>
      <c r="B33" s="12">
        <v>1067.55</v>
      </c>
      <c r="C33" s="12">
        <v>1288</v>
      </c>
      <c r="D33" s="9">
        <f t="shared" si="0"/>
        <v>-8.1527638141186659E-2</v>
      </c>
      <c r="E33" s="9">
        <f t="shared" si="5"/>
        <v>-7.6201455626644654E-2</v>
      </c>
      <c r="F33" s="9">
        <f t="shared" si="6"/>
        <v>1.2425154996042407E-2</v>
      </c>
      <c r="G33" s="9">
        <f t="shared" si="7"/>
        <v>-4.8244856885549234E-2</v>
      </c>
      <c r="H33" s="9">
        <f t="shared" si="8"/>
        <v>-0.10415805436774007</v>
      </c>
      <c r="I33" s="9">
        <f t="shared" si="9"/>
        <v>-0.42866125342005568</v>
      </c>
      <c r="J33" s="3">
        <f t="shared" si="10"/>
        <v>1.6419590917620568E-3</v>
      </c>
      <c r="K33" s="3">
        <f t="shared" si="10"/>
        <v>1.5252433689354753E-2</v>
      </c>
      <c r="L33" s="15" t="str">
        <f t="shared" si="11"/>
        <v>Exit Trade</v>
      </c>
      <c r="M33" s="17">
        <v>5.0130677534937551E-2</v>
      </c>
      <c r="N33" s="15" t="str">
        <f t="shared" si="1"/>
        <v/>
      </c>
      <c r="O33" s="15" t="str">
        <f t="shared" si="2"/>
        <v>Exit Trade</v>
      </c>
      <c r="P33" s="15" t="str">
        <f t="shared" si="3"/>
        <v/>
      </c>
      <c r="Q33" s="15">
        <f t="shared" si="12"/>
        <v>1065.8</v>
      </c>
      <c r="R33" s="15" t="str">
        <f t="shared" si="4"/>
        <v/>
      </c>
      <c r="S33" s="15">
        <f t="shared" si="13"/>
        <v>1268.6500000000001</v>
      </c>
      <c r="T33" s="18" t="str">
        <f t="shared" si="14"/>
        <v/>
      </c>
      <c r="U33" s="18">
        <f t="shared" si="15"/>
        <v>-9.4795539033457679E-3</v>
      </c>
      <c r="V33" s="18" t="str">
        <f t="shared" si="16"/>
        <v/>
      </c>
      <c r="W33" s="18">
        <f t="shared" si="17"/>
        <v>1.2288051067225287E-2</v>
      </c>
      <c r="X33" s="18" t="str">
        <f t="shared" si="18"/>
        <v/>
      </c>
      <c r="Y33" s="18" t="str">
        <f t="shared" si="19"/>
        <v/>
      </c>
      <c r="Z33" s="18" t="str">
        <f t="shared" si="20"/>
        <v/>
      </c>
      <c r="AA33" s="18" t="str">
        <f t="shared" si="21"/>
        <v/>
      </c>
    </row>
    <row r="34" spans="1:27">
      <c r="A34" s="11">
        <v>42053</v>
      </c>
      <c r="B34" s="12">
        <v>1074.8</v>
      </c>
      <c r="C34" s="12">
        <v>1328.6</v>
      </c>
      <c r="D34" s="9">
        <f t="shared" si="0"/>
        <v>-9.2066590344399818E-2</v>
      </c>
      <c r="E34" s="9">
        <f t="shared" si="5"/>
        <v>-7.6532739327439717E-2</v>
      </c>
      <c r="F34" s="9">
        <f t="shared" si="6"/>
        <v>1.2717670286660137E-2</v>
      </c>
      <c r="G34" s="9">
        <f t="shared" si="7"/>
        <v>-4.7917981182454411E-2</v>
      </c>
      <c r="H34" s="9">
        <f t="shared" si="8"/>
        <v>-0.10514749747242502</v>
      </c>
      <c r="I34" s="9">
        <f t="shared" si="9"/>
        <v>-1.2214384133903773</v>
      </c>
      <c r="J34" s="3">
        <f t="shared" si="10"/>
        <v>6.7912509952695425E-3</v>
      </c>
      <c r="K34" s="3">
        <f t="shared" si="10"/>
        <v>3.1521739130434712E-2</v>
      </c>
      <c r="L34" s="15" t="str">
        <f t="shared" si="11"/>
        <v>Enter Trade</v>
      </c>
      <c r="M34" s="17">
        <v>-1.2214384133903773</v>
      </c>
      <c r="N34" s="15" t="str">
        <f t="shared" si="1"/>
        <v>Enter Trade</v>
      </c>
      <c r="O34" s="15" t="str">
        <f t="shared" si="2"/>
        <v>Enter Trade</v>
      </c>
      <c r="P34" s="15">
        <f t="shared" si="3"/>
        <v>1074.8</v>
      </c>
      <c r="Q34" s="15">
        <f t="shared" si="12"/>
        <v>1074.8</v>
      </c>
      <c r="R34" s="15">
        <f t="shared" si="4"/>
        <v>1328.6</v>
      </c>
      <c r="S34" s="15">
        <f t="shared" si="13"/>
        <v>1328.6</v>
      </c>
      <c r="T34" s="18">
        <f t="shared" si="14"/>
        <v>6.7912509952695425E-3</v>
      </c>
      <c r="U34" s="18">
        <f t="shared" si="15"/>
        <v>6.7912509952695425E-3</v>
      </c>
      <c r="V34" s="18">
        <f t="shared" si="16"/>
        <v>3.1521739130434712E-2</v>
      </c>
      <c r="W34" s="18">
        <f t="shared" si="17"/>
        <v>3.1521739130434712E-2</v>
      </c>
      <c r="X34" s="18" t="str">
        <f t="shared" si="18"/>
        <v/>
      </c>
      <c r="Y34" s="18" t="str">
        <f t="shared" si="19"/>
        <v/>
      </c>
      <c r="Z34" s="18" t="str">
        <f t="shared" si="20"/>
        <v/>
      </c>
      <c r="AA34" s="18" t="str">
        <f t="shared" si="21"/>
        <v/>
      </c>
    </row>
    <row r="35" spans="1:27">
      <c r="A35" s="11">
        <v>42054</v>
      </c>
      <c r="B35" s="12">
        <v>1079.8</v>
      </c>
      <c r="C35" s="12">
        <v>1353.45</v>
      </c>
      <c r="D35" s="9">
        <f t="shared" si="0"/>
        <v>-9.8098893288117453E-2</v>
      </c>
      <c r="E35" s="9">
        <f t="shared" si="5"/>
        <v>-7.7536177666517533E-2</v>
      </c>
      <c r="F35" s="9">
        <f t="shared" si="6"/>
        <v>1.3199329953492215E-2</v>
      </c>
      <c r="G35" s="9">
        <f t="shared" si="7"/>
        <v>-4.7837685271160051E-2</v>
      </c>
      <c r="H35" s="9">
        <f t="shared" si="8"/>
        <v>-0.10723467006187501</v>
      </c>
      <c r="I35" s="9">
        <f t="shared" si="9"/>
        <v>-1.5578605651993369</v>
      </c>
      <c r="J35" s="3">
        <f t="shared" si="10"/>
        <v>4.6520282843319693E-3</v>
      </c>
      <c r="K35" s="3">
        <f t="shared" si="10"/>
        <v>1.8703898840885247E-2</v>
      </c>
      <c r="L35" s="15" t="str">
        <f t="shared" si="11"/>
        <v>Enter Trade</v>
      </c>
      <c r="M35" s="17">
        <v>-1.2214384133903773</v>
      </c>
      <c r="N35" s="15" t="str">
        <f t="shared" si="1"/>
        <v/>
      </c>
      <c r="O35" s="15" t="str">
        <f t="shared" si="2"/>
        <v>Enter Trade</v>
      </c>
      <c r="P35" s="15" t="str">
        <f t="shared" si="3"/>
        <v/>
      </c>
      <c r="Q35" s="15">
        <f t="shared" si="12"/>
        <v>1074.8</v>
      </c>
      <c r="R35" s="15" t="str">
        <f t="shared" si="4"/>
        <v/>
      </c>
      <c r="S35" s="15">
        <f t="shared" si="13"/>
        <v>1328.6</v>
      </c>
      <c r="T35" s="18" t="str">
        <f t="shared" si="14"/>
        <v/>
      </c>
      <c r="U35" s="18">
        <f t="shared" si="15"/>
        <v>6.7912509952695425E-3</v>
      </c>
      <c r="V35" s="18" t="str">
        <f t="shared" si="16"/>
        <v/>
      </c>
      <c r="W35" s="18">
        <f t="shared" si="17"/>
        <v>3.1521739130434712E-2</v>
      </c>
      <c r="X35" s="18" t="str">
        <f t="shared" si="18"/>
        <v/>
      </c>
      <c r="Y35" s="18" t="str">
        <f t="shared" si="19"/>
        <v/>
      </c>
      <c r="Z35" s="18" t="str">
        <f t="shared" si="20"/>
        <v/>
      </c>
      <c r="AA35" s="18" t="str">
        <f t="shared" si="21"/>
        <v/>
      </c>
    </row>
    <row r="36" spans="1:27">
      <c r="A36" s="11">
        <v>42055</v>
      </c>
      <c r="B36" s="12">
        <v>1073.05</v>
      </c>
      <c r="C36" s="12">
        <v>1333.15</v>
      </c>
      <c r="D36" s="9">
        <f t="shared" si="0"/>
        <v>-9.4259058122460021E-2</v>
      </c>
      <c r="E36" s="9">
        <f t="shared" si="5"/>
        <v>-7.8489324077850156E-2</v>
      </c>
      <c r="F36" s="9">
        <f t="shared" si="6"/>
        <v>1.3344137702017072E-2</v>
      </c>
      <c r="G36" s="9">
        <f t="shared" si="7"/>
        <v>-4.8465014248311747E-2</v>
      </c>
      <c r="H36" s="9">
        <f t="shared" si="8"/>
        <v>-0.10851363390738857</v>
      </c>
      <c r="I36" s="9">
        <f t="shared" si="9"/>
        <v>-1.181772430467811</v>
      </c>
      <c r="J36" s="3">
        <f t="shared" si="10"/>
        <v>-6.251157621781812E-3</v>
      </c>
      <c r="K36" s="3">
        <f t="shared" si="10"/>
        <v>-1.4998707008016516E-2</v>
      </c>
      <c r="L36" s="15" t="str">
        <f t="shared" si="11"/>
        <v>Enter Trade</v>
      </c>
      <c r="M36" s="17">
        <v>-1.2214384133903773</v>
      </c>
      <c r="N36" s="15" t="str">
        <f t="shared" si="1"/>
        <v/>
      </c>
      <c r="O36" s="15" t="str">
        <f t="shared" si="2"/>
        <v>Enter Trade</v>
      </c>
      <c r="P36" s="15" t="str">
        <f t="shared" si="3"/>
        <v/>
      </c>
      <c r="Q36" s="15">
        <f t="shared" si="12"/>
        <v>1074.8</v>
      </c>
      <c r="R36" s="15" t="str">
        <f t="shared" si="4"/>
        <v/>
      </c>
      <c r="S36" s="15">
        <f t="shared" si="13"/>
        <v>1328.6</v>
      </c>
      <c r="T36" s="18" t="str">
        <f t="shared" si="14"/>
        <v/>
      </c>
      <c r="U36" s="18">
        <f t="shared" si="15"/>
        <v>6.7912509952695425E-3</v>
      </c>
      <c r="V36" s="18" t="str">
        <f t="shared" si="16"/>
        <v/>
      </c>
      <c r="W36" s="18">
        <f t="shared" si="17"/>
        <v>3.1521739130434712E-2</v>
      </c>
      <c r="X36" s="18" t="str">
        <f t="shared" si="18"/>
        <v/>
      </c>
      <c r="Y36" s="18" t="str">
        <f t="shared" si="19"/>
        <v/>
      </c>
      <c r="Z36" s="18" t="str">
        <f t="shared" si="20"/>
        <v/>
      </c>
      <c r="AA36" s="18" t="str">
        <f t="shared" si="21"/>
        <v/>
      </c>
    </row>
    <row r="37" spans="1:27">
      <c r="A37" s="11">
        <v>42058</v>
      </c>
      <c r="B37" s="12">
        <v>1067.5</v>
      </c>
      <c r="C37" s="12">
        <v>1311.25</v>
      </c>
      <c r="D37" s="9">
        <f t="shared" si="0"/>
        <v>-8.931761750455279E-2</v>
      </c>
      <c r="E37" s="9">
        <f t="shared" si="5"/>
        <v>-7.9264735046006216E-2</v>
      </c>
      <c r="F37" s="9">
        <f t="shared" si="6"/>
        <v>1.3272376227494843E-2</v>
      </c>
      <c r="G37" s="9">
        <f t="shared" si="7"/>
        <v>-4.9401888534142818E-2</v>
      </c>
      <c r="H37" s="9">
        <f t="shared" si="8"/>
        <v>-0.10912758155786961</v>
      </c>
      <c r="I37" s="9">
        <f t="shared" si="9"/>
        <v>-0.75742898530266067</v>
      </c>
      <c r="J37" s="3">
        <f t="shared" si="10"/>
        <v>-5.172172778528451E-3</v>
      </c>
      <c r="K37" s="3">
        <f t="shared" si="10"/>
        <v>-1.6427258748077926E-2</v>
      </c>
      <c r="L37" s="15" t="str">
        <f t="shared" si="11"/>
        <v/>
      </c>
      <c r="M37" s="17">
        <v>-1.2214384133903773</v>
      </c>
      <c r="N37" s="15" t="str">
        <f t="shared" si="1"/>
        <v/>
      </c>
      <c r="O37" s="15" t="str">
        <f t="shared" si="2"/>
        <v>Enter Trade</v>
      </c>
      <c r="P37" s="15" t="str">
        <f t="shared" si="3"/>
        <v/>
      </c>
      <c r="Q37" s="15">
        <f t="shared" si="12"/>
        <v>1074.8</v>
      </c>
      <c r="R37" s="15" t="str">
        <f t="shared" si="4"/>
        <v/>
      </c>
      <c r="S37" s="15">
        <f t="shared" si="13"/>
        <v>1328.6</v>
      </c>
      <c r="T37" s="18" t="str">
        <f t="shared" si="14"/>
        <v/>
      </c>
      <c r="U37" s="18">
        <f t="shared" si="15"/>
        <v>6.7912509952695425E-3</v>
      </c>
      <c r="V37" s="18" t="str">
        <f t="shared" si="16"/>
        <v/>
      </c>
      <c r="W37" s="18">
        <f t="shared" si="17"/>
        <v>3.1521739130434712E-2</v>
      </c>
      <c r="X37" s="18" t="str">
        <f t="shared" si="18"/>
        <v/>
      </c>
      <c r="Y37" s="18" t="str">
        <f t="shared" si="19"/>
        <v/>
      </c>
      <c r="Z37" s="18" t="str">
        <f t="shared" si="20"/>
        <v/>
      </c>
      <c r="AA37" s="18" t="str">
        <f t="shared" si="21"/>
        <v/>
      </c>
    </row>
    <row r="38" spans="1:27">
      <c r="A38" s="11">
        <v>42059</v>
      </c>
      <c r="B38" s="12">
        <v>1067.6500000000001</v>
      </c>
      <c r="C38" s="12">
        <v>1310.4000000000001</v>
      </c>
      <c r="D38" s="9">
        <f t="shared" si="0"/>
        <v>-8.897498002060239E-2</v>
      </c>
      <c r="E38" s="9">
        <f t="shared" si="5"/>
        <v>-8.0319962373948978E-2</v>
      </c>
      <c r="F38" s="9">
        <f t="shared" si="6"/>
        <v>1.2714036119256601E-2</v>
      </c>
      <c r="G38" s="9">
        <f t="shared" si="7"/>
        <v>-5.1713381105621625E-2</v>
      </c>
      <c r="H38" s="9">
        <f t="shared" si="8"/>
        <v>-0.10892654364227633</v>
      </c>
      <c r="I38" s="9">
        <f t="shared" si="9"/>
        <v>-0.68074508877197348</v>
      </c>
      <c r="J38" s="3">
        <f t="shared" si="10"/>
        <v>1.4051522248252079E-4</v>
      </c>
      <c r="K38" s="3">
        <f t="shared" si="10"/>
        <v>-6.4823641563386777E-4</v>
      </c>
      <c r="L38" s="15" t="str">
        <f t="shared" si="11"/>
        <v/>
      </c>
      <c r="M38" s="17">
        <v>-1.2214384133903773</v>
      </c>
      <c r="N38" s="15" t="str">
        <f t="shared" si="1"/>
        <v/>
      </c>
      <c r="O38" s="15" t="str">
        <f t="shared" si="2"/>
        <v>Enter Trade</v>
      </c>
      <c r="P38" s="15" t="str">
        <f t="shared" si="3"/>
        <v/>
      </c>
      <c r="Q38" s="15">
        <f t="shared" si="12"/>
        <v>1074.8</v>
      </c>
      <c r="R38" s="15" t="str">
        <f t="shared" si="4"/>
        <v/>
      </c>
      <c r="S38" s="15">
        <f t="shared" si="13"/>
        <v>1328.6</v>
      </c>
      <c r="T38" s="18" t="str">
        <f t="shared" si="14"/>
        <v/>
      </c>
      <c r="U38" s="18">
        <f t="shared" si="15"/>
        <v>6.7912509952695425E-3</v>
      </c>
      <c r="V38" s="18" t="str">
        <f t="shared" si="16"/>
        <v/>
      </c>
      <c r="W38" s="18">
        <f t="shared" si="17"/>
        <v>3.1521739130434712E-2</v>
      </c>
      <c r="X38" s="18" t="str">
        <f t="shared" si="18"/>
        <v/>
      </c>
      <c r="Y38" s="18" t="str">
        <f t="shared" si="19"/>
        <v/>
      </c>
      <c r="Z38" s="18" t="str">
        <f t="shared" si="20"/>
        <v/>
      </c>
      <c r="AA38" s="18" t="str">
        <f t="shared" si="21"/>
        <v/>
      </c>
    </row>
    <row r="39" spans="1:27">
      <c r="A39" s="11">
        <v>42060</v>
      </c>
      <c r="B39" s="12">
        <v>1052.45</v>
      </c>
      <c r="C39" s="12">
        <v>1340.55</v>
      </c>
      <c r="D39" s="9">
        <f t="shared" si="0"/>
        <v>-0.1050815445395941</v>
      </c>
      <c r="E39" s="9">
        <f t="shared" si="5"/>
        <v>-8.1586951330823651E-2</v>
      </c>
      <c r="F39" s="9">
        <f t="shared" si="6"/>
        <v>1.323165098081475E-2</v>
      </c>
      <c r="G39" s="9">
        <f t="shared" si="7"/>
        <v>-5.1815736623990465E-2</v>
      </c>
      <c r="H39" s="9">
        <f t="shared" si="8"/>
        <v>-0.11135816603765683</v>
      </c>
      <c r="I39" s="9">
        <f t="shared" si="9"/>
        <v>-1.7756358025794718</v>
      </c>
      <c r="J39" s="3">
        <f t="shared" si="10"/>
        <v>-1.4236875380508635E-2</v>
      </c>
      <c r="K39" s="3">
        <f t="shared" si="10"/>
        <v>2.3008241758241652E-2</v>
      </c>
      <c r="L39" s="15" t="str">
        <f t="shared" si="11"/>
        <v>Enter Trade</v>
      </c>
      <c r="M39" s="17">
        <v>-1.2214384133903773</v>
      </c>
      <c r="N39" s="15" t="str">
        <f t="shared" si="1"/>
        <v/>
      </c>
      <c r="O39" s="15" t="str">
        <f t="shared" si="2"/>
        <v>Enter Trade</v>
      </c>
      <c r="P39" s="15" t="str">
        <f t="shared" si="3"/>
        <v/>
      </c>
      <c r="Q39" s="15">
        <f t="shared" si="12"/>
        <v>1074.8</v>
      </c>
      <c r="R39" s="15" t="str">
        <f t="shared" si="4"/>
        <v/>
      </c>
      <c r="S39" s="15">
        <f t="shared" si="13"/>
        <v>1328.6</v>
      </c>
      <c r="T39" s="18" t="str">
        <f t="shared" si="14"/>
        <v/>
      </c>
      <c r="U39" s="18">
        <f t="shared" si="15"/>
        <v>6.7912509952695425E-3</v>
      </c>
      <c r="V39" s="18" t="str">
        <f t="shared" si="16"/>
        <v/>
      </c>
      <c r="W39" s="18">
        <f t="shared" si="17"/>
        <v>3.1521739130434712E-2</v>
      </c>
      <c r="X39" s="18" t="str">
        <f t="shared" si="18"/>
        <v/>
      </c>
      <c r="Y39" s="18" t="str">
        <f t="shared" si="19"/>
        <v/>
      </c>
      <c r="Z39" s="18" t="str">
        <f t="shared" si="20"/>
        <v/>
      </c>
      <c r="AA39" s="18" t="str">
        <f t="shared" si="21"/>
        <v/>
      </c>
    </row>
    <row r="40" spans="1:27">
      <c r="A40" s="11">
        <v>42061</v>
      </c>
      <c r="B40" s="12">
        <v>1038.1500000000001</v>
      </c>
      <c r="C40" s="12">
        <v>1345.7</v>
      </c>
      <c r="D40" s="9">
        <f t="shared" si="0"/>
        <v>-0.11268814411289363</v>
      </c>
      <c r="E40" s="9">
        <f t="shared" si="5"/>
        <v>-8.3133684046247158E-2</v>
      </c>
      <c r="F40" s="9">
        <f t="shared" si="6"/>
        <v>1.4067104741073862E-2</v>
      </c>
      <c r="G40" s="9">
        <f t="shared" si="7"/>
        <v>-5.1482698378830967E-2</v>
      </c>
      <c r="H40" s="9">
        <f t="shared" si="8"/>
        <v>-0.11478466971366336</v>
      </c>
      <c r="I40" s="9">
        <f t="shared" si="9"/>
        <v>-2.1009625371133995</v>
      </c>
      <c r="J40" s="3">
        <f t="shared" si="10"/>
        <v>-1.3587343816808355E-2</v>
      </c>
      <c r="K40" s="3">
        <f t="shared" si="10"/>
        <v>3.841706762149932E-3</v>
      </c>
      <c r="L40" s="15" t="str">
        <f t="shared" si="11"/>
        <v>Enter Trade</v>
      </c>
      <c r="M40" s="17">
        <v>-1.2214384133903773</v>
      </c>
      <c r="N40" s="15" t="str">
        <f t="shared" si="1"/>
        <v/>
      </c>
      <c r="O40" s="15" t="str">
        <f t="shared" si="2"/>
        <v>Enter Trade</v>
      </c>
      <c r="P40" s="15" t="str">
        <f t="shared" si="3"/>
        <v/>
      </c>
      <c r="Q40" s="15">
        <f t="shared" si="12"/>
        <v>1074.8</v>
      </c>
      <c r="R40" s="15" t="str">
        <f t="shared" si="4"/>
        <v/>
      </c>
      <c r="S40" s="15">
        <f t="shared" si="13"/>
        <v>1328.6</v>
      </c>
      <c r="T40" s="18" t="str">
        <f t="shared" si="14"/>
        <v/>
      </c>
      <c r="U40" s="18">
        <f t="shared" si="15"/>
        <v>6.7912509952695425E-3</v>
      </c>
      <c r="V40" s="18" t="str">
        <f t="shared" si="16"/>
        <v/>
      </c>
      <c r="W40" s="18">
        <f t="shared" si="17"/>
        <v>3.1521739130434712E-2</v>
      </c>
      <c r="X40" s="18" t="str">
        <f t="shared" si="18"/>
        <v/>
      </c>
      <c r="Y40" s="18" t="str">
        <f t="shared" si="19"/>
        <v/>
      </c>
      <c r="Z40" s="18" t="str">
        <f t="shared" si="20"/>
        <v/>
      </c>
      <c r="AA40" s="18" t="str">
        <f t="shared" si="21"/>
        <v/>
      </c>
    </row>
    <row r="41" spans="1:27">
      <c r="A41" s="11">
        <v>42062</v>
      </c>
      <c r="B41" s="12">
        <v>1054</v>
      </c>
      <c r="C41" s="12">
        <v>1347.4</v>
      </c>
      <c r="D41" s="9">
        <f t="shared" si="0"/>
        <v>-0.10665593214013175</v>
      </c>
      <c r="E41" s="9">
        <f t="shared" si="5"/>
        <v>-8.451213659421479E-2</v>
      </c>
      <c r="F41" s="9">
        <f t="shared" si="6"/>
        <v>1.4284010327589525E-2</v>
      </c>
      <c r="G41" s="9">
        <f t="shared" si="7"/>
        <v>-5.2373113357138359E-2</v>
      </c>
      <c r="H41" s="9">
        <f t="shared" si="8"/>
        <v>-0.11665115983129122</v>
      </c>
      <c r="I41" s="9">
        <f t="shared" si="9"/>
        <v>-1.5502505975612662</v>
      </c>
      <c r="J41" s="3">
        <f t="shared" si="10"/>
        <v>1.5267543225930652E-2</v>
      </c>
      <c r="K41" s="3">
        <f t="shared" si="10"/>
        <v>1.2632830497139372E-3</v>
      </c>
      <c r="L41" s="15" t="str">
        <f t="shared" si="11"/>
        <v>Enter Trade</v>
      </c>
      <c r="M41" s="17">
        <v>-1.2214384133903773</v>
      </c>
      <c r="N41" s="15" t="str">
        <f t="shared" si="1"/>
        <v/>
      </c>
      <c r="O41" s="15" t="str">
        <f t="shared" si="2"/>
        <v>Enter Trade</v>
      </c>
      <c r="P41" s="15" t="str">
        <f t="shared" si="3"/>
        <v/>
      </c>
      <c r="Q41" s="15">
        <f t="shared" si="12"/>
        <v>1074.8</v>
      </c>
      <c r="R41" s="15" t="str">
        <f t="shared" si="4"/>
        <v/>
      </c>
      <c r="S41" s="15">
        <f t="shared" si="13"/>
        <v>1328.6</v>
      </c>
      <c r="T41" s="18" t="str">
        <f t="shared" si="14"/>
        <v/>
      </c>
      <c r="U41" s="18">
        <f t="shared" si="15"/>
        <v>6.7912509952695425E-3</v>
      </c>
      <c r="V41" s="18" t="str">
        <f t="shared" si="16"/>
        <v/>
      </c>
      <c r="W41" s="18">
        <f t="shared" si="17"/>
        <v>3.1521739130434712E-2</v>
      </c>
      <c r="X41" s="18" t="str">
        <f t="shared" si="18"/>
        <v/>
      </c>
      <c r="Y41" s="18" t="str">
        <f t="shared" si="19"/>
        <v/>
      </c>
      <c r="Z41" s="18" t="str">
        <f t="shared" si="20"/>
        <v/>
      </c>
      <c r="AA41" s="18" t="str">
        <f t="shared" si="21"/>
        <v/>
      </c>
    </row>
    <row r="42" spans="1:27">
      <c r="A42" s="11">
        <v>42063</v>
      </c>
      <c r="B42" s="12">
        <v>1071.2</v>
      </c>
      <c r="C42" s="12">
        <v>1335.15</v>
      </c>
      <c r="D42" s="9">
        <f t="shared" si="0"/>
        <v>-9.5659496088233001E-2</v>
      </c>
      <c r="E42" s="9">
        <f t="shared" si="5"/>
        <v>-8.493117660662021E-2</v>
      </c>
      <c r="F42" s="9">
        <f t="shared" si="6"/>
        <v>1.4424505065320833E-2</v>
      </c>
      <c r="G42" s="9">
        <f t="shared" si="7"/>
        <v>-5.2476040209648335E-2</v>
      </c>
      <c r="H42" s="9">
        <f t="shared" si="8"/>
        <v>-0.11738631300359209</v>
      </c>
      <c r="I42" s="9">
        <f t="shared" si="9"/>
        <v>-0.74375650554594397</v>
      </c>
      <c r="J42" s="3">
        <f t="shared" si="10"/>
        <v>1.631878557874767E-2</v>
      </c>
      <c r="K42" s="3">
        <f t="shared" si="10"/>
        <v>-9.0915837910048973E-3</v>
      </c>
      <c r="L42" s="15" t="str">
        <f t="shared" si="11"/>
        <v/>
      </c>
      <c r="M42" s="17">
        <v>-1.2214384133903773</v>
      </c>
      <c r="N42" s="15" t="str">
        <f t="shared" si="1"/>
        <v/>
      </c>
      <c r="O42" s="15" t="str">
        <f t="shared" si="2"/>
        <v>Enter Trade</v>
      </c>
      <c r="P42" s="15" t="str">
        <f t="shared" si="3"/>
        <v/>
      </c>
      <c r="Q42" s="15">
        <f t="shared" si="12"/>
        <v>1074.8</v>
      </c>
      <c r="R42" s="15" t="str">
        <f t="shared" si="4"/>
        <v/>
      </c>
      <c r="S42" s="15">
        <f t="shared" si="13"/>
        <v>1328.6</v>
      </c>
      <c r="T42" s="18" t="str">
        <f t="shared" si="14"/>
        <v/>
      </c>
      <c r="U42" s="18">
        <f t="shared" si="15"/>
        <v>6.7912509952695425E-3</v>
      </c>
      <c r="V42" s="18" t="str">
        <f t="shared" si="16"/>
        <v/>
      </c>
      <c r="W42" s="18">
        <f t="shared" si="17"/>
        <v>3.1521739130434712E-2</v>
      </c>
      <c r="X42" s="18" t="str">
        <f t="shared" si="18"/>
        <v/>
      </c>
      <c r="Y42" s="18" t="str">
        <f t="shared" si="19"/>
        <v/>
      </c>
      <c r="Z42" s="18" t="str">
        <f t="shared" si="20"/>
        <v/>
      </c>
      <c r="AA42" s="18" t="str">
        <f t="shared" si="21"/>
        <v/>
      </c>
    </row>
    <row r="43" spans="1:27">
      <c r="A43" s="11">
        <v>42065</v>
      </c>
      <c r="B43" s="12">
        <v>1082.55</v>
      </c>
      <c r="C43" s="12">
        <v>1339.95</v>
      </c>
      <c r="D43" s="9">
        <f t="shared" si="0"/>
        <v>-9.2640628691031623E-2</v>
      </c>
      <c r="E43" s="9">
        <f t="shared" si="5"/>
        <v>-8.5465249880542063E-2</v>
      </c>
      <c r="F43" s="9">
        <f t="shared" si="6"/>
        <v>1.4402706786205706E-2</v>
      </c>
      <c r="G43" s="9">
        <f t="shared" si="7"/>
        <v>-5.3059159611579226E-2</v>
      </c>
      <c r="H43" s="9">
        <f t="shared" si="8"/>
        <v>-0.1178713401495049</v>
      </c>
      <c r="I43" s="9">
        <f t="shared" si="9"/>
        <v>-0.49819654853779499</v>
      </c>
      <c r="J43" s="3">
        <f t="shared" si="10"/>
        <v>1.0595593726661603E-2</v>
      </c>
      <c r="K43" s="3">
        <f t="shared" si="10"/>
        <v>3.5951016739691828E-3</v>
      </c>
      <c r="L43" s="15" t="str">
        <f t="shared" si="11"/>
        <v>Exit Trade</v>
      </c>
      <c r="M43" s="17">
        <v>-0.49819654853779499</v>
      </c>
      <c r="N43" s="15" t="str">
        <f t="shared" si="1"/>
        <v>Exit Trade</v>
      </c>
      <c r="O43" s="15" t="str">
        <f t="shared" si="2"/>
        <v>Exit Trade</v>
      </c>
      <c r="P43" s="15">
        <f t="shared" si="3"/>
        <v>1082.55</v>
      </c>
      <c r="Q43" s="15">
        <f t="shared" si="12"/>
        <v>1082.55</v>
      </c>
      <c r="R43" s="15">
        <f t="shared" si="4"/>
        <v>1339.95</v>
      </c>
      <c r="S43" s="15">
        <f t="shared" si="13"/>
        <v>1339.95</v>
      </c>
      <c r="T43" s="18">
        <f t="shared" si="14"/>
        <v>1.0595593726661603E-2</v>
      </c>
      <c r="U43" s="18">
        <f t="shared" si="15"/>
        <v>1.0595593726661603E-2</v>
      </c>
      <c r="V43" s="18">
        <f t="shared" si="16"/>
        <v>3.5951016739691828E-3</v>
      </c>
      <c r="W43" s="18">
        <f t="shared" si="17"/>
        <v>3.5951016739691828E-3</v>
      </c>
      <c r="X43" s="18">
        <f t="shared" si="18"/>
        <v>7.2106438407144591E-3</v>
      </c>
      <c r="Y43" s="18">
        <f t="shared" si="19"/>
        <v>-8.5428270359777514E-3</v>
      </c>
      <c r="Z43" s="18">
        <f t="shared" si="20"/>
        <v>-1.3321831952632923E-3</v>
      </c>
      <c r="AA43" s="18">
        <f t="shared" si="21"/>
        <v>-6.6609159763164616E-4</v>
      </c>
    </row>
    <row r="44" spans="1:27">
      <c r="A44" s="11">
        <v>42066</v>
      </c>
      <c r="B44" s="12">
        <v>1083.3499999999999</v>
      </c>
      <c r="C44" s="12">
        <v>1368.05</v>
      </c>
      <c r="D44" s="9">
        <f t="shared" si="0"/>
        <v>-0.10133318276896409</v>
      </c>
      <c r="E44" s="9">
        <f t="shared" si="5"/>
        <v>-8.6491833388276082E-2</v>
      </c>
      <c r="F44" s="9">
        <f t="shared" si="6"/>
        <v>1.4399453860753577E-2</v>
      </c>
      <c r="G44" s="9">
        <f t="shared" si="7"/>
        <v>-5.4093062201580534E-2</v>
      </c>
      <c r="H44" s="9">
        <f t="shared" si="8"/>
        <v>-0.11889060457497164</v>
      </c>
      <c r="I44" s="9">
        <f t="shared" si="9"/>
        <v>-1.0306883527811317</v>
      </c>
      <c r="J44" s="3">
        <f t="shared" si="10"/>
        <v>7.3899588933532359E-4</v>
      </c>
      <c r="K44" s="3">
        <f t="shared" si="10"/>
        <v>2.0970931751184679E-2</v>
      </c>
      <c r="L44" s="15" t="str">
        <f t="shared" si="11"/>
        <v>Enter Trade</v>
      </c>
      <c r="M44" s="17">
        <v>-1.0306883527811317</v>
      </c>
      <c r="N44" s="15" t="str">
        <f t="shared" si="1"/>
        <v>Enter Trade</v>
      </c>
      <c r="O44" s="15" t="str">
        <f t="shared" si="2"/>
        <v>Enter Trade</v>
      </c>
      <c r="P44" s="15">
        <f t="shared" si="3"/>
        <v>1083.3499999999999</v>
      </c>
      <c r="Q44" s="15">
        <f t="shared" si="12"/>
        <v>1083.3499999999999</v>
      </c>
      <c r="R44" s="15">
        <f t="shared" si="4"/>
        <v>1368.05</v>
      </c>
      <c r="S44" s="15">
        <f t="shared" si="13"/>
        <v>1368.05</v>
      </c>
      <c r="T44" s="18">
        <f t="shared" si="14"/>
        <v>7.3899588933532359E-4</v>
      </c>
      <c r="U44" s="18">
        <f t="shared" si="15"/>
        <v>7.3899588933532359E-4</v>
      </c>
      <c r="V44" s="18">
        <f t="shared" si="16"/>
        <v>2.0970931751184679E-2</v>
      </c>
      <c r="W44" s="18">
        <f t="shared" si="17"/>
        <v>2.0970931751184679E-2</v>
      </c>
      <c r="X44" s="18" t="str">
        <f t="shared" si="18"/>
        <v/>
      </c>
      <c r="Y44" s="18" t="str">
        <f t="shared" si="19"/>
        <v/>
      </c>
      <c r="Z44" s="18" t="str">
        <f t="shared" si="20"/>
        <v/>
      </c>
      <c r="AA44" s="18" t="str">
        <f t="shared" si="21"/>
        <v/>
      </c>
    </row>
    <row r="45" spans="1:27">
      <c r="A45" s="11">
        <v>42067</v>
      </c>
      <c r="B45" s="12">
        <v>1065.3</v>
      </c>
      <c r="C45" s="12">
        <v>1367.7</v>
      </c>
      <c r="D45" s="9">
        <f t="shared" si="0"/>
        <v>-0.10851891990034687</v>
      </c>
      <c r="E45" s="9">
        <f t="shared" si="5"/>
        <v>-8.7161006348828771E-2</v>
      </c>
      <c r="F45" s="9">
        <f t="shared" si="6"/>
        <v>1.4949262160565035E-2</v>
      </c>
      <c r="G45" s="9">
        <f t="shared" si="7"/>
        <v>-5.3525166487557445E-2</v>
      </c>
      <c r="H45" s="9">
        <f t="shared" si="8"/>
        <v>-0.12079684621010009</v>
      </c>
      <c r="I45" s="9">
        <f t="shared" si="9"/>
        <v>-1.4286934914994387</v>
      </c>
      <c r="J45" s="3">
        <f t="shared" si="10"/>
        <v>-1.6661282134120974E-2</v>
      </c>
      <c r="K45" s="3">
        <f t="shared" si="10"/>
        <v>-2.5583860239019706E-4</v>
      </c>
      <c r="L45" s="15" t="str">
        <f t="shared" si="11"/>
        <v>Enter Trade</v>
      </c>
      <c r="M45" s="17">
        <v>-1.0306883527811317</v>
      </c>
      <c r="N45" s="15" t="str">
        <f t="shared" si="1"/>
        <v/>
      </c>
      <c r="O45" s="15" t="str">
        <f t="shared" si="2"/>
        <v>Enter Trade</v>
      </c>
      <c r="P45" s="15" t="str">
        <f t="shared" si="3"/>
        <v/>
      </c>
      <c r="Q45" s="15">
        <f t="shared" si="12"/>
        <v>1083.3499999999999</v>
      </c>
      <c r="R45" s="15" t="str">
        <f t="shared" si="4"/>
        <v/>
      </c>
      <c r="S45" s="15">
        <f t="shared" si="13"/>
        <v>1368.05</v>
      </c>
      <c r="T45" s="18" t="str">
        <f t="shared" si="14"/>
        <v/>
      </c>
      <c r="U45" s="18">
        <f t="shared" si="15"/>
        <v>7.3899588933532359E-4</v>
      </c>
      <c r="V45" s="18" t="str">
        <f t="shared" si="16"/>
        <v/>
      </c>
      <c r="W45" s="18">
        <f t="shared" si="17"/>
        <v>2.0970931751184679E-2</v>
      </c>
      <c r="X45" s="18" t="str">
        <f t="shared" si="18"/>
        <v/>
      </c>
      <c r="Y45" s="18" t="str">
        <f t="shared" si="19"/>
        <v/>
      </c>
      <c r="Z45" s="18" t="str">
        <f t="shared" si="20"/>
        <v/>
      </c>
      <c r="AA45" s="18" t="str">
        <f t="shared" si="21"/>
        <v/>
      </c>
    </row>
    <row r="46" spans="1:27">
      <c r="A46" s="11">
        <v>42068</v>
      </c>
      <c r="B46" s="12">
        <v>1085.0999999999999</v>
      </c>
      <c r="C46" s="12">
        <v>1394.8</v>
      </c>
      <c r="D46" s="9">
        <f t="shared" si="0"/>
        <v>-0.10904217522265677</v>
      </c>
      <c r="E46" s="9">
        <f t="shared" si="5"/>
        <v>-8.7426840563048946E-2</v>
      </c>
      <c r="F46" s="9">
        <f t="shared" si="6"/>
        <v>1.5272487607428574E-2</v>
      </c>
      <c r="G46" s="9">
        <f t="shared" si="7"/>
        <v>-5.3063743446334653E-2</v>
      </c>
      <c r="H46" s="9">
        <f t="shared" si="8"/>
        <v>-0.12178993767976323</v>
      </c>
      <c r="I46" s="9">
        <f t="shared" si="9"/>
        <v>-1.4153119789793822</v>
      </c>
      <c r="J46" s="3">
        <f t="shared" si="10"/>
        <v>1.8586313714446592E-2</v>
      </c>
      <c r="K46" s="3">
        <f t="shared" si="10"/>
        <v>1.9814286758792064E-2</v>
      </c>
      <c r="L46" s="15" t="str">
        <f t="shared" si="11"/>
        <v>Enter Trade</v>
      </c>
      <c r="M46" s="17">
        <v>-1.0306883527811317</v>
      </c>
      <c r="N46" s="15" t="str">
        <f t="shared" si="1"/>
        <v/>
      </c>
      <c r="O46" s="15" t="str">
        <f t="shared" si="2"/>
        <v>Enter Trade</v>
      </c>
      <c r="P46" s="15" t="str">
        <f t="shared" si="3"/>
        <v/>
      </c>
      <c r="Q46" s="15">
        <f t="shared" si="12"/>
        <v>1083.3499999999999</v>
      </c>
      <c r="R46" s="15" t="str">
        <f t="shared" si="4"/>
        <v/>
      </c>
      <c r="S46" s="15">
        <f t="shared" si="13"/>
        <v>1368.05</v>
      </c>
      <c r="T46" s="18" t="str">
        <f t="shared" si="14"/>
        <v/>
      </c>
      <c r="U46" s="18">
        <f t="shared" si="15"/>
        <v>7.3899588933532359E-4</v>
      </c>
      <c r="V46" s="18" t="str">
        <f t="shared" si="16"/>
        <v/>
      </c>
      <c r="W46" s="18">
        <f t="shared" si="17"/>
        <v>2.0970931751184679E-2</v>
      </c>
      <c r="X46" s="18" t="str">
        <f t="shared" si="18"/>
        <v/>
      </c>
      <c r="Y46" s="18" t="str">
        <f t="shared" si="19"/>
        <v/>
      </c>
      <c r="Z46" s="18" t="str">
        <f t="shared" si="20"/>
        <v/>
      </c>
      <c r="AA46" s="18" t="str">
        <f t="shared" si="21"/>
        <v/>
      </c>
    </row>
    <row r="47" spans="1:27">
      <c r="A47" s="11">
        <v>42072</v>
      </c>
      <c r="B47" s="12">
        <v>1059</v>
      </c>
      <c r="C47" s="12">
        <v>1368.35</v>
      </c>
      <c r="D47" s="9">
        <f t="shared" si="0"/>
        <v>-0.1113012364192623</v>
      </c>
      <c r="E47" s="9">
        <f t="shared" si="5"/>
        <v>-8.7871577394645642E-2</v>
      </c>
      <c r="F47" s="9">
        <f t="shared" si="6"/>
        <v>1.5775735792549195E-2</v>
      </c>
      <c r="G47" s="9">
        <f t="shared" si="7"/>
        <v>-5.2376171861409949E-2</v>
      </c>
      <c r="H47" s="9">
        <f t="shared" si="8"/>
        <v>-0.12336698292788134</v>
      </c>
      <c r="I47" s="9">
        <f t="shared" si="9"/>
        <v>-1.4851706020382502</v>
      </c>
      <c r="J47" s="3">
        <f t="shared" si="10"/>
        <v>-2.4053082665192068E-2</v>
      </c>
      <c r="K47" s="3">
        <f t="shared" si="10"/>
        <v>-1.8963292228276488E-2</v>
      </c>
      <c r="L47" s="15" t="str">
        <f t="shared" si="11"/>
        <v>Enter Trade</v>
      </c>
      <c r="M47" s="17">
        <v>-1.0306883527811317</v>
      </c>
      <c r="N47" s="15" t="str">
        <f t="shared" si="1"/>
        <v/>
      </c>
      <c r="O47" s="15" t="str">
        <f t="shared" si="2"/>
        <v>Enter Trade</v>
      </c>
      <c r="P47" s="15" t="str">
        <f t="shared" si="3"/>
        <v/>
      </c>
      <c r="Q47" s="15">
        <f t="shared" si="12"/>
        <v>1083.3499999999999</v>
      </c>
      <c r="R47" s="15" t="str">
        <f t="shared" si="4"/>
        <v/>
      </c>
      <c r="S47" s="15">
        <f t="shared" si="13"/>
        <v>1368.05</v>
      </c>
      <c r="T47" s="18" t="str">
        <f t="shared" si="14"/>
        <v/>
      </c>
      <c r="U47" s="18">
        <f t="shared" si="15"/>
        <v>7.3899588933532359E-4</v>
      </c>
      <c r="V47" s="18" t="str">
        <f t="shared" si="16"/>
        <v/>
      </c>
      <c r="W47" s="18">
        <f t="shared" si="17"/>
        <v>2.0970931751184679E-2</v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</row>
    <row r="48" spans="1:27">
      <c r="A48" s="11">
        <v>42073</v>
      </c>
      <c r="B48" s="12">
        <v>1052.55</v>
      </c>
      <c r="C48" s="12">
        <v>1312.4</v>
      </c>
      <c r="D48" s="9">
        <f t="shared" si="0"/>
        <v>-9.5823486129513372E-2</v>
      </c>
      <c r="E48" s="9">
        <f t="shared" si="5"/>
        <v>-8.7984948507728117E-2</v>
      </c>
      <c r="F48" s="9">
        <f t="shared" si="6"/>
        <v>1.5821721276215735E-2</v>
      </c>
      <c r="G48" s="9">
        <f t="shared" si="7"/>
        <v>-5.2386075636242715E-2</v>
      </c>
      <c r="H48" s="9">
        <f t="shared" si="8"/>
        <v>-0.12358382137921352</v>
      </c>
      <c r="I48" s="9">
        <f t="shared" si="9"/>
        <v>-0.49542887811888497</v>
      </c>
      <c r="J48" s="3">
        <f t="shared" si="10"/>
        <v>-6.0906515580736974E-3</v>
      </c>
      <c r="K48" s="3">
        <f t="shared" si="10"/>
        <v>-4.0888661526656059E-2</v>
      </c>
      <c r="L48" s="15" t="str">
        <f t="shared" si="11"/>
        <v>Exit Trade</v>
      </c>
      <c r="M48" s="17">
        <v>-0.49542887811888497</v>
      </c>
      <c r="N48" s="15" t="str">
        <f t="shared" si="1"/>
        <v>Exit Trade</v>
      </c>
      <c r="O48" s="15" t="str">
        <f t="shared" si="2"/>
        <v>Exit Trade</v>
      </c>
      <c r="P48" s="15">
        <f t="shared" si="3"/>
        <v>1052.55</v>
      </c>
      <c r="Q48" s="15">
        <f t="shared" si="12"/>
        <v>1052.55</v>
      </c>
      <c r="R48" s="15">
        <f t="shared" si="4"/>
        <v>1312.4</v>
      </c>
      <c r="S48" s="15">
        <f t="shared" si="13"/>
        <v>1312.4</v>
      </c>
      <c r="T48" s="18">
        <f t="shared" si="14"/>
        <v>-6.0906515580736974E-3</v>
      </c>
      <c r="U48" s="18">
        <f t="shared" si="15"/>
        <v>-6.0906515580736974E-3</v>
      </c>
      <c r="V48" s="18">
        <f t="shared" si="16"/>
        <v>-4.0888661526656059E-2</v>
      </c>
      <c r="W48" s="18">
        <f t="shared" si="17"/>
        <v>-4.0888661526656059E-2</v>
      </c>
      <c r="X48" s="18">
        <f t="shared" si="18"/>
        <v>-2.8430331841048595E-2</v>
      </c>
      <c r="Y48" s="18">
        <f t="shared" si="19"/>
        <v>4.067833778005181E-2</v>
      </c>
      <c r="Z48" s="18">
        <f t="shared" si="20"/>
        <v>1.2248005939003215E-2</v>
      </c>
      <c r="AA48" s="18">
        <f t="shared" si="21"/>
        <v>6.1240029695016074E-3</v>
      </c>
    </row>
    <row r="49" spans="1:27">
      <c r="A49" s="11">
        <v>42074</v>
      </c>
      <c r="B49" s="12">
        <v>1056.45</v>
      </c>
      <c r="C49" s="12">
        <v>1322.75</v>
      </c>
      <c r="D49" s="9">
        <f t="shared" si="0"/>
        <v>-9.7628822756081896E-2</v>
      </c>
      <c r="E49" s="9">
        <f t="shared" si="5"/>
        <v>-8.8299846420874392E-2</v>
      </c>
      <c r="F49" s="9">
        <f t="shared" si="6"/>
        <v>1.5919484662478809E-2</v>
      </c>
      <c r="G49" s="9">
        <f t="shared" si="7"/>
        <v>-5.2481005930297073E-2</v>
      </c>
      <c r="H49" s="9">
        <f t="shared" si="8"/>
        <v>-0.12411868691145171</v>
      </c>
      <c r="I49" s="9">
        <f t="shared" si="9"/>
        <v>-0.586009945233673</v>
      </c>
      <c r="J49" s="3">
        <f t="shared" si="10"/>
        <v>3.7052871597549678E-3</v>
      </c>
      <c r="K49" s="3">
        <f t="shared" si="10"/>
        <v>7.8863151478207171E-3</v>
      </c>
      <c r="L49" s="15" t="str">
        <f t="shared" si="11"/>
        <v/>
      </c>
      <c r="M49" s="17">
        <v>-0.49542887811888497</v>
      </c>
      <c r="N49" s="15" t="str">
        <f t="shared" si="1"/>
        <v/>
      </c>
      <c r="O49" s="15" t="str">
        <f t="shared" si="2"/>
        <v>Exit Trade</v>
      </c>
      <c r="P49" s="15" t="str">
        <f t="shared" si="3"/>
        <v/>
      </c>
      <c r="Q49" s="15">
        <f t="shared" si="12"/>
        <v>1052.55</v>
      </c>
      <c r="R49" s="15" t="str">
        <f t="shared" si="4"/>
        <v/>
      </c>
      <c r="S49" s="15">
        <f t="shared" si="13"/>
        <v>1312.4</v>
      </c>
      <c r="T49" s="18" t="str">
        <f t="shared" si="14"/>
        <v/>
      </c>
      <c r="U49" s="18">
        <f t="shared" si="15"/>
        <v>-6.0906515580736974E-3</v>
      </c>
      <c r="V49" s="18" t="str">
        <f t="shared" si="16"/>
        <v/>
      </c>
      <c r="W49" s="18">
        <f t="shared" si="17"/>
        <v>-4.0888661526656059E-2</v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</row>
    <row r="50" spans="1:27">
      <c r="A50" s="11">
        <v>42075</v>
      </c>
      <c r="B50" s="12">
        <v>1054.5999999999999</v>
      </c>
      <c r="C50" s="12">
        <v>1332.85</v>
      </c>
      <c r="D50" s="9">
        <f t="shared" si="0"/>
        <v>-0.10169350932176235</v>
      </c>
      <c r="E50" s="9">
        <f t="shared" si="5"/>
        <v>-8.8224170305564981E-2</v>
      </c>
      <c r="F50" s="9">
        <f t="shared" si="6"/>
        <v>1.5847689867267208E-2</v>
      </c>
      <c r="G50" s="9">
        <f t="shared" si="7"/>
        <v>-5.2566868104213765E-2</v>
      </c>
      <c r="H50" s="9">
        <f t="shared" si="8"/>
        <v>-0.1238814725069162</v>
      </c>
      <c r="I50" s="9">
        <f t="shared" si="9"/>
        <v>-0.84992444507749831</v>
      </c>
      <c r="J50" s="3">
        <f t="shared" si="10"/>
        <v>-1.7511477116760247E-3</v>
      </c>
      <c r="K50" s="3">
        <f t="shared" si="10"/>
        <v>7.6356076356075666E-3</v>
      </c>
      <c r="L50" s="15" t="str">
        <f t="shared" si="11"/>
        <v/>
      </c>
      <c r="M50" s="17">
        <v>-0.49542887811888497</v>
      </c>
      <c r="N50" s="15" t="str">
        <f t="shared" si="1"/>
        <v/>
      </c>
      <c r="O50" s="15" t="str">
        <f t="shared" si="2"/>
        <v>Exit Trade</v>
      </c>
      <c r="P50" s="15" t="str">
        <f t="shared" si="3"/>
        <v/>
      </c>
      <c r="Q50" s="15">
        <f t="shared" si="12"/>
        <v>1052.55</v>
      </c>
      <c r="R50" s="15" t="str">
        <f t="shared" si="4"/>
        <v/>
      </c>
      <c r="S50" s="15">
        <f t="shared" si="13"/>
        <v>1312.4</v>
      </c>
      <c r="T50" s="18" t="str">
        <f t="shared" si="14"/>
        <v/>
      </c>
      <c r="U50" s="18">
        <f t="shared" si="15"/>
        <v>-6.0906515580736974E-3</v>
      </c>
      <c r="V50" s="18" t="str">
        <f t="shared" si="16"/>
        <v/>
      </c>
      <c r="W50" s="18">
        <f t="shared" si="17"/>
        <v>-4.0888661526656059E-2</v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</row>
    <row r="51" spans="1:27">
      <c r="A51" s="11">
        <v>42076</v>
      </c>
      <c r="B51" s="12">
        <v>1042.6500000000001</v>
      </c>
      <c r="C51" s="12">
        <v>1328.05</v>
      </c>
      <c r="D51" s="9">
        <f t="shared" si="0"/>
        <v>-0.10507587860773303</v>
      </c>
      <c r="E51" s="9">
        <f t="shared" si="5"/>
        <v>-8.9070258267365837E-2</v>
      </c>
      <c r="F51" s="9">
        <f t="shared" si="6"/>
        <v>1.6052775354834931E-2</v>
      </c>
      <c r="G51" s="9">
        <f t="shared" si="7"/>
        <v>-5.2951513718987243E-2</v>
      </c>
      <c r="H51" s="9">
        <f t="shared" si="8"/>
        <v>-0.12518900281574444</v>
      </c>
      <c r="I51" s="9">
        <f t="shared" si="9"/>
        <v>-0.99706250081836867</v>
      </c>
      <c r="J51" s="3">
        <f t="shared" si="10"/>
        <v>-1.1331310449459338E-2</v>
      </c>
      <c r="K51" s="3">
        <f t="shared" si="10"/>
        <v>-3.6013054732340136E-3</v>
      </c>
      <c r="L51" s="15" t="str">
        <f t="shared" si="11"/>
        <v/>
      </c>
      <c r="M51" s="17">
        <v>-0.49542887811888497</v>
      </c>
      <c r="N51" s="15" t="str">
        <f t="shared" si="1"/>
        <v/>
      </c>
      <c r="O51" s="15" t="str">
        <f t="shared" si="2"/>
        <v>Exit Trade</v>
      </c>
      <c r="P51" s="15" t="str">
        <f t="shared" si="3"/>
        <v/>
      </c>
      <c r="Q51" s="15">
        <f t="shared" si="12"/>
        <v>1052.55</v>
      </c>
      <c r="R51" s="15" t="str">
        <f t="shared" si="4"/>
        <v/>
      </c>
      <c r="S51" s="15">
        <f t="shared" si="13"/>
        <v>1312.4</v>
      </c>
      <c r="T51" s="18" t="str">
        <f t="shared" si="14"/>
        <v/>
      </c>
      <c r="U51" s="18">
        <f t="shared" si="15"/>
        <v>-6.0906515580736974E-3</v>
      </c>
      <c r="V51" s="18" t="str">
        <f t="shared" si="16"/>
        <v/>
      </c>
      <c r="W51" s="18">
        <f t="shared" si="17"/>
        <v>-4.0888661526656059E-2</v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</row>
    <row r="52" spans="1:27">
      <c r="A52" s="11">
        <v>42079</v>
      </c>
      <c r="B52" s="12">
        <v>1051.55</v>
      </c>
      <c r="C52" s="12">
        <v>1305.7</v>
      </c>
      <c r="D52" s="9">
        <f t="shared" si="0"/>
        <v>-9.4013476393536924E-2</v>
      </c>
      <c r="E52" s="9">
        <f t="shared" si="5"/>
        <v>-8.9908221787312101E-2</v>
      </c>
      <c r="F52" s="9">
        <f t="shared" si="6"/>
        <v>1.5612285644519179E-2</v>
      </c>
      <c r="G52" s="9">
        <f t="shared" si="7"/>
        <v>-5.4780579087143948E-2</v>
      </c>
      <c r="H52" s="9">
        <f t="shared" si="8"/>
        <v>-0.12503586448748025</v>
      </c>
      <c r="I52" s="9">
        <f t="shared" si="9"/>
        <v>-0.26295026235738944</v>
      </c>
      <c r="J52" s="3">
        <f t="shared" si="10"/>
        <v>8.5359420706851413E-3</v>
      </c>
      <c r="K52" s="3">
        <f t="shared" si="10"/>
        <v>-1.682918564813065E-2</v>
      </c>
      <c r="L52" s="15" t="str">
        <f t="shared" si="11"/>
        <v>Exit Trade</v>
      </c>
      <c r="M52" s="17">
        <v>-0.49542887811888497</v>
      </c>
      <c r="N52" s="15" t="str">
        <f t="shared" si="1"/>
        <v/>
      </c>
      <c r="O52" s="15" t="str">
        <f t="shared" si="2"/>
        <v>Exit Trade</v>
      </c>
      <c r="P52" s="15" t="str">
        <f t="shared" si="3"/>
        <v/>
      </c>
      <c r="Q52" s="15">
        <f t="shared" si="12"/>
        <v>1052.55</v>
      </c>
      <c r="R52" s="15" t="str">
        <f t="shared" si="4"/>
        <v/>
      </c>
      <c r="S52" s="15">
        <f t="shared" si="13"/>
        <v>1312.4</v>
      </c>
      <c r="T52" s="18" t="str">
        <f t="shared" si="14"/>
        <v/>
      </c>
      <c r="U52" s="18">
        <f t="shared" si="15"/>
        <v>-6.0906515580736974E-3</v>
      </c>
      <c r="V52" s="18" t="str">
        <f t="shared" si="16"/>
        <v/>
      </c>
      <c r="W52" s="18">
        <f t="shared" si="17"/>
        <v>-4.0888661526656059E-2</v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</row>
    <row r="53" spans="1:27">
      <c r="A53" s="11">
        <v>42080</v>
      </c>
      <c r="B53" s="12">
        <v>1058.05</v>
      </c>
      <c r="C53" s="12">
        <v>1339.45</v>
      </c>
      <c r="D53" s="9">
        <f t="shared" si="0"/>
        <v>-0.10242031504668223</v>
      </c>
      <c r="E53" s="9">
        <f t="shared" si="5"/>
        <v>-9.1005645573754942E-2</v>
      </c>
      <c r="F53" s="9">
        <f t="shared" si="6"/>
        <v>1.5281710179887508E-2</v>
      </c>
      <c r="G53" s="9">
        <f t="shared" si="7"/>
        <v>-5.6621797669008052E-2</v>
      </c>
      <c r="H53" s="9">
        <f t="shared" si="8"/>
        <v>-0.12538949347850184</v>
      </c>
      <c r="I53" s="9">
        <f t="shared" si="9"/>
        <v>-0.74694974178677354</v>
      </c>
      <c r="J53" s="3">
        <f t="shared" si="10"/>
        <v>6.1813513385003092E-3</v>
      </c>
      <c r="K53" s="3">
        <f t="shared" si="10"/>
        <v>2.5848204028490463E-2</v>
      </c>
      <c r="L53" s="15" t="str">
        <f t="shared" si="11"/>
        <v/>
      </c>
      <c r="M53" s="17">
        <v>-0.49542887811888497</v>
      </c>
      <c r="N53" s="15" t="str">
        <f t="shared" si="1"/>
        <v/>
      </c>
      <c r="O53" s="15" t="str">
        <f t="shared" si="2"/>
        <v>Exit Trade</v>
      </c>
      <c r="P53" s="15" t="str">
        <f t="shared" si="3"/>
        <v/>
      </c>
      <c r="Q53" s="15">
        <f t="shared" si="12"/>
        <v>1052.55</v>
      </c>
      <c r="R53" s="15" t="str">
        <f t="shared" si="4"/>
        <v/>
      </c>
      <c r="S53" s="15">
        <f t="shared" si="13"/>
        <v>1312.4</v>
      </c>
      <c r="T53" s="18" t="str">
        <f t="shared" si="14"/>
        <v/>
      </c>
      <c r="U53" s="18">
        <f t="shared" si="15"/>
        <v>-6.0906515580736974E-3</v>
      </c>
      <c r="V53" s="18" t="str">
        <f t="shared" si="16"/>
        <v/>
      </c>
      <c r="W53" s="18">
        <f t="shared" si="17"/>
        <v>-4.0888661526656059E-2</v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</row>
    <row r="54" spans="1:27">
      <c r="A54" s="11">
        <v>42081</v>
      </c>
      <c r="B54" s="12">
        <v>1063.55</v>
      </c>
      <c r="C54" s="12">
        <v>1322.05</v>
      </c>
      <c r="D54" s="9">
        <f t="shared" si="0"/>
        <v>-9.448996857113004E-2</v>
      </c>
      <c r="E54" s="9">
        <f t="shared" si="5"/>
        <v>-9.2056123600782108E-2</v>
      </c>
      <c r="F54" s="9">
        <f t="shared" si="6"/>
        <v>1.4342777589183207E-2</v>
      </c>
      <c r="G54" s="9">
        <f t="shared" si="7"/>
        <v>-5.9784874025119894E-2</v>
      </c>
      <c r="H54" s="9">
        <f t="shared" si="8"/>
        <v>-0.12432737317644432</v>
      </c>
      <c r="I54" s="9">
        <f t="shared" si="9"/>
        <v>-0.16969132758381802</v>
      </c>
      <c r="J54" s="3">
        <f t="shared" si="10"/>
        <v>5.1982420490525021E-3</v>
      </c>
      <c r="K54" s="3">
        <f t="shared" si="10"/>
        <v>-1.2990406510134824E-2</v>
      </c>
      <c r="L54" s="15" t="str">
        <f t="shared" si="11"/>
        <v>Exit Trade</v>
      </c>
      <c r="M54" s="17">
        <v>-0.49542887811888497</v>
      </c>
      <c r="N54" s="15" t="str">
        <f t="shared" si="1"/>
        <v/>
      </c>
      <c r="O54" s="15" t="str">
        <f t="shared" si="2"/>
        <v>Exit Trade</v>
      </c>
      <c r="P54" s="15" t="str">
        <f t="shared" si="3"/>
        <v/>
      </c>
      <c r="Q54" s="15">
        <f t="shared" si="12"/>
        <v>1052.55</v>
      </c>
      <c r="R54" s="15" t="str">
        <f t="shared" si="4"/>
        <v/>
      </c>
      <c r="S54" s="15">
        <f t="shared" si="13"/>
        <v>1312.4</v>
      </c>
      <c r="T54" s="18" t="str">
        <f t="shared" si="14"/>
        <v/>
      </c>
      <c r="U54" s="18">
        <f t="shared" si="15"/>
        <v>-6.0906515580736974E-3</v>
      </c>
      <c r="V54" s="18" t="str">
        <f t="shared" si="16"/>
        <v/>
      </c>
      <c r="W54" s="18">
        <f t="shared" si="17"/>
        <v>-4.0888661526656059E-2</v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</row>
    <row r="55" spans="1:27">
      <c r="A55" s="11">
        <v>42082</v>
      </c>
      <c r="B55" s="12">
        <v>1052.2</v>
      </c>
      <c r="C55" s="12">
        <v>1327.7</v>
      </c>
      <c r="D55" s="9">
        <f t="shared" si="0"/>
        <v>-0.10100165779443399</v>
      </c>
      <c r="E55" s="9">
        <f t="shared" si="5"/>
        <v>-9.3345509979563979E-2</v>
      </c>
      <c r="F55" s="9">
        <f t="shared" si="6"/>
        <v>1.3276446306303686E-2</v>
      </c>
      <c r="G55" s="9">
        <f t="shared" si="7"/>
        <v>-6.3473505790380691E-2</v>
      </c>
      <c r="H55" s="9">
        <f t="shared" si="8"/>
        <v>-0.12321751416874727</v>
      </c>
      <c r="I55" s="9">
        <f t="shared" si="9"/>
        <v>-0.57667147053009593</v>
      </c>
      <c r="J55" s="3">
        <f t="shared" si="10"/>
        <v>-1.0671806685158111E-2</v>
      </c>
      <c r="K55" s="3">
        <f t="shared" si="10"/>
        <v>4.2736658976590073E-3</v>
      </c>
      <c r="L55" s="15" t="str">
        <f t="shared" si="11"/>
        <v/>
      </c>
      <c r="M55" s="17">
        <v>-0.49542887811888497</v>
      </c>
      <c r="N55" s="15" t="str">
        <f t="shared" si="1"/>
        <v/>
      </c>
      <c r="O55" s="15" t="str">
        <f t="shared" si="2"/>
        <v>Exit Trade</v>
      </c>
      <c r="P55" s="15" t="str">
        <f t="shared" si="3"/>
        <v/>
      </c>
      <c r="Q55" s="15">
        <f t="shared" si="12"/>
        <v>1052.55</v>
      </c>
      <c r="R55" s="15" t="str">
        <f t="shared" si="4"/>
        <v/>
      </c>
      <c r="S55" s="15">
        <f t="shared" si="13"/>
        <v>1312.4</v>
      </c>
      <c r="T55" s="18" t="str">
        <f t="shared" si="14"/>
        <v/>
      </c>
      <c r="U55" s="18">
        <f t="shared" si="15"/>
        <v>-6.0906515580736974E-3</v>
      </c>
      <c r="V55" s="18" t="str">
        <f t="shared" si="16"/>
        <v/>
      </c>
      <c r="W55" s="18">
        <f t="shared" si="17"/>
        <v>-4.0888661526656059E-2</v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</row>
    <row r="56" spans="1:27">
      <c r="A56" s="11">
        <v>42083</v>
      </c>
      <c r="B56" s="12">
        <v>1055.9000000000001</v>
      </c>
      <c r="C56" s="12">
        <v>1338.45</v>
      </c>
      <c r="D56" s="9">
        <f t="shared" si="0"/>
        <v>-0.10297936216267105</v>
      </c>
      <c r="E56" s="9">
        <f t="shared" si="5"/>
        <v>-9.4656127792517933E-2</v>
      </c>
      <c r="F56" s="9">
        <f t="shared" si="6"/>
        <v>1.2136800617863864E-2</v>
      </c>
      <c r="G56" s="9">
        <f t="shared" si="7"/>
        <v>-6.7348326402324243E-2</v>
      </c>
      <c r="H56" s="9">
        <f t="shared" si="8"/>
        <v>-0.12196392918271162</v>
      </c>
      <c r="I56" s="9">
        <f t="shared" si="9"/>
        <v>-0.6857848812233388</v>
      </c>
      <c r="J56" s="3">
        <f t="shared" si="10"/>
        <v>3.5164417411138998E-3</v>
      </c>
      <c r="K56" s="3">
        <f t="shared" si="10"/>
        <v>8.0967085938088417E-3</v>
      </c>
      <c r="L56" s="15" t="str">
        <f t="shared" si="11"/>
        <v/>
      </c>
      <c r="M56" s="17">
        <v>-0.49542887811888497</v>
      </c>
      <c r="N56" s="15" t="str">
        <f t="shared" si="1"/>
        <v/>
      </c>
      <c r="O56" s="15" t="str">
        <f t="shared" si="2"/>
        <v>Exit Trade</v>
      </c>
      <c r="P56" s="15" t="str">
        <f t="shared" si="3"/>
        <v/>
      </c>
      <c r="Q56" s="15">
        <f t="shared" si="12"/>
        <v>1052.55</v>
      </c>
      <c r="R56" s="15" t="str">
        <f t="shared" si="4"/>
        <v/>
      </c>
      <c r="S56" s="15">
        <f t="shared" si="13"/>
        <v>1312.4</v>
      </c>
      <c r="T56" s="18" t="str">
        <f t="shared" si="14"/>
        <v/>
      </c>
      <c r="U56" s="18">
        <f t="shared" si="15"/>
        <v>-6.0906515580736974E-3</v>
      </c>
      <c r="V56" s="18" t="str">
        <f t="shared" si="16"/>
        <v/>
      </c>
      <c r="W56" s="18">
        <f t="shared" si="17"/>
        <v>-4.0888661526656059E-2</v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</row>
    <row r="57" spans="1:27">
      <c r="A57" s="11">
        <v>42086</v>
      </c>
      <c r="B57" s="12">
        <v>1047.75</v>
      </c>
      <c r="C57" s="12">
        <v>1345.7</v>
      </c>
      <c r="D57" s="9">
        <f t="shared" si="0"/>
        <v>-0.10869058290344887</v>
      </c>
      <c r="E57" s="9">
        <f t="shared" si="5"/>
        <v>-9.5453747204858386E-2</v>
      </c>
      <c r="F57" s="9">
        <f t="shared" si="6"/>
        <v>1.2249901086335552E-2</v>
      </c>
      <c r="G57" s="9">
        <f t="shared" si="7"/>
        <v>-6.7891469760603396E-2</v>
      </c>
      <c r="H57" s="9">
        <f t="shared" si="8"/>
        <v>-0.12301602464911338</v>
      </c>
      <c r="I57" s="9">
        <f t="shared" si="9"/>
        <v>-1.0805667413393099</v>
      </c>
      <c r="J57" s="3">
        <f t="shared" si="10"/>
        <v>-7.7185339520788807E-3</v>
      </c>
      <c r="K57" s="3">
        <f t="shared" si="10"/>
        <v>5.4167133624715156E-3</v>
      </c>
      <c r="L57" s="15" t="str">
        <f t="shared" si="11"/>
        <v>Enter Trade</v>
      </c>
      <c r="M57" s="17">
        <v>-1.0805667413393099</v>
      </c>
      <c r="N57" s="15" t="str">
        <f t="shared" si="1"/>
        <v>Enter Trade</v>
      </c>
      <c r="O57" s="15" t="str">
        <f t="shared" si="2"/>
        <v>Enter Trade</v>
      </c>
      <c r="P57" s="15">
        <f t="shared" si="3"/>
        <v>1047.75</v>
      </c>
      <c r="Q57" s="15">
        <f t="shared" si="12"/>
        <v>1047.75</v>
      </c>
      <c r="R57" s="15">
        <f t="shared" si="4"/>
        <v>1345.7</v>
      </c>
      <c r="S57" s="15">
        <f t="shared" si="13"/>
        <v>1345.7</v>
      </c>
      <c r="T57" s="18">
        <f t="shared" si="14"/>
        <v>-7.7185339520788807E-3</v>
      </c>
      <c r="U57" s="18">
        <f t="shared" si="15"/>
        <v>-7.7185339520788807E-3</v>
      </c>
      <c r="V57" s="18">
        <f t="shared" si="16"/>
        <v>5.4167133624715156E-3</v>
      </c>
      <c r="W57" s="18">
        <f t="shared" si="17"/>
        <v>5.4167133624715156E-3</v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</row>
    <row r="58" spans="1:27">
      <c r="A58" s="11">
        <v>42087</v>
      </c>
      <c r="B58" s="12">
        <v>1037.95</v>
      </c>
      <c r="C58" s="12">
        <v>1358.85</v>
      </c>
      <c r="D58" s="9">
        <f t="shared" si="0"/>
        <v>-0.11699508547773763</v>
      </c>
      <c r="E58" s="9">
        <f t="shared" si="5"/>
        <v>-9.6440418611555251E-2</v>
      </c>
      <c r="F58" s="9">
        <f t="shared" si="6"/>
        <v>1.2759879934060421E-2</v>
      </c>
      <c r="G58" s="9">
        <f t="shared" si="7"/>
        <v>-6.7730688759919305E-2</v>
      </c>
      <c r="H58" s="9">
        <f t="shared" si="8"/>
        <v>-0.1251501484631912</v>
      </c>
      <c r="I58" s="9">
        <f t="shared" si="9"/>
        <v>-1.6108824669513575</v>
      </c>
      <c r="J58" s="3">
        <f t="shared" si="10"/>
        <v>-9.353376282510097E-3</v>
      </c>
      <c r="K58" s="3">
        <f t="shared" si="10"/>
        <v>9.7718659433750927E-3</v>
      </c>
      <c r="L58" s="15" t="str">
        <f t="shared" si="11"/>
        <v>Enter Trade</v>
      </c>
      <c r="M58" s="17">
        <v>-1.0805667413393099</v>
      </c>
      <c r="N58" s="15" t="str">
        <f t="shared" si="1"/>
        <v/>
      </c>
      <c r="O58" s="15" t="str">
        <f t="shared" si="2"/>
        <v>Enter Trade</v>
      </c>
      <c r="P58" s="15" t="str">
        <f t="shared" si="3"/>
        <v/>
      </c>
      <c r="Q58" s="15">
        <f t="shared" si="12"/>
        <v>1047.75</v>
      </c>
      <c r="R58" s="15" t="str">
        <f t="shared" si="4"/>
        <v/>
      </c>
      <c r="S58" s="15">
        <f t="shared" si="13"/>
        <v>1345.7</v>
      </c>
      <c r="T58" s="18" t="str">
        <f t="shared" si="14"/>
        <v/>
      </c>
      <c r="U58" s="18">
        <f t="shared" si="15"/>
        <v>-7.7185339520788807E-3</v>
      </c>
      <c r="V58" s="18" t="str">
        <f t="shared" si="16"/>
        <v/>
      </c>
      <c r="W58" s="18">
        <f t="shared" si="17"/>
        <v>5.4167133624715156E-3</v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</row>
    <row r="59" spans="1:27">
      <c r="A59" s="11">
        <v>42088</v>
      </c>
      <c r="B59" s="12">
        <v>1034.25</v>
      </c>
      <c r="C59" s="12">
        <v>1354.55</v>
      </c>
      <c r="D59" s="9">
        <f t="shared" si="0"/>
        <v>-0.11716951104808715</v>
      </c>
      <c r="E59" s="9">
        <f t="shared" si="5"/>
        <v>-9.7927924624235219E-2</v>
      </c>
      <c r="F59" s="9">
        <f t="shared" si="6"/>
        <v>1.2476064769853929E-2</v>
      </c>
      <c r="G59" s="9">
        <f t="shared" si="7"/>
        <v>-6.9856778892063875E-2</v>
      </c>
      <c r="H59" s="9">
        <f t="shared" si="8"/>
        <v>-0.12599907035640656</v>
      </c>
      <c r="I59" s="9">
        <f t="shared" si="9"/>
        <v>-1.5422801002400706</v>
      </c>
      <c r="J59" s="3">
        <f t="shared" si="10"/>
        <v>-3.5647189170962428E-3</v>
      </c>
      <c r="K59" s="3">
        <f t="shared" si="10"/>
        <v>-3.1644405195569449E-3</v>
      </c>
      <c r="L59" s="15" t="str">
        <f t="shared" si="11"/>
        <v>Enter Trade</v>
      </c>
      <c r="M59" s="17">
        <v>-1.0805667413393099</v>
      </c>
      <c r="N59" s="15" t="str">
        <f t="shared" si="1"/>
        <v/>
      </c>
      <c r="O59" s="15" t="str">
        <f t="shared" si="2"/>
        <v>Enter Trade</v>
      </c>
      <c r="P59" s="15" t="str">
        <f t="shared" si="3"/>
        <v/>
      </c>
      <c r="Q59" s="15">
        <f t="shared" si="12"/>
        <v>1047.75</v>
      </c>
      <c r="R59" s="15" t="str">
        <f t="shared" si="4"/>
        <v/>
      </c>
      <c r="S59" s="15">
        <f t="shared" si="13"/>
        <v>1345.7</v>
      </c>
      <c r="T59" s="18" t="str">
        <f t="shared" si="14"/>
        <v/>
      </c>
      <c r="U59" s="18">
        <f t="shared" si="15"/>
        <v>-7.7185339520788807E-3</v>
      </c>
      <c r="V59" s="18" t="str">
        <f t="shared" si="16"/>
        <v/>
      </c>
      <c r="W59" s="18">
        <f t="shared" si="17"/>
        <v>5.4167133624715156E-3</v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</row>
    <row r="60" spans="1:27">
      <c r="A60" s="11">
        <v>42089</v>
      </c>
      <c r="B60" s="12">
        <v>1006.95</v>
      </c>
      <c r="C60" s="12">
        <v>1283.7</v>
      </c>
      <c r="D60" s="9">
        <f t="shared" si="0"/>
        <v>-0.10545563496299354</v>
      </c>
      <c r="E60" s="9">
        <f t="shared" si="5"/>
        <v>-9.9083162611045758E-2</v>
      </c>
      <c r="F60" s="9">
        <f t="shared" si="6"/>
        <v>1.1438797891070888E-2</v>
      </c>
      <c r="G60" s="9">
        <f t="shared" si="7"/>
        <v>-7.3345867356136268E-2</v>
      </c>
      <c r="H60" s="9">
        <f t="shared" si="8"/>
        <v>-0.12482045786595525</v>
      </c>
      <c r="I60" s="9">
        <f t="shared" si="9"/>
        <v>-0.55709283550871413</v>
      </c>
      <c r="J60" s="3">
        <f t="shared" si="10"/>
        <v>-2.6395939086294371E-2</v>
      </c>
      <c r="K60" s="3">
        <f t="shared" si="10"/>
        <v>-5.2305193606732796E-2</v>
      </c>
      <c r="L60" s="15" t="str">
        <f t="shared" si="11"/>
        <v/>
      </c>
      <c r="M60" s="17">
        <v>-1.0805667413393099</v>
      </c>
      <c r="N60" s="15" t="str">
        <f t="shared" si="1"/>
        <v/>
      </c>
      <c r="O60" s="15" t="str">
        <f t="shared" si="2"/>
        <v>Enter Trade</v>
      </c>
      <c r="P60" s="15" t="str">
        <f t="shared" si="3"/>
        <v/>
      </c>
      <c r="Q60" s="15">
        <f t="shared" si="12"/>
        <v>1047.75</v>
      </c>
      <c r="R60" s="15" t="str">
        <f t="shared" si="4"/>
        <v/>
      </c>
      <c r="S60" s="15">
        <f t="shared" si="13"/>
        <v>1345.7</v>
      </c>
      <c r="T60" s="18" t="str">
        <f t="shared" si="14"/>
        <v/>
      </c>
      <c r="U60" s="18">
        <f t="shared" si="15"/>
        <v>-7.7185339520788807E-3</v>
      </c>
      <c r="V60" s="18" t="str">
        <f t="shared" si="16"/>
        <v/>
      </c>
      <c r="W60" s="18">
        <f t="shared" si="17"/>
        <v>5.4167133624715156E-3</v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</row>
    <row r="61" spans="1:27">
      <c r="A61" s="11">
        <v>42090</v>
      </c>
      <c r="B61" s="12">
        <v>1014.65</v>
      </c>
      <c r="C61" s="12">
        <v>1262.7</v>
      </c>
      <c r="D61" s="9">
        <f t="shared" si="0"/>
        <v>-9.4983920762411717E-2</v>
      </c>
      <c r="E61" s="9">
        <f t="shared" si="5"/>
        <v>-0.10004177857130211</v>
      </c>
      <c r="F61" s="9">
        <f t="shared" si="6"/>
        <v>9.6564119466469017E-3</v>
      </c>
      <c r="G61" s="9">
        <f t="shared" si="7"/>
        <v>-7.8314851691346582E-2</v>
      </c>
      <c r="H61" s="9">
        <f t="shared" si="8"/>
        <v>-0.12176870545125765</v>
      </c>
      <c r="I61" s="9">
        <f t="shared" si="9"/>
        <v>0.52378231550557364</v>
      </c>
      <c r="J61" s="3">
        <f t="shared" si="10"/>
        <v>7.646854362182761E-3</v>
      </c>
      <c r="K61" s="3">
        <f t="shared" si="10"/>
        <v>-1.6358962374386537E-2</v>
      </c>
      <c r="L61" s="15" t="str">
        <f t="shared" si="11"/>
        <v/>
      </c>
      <c r="M61" s="17">
        <v>-1.0805667413393099</v>
      </c>
      <c r="N61" s="15" t="str">
        <f t="shared" si="1"/>
        <v/>
      </c>
      <c r="O61" s="15" t="str">
        <f t="shared" si="2"/>
        <v>Enter Trade</v>
      </c>
      <c r="P61" s="15" t="str">
        <f t="shared" si="3"/>
        <v/>
      </c>
      <c r="Q61" s="15">
        <f t="shared" si="12"/>
        <v>1047.75</v>
      </c>
      <c r="R61" s="15" t="str">
        <f t="shared" si="4"/>
        <v/>
      </c>
      <c r="S61" s="15">
        <f t="shared" si="13"/>
        <v>1345.7</v>
      </c>
      <c r="T61" s="18" t="str">
        <f t="shared" si="14"/>
        <v/>
      </c>
      <c r="U61" s="18">
        <f t="shared" si="15"/>
        <v>-7.7185339520788807E-3</v>
      </c>
      <c r="V61" s="18" t="str">
        <f t="shared" si="16"/>
        <v/>
      </c>
      <c r="W61" s="18">
        <f t="shared" si="17"/>
        <v>5.4167133624715156E-3</v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</row>
    <row r="62" spans="1:27">
      <c r="A62" s="11">
        <v>42093</v>
      </c>
      <c r="B62" s="12">
        <v>1036.9000000000001</v>
      </c>
      <c r="C62" s="12">
        <v>1306.2</v>
      </c>
      <c r="D62" s="9">
        <f t="shared" si="0"/>
        <v>-0.10027280494728771</v>
      </c>
      <c r="E62" s="9">
        <f t="shared" si="5"/>
        <v>-0.10086200180633148</v>
      </c>
      <c r="F62" s="9">
        <f t="shared" si="6"/>
        <v>8.4890183147445439E-3</v>
      </c>
      <c r="G62" s="9">
        <f t="shared" si="7"/>
        <v>-8.1761710598156262E-2</v>
      </c>
      <c r="H62" s="9">
        <f t="shared" si="8"/>
        <v>-0.1199622930145067</v>
      </c>
      <c r="I62" s="9">
        <f t="shared" si="9"/>
        <v>6.9406948742281899E-2</v>
      </c>
      <c r="J62" s="3">
        <f t="shared" si="10"/>
        <v>2.1928743901838185E-2</v>
      </c>
      <c r="K62" s="3">
        <f t="shared" si="10"/>
        <v>3.4449988120693747E-2</v>
      </c>
      <c r="L62" s="15" t="str">
        <f t="shared" si="11"/>
        <v>Exit Trade</v>
      </c>
      <c r="M62" s="17">
        <v>6.9406948742281899E-2</v>
      </c>
      <c r="N62" s="15" t="str">
        <f t="shared" si="1"/>
        <v>Exit Trade</v>
      </c>
      <c r="O62" s="15" t="str">
        <f t="shared" si="2"/>
        <v>Exit Trade</v>
      </c>
      <c r="P62" s="15">
        <f t="shared" si="3"/>
        <v>1036.9000000000001</v>
      </c>
      <c r="Q62" s="15">
        <f t="shared" si="12"/>
        <v>1036.9000000000001</v>
      </c>
      <c r="R62" s="15">
        <f t="shared" si="4"/>
        <v>1306.2</v>
      </c>
      <c r="S62" s="15">
        <f t="shared" si="13"/>
        <v>1306.2</v>
      </c>
      <c r="T62" s="18">
        <f t="shared" si="14"/>
        <v>2.1928743901838185E-2</v>
      </c>
      <c r="U62" s="18">
        <f t="shared" si="15"/>
        <v>2.1928743901838185E-2</v>
      </c>
      <c r="V62" s="18">
        <f t="shared" si="16"/>
        <v>3.4449988120693747E-2</v>
      </c>
      <c r="W62" s="18">
        <f t="shared" si="17"/>
        <v>3.4449988120693747E-2</v>
      </c>
      <c r="X62" s="18">
        <f t="shared" si="18"/>
        <v>-1.0355523741350403E-2</v>
      </c>
      <c r="Y62" s="18">
        <f t="shared" si="19"/>
        <v>2.9352753213940708E-2</v>
      </c>
      <c r="Z62" s="18">
        <f t="shared" si="20"/>
        <v>1.8997229472590305E-2</v>
      </c>
      <c r="AA62" s="18">
        <f t="shared" si="21"/>
        <v>9.4986147362951523E-3</v>
      </c>
    </row>
    <row r="63" spans="1:27">
      <c r="A63" s="11">
        <v>42094</v>
      </c>
      <c r="B63" s="12">
        <v>1022.7</v>
      </c>
      <c r="C63" s="12">
        <v>1315.7</v>
      </c>
      <c r="D63" s="9">
        <f t="shared" si="0"/>
        <v>-0.10940861874175128</v>
      </c>
      <c r="E63" s="9">
        <f t="shared" si="5"/>
        <v>-0.1017913678263503</v>
      </c>
      <c r="F63" s="9">
        <f t="shared" si="6"/>
        <v>7.797335825346534E-3</v>
      </c>
      <c r="G63" s="9">
        <f t="shared" si="7"/>
        <v>-8.4247362219320596E-2</v>
      </c>
      <c r="H63" s="9">
        <f t="shared" si="8"/>
        <v>-0.11933537343338001</v>
      </c>
      <c r="I63" s="9">
        <f t="shared" si="9"/>
        <v>-0.97690430244646442</v>
      </c>
      <c r="J63" s="3">
        <f t="shared" si="10"/>
        <v>-1.369466679525513E-2</v>
      </c>
      <c r="K63" s="3">
        <f t="shared" si="10"/>
        <v>7.2730056652886236E-3</v>
      </c>
      <c r="L63" s="15" t="str">
        <f t="shared" si="11"/>
        <v/>
      </c>
      <c r="M63" s="17">
        <v>6.9406948742281899E-2</v>
      </c>
      <c r="N63" s="15" t="str">
        <f t="shared" si="1"/>
        <v/>
      </c>
      <c r="O63" s="15" t="str">
        <f t="shared" si="2"/>
        <v>Exit Trade</v>
      </c>
      <c r="P63" s="15" t="str">
        <f t="shared" si="3"/>
        <v/>
      </c>
      <c r="Q63" s="15">
        <f t="shared" si="12"/>
        <v>1036.9000000000001</v>
      </c>
      <c r="R63" s="15" t="str">
        <f t="shared" si="4"/>
        <v/>
      </c>
      <c r="S63" s="15">
        <f t="shared" si="13"/>
        <v>1306.2</v>
      </c>
      <c r="T63" s="18" t="str">
        <f t="shared" si="14"/>
        <v/>
      </c>
      <c r="U63" s="18">
        <f t="shared" si="15"/>
        <v>2.1928743901838185E-2</v>
      </c>
      <c r="V63" s="18" t="str">
        <f t="shared" si="16"/>
        <v/>
      </c>
      <c r="W63" s="18">
        <f t="shared" si="17"/>
        <v>3.4449988120693747E-2</v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</row>
    <row r="64" spans="1:27">
      <c r="A64" s="11">
        <v>42095</v>
      </c>
      <c r="B64" s="12">
        <v>1033.25</v>
      </c>
      <c r="C64" s="12">
        <v>1337.05</v>
      </c>
      <c r="D64" s="9">
        <f t="shared" si="0"/>
        <v>-0.11194223438383376</v>
      </c>
      <c r="E64" s="9">
        <f t="shared" si="5"/>
        <v>-0.10245388929433143</v>
      </c>
      <c r="F64" s="9">
        <f t="shared" si="6"/>
        <v>7.7869379736352816E-3</v>
      </c>
      <c r="G64" s="9">
        <f t="shared" si="7"/>
        <v>-8.4933278853652039E-2</v>
      </c>
      <c r="H64" s="9">
        <f t="shared" si="8"/>
        <v>-0.11997449973501081</v>
      </c>
      <c r="I64" s="9">
        <f t="shared" si="9"/>
        <v>-1.2184950132680663</v>
      </c>
      <c r="J64" s="3">
        <f t="shared" si="10"/>
        <v>1.0315830644372694E-2</v>
      </c>
      <c r="K64" s="3">
        <f t="shared" si="10"/>
        <v>1.6227103443034057E-2</v>
      </c>
      <c r="L64" s="15" t="str">
        <f t="shared" si="11"/>
        <v>Enter Trade</v>
      </c>
      <c r="M64" s="17">
        <v>-1.2184950132680663</v>
      </c>
      <c r="N64" s="15" t="str">
        <f t="shared" si="1"/>
        <v>Enter Trade</v>
      </c>
      <c r="O64" s="15" t="str">
        <f t="shared" si="2"/>
        <v>Enter Trade</v>
      </c>
      <c r="P64" s="15">
        <f t="shared" si="3"/>
        <v>1033.25</v>
      </c>
      <c r="Q64" s="15">
        <f t="shared" si="12"/>
        <v>1033.25</v>
      </c>
      <c r="R64" s="15">
        <f t="shared" si="4"/>
        <v>1337.05</v>
      </c>
      <c r="S64" s="15">
        <f t="shared" si="13"/>
        <v>1337.05</v>
      </c>
      <c r="T64" s="18">
        <f t="shared" si="14"/>
        <v>1.0315830644372694E-2</v>
      </c>
      <c r="U64" s="18">
        <f t="shared" si="15"/>
        <v>1.0315830644372694E-2</v>
      </c>
      <c r="V64" s="18">
        <f t="shared" si="16"/>
        <v>1.6227103443034057E-2</v>
      </c>
      <c r="W64" s="18">
        <f t="shared" si="17"/>
        <v>1.6227103443034057E-2</v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</row>
    <row r="65" spans="1:27">
      <c r="A65" s="11">
        <v>42100</v>
      </c>
      <c r="B65" s="12">
        <v>1031.95</v>
      </c>
      <c r="C65" s="12">
        <v>1330.6</v>
      </c>
      <c r="D65" s="9">
        <f t="shared" si="0"/>
        <v>-0.11038886372789516</v>
      </c>
      <c r="E65" s="9">
        <f t="shared" si="5"/>
        <v>-0.10286355497565736</v>
      </c>
      <c r="F65" s="9">
        <f t="shared" si="6"/>
        <v>7.8727350045092546E-3</v>
      </c>
      <c r="G65" s="9">
        <f t="shared" si="7"/>
        <v>-8.5149901215511525E-2</v>
      </c>
      <c r="H65" s="9">
        <f t="shared" si="8"/>
        <v>-0.12057720873580319</v>
      </c>
      <c r="I65" s="9">
        <f t="shared" si="9"/>
        <v>-0.95586968797089555</v>
      </c>
      <c r="J65" s="3">
        <f t="shared" si="10"/>
        <v>-1.2581659811274663E-3</v>
      </c>
      <c r="K65" s="3">
        <f t="shared" si="10"/>
        <v>-4.8240529523952327E-3</v>
      </c>
      <c r="L65" s="15" t="str">
        <f t="shared" si="11"/>
        <v/>
      </c>
      <c r="M65" s="17">
        <v>-1.2184950132680663</v>
      </c>
      <c r="N65" s="15" t="str">
        <f t="shared" si="1"/>
        <v/>
      </c>
      <c r="O65" s="15" t="str">
        <f t="shared" si="2"/>
        <v>Enter Trade</v>
      </c>
      <c r="P65" s="15" t="str">
        <f t="shared" si="3"/>
        <v/>
      </c>
      <c r="Q65" s="15">
        <f t="shared" si="12"/>
        <v>1033.25</v>
      </c>
      <c r="R65" s="15" t="str">
        <f t="shared" si="4"/>
        <v/>
      </c>
      <c r="S65" s="15">
        <f t="shared" si="13"/>
        <v>1337.05</v>
      </c>
      <c r="T65" s="18" t="str">
        <f t="shared" si="14"/>
        <v/>
      </c>
      <c r="U65" s="18">
        <f t="shared" si="15"/>
        <v>1.0315830644372694E-2</v>
      </c>
      <c r="V65" s="18" t="str">
        <f t="shared" si="16"/>
        <v/>
      </c>
      <c r="W65" s="18">
        <f t="shared" si="17"/>
        <v>1.6227103443034057E-2</v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</row>
    <row r="66" spans="1:27">
      <c r="A66" s="11">
        <v>42101</v>
      </c>
      <c r="B66" s="12">
        <v>1032.75</v>
      </c>
      <c r="C66" s="12">
        <v>1328.7</v>
      </c>
      <c r="D66" s="9">
        <f t="shared" si="0"/>
        <v>-0.10943173135579744</v>
      </c>
      <c r="E66" s="9">
        <f t="shared" si="5"/>
        <v>-0.10336931075010194</v>
      </c>
      <c r="F66" s="9">
        <f t="shared" si="6"/>
        <v>7.7878079888129819E-3</v>
      </c>
      <c r="G66" s="9">
        <f t="shared" si="7"/>
        <v>-8.5846742775272739E-2</v>
      </c>
      <c r="H66" s="9">
        <f t="shared" si="8"/>
        <v>-0.12089187872493115</v>
      </c>
      <c r="I66" s="9">
        <f t="shared" si="9"/>
        <v>-0.77845018963025658</v>
      </c>
      <c r="J66" s="3">
        <f t="shared" si="10"/>
        <v>7.7523135810839139E-4</v>
      </c>
      <c r="K66" s="3">
        <f t="shared" si="10"/>
        <v>-1.4279272508641693E-3</v>
      </c>
      <c r="L66" s="15" t="str">
        <f t="shared" si="11"/>
        <v/>
      </c>
      <c r="M66" s="17">
        <v>-1.2184950132680663</v>
      </c>
      <c r="N66" s="15" t="str">
        <f t="shared" si="1"/>
        <v/>
      </c>
      <c r="O66" s="15" t="str">
        <f t="shared" si="2"/>
        <v>Enter Trade</v>
      </c>
      <c r="P66" s="15" t="str">
        <f t="shared" si="3"/>
        <v/>
      </c>
      <c r="Q66" s="15">
        <f t="shared" si="12"/>
        <v>1033.25</v>
      </c>
      <c r="R66" s="15" t="str">
        <f t="shared" si="4"/>
        <v/>
      </c>
      <c r="S66" s="15">
        <f t="shared" si="13"/>
        <v>1337.05</v>
      </c>
      <c r="T66" s="18" t="str">
        <f t="shared" si="14"/>
        <v/>
      </c>
      <c r="U66" s="18">
        <f t="shared" si="15"/>
        <v>1.0315830644372694E-2</v>
      </c>
      <c r="V66" s="18" t="str">
        <f t="shared" si="16"/>
        <v/>
      </c>
      <c r="W66" s="18">
        <f t="shared" si="17"/>
        <v>1.6227103443034057E-2</v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</row>
    <row r="67" spans="1:27">
      <c r="A67" s="11">
        <v>42102</v>
      </c>
      <c r="B67" s="12">
        <v>1035.55</v>
      </c>
      <c r="C67" s="12">
        <v>1299.7</v>
      </c>
      <c r="D67" s="9">
        <f t="shared" ref="D67:D130" si="22">LOG(B67/C67)</f>
        <v>-9.8672045935099123E-2</v>
      </c>
      <c r="E67" s="9">
        <f t="shared" si="5"/>
        <v>-0.10368112503112016</v>
      </c>
      <c r="F67" s="9">
        <f t="shared" si="6"/>
        <v>7.3825189938632645E-3</v>
      </c>
      <c r="G67" s="9">
        <f t="shared" si="7"/>
        <v>-8.7070457294927822E-2</v>
      </c>
      <c r="H67" s="9">
        <f t="shared" si="8"/>
        <v>-0.1202917927673125</v>
      </c>
      <c r="I67" s="9">
        <f t="shared" si="9"/>
        <v>0.67850541260846686</v>
      </c>
      <c r="J67" s="3">
        <f t="shared" si="10"/>
        <v>2.7112079399660657E-3</v>
      </c>
      <c r="K67" s="3">
        <f t="shared" si="10"/>
        <v>-2.182584481071724E-2</v>
      </c>
      <c r="L67" s="15" t="str">
        <f t="shared" si="11"/>
        <v/>
      </c>
      <c r="M67" s="17">
        <v>-1.2184950132680663</v>
      </c>
      <c r="N67" s="15" t="str">
        <f t="shared" si="1"/>
        <v/>
      </c>
      <c r="O67" s="15" t="str">
        <f t="shared" si="2"/>
        <v>Enter Trade</v>
      </c>
      <c r="P67" s="15" t="str">
        <f t="shared" si="3"/>
        <v/>
      </c>
      <c r="Q67" s="15">
        <f t="shared" si="12"/>
        <v>1033.25</v>
      </c>
      <c r="R67" s="15" t="str">
        <f t="shared" si="4"/>
        <v/>
      </c>
      <c r="S67" s="15">
        <f t="shared" si="13"/>
        <v>1337.05</v>
      </c>
      <c r="T67" s="18" t="str">
        <f t="shared" si="14"/>
        <v/>
      </c>
      <c r="U67" s="18">
        <f t="shared" si="15"/>
        <v>1.0315830644372694E-2</v>
      </c>
      <c r="V67" s="18" t="str">
        <f t="shared" si="16"/>
        <v/>
      </c>
      <c r="W67" s="18">
        <f t="shared" si="17"/>
        <v>1.6227103443034057E-2</v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</row>
    <row r="68" spans="1:27">
      <c r="A68" s="11">
        <v>42103</v>
      </c>
      <c r="B68" s="12">
        <v>1056.0999999999999</v>
      </c>
      <c r="C68" s="12">
        <v>1303.05</v>
      </c>
      <c r="D68" s="9">
        <f t="shared" si="22"/>
        <v>-9.1256037946630564E-2</v>
      </c>
      <c r="E68" s="9">
        <f t="shared" si="5"/>
        <v>-0.1037571602953211</v>
      </c>
      <c r="F68" s="9">
        <f t="shared" si="6"/>
        <v>7.2361274204210567E-3</v>
      </c>
      <c r="G68" s="9">
        <f t="shared" si="7"/>
        <v>-8.7475873599373727E-2</v>
      </c>
      <c r="H68" s="9">
        <f t="shared" si="8"/>
        <v>-0.12003844699126848</v>
      </c>
      <c r="I68" s="9">
        <f t="shared" si="9"/>
        <v>1.72759842694466</v>
      </c>
      <c r="J68" s="3">
        <f t="shared" si="10"/>
        <v>1.9844527062913384E-2</v>
      </c>
      <c r="K68" s="3">
        <f t="shared" si="10"/>
        <v>2.577517888743486E-3</v>
      </c>
      <c r="L68" s="15" t="str">
        <f t="shared" si="11"/>
        <v>Enter Trade</v>
      </c>
      <c r="M68" s="17">
        <v>-1.2184950132680663</v>
      </c>
      <c r="N68" s="15" t="str">
        <f t="shared" si="1"/>
        <v/>
      </c>
      <c r="O68" s="15" t="str">
        <f t="shared" si="2"/>
        <v>Enter Trade</v>
      </c>
      <c r="P68" s="15" t="str">
        <f t="shared" si="3"/>
        <v/>
      </c>
      <c r="Q68" s="15">
        <f t="shared" si="12"/>
        <v>1033.25</v>
      </c>
      <c r="R68" s="15" t="str">
        <f t="shared" si="4"/>
        <v/>
      </c>
      <c r="S68" s="15">
        <f t="shared" si="13"/>
        <v>1337.05</v>
      </c>
      <c r="T68" s="18" t="str">
        <f t="shared" si="14"/>
        <v/>
      </c>
      <c r="U68" s="18">
        <f t="shared" si="15"/>
        <v>1.0315830644372694E-2</v>
      </c>
      <c r="V68" s="18" t="str">
        <f t="shared" si="16"/>
        <v/>
      </c>
      <c r="W68" s="18">
        <f t="shared" si="17"/>
        <v>1.6227103443034057E-2</v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</row>
    <row r="69" spans="1:27">
      <c r="A69" s="11">
        <v>42104</v>
      </c>
      <c r="B69" s="12">
        <v>1042.6500000000001</v>
      </c>
      <c r="C69" s="12">
        <v>1290.3499999999999</v>
      </c>
      <c r="D69" s="9">
        <f t="shared" si="22"/>
        <v>-9.2568978588056655E-2</v>
      </c>
      <c r="E69" s="9">
        <f t="shared" si="5"/>
        <v>-0.1033400747636032</v>
      </c>
      <c r="F69" s="9">
        <f t="shared" si="6"/>
        <v>7.5124890667376994E-3</v>
      </c>
      <c r="G69" s="9">
        <f t="shared" si="7"/>
        <v>-8.6436974363443372E-2</v>
      </c>
      <c r="H69" s="9">
        <f t="shared" si="8"/>
        <v>-0.12024317516376302</v>
      </c>
      <c r="I69" s="9">
        <f t="shared" si="9"/>
        <v>1.4337586490789922</v>
      </c>
      <c r="J69" s="3">
        <f t="shared" si="10"/>
        <v>-1.2735536407536994E-2</v>
      </c>
      <c r="K69" s="3">
        <f t="shared" si="10"/>
        <v>-9.7463642991443503E-3</v>
      </c>
      <c r="L69" s="15" t="str">
        <f t="shared" si="11"/>
        <v>Enter Trade</v>
      </c>
      <c r="M69" s="17">
        <v>-1.2184950132680663</v>
      </c>
      <c r="N69" s="15" t="str">
        <f t="shared" si="1"/>
        <v/>
      </c>
      <c r="O69" s="15" t="str">
        <f t="shared" si="2"/>
        <v>Enter Trade</v>
      </c>
      <c r="P69" s="15" t="str">
        <f t="shared" si="3"/>
        <v/>
      </c>
      <c r="Q69" s="15">
        <f t="shared" si="12"/>
        <v>1033.25</v>
      </c>
      <c r="R69" s="15" t="str">
        <f t="shared" si="4"/>
        <v/>
      </c>
      <c r="S69" s="15">
        <f t="shared" si="13"/>
        <v>1337.05</v>
      </c>
      <c r="T69" s="18" t="str">
        <f t="shared" si="14"/>
        <v/>
      </c>
      <c r="U69" s="18">
        <f t="shared" si="15"/>
        <v>1.0315830644372694E-2</v>
      </c>
      <c r="V69" s="18" t="str">
        <f t="shared" si="16"/>
        <v/>
      </c>
      <c r="W69" s="18">
        <f t="shared" si="17"/>
        <v>1.6227103443034057E-2</v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</row>
    <row r="70" spans="1:27">
      <c r="A70" s="11">
        <v>42107</v>
      </c>
      <c r="B70" s="12">
        <v>1038.8</v>
      </c>
      <c r="C70" s="12">
        <v>1305.25</v>
      </c>
      <c r="D70" s="9">
        <f t="shared" si="22"/>
        <v>-9.9161760925488118E-2</v>
      </c>
      <c r="E70" s="9">
        <f t="shared" si="5"/>
        <v>-0.10288919532402299</v>
      </c>
      <c r="F70" s="9">
        <f t="shared" si="6"/>
        <v>7.3359304824511121E-3</v>
      </c>
      <c r="G70" s="9">
        <f t="shared" si="7"/>
        <v>-8.6383351738507988E-2</v>
      </c>
      <c r="H70" s="9">
        <f t="shared" si="8"/>
        <v>-0.119395038909538</v>
      </c>
      <c r="I70" s="9">
        <f t="shared" si="9"/>
        <v>0.50810655954981832</v>
      </c>
      <c r="J70" s="3">
        <f t="shared" si="10"/>
        <v>-3.692514266532524E-3</v>
      </c>
      <c r="K70" s="3">
        <f t="shared" si="10"/>
        <v>1.1547254620839378E-2</v>
      </c>
      <c r="L70" s="15" t="str">
        <f t="shared" si="11"/>
        <v/>
      </c>
      <c r="M70" s="17">
        <v>-1.2184950132680663</v>
      </c>
      <c r="N70" s="15" t="str">
        <f t="shared" si="1"/>
        <v/>
      </c>
      <c r="O70" s="15" t="str">
        <f t="shared" si="2"/>
        <v>Enter Trade</v>
      </c>
      <c r="P70" s="15" t="str">
        <f t="shared" si="3"/>
        <v/>
      </c>
      <c r="Q70" s="15">
        <f t="shared" si="12"/>
        <v>1033.25</v>
      </c>
      <c r="R70" s="15" t="str">
        <f t="shared" si="4"/>
        <v/>
      </c>
      <c r="S70" s="15">
        <f t="shared" si="13"/>
        <v>1337.05</v>
      </c>
      <c r="T70" s="18" t="str">
        <f t="shared" si="14"/>
        <v/>
      </c>
      <c r="U70" s="18">
        <f t="shared" si="15"/>
        <v>1.0315830644372694E-2</v>
      </c>
      <c r="V70" s="18" t="str">
        <f t="shared" si="16"/>
        <v/>
      </c>
      <c r="W70" s="18">
        <f t="shared" si="17"/>
        <v>1.6227103443034057E-2</v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</row>
    <row r="71" spans="1:27">
      <c r="A71" s="11">
        <v>42109</v>
      </c>
      <c r="B71" s="12">
        <v>1031.6500000000001</v>
      </c>
      <c r="C71" s="12">
        <v>1290.45</v>
      </c>
      <c r="D71" s="9">
        <f t="shared" si="22"/>
        <v>-9.7208799442534521E-2</v>
      </c>
      <c r="E71" s="9">
        <f t="shared" si="5"/>
        <v>-0.10257429090076978</v>
      </c>
      <c r="F71" s="9">
        <f t="shared" si="6"/>
        <v>7.3713425823213486E-3</v>
      </c>
      <c r="G71" s="9">
        <f t="shared" si="7"/>
        <v>-8.5988770090546743E-2</v>
      </c>
      <c r="H71" s="9">
        <f t="shared" si="8"/>
        <v>-0.11915981171099281</v>
      </c>
      <c r="I71" s="9">
        <f t="shared" si="9"/>
        <v>0.72788523912906788</v>
      </c>
      <c r="J71" s="3">
        <f t="shared" si="10"/>
        <v>-6.8829418559875474E-3</v>
      </c>
      <c r="K71" s="3">
        <f t="shared" si="10"/>
        <v>-1.1338823980080409E-2</v>
      </c>
      <c r="L71" s="15" t="str">
        <f t="shared" si="11"/>
        <v/>
      </c>
      <c r="M71" s="17">
        <v>-1.2184950132680663</v>
      </c>
      <c r="N71" s="15" t="str">
        <f t="shared" si="1"/>
        <v/>
      </c>
      <c r="O71" s="15" t="str">
        <f t="shared" si="2"/>
        <v>Enter Trade</v>
      </c>
      <c r="P71" s="15" t="str">
        <f t="shared" si="3"/>
        <v/>
      </c>
      <c r="Q71" s="15">
        <f t="shared" si="12"/>
        <v>1033.25</v>
      </c>
      <c r="R71" s="15" t="str">
        <f t="shared" si="4"/>
        <v/>
      </c>
      <c r="S71" s="15">
        <f t="shared" si="13"/>
        <v>1337.05</v>
      </c>
      <c r="T71" s="18" t="str">
        <f t="shared" si="14"/>
        <v/>
      </c>
      <c r="U71" s="18">
        <f t="shared" si="15"/>
        <v>1.0315830644372694E-2</v>
      </c>
      <c r="V71" s="18" t="str">
        <f t="shared" si="16"/>
        <v/>
      </c>
      <c r="W71" s="18">
        <f t="shared" si="17"/>
        <v>1.6227103443034057E-2</v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</row>
    <row r="72" spans="1:27">
      <c r="A72" s="11">
        <v>42110</v>
      </c>
      <c r="B72" s="12">
        <v>1029.6500000000001</v>
      </c>
      <c r="C72" s="12">
        <v>1306.8</v>
      </c>
      <c r="D72" s="9">
        <f t="shared" si="22"/>
        <v>-0.10351950197228794</v>
      </c>
      <c r="E72" s="9">
        <f t="shared" si="5"/>
        <v>-0.10283629109690494</v>
      </c>
      <c r="F72" s="9">
        <f t="shared" si="6"/>
        <v>7.2558745904537153E-3</v>
      </c>
      <c r="G72" s="9">
        <f t="shared" si="7"/>
        <v>-8.6510573268384072E-2</v>
      </c>
      <c r="H72" s="9">
        <f t="shared" si="8"/>
        <v>-0.11916200892542581</v>
      </c>
      <c r="I72" s="9">
        <f t="shared" si="9"/>
        <v>-9.4159686315675978E-2</v>
      </c>
      <c r="J72" s="3">
        <f t="shared" si="10"/>
        <v>-1.9386419812921047E-3</v>
      </c>
      <c r="K72" s="3">
        <f t="shared" si="10"/>
        <v>1.2669998837614715E-2</v>
      </c>
      <c r="L72" s="15" t="str">
        <f t="shared" si="11"/>
        <v>Exit Trade</v>
      </c>
      <c r="M72" s="17">
        <v>-9.4159686315675978E-2</v>
      </c>
      <c r="N72" s="15" t="str">
        <f t="shared" si="1"/>
        <v>Exit Trade</v>
      </c>
      <c r="O72" s="15" t="str">
        <f t="shared" si="2"/>
        <v>Exit Trade</v>
      </c>
      <c r="P72" s="15">
        <f t="shared" si="3"/>
        <v>1029.6500000000001</v>
      </c>
      <c r="Q72" s="15">
        <f t="shared" si="12"/>
        <v>1029.6500000000001</v>
      </c>
      <c r="R72" s="15">
        <f t="shared" si="4"/>
        <v>1306.8</v>
      </c>
      <c r="S72" s="15">
        <f t="shared" si="13"/>
        <v>1306.8</v>
      </c>
      <c r="T72" s="18">
        <f t="shared" si="14"/>
        <v>-1.9386419812921047E-3</v>
      </c>
      <c r="U72" s="18">
        <f t="shared" si="15"/>
        <v>-1.9386419812921047E-3</v>
      </c>
      <c r="V72" s="18">
        <f t="shared" si="16"/>
        <v>1.2669998837614715E-2</v>
      </c>
      <c r="W72" s="18">
        <f t="shared" si="17"/>
        <v>1.2669998837614715E-2</v>
      </c>
      <c r="X72" s="18">
        <f t="shared" si="18"/>
        <v>-3.484151947737657E-3</v>
      </c>
      <c r="Y72" s="18">
        <f t="shared" si="19"/>
        <v>2.2624434389140302E-2</v>
      </c>
      <c r="Z72" s="18">
        <f t="shared" si="20"/>
        <v>1.9140282441402645E-2</v>
      </c>
      <c r="AA72" s="18">
        <f t="shared" si="21"/>
        <v>9.5701412207013226E-3</v>
      </c>
    </row>
    <row r="73" spans="1:27">
      <c r="A73" s="11">
        <v>42111</v>
      </c>
      <c r="B73" s="12">
        <v>1018.25</v>
      </c>
      <c r="C73" s="12">
        <v>1306.7</v>
      </c>
      <c r="D73" s="9">
        <f t="shared" si="22"/>
        <v>-0.10832147234231376</v>
      </c>
      <c r="E73" s="9">
        <f t="shared" si="5"/>
        <v>-0.103358985885281</v>
      </c>
      <c r="F73" s="9">
        <f t="shared" si="6"/>
        <v>7.0581895506297383E-3</v>
      </c>
      <c r="G73" s="9">
        <f t="shared" si="7"/>
        <v>-8.7478059396364091E-2</v>
      </c>
      <c r="H73" s="9">
        <f t="shared" si="8"/>
        <v>-0.11923991237419791</v>
      </c>
      <c r="I73" s="9">
        <f t="shared" si="9"/>
        <v>-0.70308206112005067</v>
      </c>
      <c r="J73" s="3">
        <f t="shared" si="10"/>
        <v>-1.1071723401155821E-2</v>
      </c>
      <c r="K73" s="3">
        <f t="shared" si="10"/>
        <v>-7.6522803795461475E-5</v>
      </c>
      <c r="L73" s="15" t="str">
        <f t="shared" si="11"/>
        <v/>
      </c>
      <c r="M73" s="17">
        <v>-9.4159686315675978E-2</v>
      </c>
      <c r="N73" s="15" t="str">
        <f t="shared" si="1"/>
        <v/>
      </c>
      <c r="O73" s="15" t="str">
        <f t="shared" si="2"/>
        <v>Exit Trade</v>
      </c>
      <c r="P73" s="15" t="str">
        <f t="shared" si="3"/>
        <v/>
      </c>
      <c r="Q73" s="15">
        <f t="shared" si="12"/>
        <v>1029.6500000000001</v>
      </c>
      <c r="R73" s="15" t="str">
        <f t="shared" si="4"/>
        <v/>
      </c>
      <c r="S73" s="15">
        <f t="shared" si="13"/>
        <v>1306.8</v>
      </c>
      <c r="T73" s="18" t="str">
        <f t="shared" si="14"/>
        <v/>
      </c>
      <c r="U73" s="18">
        <f t="shared" si="15"/>
        <v>-1.9386419812921047E-3</v>
      </c>
      <c r="V73" s="18" t="str">
        <f t="shared" si="16"/>
        <v/>
      </c>
      <c r="W73" s="18">
        <f t="shared" si="17"/>
        <v>1.2669998837614715E-2</v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</row>
    <row r="74" spans="1:27">
      <c r="A74" s="11">
        <v>42114</v>
      </c>
      <c r="B74" s="12">
        <v>1005.1</v>
      </c>
      <c r="C74" s="12">
        <v>1268.6500000000001</v>
      </c>
      <c r="D74" s="9">
        <f t="shared" si="22"/>
        <v>-0.10113255081328479</v>
      </c>
      <c r="E74" s="9">
        <f t="shared" si="5"/>
        <v>-0.10335229815342503</v>
      </c>
      <c r="F74" s="9">
        <f t="shared" si="6"/>
        <v>7.0602699600065605E-3</v>
      </c>
      <c r="G74" s="9">
        <f t="shared" si="7"/>
        <v>-8.7466690743410264E-2</v>
      </c>
      <c r="H74" s="9">
        <f t="shared" si="8"/>
        <v>-0.1192379055634398</v>
      </c>
      <c r="I74" s="9">
        <f t="shared" si="9"/>
        <v>0.31439978254573436</v>
      </c>
      <c r="J74" s="3">
        <f t="shared" si="10"/>
        <v>-1.2914313773631208E-2</v>
      </c>
      <c r="K74" s="3">
        <f t="shared" si="10"/>
        <v>-2.9119155123593751E-2</v>
      </c>
      <c r="L74" s="15" t="str">
        <f t="shared" si="11"/>
        <v>Exit Trade</v>
      </c>
      <c r="M74" s="17">
        <v>-9.4159686315675978E-2</v>
      </c>
      <c r="N74" s="15" t="str">
        <f t="shared" si="1"/>
        <v/>
      </c>
      <c r="O74" s="15" t="str">
        <f t="shared" si="2"/>
        <v>Exit Trade</v>
      </c>
      <c r="P74" s="15" t="str">
        <f t="shared" si="3"/>
        <v/>
      </c>
      <c r="Q74" s="15">
        <f t="shared" si="12"/>
        <v>1029.6500000000001</v>
      </c>
      <c r="R74" s="15" t="str">
        <f t="shared" si="4"/>
        <v/>
      </c>
      <c r="S74" s="15">
        <f t="shared" si="13"/>
        <v>1306.8</v>
      </c>
      <c r="T74" s="18" t="str">
        <f t="shared" si="14"/>
        <v/>
      </c>
      <c r="U74" s="18">
        <f t="shared" si="15"/>
        <v>-1.9386419812921047E-3</v>
      </c>
      <c r="V74" s="18" t="str">
        <f t="shared" si="16"/>
        <v/>
      </c>
      <c r="W74" s="18">
        <f t="shared" si="17"/>
        <v>1.2669998837614715E-2</v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</row>
    <row r="75" spans="1:27">
      <c r="A75" s="11">
        <v>42115</v>
      </c>
      <c r="B75" s="12">
        <v>1003</v>
      </c>
      <c r="C75" s="12">
        <v>1258.1500000000001</v>
      </c>
      <c r="D75" s="9">
        <f t="shared" si="22"/>
        <v>-9.8431488922536448E-2</v>
      </c>
      <c r="E75" s="9">
        <f t="shared" si="5"/>
        <v>-0.10301605045416469</v>
      </c>
      <c r="F75" s="9">
        <f t="shared" si="6"/>
        <v>7.0459170203944843E-3</v>
      </c>
      <c r="G75" s="9">
        <f t="shared" si="7"/>
        <v>-8.7162737158277104E-2</v>
      </c>
      <c r="H75" s="9">
        <f t="shared" si="8"/>
        <v>-0.11886936375005228</v>
      </c>
      <c r="I75" s="9">
        <f t="shared" si="9"/>
        <v>0.65066924835449791</v>
      </c>
      <c r="J75" s="3">
        <f t="shared" si="10"/>
        <v>-2.0893443438464061E-3</v>
      </c>
      <c r="K75" s="3">
        <f t="shared" si="10"/>
        <v>-8.2765144050762612E-3</v>
      </c>
      <c r="L75" s="15" t="str">
        <f t="shared" si="11"/>
        <v/>
      </c>
      <c r="M75" s="17">
        <v>-9.4159686315675978E-2</v>
      </c>
      <c r="N75" s="15" t="str">
        <f t="shared" si="1"/>
        <v/>
      </c>
      <c r="O75" s="15" t="str">
        <f t="shared" si="2"/>
        <v>Exit Trade</v>
      </c>
      <c r="P75" s="15" t="str">
        <f t="shared" si="3"/>
        <v/>
      </c>
      <c r="Q75" s="15">
        <f t="shared" si="12"/>
        <v>1029.6500000000001</v>
      </c>
      <c r="R75" s="15" t="str">
        <f t="shared" si="4"/>
        <v/>
      </c>
      <c r="S75" s="15">
        <f t="shared" si="13"/>
        <v>1306.8</v>
      </c>
      <c r="T75" s="18" t="str">
        <f t="shared" si="14"/>
        <v/>
      </c>
      <c r="U75" s="18">
        <f t="shared" si="15"/>
        <v>-1.9386419812921047E-3</v>
      </c>
      <c r="V75" s="18" t="str">
        <f t="shared" si="16"/>
        <v/>
      </c>
      <c r="W75" s="18">
        <f t="shared" si="17"/>
        <v>1.2669998837614715E-2</v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</row>
    <row r="76" spans="1:27">
      <c r="A76" s="11">
        <v>42116</v>
      </c>
      <c r="B76" s="12">
        <v>1013.1</v>
      </c>
      <c r="C76" s="12">
        <v>1277.2</v>
      </c>
      <c r="D76" s="9">
        <f t="shared" si="22"/>
        <v>-0.10060659451233329</v>
      </c>
      <c r="E76" s="9">
        <f t="shared" si="5"/>
        <v>-0.10273486443048722</v>
      </c>
      <c r="F76" s="9">
        <f t="shared" si="6"/>
        <v>6.9649932145995188E-3</v>
      </c>
      <c r="G76" s="9">
        <f t="shared" si="7"/>
        <v>-8.7063629697638312E-2</v>
      </c>
      <c r="H76" s="9">
        <f t="shared" si="8"/>
        <v>-0.11840609916333614</v>
      </c>
      <c r="I76" s="9">
        <f t="shared" si="9"/>
        <v>0.30556668938209491</v>
      </c>
      <c r="J76" s="3">
        <f t="shared" si="10"/>
        <v>1.0069790628115676E-2</v>
      </c>
      <c r="K76" s="3">
        <f t="shared" si="10"/>
        <v>1.514127886182089E-2</v>
      </c>
      <c r="L76" s="15" t="str">
        <f t="shared" si="11"/>
        <v>Exit Trade</v>
      </c>
      <c r="M76" s="17">
        <v>-9.4159686315675978E-2</v>
      </c>
      <c r="N76" s="15" t="str">
        <f t="shared" si="1"/>
        <v/>
      </c>
      <c r="O76" s="15" t="str">
        <f t="shared" si="2"/>
        <v>Exit Trade</v>
      </c>
      <c r="P76" s="15" t="str">
        <f t="shared" si="3"/>
        <v/>
      </c>
      <c r="Q76" s="15">
        <f t="shared" si="12"/>
        <v>1029.6500000000001</v>
      </c>
      <c r="R76" s="15" t="str">
        <f t="shared" si="4"/>
        <v/>
      </c>
      <c r="S76" s="15">
        <f t="shared" si="13"/>
        <v>1306.8</v>
      </c>
      <c r="T76" s="18" t="str">
        <f t="shared" si="14"/>
        <v/>
      </c>
      <c r="U76" s="18">
        <f t="shared" si="15"/>
        <v>-1.9386419812921047E-3</v>
      </c>
      <c r="V76" s="18" t="str">
        <f t="shared" si="16"/>
        <v/>
      </c>
      <c r="W76" s="18">
        <f t="shared" si="17"/>
        <v>1.2669998837614715E-2</v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</row>
    <row r="77" spans="1:27">
      <c r="A77" s="11">
        <v>42117</v>
      </c>
      <c r="B77" s="12">
        <v>1013.5</v>
      </c>
      <c r="C77" s="12">
        <v>1276.05</v>
      </c>
      <c r="D77" s="9">
        <f t="shared" si="22"/>
        <v>-0.1000439388315557</v>
      </c>
      <c r="E77" s="9">
        <f t="shared" si="5"/>
        <v>-0.10235962117756367</v>
      </c>
      <c r="F77" s="9">
        <f t="shared" si="6"/>
        <v>6.7885728286992989E-3</v>
      </c>
      <c r="G77" s="9">
        <f t="shared" si="7"/>
        <v>-8.7085332312990246E-2</v>
      </c>
      <c r="H77" s="9">
        <f t="shared" si="8"/>
        <v>-0.11763391004213709</v>
      </c>
      <c r="I77" s="9">
        <f t="shared" si="9"/>
        <v>0.34111475334229568</v>
      </c>
      <c r="J77" s="3">
        <f t="shared" si="10"/>
        <v>3.9482775639125187E-4</v>
      </c>
      <c r="K77" s="3">
        <f t="shared" si="10"/>
        <v>-9.0040714062017771E-4</v>
      </c>
      <c r="L77" s="15" t="str">
        <f t="shared" si="11"/>
        <v>Exit Trade</v>
      </c>
      <c r="M77" s="17">
        <v>-9.4159686315675978E-2</v>
      </c>
      <c r="N77" s="15" t="str">
        <f t="shared" si="1"/>
        <v/>
      </c>
      <c r="O77" s="15" t="str">
        <f t="shared" si="2"/>
        <v>Exit Trade</v>
      </c>
      <c r="P77" s="15" t="str">
        <f t="shared" si="3"/>
        <v/>
      </c>
      <c r="Q77" s="15">
        <f t="shared" si="12"/>
        <v>1029.6500000000001</v>
      </c>
      <c r="R77" s="15" t="str">
        <f t="shared" si="4"/>
        <v/>
      </c>
      <c r="S77" s="15">
        <f t="shared" si="13"/>
        <v>1306.8</v>
      </c>
      <c r="T77" s="18" t="str">
        <f t="shared" si="14"/>
        <v/>
      </c>
      <c r="U77" s="18">
        <f t="shared" si="15"/>
        <v>-1.9386419812921047E-3</v>
      </c>
      <c r="V77" s="18" t="str">
        <f t="shared" si="16"/>
        <v/>
      </c>
      <c r="W77" s="18">
        <f t="shared" si="17"/>
        <v>1.2669998837614715E-2</v>
      </c>
      <c r="X77" s="18" t="str">
        <f t="shared" si="18"/>
        <v/>
      </c>
      <c r="Y77" s="18" t="str">
        <f t="shared" si="19"/>
        <v/>
      </c>
      <c r="Z77" s="18" t="str">
        <f t="shared" si="20"/>
        <v/>
      </c>
      <c r="AA77" s="18" t="str">
        <f t="shared" si="21"/>
        <v/>
      </c>
    </row>
    <row r="78" spans="1:27">
      <c r="A78" s="11">
        <v>42118</v>
      </c>
      <c r="B78" s="12">
        <v>1006.45</v>
      </c>
      <c r="C78" s="12">
        <v>1245.1500000000001</v>
      </c>
      <c r="D78" s="9">
        <f t="shared" si="22"/>
        <v>-9.2429468717429866E-2</v>
      </c>
      <c r="E78" s="9">
        <f t="shared" si="5"/>
        <v>-0.10224648726382755</v>
      </c>
      <c r="F78" s="9">
        <f t="shared" si="6"/>
        <v>6.9281031849748728E-3</v>
      </c>
      <c r="G78" s="9">
        <f t="shared" si="7"/>
        <v>-8.6658255097634085E-2</v>
      </c>
      <c r="H78" s="9">
        <f t="shared" si="8"/>
        <v>-0.11783471943002102</v>
      </c>
      <c r="I78" s="9">
        <f t="shared" si="9"/>
        <v>1.4169850367829493</v>
      </c>
      <c r="J78" s="3">
        <f t="shared" si="10"/>
        <v>-6.9560927479032607E-3</v>
      </c>
      <c r="K78" s="3">
        <f t="shared" si="10"/>
        <v>-2.4215352063006828E-2</v>
      </c>
      <c r="L78" s="15" t="str">
        <f t="shared" si="11"/>
        <v>Enter Trade</v>
      </c>
      <c r="M78" s="17">
        <v>1.4169850367829493</v>
      </c>
      <c r="N78" s="15" t="str">
        <f t="shared" si="1"/>
        <v>Enter Trade</v>
      </c>
      <c r="O78" s="15" t="str">
        <f t="shared" si="2"/>
        <v>Enter Trade</v>
      </c>
      <c r="P78" s="15">
        <f t="shared" si="3"/>
        <v>1006.45</v>
      </c>
      <c r="Q78" s="15">
        <f t="shared" si="12"/>
        <v>1006.45</v>
      </c>
      <c r="R78" s="15">
        <f t="shared" si="4"/>
        <v>1245.1500000000001</v>
      </c>
      <c r="S78" s="15">
        <f t="shared" si="13"/>
        <v>1245.1500000000001</v>
      </c>
      <c r="T78" s="18">
        <f t="shared" si="14"/>
        <v>-6.9560927479032607E-3</v>
      </c>
      <c r="U78" s="18">
        <f t="shared" si="15"/>
        <v>-6.9560927479032607E-3</v>
      </c>
      <c r="V78" s="18">
        <f t="shared" si="16"/>
        <v>-2.4215352063006828E-2</v>
      </c>
      <c r="W78" s="18">
        <f t="shared" si="17"/>
        <v>-2.4215352063006828E-2</v>
      </c>
      <c r="X78" s="18" t="str">
        <f t="shared" si="18"/>
        <v/>
      </c>
      <c r="Y78" s="18" t="str">
        <f t="shared" si="19"/>
        <v/>
      </c>
      <c r="Z78" s="18" t="str">
        <f t="shared" si="20"/>
        <v/>
      </c>
      <c r="AA78" s="18" t="str">
        <f t="shared" si="21"/>
        <v/>
      </c>
    </row>
    <row r="79" spans="1:27" s="15" customFormat="1">
      <c r="A79" s="16">
        <v>42121</v>
      </c>
      <c r="B79" s="17">
        <v>1005.45</v>
      </c>
      <c r="C79" s="17">
        <v>1211.75</v>
      </c>
      <c r="D79" s="15">
        <f t="shared" si="22"/>
        <v>-8.1052549945389393E-2</v>
      </c>
      <c r="E79" s="15">
        <f t="shared" si="5"/>
        <v>-0.10169394483680445</v>
      </c>
      <c r="F79" s="15">
        <f t="shared" si="6"/>
        <v>7.9016821824262149E-3</v>
      </c>
      <c r="G79" s="15">
        <f t="shared" si="7"/>
        <v>-8.3915159926345462E-2</v>
      </c>
      <c r="H79" s="15">
        <f t="shared" si="8"/>
        <v>-0.11947272974726345</v>
      </c>
      <c r="I79" s="15">
        <f t="shared" si="9"/>
        <v>2.6122785521952125</v>
      </c>
      <c r="J79" s="18">
        <f t="shared" si="10"/>
        <v>-9.9359133588355106E-4</v>
      </c>
      <c r="K79" s="18">
        <f t="shared" si="10"/>
        <v>-2.6824077420391189E-2</v>
      </c>
      <c r="L79" s="15" t="str">
        <f t="shared" si="11"/>
        <v>Enter Trade</v>
      </c>
      <c r="M79" s="17">
        <v>1.4169850367829493</v>
      </c>
      <c r="N79" s="15" t="str">
        <f>IF(M79&lt;&gt;M78,L79,"")</f>
        <v/>
      </c>
      <c r="O79" s="15" t="str">
        <f>IF(M79&lt;&gt;M78,N79,O78)</f>
        <v>Enter Trade</v>
      </c>
      <c r="P79" s="15" t="str">
        <f>IF(OR(N79="Enter Trade",N79="Exit Trade"),B79,"")</f>
        <v/>
      </c>
      <c r="Q79" s="15">
        <f>IF(M79&lt;&gt;M78,P79,Q78)</f>
        <v>1006.45</v>
      </c>
      <c r="R79" s="15" t="str">
        <f>IF(OR(N79="Enter Trade",N79="Exit Trade"),C79,"")</f>
        <v/>
      </c>
      <c r="S79" s="15">
        <f>IF(M79&lt;&gt;M78,R79,S78)</f>
        <v>1245.1500000000001</v>
      </c>
      <c r="T79" s="18" t="str">
        <f>IF(OR(N79="Enter Trade",N79="Exit Trade"),J79,"")</f>
        <v/>
      </c>
      <c r="U79" s="18">
        <f>IF(M79&lt;&gt;M78,T79,U78)</f>
        <v>-6.9560927479032607E-3</v>
      </c>
      <c r="V79" s="18" t="str">
        <f>IF(OR(N79="Enter Trade",N79="Exit Trade"),K79,"")</f>
        <v/>
      </c>
      <c r="W79" s="18">
        <f>IF(M79&lt;&gt;M78,V79,W78)</f>
        <v>-2.4215352063006828E-2</v>
      </c>
      <c r="X79" s="18" t="str">
        <f t="shared" si="18"/>
        <v/>
      </c>
      <c r="Y79" s="18" t="str">
        <f t="shared" si="19"/>
        <v/>
      </c>
      <c r="Z79" s="18" t="str">
        <f t="shared" si="20"/>
        <v/>
      </c>
      <c r="AA79" s="18" t="str">
        <f t="shared" si="21"/>
        <v/>
      </c>
    </row>
    <row r="80" spans="1:27">
      <c r="A80" s="11">
        <v>42122</v>
      </c>
      <c r="B80" s="12">
        <v>1004.55</v>
      </c>
      <c r="C80" s="12">
        <v>1228.25</v>
      </c>
      <c r="D80" s="9">
        <f t="shared" si="22"/>
        <v>-8.7315214814998668E-2</v>
      </c>
      <c r="E80" s="9">
        <f t="shared" si="5"/>
        <v>-0.10121466835324568</v>
      </c>
      <c r="F80" s="9">
        <f t="shared" si="6"/>
        <v>8.3263552411844983E-3</v>
      </c>
      <c r="G80" s="9">
        <f t="shared" si="7"/>
        <v>-8.2480369060580552E-2</v>
      </c>
      <c r="H80" s="9">
        <f t="shared" si="8"/>
        <v>-0.1199489676459108</v>
      </c>
      <c r="I80" s="9">
        <f t="shared" si="9"/>
        <v>1.6693322751227808</v>
      </c>
      <c r="J80" s="3">
        <f t="shared" si="10"/>
        <v>-8.9512158734903868E-4</v>
      </c>
      <c r="K80" s="3">
        <f t="shared" si="10"/>
        <v>1.3616670105219723E-2</v>
      </c>
      <c r="L80" s="15" t="str">
        <f t="shared" si="11"/>
        <v>Enter Trade</v>
      </c>
      <c r="M80" s="12">
        <v>1.4169850367829493</v>
      </c>
      <c r="N80" s="15" t="str">
        <f t="shared" ref="N80:N143" si="23">IF(M80&lt;&gt;M79,L80,"")</f>
        <v/>
      </c>
      <c r="O80" s="15" t="str">
        <f t="shared" ref="O80:O143" si="24">IF(M80&lt;&gt;M79,N80,O79)</f>
        <v>Enter Trade</v>
      </c>
      <c r="P80" s="15" t="str">
        <f t="shared" ref="P80:P143" si="25">IF(OR(N80="Enter Trade",N80="Exit Trade"),B80,"")</f>
        <v/>
      </c>
      <c r="Q80" s="15">
        <f t="shared" ref="Q80:Q143" si="26">IF(M80&lt;&gt;M79,P80,Q79)</f>
        <v>1006.45</v>
      </c>
      <c r="R80" s="15" t="str">
        <f t="shared" ref="R80:R143" si="27">IF(OR(N80="Enter Trade",N80="Exit Trade"),C80,"")</f>
        <v/>
      </c>
      <c r="S80" s="15">
        <f t="shared" ref="S80:S143" si="28">IF(M80&lt;&gt;M79,R80,S79)</f>
        <v>1245.1500000000001</v>
      </c>
      <c r="T80" s="18" t="str">
        <f t="shared" ref="T80:T143" si="29">IF(OR(N80="Enter Trade",N80="Exit Trade"),J80,"")</f>
        <v/>
      </c>
      <c r="U80" s="18">
        <f t="shared" ref="U80:U143" si="30">IF(M80&lt;&gt;M79,T80,U79)</f>
        <v>-6.9560927479032607E-3</v>
      </c>
      <c r="V80" s="18" t="str">
        <f t="shared" ref="V80:V143" si="31">IF(OR(N80="Enter Trade",N80="Exit Trade"),K80,"")</f>
        <v/>
      </c>
      <c r="W80" s="18">
        <f t="shared" ref="W80:W143" si="32">IF(M80&lt;&gt;M79,V80,W79)</f>
        <v>-2.4215352063006828E-2</v>
      </c>
      <c r="X80" s="18" t="str">
        <f t="shared" si="18"/>
        <v/>
      </c>
      <c r="Y80" s="18" t="str">
        <f t="shared" si="19"/>
        <v/>
      </c>
      <c r="Z80" s="18" t="str">
        <f t="shared" si="20"/>
        <v/>
      </c>
      <c r="AA80" s="18" t="str">
        <f t="shared" si="21"/>
        <v/>
      </c>
    </row>
    <row r="81" spans="1:27">
      <c r="A81" s="11">
        <v>42123</v>
      </c>
      <c r="B81" s="12">
        <v>993.15</v>
      </c>
      <c r="C81" s="12">
        <v>1201.1500000000001</v>
      </c>
      <c r="D81" s="9">
        <f t="shared" si="22"/>
        <v>-8.2582398687808714E-2</v>
      </c>
      <c r="E81" s="9">
        <f t="shared" si="5"/>
        <v>-0.1004648856892482</v>
      </c>
      <c r="F81" s="9">
        <f t="shared" si="6"/>
        <v>8.9556471558624069E-3</v>
      </c>
      <c r="G81" s="9">
        <f t="shared" si="7"/>
        <v>-8.0314679588557786E-2</v>
      </c>
      <c r="H81" s="9">
        <f t="shared" si="8"/>
        <v>-0.12061509178993862</v>
      </c>
      <c r="I81" s="9">
        <f t="shared" si="9"/>
        <v>1.9967833357228164</v>
      </c>
      <c r="J81" s="3">
        <f t="shared" si="10"/>
        <v>-1.1348364939525138E-2</v>
      </c>
      <c r="K81" s="3">
        <f t="shared" si="10"/>
        <v>-2.2063912070018246E-2</v>
      </c>
      <c r="L81" s="15" t="str">
        <f t="shared" si="11"/>
        <v>Enter Trade</v>
      </c>
      <c r="M81" s="12">
        <v>1.4169850367829493</v>
      </c>
      <c r="N81" s="15" t="str">
        <f t="shared" si="23"/>
        <v/>
      </c>
      <c r="O81" s="15" t="str">
        <f t="shared" si="24"/>
        <v>Enter Trade</v>
      </c>
      <c r="P81" s="15" t="str">
        <f t="shared" si="25"/>
        <v/>
      </c>
      <c r="Q81" s="15">
        <f t="shared" si="26"/>
        <v>1006.45</v>
      </c>
      <c r="R81" s="15" t="str">
        <f t="shared" si="27"/>
        <v/>
      </c>
      <c r="S81" s="15">
        <f t="shared" si="28"/>
        <v>1245.1500000000001</v>
      </c>
      <c r="T81" s="18" t="str">
        <f t="shared" si="29"/>
        <v/>
      </c>
      <c r="U81" s="18">
        <f t="shared" si="30"/>
        <v>-6.9560927479032607E-3</v>
      </c>
      <c r="V81" s="18" t="str">
        <f t="shared" si="31"/>
        <v/>
      </c>
      <c r="W81" s="18">
        <f t="shared" si="32"/>
        <v>-2.4215352063006828E-2</v>
      </c>
      <c r="X81" s="18" t="str">
        <f t="shared" si="18"/>
        <v/>
      </c>
      <c r="Y81" s="18" t="str">
        <f t="shared" si="19"/>
        <v/>
      </c>
      <c r="Z81" s="18" t="str">
        <f t="shared" si="20"/>
        <v/>
      </c>
      <c r="AA81" s="18" t="str">
        <f t="shared" si="21"/>
        <v/>
      </c>
    </row>
    <row r="82" spans="1:27">
      <c r="A82" s="11">
        <v>42124</v>
      </c>
      <c r="B82" s="12">
        <v>988.8</v>
      </c>
      <c r="C82" s="12">
        <v>1170</v>
      </c>
      <c r="D82" s="9">
        <f t="shared" si="22"/>
        <v>-7.3077404001421056E-2</v>
      </c>
      <c r="E82" s="9">
        <f t="shared" si="5"/>
        <v>-9.9767016609511011E-2</v>
      </c>
      <c r="F82" s="9">
        <f t="shared" si="6"/>
        <v>1.0204373128046482E-2</v>
      </c>
      <c r="G82" s="9">
        <f t="shared" si="7"/>
        <v>-7.6807177071406427E-2</v>
      </c>
      <c r="H82" s="9">
        <f t="shared" si="8"/>
        <v>-0.1227268561476156</v>
      </c>
      <c r="I82" s="9">
        <f t="shared" si="9"/>
        <v>2.6155073195759742</v>
      </c>
      <c r="J82" s="3">
        <f t="shared" si="10"/>
        <v>-4.3800030206917612E-3</v>
      </c>
      <c r="K82" s="3">
        <f t="shared" si="10"/>
        <v>-2.5933480414602746E-2</v>
      </c>
      <c r="L82" s="15" t="str">
        <f t="shared" si="11"/>
        <v>Enter Trade</v>
      </c>
      <c r="M82" s="12">
        <v>1.4169850367829493</v>
      </c>
      <c r="N82" s="15" t="str">
        <f t="shared" si="23"/>
        <v/>
      </c>
      <c r="O82" s="15" t="str">
        <f t="shared" si="24"/>
        <v>Enter Trade</v>
      </c>
      <c r="P82" s="15" t="str">
        <f t="shared" si="25"/>
        <v/>
      </c>
      <c r="Q82" s="15">
        <f t="shared" si="26"/>
        <v>1006.45</v>
      </c>
      <c r="R82" s="15" t="str">
        <f t="shared" si="27"/>
        <v/>
      </c>
      <c r="S82" s="15">
        <f t="shared" si="28"/>
        <v>1245.1500000000001</v>
      </c>
      <c r="T82" s="18" t="str">
        <f t="shared" si="29"/>
        <v/>
      </c>
      <c r="U82" s="18">
        <f t="shared" si="30"/>
        <v>-6.9560927479032607E-3</v>
      </c>
      <c r="V82" s="18" t="str">
        <f t="shared" si="31"/>
        <v/>
      </c>
      <c r="W82" s="18">
        <f t="shared" si="32"/>
        <v>-2.4215352063006828E-2</v>
      </c>
      <c r="X82" s="18" t="str">
        <f t="shared" si="18"/>
        <v/>
      </c>
      <c r="Y82" s="18" t="str">
        <f t="shared" si="19"/>
        <v/>
      </c>
      <c r="Z82" s="18" t="str">
        <f t="shared" si="20"/>
        <v/>
      </c>
      <c r="AA82" s="18" t="str">
        <f t="shared" si="21"/>
        <v/>
      </c>
    </row>
    <row r="83" spans="1:27">
      <c r="A83" s="11">
        <v>42128</v>
      </c>
      <c r="B83" s="12">
        <v>1000.95</v>
      </c>
      <c r="C83" s="12">
        <v>1202.2</v>
      </c>
      <c r="D83" s="9">
        <f t="shared" si="22"/>
        <v>-7.9564339726145406E-2</v>
      </c>
      <c r="E83" s="9">
        <f t="shared" si="5"/>
        <v>-9.9005150765493086E-2</v>
      </c>
      <c r="F83" s="9">
        <f t="shared" si="6"/>
        <v>1.0833286301924072E-2</v>
      </c>
      <c r="G83" s="9">
        <f t="shared" si="7"/>
        <v>-7.4630256586163929E-2</v>
      </c>
      <c r="H83" s="9">
        <f t="shared" si="8"/>
        <v>-0.12338004494482224</v>
      </c>
      <c r="I83" s="9">
        <f t="shared" si="9"/>
        <v>1.7945441943960114</v>
      </c>
      <c r="J83" s="3">
        <f t="shared" si="10"/>
        <v>1.2287621359223393E-2</v>
      </c>
      <c r="K83" s="3">
        <f t="shared" si="10"/>
        <v>2.7521367521367562E-2</v>
      </c>
      <c r="L83" s="15" t="str">
        <f t="shared" si="11"/>
        <v>Enter Trade</v>
      </c>
      <c r="M83" s="12">
        <v>1.4169850367829493</v>
      </c>
      <c r="N83" s="15" t="str">
        <f t="shared" si="23"/>
        <v/>
      </c>
      <c r="O83" s="15" t="str">
        <f t="shared" si="24"/>
        <v>Enter Trade</v>
      </c>
      <c r="P83" s="15" t="str">
        <f t="shared" si="25"/>
        <v/>
      </c>
      <c r="Q83" s="15">
        <f t="shared" si="26"/>
        <v>1006.45</v>
      </c>
      <c r="R83" s="15" t="str">
        <f t="shared" si="27"/>
        <v/>
      </c>
      <c r="S83" s="15">
        <f t="shared" si="28"/>
        <v>1245.1500000000001</v>
      </c>
      <c r="T83" s="18" t="str">
        <f t="shared" si="29"/>
        <v/>
      </c>
      <c r="U83" s="18">
        <f t="shared" si="30"/>
        <v>-6.9560927479032607E-3</v>
      </c>
      <c r="V83" s="18" t="str">
        <f t="shared" si="31"/>
        <v/>
      </c>
      <c r="W83" s="18">
        <f t="shared" si="32"/>
        <v>-2.4215352063006828E-2</v>
      </c>
      <c r="X83" s="18" t="str">
        <f t="shared" si="18"/>
        <v/>
      </c>
      <c r="Y83" s="18" t="str">
        <f t="shared" si="19"/>
        <v/>
      </c>
      <c r="Z83" s="18" t="str">
        <f t="shared" si="20"/>
        <v/>
      </c>
      <c r="AA83" s="18" t="str">
        <f t="shared" si="21"/>
        <v/>
      </c>
    </row>
    <row r="84" spans="1:27">
      <c r="A84" s="11">
        <v>42129</v>
      </c>
      <c r="B84" s="12">
        <v>987.65</v>
      </c>
      <c r="C84" s="12">
        <v>1180.3499999999999</v>
      </c>
      <c r="D84" s="9">
        <f t="shared" si="22"/>
        <v>-7.7407736294918039E-2</v>
      </c>
      <c r="E84" s="9">
        <f t="shared" si="5"/>
        <v>-9.8435743022952701E-2</v>
      </c>
      <c r="F84" s="9">
        <f t="shared" si="6"/>
        <v>1.1506785639923958E-2</v>
      </c>
      <c r="G84" s="9">
        <f t="shared" si="7"/>
        <v>-7.2545475333123804E-2</v>
      </c>
      <c r="H84" s="9">
        <f t="shared" si="8"/>
        <v>-0.1243260107127816</v>
      </c>
      <c r="I84" s="9">
        <f t="shared" si="9"/>
        <v>1.827444030509777</v>
      </c>
      <c r="J84" s="3">
        <f t="shared" si="10"/>
        <v>-1.3287376991857803E-2</v>
      </c>
      <c r="K84" s="3">
        <f t="shared" si="10"/>
        <v>-1.8175012477125382E-2</v>
      </c>
      <c r="L84" s="15" t="str">
        <f t="shared" si="11"/>
        <v>Enter Trade</v>
      </c>
      <c r="M84" s="12">
        <v>1.4169850367829493</v>
      </c>
      <c r="N84" s="15" t="str">
        <f t="shared" si="23"/>
        <v/>
      </c>
      <c r="O84" s="15" t="str">
        <f t="shared" si="24"/>
        <v>Enter Trade</v>
      </c>
      <c r="P84" s="15" t="str">
        <f t="shared" si="25"/>
        <v/>
      </c>
      <c r="Q84" s="15">
        <f t="shared" si="26"/>
        <v>1006.45</v>
      </c>
      <c r="R84" s="15" t="str">
        <f t="shared" si="27"/>
        <v/>
      </c>
      <c r="S84" s="15">
        <f t="shared" si="28"/>
        <v>1245.1500000000001</v>
      </c>
      <c r="T84" s="18" t="str">
        <f t="shared" si="29"/>
        <v/>
      </c>
      <c r="U84" s="18">
        <f t="shared" si="30"/>
        <v>-6.9560927479032607E-3</v>
      </c>
      <c r="V84" s="18" t="str">
        <f t="shared" si="31"/>
        <v/>
      </c>
      <c r="W84" s="18">
        <f t="shared" si="32"/>
        <v>-2.4215352063006828E-2</v>
      </c>
      <c r="X84" s="18" t="str">
        <f t="shared" si="18"/>
        <v/>
      </c>
      <c r="Y84" s="18" t="str">
        <f t="shared" si="19"/>
        <v/>
      </c>
      <c r="Z84" s="18" t="str">
        <f t="shared" si="20"/>
        <v/>
      </c>
      <c r="AA84" s="18" t="str">
        <f t="shared" si="21"/>
        <v/>
      </c>
    </row>
    <row r="85" spans="1:27">
      <c r="A85" s="11">
        <v>42130</v>
      </c>
      <c r="B85" s="12">
        <v>970.6</v>
      </c>
      <c r="C85" s="12">
        <v>1163.5999999999999</v>
      </c>
      <c r="D85" s="9">
        <f t="shared" si="22"/>
        <v>-7.8763425595754777E-2</v>
      </c>
      <c r="E85" s="9">
        <f t="shared" si="5"/>
        <v>-9.7694468616330063E-2</v>
      </c>
      <c r="F85" s="9">
        <f t="shared" si="6"/>
        <v>1.2039745785917766E-2</v>
      </c>
      <c r="G85" s="9">
        <f t="shared" si="7"/>
        <v>-7.060504059801509E-2</v>
      </c>
      <c r="H85" s="9">
        <f t="shared" si="8"/>
        <v>-0.12478389663464504</v>
      </c>
      <c r="I85" s="9">
        <f t="shared" si="9"/>
        <v>1.5723789652367823</v>
      </c>
      <c r="J85" s="3">
        <f t="shared" si="10"/>
        <v>-1.7263200526502258E-2</v>
      </c>
      <c r="K85" s="3">
        <f t="shared" si="10"/>
        <v>-1.4190706146481977E-2</v>
      </c>
      <c r="L85" s="15" t="str">
        <f t="shared" si="11"/>
        <v>Enter Trade</v>
      </c>
      <c r="M85" s="12">
        <v>1.4169850367829493</v>
      </c>
      <c r="N85" s="15" t="str">
        <f t="shared" si="23"/>
        <v/>
      </c>
      <c r="O85" s="15" t="str">
        <f t="shared" si="24"/>
        <v>Enter Trade</v>
      </c>
      <c r="P85" s="15" t="str">
        <f t="shared" si="25"/>
        <v/>
      </c>
      <c r="Q85" s="15">
        <f t="shared" si="26"/>
        <v>1006.45</v>
      </c>
      <c r="R85" s="15" t="str">
        <f t="shared" si="27"/>
        <v/>
      </c>
      <c r="S85" s="15">
        <f t="shared" si="28"/>
        <v>1245.1500000000001</v>
      </c>
      <c r="T85" s="18" t="str">
        <f t="shared" si="29"/>
        <v/>
      </c>
      <c r="U85" s="18">
        <f t="shared" si="30"/>
        <v>-6.9560927479032607E-3</v>
      </c>
      <c r="V85" s="18" t="str">
        <f t="shared" si="31"/>
        <v/>
      </c>
      <c r="W85" s="18">
        <f t="shared" si="32"/>
        <v>-2.4215352063006828E-2</v>
      </c>
      <c r="X85" s="18" t="str">
        <f t="shared" si="18"/>
        <v/>
      </c>
      <c r="Y85" s="18" t="str">
        <f t="shared" si="19"/>
        <v/>
      </c>
      <c r="Z85" s="18" t="str">
        <f t="shared" si="20"/>
        <v/>
      </c>
      <c r="AA85" s="18" t="str">
        <f t="shared" si="21"/>
        <v/>
      </c>
    </row>
    <row r="86" spans="1:27">
      <c r="A86" s="11">
        <v>42131</v>
      </c>
      <c r="B86" s="12">
        <v>951.3</v>
      </c>
      <c r="C86" s="12">
        <v>1154.25</v>
      </c>
      <c r="D86" s="9">
        <f t="shared" si="22"/>
        <v>-8.3982386476427667E-2</v>
      </c>
      <c r="E86" s="9">
        <f t="shared" si="5"/>
        <v>-9.706123609345528E-2</v>
      </c>
      <c r="F86" s="9">
        <f t="shared" si="6"/>
        <v>1.2249940848654755E-2</v>
      </c>
      <c r="G86" s="9">
        <f t="shared" si="7"/>
        <v>-6.9498869183982084E-2</v>
      </c>
      <c r="H86" s="9">
        <f t="shared" si="8"/>
        <v>-0.12462360300292848</v>
      </c>
      <c r="I86" s="9">
        <f t="shared" si="9"/>
        <v>1.0676663486472171</v>
      </c>
      <c r="J86" s="3">
        <f t="shared" si="10"/>
        <v>-1.9884607459303594E-2</v>
      </c>
      <c r="K86" s="3">
        <f t="shared" si="10"/>
        <v>-8.0354073564798123E-3</v>
      </c>
      <c r="L86" s="15" t="str">
        <f t="shared" si="11"/>
        <v>Enter Trade</v>
      </c>
      <c r="M86" s="12">
        <v>1.4169850367829493</v>
      </c>
      <c r="N86" s="15" t="str">
        <f t="shared" si="23"/>
        <v/>
      </c>
      <c r="O86" s="15" t="str">
        <f t="shared" si="24"/>
        <v>Enter Trade</v>
      </c>
      <c r="P86" s="15" t="str">
        <f t="shared" si="25"/>
        <v/>
      </c>
      <c r="Q86" s="15">
        <f t="shared" si="26"/>
        <v>1006.45</v>
      </c>
      <c r="R86" s="15" t="str">
        <f t="shared" si="27"/>
        <v/>
      </c>
      <c r="S86" s="15">
        <f t="shared" si="28"/>
        <v>1245.1500000000001</v>
      </c>
      <c r="T86" s="18" t="str">
        <f t="shared" si="29"/>
        <v/>
      </c>
      <c r="U86" s="18">
        <f t="shared" si="30"/>
        <v>-6.9560927479032607E-3</v>
      </c>
      <c r="V86" s="18" t="str">
        <f t="shared" si="31"/>
        <v/>
      </c>
      <c r="W86" s="18">
        <f t="shared" si="32"/>
        <v>-2.4215352063006828E-2</v>
      </c>
      <c r="X86" s="18" t="str">
        <f t="shared" si="18"/>
        <v/>
      </c>
      <c r="Y86" s="18" t="str">
        <f t="shared" si="19"/>
        <v/>
      </c>
      <c r="Z86" s="18" t="str">
        <f t="shared" si="20"/>
        <v/>
      </c>
      <c r="AA86" s="18" t="str">
        <f t="shared" si="21"/>
        <v/>
      </c>
    </row>
    <row r="87" spans="1:27">
      <c r="A87" s="11">
        <v>42132</v>
      </c>
      <c r="B87" s="12">
        <v>982</v>
      </c>
      <c r="C87" s="12">
        <v>1185.3499999999999</v>
      </c>
      <c r="D87" s="9">
        <f t="shared" si="22"/>
        <v>-8.1735116251472256E-2</v>
      </c>
      <c r="E87" s="9">
        <f t="shared" si="5"/>
        <v>-9.616272053838941E-2</v>
      </c>
      <c r="F87" s="9">
        <f t="shared" si="6"/>
        <v>1.2355647611620179E-2</v>
      </c>
      <c r="G87" s="9">
        <f t="shared" si="7"/>
        <v>-6.8362513412244003E-2</v>
      </c>
      <c r="H87" s="9">
        <f t="shared" si="8"/>
        <v>-0.12396292766453482</v>
      </c>
      <c r="I87" s="9">
        <f t="shared" si="9"/>
        <v>1.1676930858199899</v>
      </c>
      <c r="J87" s="3">
        <f t="shared" si="10"/>
        <v>3.2271628298118415E-2</v>
      </c>
      <c r="K87" s="3">
        <f t="shared" si="10"/>
        <v>2.6943902967294701E-2</v>
      </c>
      <c r="L87" s="15" t="str">
        <f t="shared" si="11"/>
        <v>Enter Trade</v>
      </c>
      <c r="M87" s="12">
        <v>1.4169850367829493</v>
      </c>
      <c r="N87" s="15" t="str">
        <f t="shared" si="23"/>
        <v/>
      </c>
      <c r="O87" s="15" t="str">
        <f t="shared" si="24"/>
        <v>Enter Trade</v>
      </c>
      <c r="P87" s="15" t="str">
        <f t="shared" si="25"/>
        <v/>
      </c>
      <c r="Q87" s="15">
        <f t="shared" si="26"/>
        <v>1006.45</v>
      </c>
      <c r="R87" s="15" t="str">
        <f t="shared" si="27"/>
        <v/>
      </c>
      <c r="S87" s="15">
        <f t="shared" si="28"/>
        <v>1245.1500000000001</v>
      </c>
      <c r="T87" s="18" t="str">
        <f t="shared" si="29"/>
        <v/>
      </c>
      <c r="U87" s="18">
        <f t="shared" si="30"/>
        <v>-6.9560927479032607E-3</v>
      </c>
      <c r="V87" s="18" t="str">
        <f t="shared" si="31"/>
        <v/>
      </c>
      <c r="W87" s="18">
        <f t="shared" si="32"/>
        <v>-2.4215352063006828E-2</v>
      </c>
      <c r="X87" s="18" t="str">
        <f t="shared" si="18"/>
        <v/>
      </c>
      <c r="Y87" s="18" t="str">
        <f t="shared" si="19"/>
        <v/>
      </c>
      <c r="Z87" s="18" t="str">
        <f t="shared" si="20"/>
        <v/>
      </c>
      <c r="AA87" s="18" t="str">
        <f t="shared" si="21"/>
        <v/>
      </c>
    </row>
    <row r="88" spans="1:27" s="15" customFormat="1">
      <c r="A88" s="16">
        <v>42135</v>
      </c>
      <c r="B88" s="17">
        <v>990.3</v>
      </c>
      <c r="C88" s="17">
        <v>1226.0999999999999</v>
      </c>
      <c r="D88" s="15">
        <f t="shared" si="22"/>
        <v>-9.2759113381281913E-2</v>
      </c>
      <c r="E88" s="15">
        <f t="shared" si="5"/>
        <v>-9.535485480184086E-2</v>
      </c>
      <c r="F88" s="15">
        <f t="shared" si="6"/>
        <v>1.1722681390392089E-2</v>
      </c>
      <c r="G88" s="15">
        <f t="shared" si="7"/>
        <v>-6.897882167345866E-2</v>
      </c>
      <c r="H88" s="15">
        <f t="shared" si="8"/>
        <v>-0.12173088793022306</v>
      </c>
      <c r="I88" s="15">
        <f t="shared" si="9"/>
        <v>0.22142898319205515</v>
      </c>
      <c r="J88" s="18">
        <f t="shared" si="10"/>
        <v>8.4521384928716442E-3</v>
      </c>
      <c r="K88" s="18">
        <f t="shared" si="10"/>
        <v>3.4378031804952129E-2</v>
      </c>
      <c r="L88" s="15" t="str">
        <f t="shared" si="11"/>
        <v>Exit Trade</v>
      </c>
      <c r="M88" s="12">
        <v>0.22142898319205515</v>
      </c>
      <c r="N88" s="15" t="str">
        <f t="shared" si="23"/>
        <v>Exit Trade</v>
      </c>
      <c r="O88" s="15" t="str">
        <f t="shared" si="24"/>
        <v>Exit Trade</v>
      </c>
      <c r="P88" s="15">
        <f t="shared" si="25"/>
        <v>990.3</v>
      </c>
      <c r="Q88" s="15">
        <f t="shared" si="26"/>
        <v>990.3</v>
      </c>
      <c r="R88" s="15">
        <f t="shared" si="27"/>
        <v>1226.0999999999999</v>
      </c>
      <c r="S88" s="15">
        <f t="shared" si="28"/>
        <v>1226.0999999999999</v>
      </c>
      <c r="T88" s="18">
        <f t="shared" si="29"/>
        <v>8.4521384928716442E-3</v>
      </c>
      <c r="U88" s="18">
        <f t="shared" si="30"/>
        <v>8.4521384928716442E-3</v>
      </c>
      <c r="V88" s="18">
        <f t="shared" si="31"/>
        <v>3.4378031804952129E-2</v>
      </c>
      <c r="W88" s="18">
        <f t="shared" si="32"/>
        <v>3.4378031804952129E-2</v>
      </c>
      <c r="X88" s="18">
        <f>IF(AND(O87="Enter Trade",O88="Exit Trade",U87&gt;W87),1-Q88/Q87,IF(AND(O87="Enter Trade",O88="Exit Trade",U87&lt;W87),Q88/Q87-1,""))</f>
        <v>1.6046500074519465E-2</v>
      </c>
      <c r="Y88" s="18">
        <f>IF(AND(O87="Enter Trade",O88="Exit Trade",U87&gt;W87),S88/S87-1,IF(AND(O87="Enter Trade",O88="Exit Trade",U87&lt;W87),1-S88/S87,""))</f>
        <v>-1.5299361522708277E-2</v>
      </c>
      <c r="Z88" s="18">
        <f>IF(AND(X88&lt;&gt;"",Y88&lt;&gt;""),(X88+Y88),"")</f>
        <v>7.4713855181118838E-4</v>
      </c>
      <c r="AA88" s="18">
        <f>IF(AND(X88&lt;&gt;"",Y88&lt;&gt;""),(X88+Y88)/2,"")</f>
        <v>3.7356927590559419E-4</v>
      </c>
    </row>
    <row r="89" spans="1:27">
      <c r="A89" s="11">
        <v>42136</v>
      </c>
      <c r="B89" s="12">
        <v>971.95</v>
      </c>
      <c r="C89" s="12">
        <v>1191.3499999999999</v>
      </c>
      <c r="D89" s="9">
        <f t="shared" si="22"/>
        <v>-8.8395445055138397E-2</v>
      </c>
      <c r="E89" s="9">
        <f t="shared" si="5"/>
        <v>-9.4395719268742573E-2</v>
      </c>
      <c r="F89" s="9">
        <f t="shared" si="6"/>
        <v>1.1033135731769318E-2</v>
      </c>
      <c r="G89" s="9">
        <f t="shared" si="7"/>
        <v>-6.9571163872261615E-2</v>
      </c>
      <c r="H89" s="9">
        <f t="shared" si="8"/>
        <v>-0.11922027466522353</v>
      </c>
      <c r="I89" s="9">
        <f t="shared" si="9"/>
        <v>0.54384123965109121</v>
      </c>
      <c r="J89" s="3">
        <f t="shared" si="10"/>
        <v>-1.8529738463091902E-2</v>
      </c>
      <c r="K89" s="3">
        <f t="shared" si="10"/>
        <v>-2.8341897072016967E-2</v>
      </c>
      <c r="L89" s="15" t="str">
        <f t="shared" si="11"/>
        <v/>
      </c>
      <c r="M89" s="12">
        <v>0.22142898319205515</v>
      </c>
      <c r="N89" s="15" t="str">
        <f t="shared" si="23"/>
        <v/>
      </c>
      <c r="O89" s="15" t="str">
        <f t="shared" si="24"/>
        <v>Exit Trade</v>
      </c>
      <c r="P89" s="15" t="str">
        <f t="shared" si="25"/>
        <v/>
      </c>
      <c r="Q89" s="15">
        <f t="shared" si="26"/>
        <v>990.3</v>
      </c>
      <c r="R89" s="15" t="str">
        <f t="shared" si="27"/>
        <v/>
      </c>
      <c r="S89" s="15">
        <f t="shared" si="28"/>
        <v>1226.0999999999999</v>
      </c>
      <c r="T89" s="18" t="str">
        <f t="shared" si="29"/>
        <v/>
      </c>
      <c r="U89" s="18">
        <f t="shared" si="30"/>
        <v>8.4521384928716442E-3</v>
      </c>
      <c r="V89" s="18" t="str">
        <f t="shared" si="31"/>
        <v/>
      </c>
      <c r="W89" s="18">
        <f t="shared" si="32"/>
        <v>3.4378031804952129E-2</v>
      </c>
      <c r="X89" s="18" t="str">
        <f t="shared" ref="X89:X152" si="33">IF(AND(O88="Enter Trade",O89="Exit Trade",U88&gt;W88),1-Q89/Q88,IF(AND(O88="Enter Trade",O89="Exit Trade",U88&lt;W88),Q89/Q88-1,""))</f>
        <v/>
      </c>
      <c r="Y89" s="18" t="str">
        <f t="shared" ref="Y89:Y152" si="34">IF(AND(O88="Enter Trade",O89="Exit Trade",U88&gt;W88),S89/S88-1,IF(AND(O88="Enter Trade",O89="Exit Trade",U88&lt;W88),1-S89/S88,""))</f>
        <v/>
      </c>
      <c r="Z89" s="18" t="str">
        <f t="shared" ref="Z89:Z152" si="35">IF(AND(X89&lt;&gt;"",Y89&lt;&gt;""),(X89+Y89),"")</f>
        <v/>
      </c>
      <c r="AA89" s="18" t="str">
        <f t="shared" ref="AA89:AA152" si="36">IF(AND(X89&lt;&gt;"",Y89&lt;&gt;""),(X89+Y89)/2,"")</f>
        <v/>
      </c>
    </row>
    <row r="90" spans="1:27">
      <c r="A90" s="11">
        <v>42137</v>
      </c>
      <c r="B90" s="12">
        <v>990.25</v>
      </c>
      <c r="C90" s="12">
        <v>1219.4000000000001</v>
      </c>
      <c r="D90" s="9">
        <f t="shared" si="22"/>
        <v>-9.0401339609570766E-2</v>
      </c>
      <c r="E90" s="9">
        <f t="shared" si="5"/>
        <v>-9.3893909423628477E-2</v>
      </c>
      <c r="F90" s="9">
        <f t="shared" si="6"/>
        <v>1.0853652457331608E-2</v>
      </c>
      <c r="G90" s="9">
        <f t="shared" si="7"/>
        <v>-6.9473191394632358E-2</v>
      </c>
      <c r="H90" s="9">
        <f t="shared" si="8"/>
        <v>-0.1183146274526246</v>
      </c>
      <c r="I90" s="9">
        <f t="shared" si="9"/>
        <v>0.32178751141957662</v>
      </c>
      <c r="J90" s="3">
        <f t="shared" si="10"/>
        <v>1.8828129018982412E-2</v>
      </c>
      <c r="K90" s="3">
        <f t="shared" si="10"/>
        <v>2.354471817685834E-2</v>
      </c>
      <c r="L90" s="15" t="str">
        <f t="shared" si="11"/>
        <v>Exit Trade</v>
      </c>
      <c r="M90" s="12">
        <v>0.22142898319205515</v>
      </c>
      <c r="N90" s="15" t="str">
        <f t="shared" si="23"/>
        <v/>
      </c>
      <c r="O90" s="15" t="str">
        <f t="shared" si="24"/>
        <v>Exit Trade</v>
      </c>
      <c r="P90" s="15" t="str">
        <f t="shared" si="25"/>
        <v/>
      </c>
      <c r="Q90" s="15">
        <f t="shared" si="26"/>
        <v>990.3</v>
      </c>
      <c r="R90" s="15" t="str">
        <f t="shared" si="27"/>
        <v/>
      </c>
      <c r="S90" s="15">
        <f t="shared" si="28"/>
        <v>1226.0999999999999</v>
      </c>
      <c r="T90" s="18" t="str">
        <f t="shared" si="29"/>
        <v/>
      </c>
      <c r="U90" s="18">
        <f t="shared" si="30"/>
        <v>8.4521384928716442E-3</v>
      </c>
      <c r="V90" s="18" t="str">
        <f t="shared" si="31"/>
        <v/>
      </c>
      <c r="W90" s="18">
        <f t="shared" si="32"/>
        <v>3.4378031804952129E-2</v>
      </c>
      <c r="X90" s="18" t="str">
        <f t="shared" si="33"/>
        <v/>
      </c>
      <c r="Y90" s="18" t="str">
        <f t="shared" si="34"/>
        <v/>
      </c>
      <c r="Z90" s="18" t="str">
        <f t="shared" si="35"/>
        <v/>
      </c>
      <c r="AA90" s="18" t="str">
        <f t="shared" si="36"/>
        <v/>
      </c>
    </row>
    <row r="91" spans="1:27">
      <c r="A91" s="11">
        <v>42138</v>
      </c>
      <c r="B91" s="12">
        <v>991.05</v>
      </c>
      <c r="C91" s="12">
        <v>1209.7</v>
      </c>
      <c r="D91" s="9">
        <f t="shared" si="22"/>
        <v>-8.6582114784113123E-2</v>
      </c>
      <c r="E91" s="9">
        <f t="shared" si="5"/>
        <v>-9.3613849224351856E-2</v>
      </c>
      <c r="F91" s="9">
        <f t="shared" si="6"/>
        <v>1.0932666304036462E-2</v>
      </c>
      <c r="G91" s="9">
        <f t="shared" si="7"/>
        <v>-6.9015350040269818E-2</v>
      </c>
      <c r="H91" s="9">
        <f t="shared" si="8"/>
        <v>-0.11821234840843389</v>
      </c>
      <c r="I91" s="9">
        <f t="shared" si="9"/>
        <v>0.64318568267674447</v>
      </c>
      <c r="J91" s="3">
        <f t="shared" si="10"/>
        <v>8.0787679878813884E-4</v>
      </c>
      <c r="K91" s="3">
        <f t="shared" si="10"/>
        <v>-7.9547318353288873E-3</v>
      </c>
      <c r="L91" s="15" t="str">
        <f t="shared" si="11"/>
        <v/>
      </c>
      <c r="M91" s="12">
        <v>0.22142898319205515</v>
      </c>
      <c r="N91" s="15" t="str">
        <f t="shared" si="23"/>
        <v/>
      </c>
      <c r="O91" s="15" t="str">
        <f t="shared" si="24"/>
        <v>Exit Trade</v>
      </c>
      <c r="P91" s="15" t="str">
        <f t="shared" si="25"/>
        <v/>
      </c>
      <c r="Q91" s="15">
        <f t="shared" si="26"/>
        <v>990.3</v>
      </c>
      <c r="R91" s="15" t="str">
        <f t="shared" si="27"/>
        <v/>
      </c>
      <c r="S91" s="15">
        <f t="shared" si="28"/>
        <v>1226.0999999999999</v>
      </c>
      <c r="T91" s="18" t="str">
        <f t="shared" si="29"/>
        <v/>
      </c>
      <c r="U91" s="18">
        <f t="shared" si="30"/>
        <v>8.4521384928716442E-3</v>
      </c>
      <c r="V91" s="18" t="str">
        <f t="shared" si="31"/>
        <v/>
      </c>
      <c r="W91" s="18">
        <f t="shared" si="32"/>
        <v>3.4378031804952129E-2</v>
      </c>
      <c r="X91" s="18" t="str">
        <f t="shared" si="33"/>
        <v/>
      </c>
      <c r="Y91" s="18" t="str">
        <f t="shared" si="34"/>
        <v/>
      </c>
      <c r="Z91" s="18" t="str">
        <f t="shared" si="35"/>
        <v/>
      </c>
      <c r="AA91" s="18" t="str">
        <f t="shared" si="36"/>
        <v/>
      </c>
    </row>
    <row r="92" spans="1:27">
      <c r="A92" s="11">
        <v>42139</v>
      </c>
      <c r="B92" s="12">
        <v>990.1</v>
      </c>
      <c r="C92" s="12">
        <v>1234.3</v>
      </c>
      <c r="D92" s="9">
        <f t="shared" si="22"/>
        <v>-9.5741668480429115E-2</v>
      </c>
      <c r="E92" s="9">
        <f t="shared" si="5"/>
        <v>-9.3462811342123225E-2</v>
      </c>
      <c r="F92" s="9">
        <f t="shared" si="6"/>
        <v>1.086861050212075E-2</v>
      </c>
      <c r="G92" s="9">
        <f t="shared" si="7"/>
        <v>-6.9008437712351545E-2</v>
      </c>
      <c r="H92" s="9">
        <f t="shared" si="8"/>
        <v>-0.11791718497189491</v>
      </c>
      <c r="I92" s="9">
        <f t="shared" si="9"/>
        <v>-0.20967327312550441</v>
      </c>
      <c r="J92" s="3">
        <f t="shared" si="10"/>
        <v>-9.5857928459707571E-4</v>
      </c>
      <c r="K92" s="3">
        <f t="shared" si="10"/>
        <v>2.0335620401752425E-2</v>
      </c>
      <c r="L92" s="15" t="str">
        <f t="shared" si="11"/>
        <v>Exit Trade</v>
      </c>
      <c r="M92" s="12">
        <v>0.22142898319205515</v>
      </c>
      <c r="N92" s="15" t="str">
        <f t="shared" si="23"/>
        <v/>
      </c>
      <c r="O92" s="15" t="str">
        <f t="shared" si="24"/>
        <v>Exit Trade</v>
      </c>
      <c r="P92" s="15" t="str">
        <f t="shared" si="25"/>
        <v/>
      </c>
      <c r="Q92" s="15">
        <f t="shared" si="26"/>
        <v>990.3</v>
      </c>
      <c r="R92" s="15" t="str">
        <f t="shared" si="27"/>
        <v/>
      </c>
      <c r="S92" s="15">
        <f t="shared" si="28"/>
        <v>1226.0999999999999</v>
      </c>
      <c r="T92" s="18" t="str">
        <f t="shared" si="29"/>
        <v/>
      </c>
      <c r="U92" s="18">
        <f t="shared" si="30"/>
        <v>8.4521384928716442E-3</v>
      </c>
      <c r="V92" s="18" t="str">
        <f t="shared" si="31"/>
        <v/>
      </c>
      <c r="W92" s="18">
        <f t="shared" si="32"/>
        <v>3.4378031804952129E-2</v>
      </c>
      <c r="X92" s="18" t="str">
        <f t="shared" si="33"/>
        <v/>
      </c>
      <c r="Y92" s="18" t="str">
        <f t="shared" si="34"/>
        <v/>
      </c>
      <c r="Z92" s="18" t="str">
        <f t="shared" si="35"/>
        <v/>
      </c>
      <c r="AA92" s="18" t="str">
        <f t="shared" si="36"/>
        <v/>
      </c>
    </row>
    <row r="93" spans="1:27">
      <c r="A93" s="11">
        <v>42142</v>
      </c>
      <c r="B93" s="12">
        <v>1009.85</v>
      </c>
      <c r="C93" s="12">
        <v>1264.3</v>
      </c>
      <c r="D93" s="9">
        <f t="shared" si="22"/>
        <v>-9.7593268125980889E-2</v>
      </c>
      <c r="E93" s="9">
        <f t="shared" si="5"/>
        <v>-9.3068966321597543E-2</v>
      </c>
      <c r="F93" s="9">
        <f t="shared" si="6"/>
        <v>1.0477912097506304E-2</v>
      </c>
      <c r="G93" s="9">
        <f t="shared" si="7"/>
        <v>-6.9493664102208363E-2</v>
      </c>
      <c r="H93" s="9">
        <f t="shared" si="8"/>
        <v>-0.11664426854098672</v>
      </c>
      <c r="I93" s="9">
        <f t="shared" si="9"/>
        <v>-0.43179421265235746</v>
      </c>
      <c r="J93" s="3">
        <f t="shared" si="10"/>
        <v>1.9947480052519947E-2</v>
      </c>
      <c r="K93" s="3">
        <f t="shared" si="10"/>
        <v>2.4305274244511059E-2</v>
      </c>
      <c r="L93" s="15" t="str">
        <f t="shared" si="11"/>
        <v>Exit Trade</v>
      </c>
      <c r="M93" s="12">
        <v>0.22142898319205515</v>
      </c>
      <c r="N93" s="15" t="str">
        <f t="shared" si="23"/>
        <v/>
      </c>
      <c r="O93" s="15" t="str">
        <f t="shared" si="24"/>
        <v>Exit Trade</v>
      </c>
      <c r="P93" s="15" t="str">
        <f t="shared" si="25"/>
        <v/>
      </c>
      <c r="Q93" s="15">
        <f t="shared" si="26"/>
        <v>990.3</v>
      </c>
      <c r="R93" s="15" t="str">
        <f t="shared" si="27"/>
        <v/>
      </c>
      <c r="S93" s="15">
        <f t="shared" si="28"/>
        <v>1226.0999999999999</v>
      </c>
      <c r="T93" s="18" t="str">
        <f t="shared" si="29"/>
        <v/>
      </c>
      <c r="U93" s="18">
        <f t="shared" si="30"/>
        <v>8.4521384928716442E-3</v>
      </c>
      <c r="V93" s="18" t="str">
        <f t="shared" si="31"/>
        <v/>
      </c>
      <c r="W93" s="18">
        <f t="shared" si="32"/>
        <v>3.4378031804952129E-2</v>
      </c>
      <c r="X93" s="18" t="str">
        <f t="shared" si="33"/>
        <v/>
      </c>
      <c r="Y93" s="18" t="str">
        <f t="shared" si="34"/>
        <v/>
      </c>
      <c r="Z93" s="18" t="str">
        <f t="shared" si="35"/>
        <v/>
      </c>
      <c r="AA93" s="18" t="str">
        <f t="shared" si="36"/>
        <v/>
      </c>
    </row>
    <row r="94" spans="1:27">
      <c r="A94" s="11">
        <v>42143</v>
      </c>
      <c r="B94" s="12">
        <v>1007.55</v>
      </c>
      <c r="C94" s="12">
        <v>1240.55</v>
      </c>
      <c r="D94" s="9">
        <f t="shared" si="22"/>
        <v>-9.0347665716962844E-2</v>
      </c>
      <c r="E94" s="9">
        <f t="shared" si="5"/>
        <v>-9.2349147366035195E-2</v>
      </c>
      <c r="F94" s="9">
        <f t="shared" si="6"/>
        <v>9.8601840675569801E-3</v>
      </c>
      <c r="G94" s="9">
        <f t="shared" si="7"/>
        <v>-7.0163733214031992E-2</v>
      </c>
      <c r="H94" s="9">
        <f t="shared" si="8"/>
        <v>-0.1145345615180384</v>
      </c>
      <c r="I94" s="9">
        <f t="shared" si="9"/>
        <v>0.20298623589166426</v>
      </c>
      <c r="J94" s="3">
        <f t="shared" si="10"/>
        <v>-2.2775659751448911E-3</v>
      </c>
      <c r="K94" s="3">
        <f t="shared" si="10"/>
        <v>-1.8785098473463577E-2</v>
      </c>
      <c r="L94" s="15" t="str">
        <f t="shared" si="11"/>
        <v>Exit Trade</v>
      </c>
      <c r="M94" s="12">
        <v>0.22142898319205515</v>
      </c>
      <c r="N94" s="15" t="str">
        <f t="shared" si="23"/>
        <v/>
      </c>
      <c r="O94" s="15" t="str">
        <f t="shared" si="24"/>
        <v>Exit Trade</v>
      </c>
      <c r="P94" s="15" t="str">
        <f t="shared" si="25"/>
        <v/>
      </c>
      <c r="Q94" s="15">
        <f t="shared" si="26"/>
        <v>990.3</v>
      </c>
      <c r="R94" s="15" t="str">
        <f t="shared" si="27"/>
        <v/>
      </c>
      <c r="S94" s="15">
        <f t="shared" si="28"/>
        <v>1226.0999999999999</v>
      </c>
      <c r="T94" s="18" t="str">
        <f t="shared" si="29"/>
        <v/>
      </c>
      <c r="U94" s="18">
        <f t="shared" si="30"/>
        <v>8.4521384928716442E-3</v>
      </c>
      <c r="V94" s="18" t="str">
        <f t="shared" si="31"/>
        <v/>
      </c>
      <c r="W94" s="18">
        <f t="shared" si="32"/>
        <v>3.4378031804952129E-2</v>
      </c>
      <c r="X94" s="18" t="str">
        <f t="shared" si="33"/>
        <v/>
      </c>
      <c r="Y94" s="18" t="str">
        <f t="shared" si="34"/>
        <v/>
      </c>
      <c r="Z94" s="18" t="str">
        <f t="shared" si="35"/>
        <v/>
      </c>
      <c r="AA94" s="18" t="str">
        <f t="shared" si="36"/>
        <v/>
      </c>
    </row>
    <row r="95" spans="1:27">
      <c r="A95" s="11">
        <v>42144</v>
      </c>
      <c r="B95" s="12">
        <v>1024.05</v>
      </c>
      <c r="C95" s="12">
        <v>1270.05</v>
      </c>
      <c r="D95" s="9">
        <f t="shared" si="22"/>
        <v>-9.349965691997715E-2</v>
      </c>
      <c r="E95" s="9">
        <f t="shared" si="5"/>
        <v>-9.1786173805771254E-2</v>
      </c>
      <c r="F95" s="9">
        <f t="shared" si="6"/>
        <v>9.2584682476093052E-3</v>
      </c>
      <c r="G95" s="9">
        <f t="shared" si="7"/>
        <v>-7.0954620248650319E-2</v>
      </c>
      <c r="H95" s="9">
        <f t="shared" si="8"/>
        <v>-0.11261772736289219</v>
      </c>
      <c r="I95" s="9">
        <f t="shared" si="9"/>
        <v>-0.18507198689679011</v>
      </c>
      <c r="J95" s="3">
        <f t="shared" si="10"/>
        <v>1.6376358493375019E-2</v>
      </c>
      <c r="K95" s="3">
        <f t="shared" si="10"/>
        <v>2.3779775099754142E-2</v>
      </c>
      <c r="L95" s="15" t="str">
        <f t="shared" si="11"/>
        <v>Exit Trade</v>
      </c>
      <c r="M95" s="12">
        <v>0.22142898319205515</v>
      </c>
      <c r="N95" s="15" t="str">
        <f t="shared" si="23"/>
        <v/>
      </c>
      <c r="O95" s="15" t="str">
        <f t="shared" si="24"/>
        <v>Exit Trade</v>
      </c>
      <c r="P95" s="15" t="str">
        <f t="shared" si="25"/>
        <v/>
      </c>
      <c r="Q95" s="15">
        <f t="shared" si="26"/>
        <v>990.3</v>
      </c>
      <c r="R95" s="15" t="str">
        <f t="shared" si="27"/>
        <v/>
      </c>
      <c r="S95" s="15">
        <f t="shared" si="28"/>
        <v>1226.0999999999999</v>
      </c>
      <c r="T95" s="18" t="str">
        <f t="shared" si="29"/>
        <v/>
      </c>
      <c r="U95" s="18">
        <f t="shared" si="30"/>
        <v>8.4521384928716442E-3</v>
      </c>
      <c r="V95" s="18" t="str">
        <f t="shared" si="31"/>
        <v/>
      </c>
      <c r="W95" s="18">
        <f t="shared" si="32"/>
        <v>3.4378031804952129E-2</v>
      </c>
      <c r="X95" s="18" t="str">
        <f t="shared" si="33"/>
        <v/>
      </c>
      <c r="Y95" s="18" t="str">
        <f t="shared" si="34"/>
        <v/>
      </c>
      <c r="Z95" s="18" t="str">
        <f t="shared" si="35"/>
        <v/>
      </c>
      <c r="AA95" s="18" t="str">
        <f t="shared" si="36"/>
        <v/>
      </c>
    </row>
    <row r="96" spans="1:27">
      <c r="A96" s="11">
        <v>42145</v>
      </c>
      <c r="B96" s="12">
        <v>1024.7</v>
      </c>
      <c r="C96" s="12">
        <v>1255.95</v>
      </c>
      <c r="D96" s="9">
        <f t="shared" si="22"/>
        <v>-8.8375614057449522E-2</v>
      </c>
      <c r="E96" s="9">
        <f t="shared" ref="E96:E159" si="37">AVERAGE(D67:D96)</f>
        <v>-9.1084303229159683E-2</v>
      </c>
      <c r="F96" s="9">
        <f t="shared" ref="F96:F159" si="38">STDEV(D67:D96)</f>
        <v>8.6529750551051672E-3</v>
      </c>
      <c r="G96" s="9">
        <f t="shared" ref="G96:G159" si="39">E96+2.25*F96</f>
        <v>-7.1615109355173054E-2</v>
      </c>
      <c r="H96" s="9">
        <f t="shared" ref="H96:H159" si="40">E96-2.25*F96</f>
        <v>-0.11055349710314631</v>
      </c>
      <c r="I96" s="9">
        <f t="shared" ref="I96:I159" si="41">(D96-E96)/F96</f>
        <v>0.3130355923205928</v>
      </c>
      <c r="J96" s="3">
        <f t="shared" ref="J96:K159" si="42">(B96-B95)/B95</f>
        <v>6.3473463209813097E-4</v>
      </c>
      <c r="K96" s="3">
        <f t="shared" si="42"/>
        <v>-1.1101925121058155E-2</v>
      </c>
      <c r="L96" s="15" t="str">
        <f t="shared" ref="L96:L159" si="43">IF(ABS(I96)&gt;1,"Enter Trade",IF(ABS(I96)&lt;0.5,"Exit Trade",""))</f>
        <v>Exit Trade</v>
      </c>
      <c r="M96" s="12">
        <v>0.22142898319205515</v>
      </c>
      <c r="N96" s="15" t="str">
        <f t="shared" si="23"/>
        <v/>
      </c>
      <c r="O96" s="15" t="str">
        <f t="shared" si="24"/>
        <v>Exit Trade</v>
      </c>
      <c r="P96" s="15" t="str">
        <f t="shared" si="25"/>
        <v/>
      </c>
      <c r="Q96" s="15">
        <f t="shared" si="26"/>
        <v>990.3</v>
      </c>
      <c r="R96" s="15" t="str">
        <f t="shared" si="27"/>
        <v/>
      </c>
      <c r="S96" s="15">
        <f t="shared" si="28"/>
        <v>1226.0999999999999</v>
      </c>
      <c r="T96" s="18" t="str">
        <f t="shared" si="29"/>
        <v/>
      </c>
      <c r="U96" s="18">
        <f t="shared" si="30"/>
        <v>8.4521384928716442E-3</v>
      </c>
      <c r="V96" s="18" t="str">
        <f t="shared" si="31"/>
        <v/>
      </c>
      <c r="W96" s="18">
        <f t="shared" si="32"/>
        <v>3.4378031804952129E-2</v>
      </c>
      <c r="X96" s="18" t="str">
        <f t="shared" si="33"/>
        <v/>
      </c>
      <c r="Y96" s="18" t="str">
        <f t="shared" si="34"/>
        <v/>
      </c>
      <c r="Z96" s="18" t="str">
        <f t="shared" si="35"/>
        <v/>
      </c>
      <c r="AA96" s="18" t="str">
        <f t="shared" si="36"/>
        <v/>
      </c>
    </row>
    <row r="97" spans="1:27">
      <c r="A97" s="11">
        <v>42146</v>
      </c>
      <c r="B97" s="12">
        <v>1024.3</v>
      </c>
      <c r="C97" s="12">
        <v>1288.05</v>
      </c>
      <c r="D97" s="9">
        <f t="shared" si="22"/>
        <v>-9.9505549237353219E-2</v>
      </c>
      <c r="E97" s="9">
        <f t="shared" si="37"/>
        <v>-9.1112086672568135E-2</v>
      </c>
      <c r="F97" s="9">
        <f t="shared" si="38"/>
        <v>8.6794758486090466E-3</v>
      </c>
      <c r="G97" s="9">
        <f t="shared" si="39"/>
        <v>-7.1583266013197783E-2</v>
      </c>
      <c r="H97" s="9">
        <f t="shared" si="40"/>
        <v>-0.11064090733193849</v>
      </c>
      <c r="I97" s="9">
        <f t="shared" si="41"/>
        <v>-0.96704717095678094</v>
      </c>
      <c r="J97" s="3">
        <f t="shared" si="42"/>
        <v>-3.9035815360602221E-4</v>
      </c>
      <c r="K97" s="3">
        <f t="shared" si="42"/>
        <v>2.5558342290696211E-2</v>
      </c>
      <c r="L97" s="15" t="str">
        <f t="shared" si="43"/>
        <v/>
      </c>
      <c r="M97" s="12">
        <v>0.22142898319205515</v>
      </c>
      <c r="N97" s="15" t="str">
        <f t="shared" si="23"/>
        <v/>
      </c>
      <c r="O97" s="15" t="str">
        <f t="shared" si="24"/>
        <v>Exit Trade</v>
      </c>
      <c r="P97" s="15" t="str">
        <f t="shared" si="25"/>
        <v/>
      </c>
      <c r="Q97" s="15">
        <f t="shared" si="26"/>
        <v>990.3</v>
      </c>
      <c r="R97" s="15" t="str">
        <f t="shared" si="27"/>
        <v/>
      </c>
      <c r="S97" s="15">
        <f t="shared" si="28"/>
        <v>1226.0999999999999</v>
      </c>
      <c r="T97" s="18" t="str">
        <f t="shared" si="29"/>
        <v/>
      </c>
      <c r="U97" s="18">
        <f t="shared" si="30"/>
        <v>8.4521384928716442E-3</v>
      </c>
      <c r="V97" s="18" t="str">
        <f t="shared" si="31"/>
        <v/>
      </c>
      <c r="W97" s="18">
        <f t="shared" si="32"/>
        <v>3.4378031804952129E-2</v>
      </c>
      <c r="X97" s="18" t="str">
        <f t="shared" si="33"/>
        <v/>
      </c>
      <c r="Y97" s="18" t="str">
        <f t="shared" si="34"/>
        <v/>
      </c>
      <c r="Z97" s="18" t="str">
        <f t="shared" si="35"/>
        <v/>
      </c>
      <c r="AA97" s="18" t="str">
        <f t="shared" si="36"/>
        <v/>
      </c>
    </row>
    <row r="98" spans="1:27">
      <c r="A98" s="11">
        <v>42149</v>
      </c>
      <c r="B98" s="12">
        <v>1023.55</v>
      </c>
      <c r="C98" s="12">
        <v>1252.6500000000001</v>
      </c>
      <c r="D98" s="9">
        <f t="shared" si="22"/>
        <v>-8.7720680115269137E-2</v>
      </c>
      <c r="E98" s="9">
        <f t="shared" si="37"/>
        <v>-9.0994241411522764E-2</v>
      </c>
      <c r="F98" s="9">
        <f t="shared" si="38"/>
        <v>8.7014267963840975E-3</v>
      </c>
      <c r="G98" s="9">
        <f t="shared" si="39"/>
        <v>-7.1416031119658552E-2</v>
      </c>
      <c r="H98" s="9">
        <f t="shared" si="40"/>
        <v>-0.11057245170338698</v>
      </c>
      <c r="I98" s="9">
        <f t="shared" si="41"/>
        <v>0.37620971512556595</v>
      </c>
      <c r="J98" s="3">
        <f t="shared" si="42"/>
        <v>-7.3220736112467055E-4</v>
      </c>
      <c r="K98" s="3">
        <f t="shared" si="42"/>
        <v>-2.7483405147315607E-2</v>
      </c>
      <c r="L98" s="15" t="str">
        <f t="shared" si="43"/>
        <v>Exit Trade</v>
      </c>
      <c r="M98" s="12">
        <v>0.22142898319205515</v>
      </c>
      <c r="N98" s="15" t="str">
        <f t="shared" si="23"/>
        <v/>
      </c>
      <c r="O98" s="15" t="str">
        <f t="shared" si="24"/>
        <v>Exit Trade</v>
      </c>
      <c r="P98" s="15" t="str">
        <f t="shared" si="25"/>
        <v/>
      </c>
      <c r="Q98" s="15">
        <f t="shared" si="26"/>
        <v>990.3</v>
      </c>
      <c r="R98" s="15" t="str">
        <f t="shared" si="27"/>
        <v/>
      </c>
      <c r="S98" s="15">
        <f t="shared" si="28"/>
        <v>1226.0999999999999</v>
      </c>
      <c r="T98" s="18" t="str">
        <f t="shared" si="29"/>
        <v/>
      </c>
      <c r="U98" s="18">
        <f t="shared" si="30"/>
        <v>8.4521384928716442E-3</v>
      </c>
      <c r="V98" s="18" t="str">
        <f t="shared" si="31"/>
        <v/>
      </c>
      <c r="W98" s="18">
        <f t="shared" si="32"/>
        <v>3.4378031804952129E-2</v>
      </c>
      <c r="X98" s="18" t="str">
        <f t="shared" si="33"/>
        <v/>
      </c>
      <c r="Y98" s="18" t="str">
        <f t="shared" si="34"/>
        <v/>
      </c>
      <c r="Z98" s="18" t="str">
        <f t="shared" si="35"/>
        <v/>
      </c>
      <c r="AA98" s="18" t="str">
        <f t="shared" si="36"/>
        <v/>
      </c>
    </row>
    <row r="99" spans="1:27">
      <c r="A99" s="11">
        <v>42150</v>
      </c>
      <c r="B99" s="12">
        <v>1027.4000000000001</v>
      </c>
      <c r="C99" s="12">
        <v>1240.45</v>
      </c>
      <c r="D99" s="9">
        <f t="shared" si="22"/>
        <v>-8.1839702051245772E-2</v>
      </c>
      <c r="E99" s="9">
        <f t="shared" si="37"/>
        <v>-9.0636598860295722E-2</v>
      </c>
      <c r="F99" s="9">
        <f t="shared" si="38"/>
        <v>8.8536346878329442E-3</v>
      </c>
      <c r="G99" s="9">
        <f t="shared" si="39"/>
        <v>-7.0715920812671598E-2</v>
      </c>
      <c r="H99" s="9">
        <f t="shared" si="40"/>
        <v>-0.11055727690791985</v>
      </c>
      <c r="I99" s="9">
        <f t="shared" si="41"/>
        <v>0.99359157218662231</v>
      </c>
      <c r="J99" s="3">
        <f t="shared" si="42"/>
        <v>3.7614185921548888E-3</v>
      </c>
      <c r="K99" s="3">
        <f t="shared" si="42"/>
        <v>-9.7393525725462376E-3</v>
      </c>
      <c r="L99" s="15" t="str">
        <f t="shared" si="43"/>
        <v/>
      </c>
      <c r="M99" s="12">
        <v>0.22142898319205515</v>
      </c>
      <c r="N99" s="15" t="str">
        <f t="shared" si="23"/>
        <v/>
      </c>
      <c r="O99" s="15" t="str">
        <f t="shared" si="24"/>
        <v>Exit Trade</v>
      </c>
      <c r="P99" s="15" t="str">
        <f t="shared" si="25"/>
        <v/>
      </c>
      <c r="Q99" s="15">
        <f t="shared" si="26"/>
        <v>990.3</v>
      </c>
      <c r="R99" s="15" t="str">
        <f t="shared" si="27"/>
        <v/>
      </c>
      <c r="S99" s="15">
        <f t="shared" si="28"/>
        <v>1226.0999999999999</v>
      </c>
      <c r="T99" s="18" t="str">
        <f t="shared" si="29"/>
        <v/>
      </c>
      <c r="U99" s="18">
        <f t="shared" si="30"/>
        <v>8.4521384928716442E-3</v>
      </c>
      <c r="V99" s="18" t="str">
        <f t="shared" si="31"/>
        <v/>
      </c>
      <c r="W99" s="18">
        <f t="shared" si="32"/>
        <v>3.4378031804952129E-2</v>
      </c>
      <c r="X99" s="18" t="str">
        <f t="shared" si="33"/>
        <v/>
      </c>
      <c r="Y99" s="18" t="str">
        <f t="shared" si="34"/>
        <v/>
      </c>
      <c r="Z99" s="18" t="str">
        <f t="shared" si="35"/>
        <v/>
      </c>
      <c r="AA99" s="18" t="str">
        <f t="shared" si="36"/>
        <v/>
      </c>
    </row>
    <row r="100" spans="1:27">
      <c r="A100" s="11">
        <v>42151</v>
      </c>
      <c r="B100" s="12">
        <v>1038.1500000000001</v>
      </c>
      <c r="C100" s="12">
        <v>1239.9000000000001</v>
      </c>
      <c r="D100" s="9">
        <f t="shared" si="22"/>
        <v>-7.7126551704933446E-2</v>
      </c>
      <c r="E100" s="9">
        <f t="shared" si="37"/>
        <v>-8.9902091886277236E-2</v>
      </c>
      <c r="F100" s="9">
        <f t="shared" si="38"/>
        <v>9.0341813350420224E-3</v>
      </c>
      <c r="G100" s="9">
        <f t="shared" si="39"/>
        <v>-6.9575183882432681E-2</v>
      </c>
      <c r="H100" s="9">
        <f t="shared" si="40"/>
        <v>-0.11022899989012179</v>
      </c>
      <c r="I100" s="9">
        <f t="shared" si="41"/>
        <v>1.4141336893238665</v>
      </c>
      <c r="J100" s="3">
        <f t="shared" si="42"/>
        <v>1.0463305431185515E-2</v>
      </c>
      <c r="K100" s="3">
        <f t="shared" si="42"/>
        <v>-4.4338748034983635E-4</v>
      </c>
      <c r="L100" s="15" t="str">
        <f t="shared" si="43"/>
        <v>Enter Trade</v>
      </c>
      <c r="M100" s="12">
        <v>1.4141336893238665</v>
      </c>
      <c r="N100" s="15" t="str">
        <f t="shared" si="23"/>
        <v>Enter Trade</v>
      </c>
      <c r="O100" s="15" t="str">
        <f t="shared" si="24"/>
        <v>Enter Trade</v>
      </c>
      <c r="P100" s="15">
        <f t="shared" si="25"/>
        <v>1038.1500000000001</v>
      </c>
      <c r="Q100" s="15">
        <f t="shared" si="26"/>
        <v>1038.1500000000001</v>
      </c>
      <c r="R100" s="15">
        <f t="shared" si="27"/>
        <v>1239.9000000000001</v>
      </c>
      <c r="S100" s="15">
        <f t="shared" si="28"/>
        <v>1239.9000000000001</v>
      </c>
      <c r="T100" s="18">
        <f t="shared" si="29"/>
        <v>1.0463305431185515E-2</v>
      </c>
      <c r="U100" s="18">
        <f t="shared" si="30"/>
        <v>1.0463305431185515E-2</v>
      </c>
      <c r="V100" s="18">
        <f t="shared" si="31"/>
        <v>-4.4338748034983635E-4</v>
      </c>
      <c r="W100" s="18">
        <f t="shared" si="32"/>
        <v>-4.4338748034983635E-4</v>
      </c>
      <c r="X100" s="18" t="str">
        <f t="shared" si="33"/>
        <v/>
      </c>
      <c r="Y100" s="18" t="str">
        <f t="shared" si="34"/>
        <v/>
      </c>
      <c r="Z100" s="18" t="str">
        <f t="shared" si="35"/>
        <v/>
      </c>
      <c r="AA100" s="18" t="str">
        <f t="shared" si="36"/>
        <v/>
      </c>
    </row>
    <row r="101" spans="1:27">
      <c r="A101" s="11">
        <v>42152</v>
      </c>
      <c r="B101" s="12">
        <v>1029.4000000000001</v>
      </c>
      <c r="C101" s="12">
        <v>1229.25</v>
      </c>
      <c r="D101" s="9">
        <f t="shared" si="22"/>
        <v>-7.7056053048048342E-2</v>
      </c>
      <c r="E101" s="9">
        <f t="shared" si="37"/>
        <v>-8.9230333673127701E-2</v>
      </c>
      <c r="F101" s="9">
        <f t="shared" si="38"/>
        <v>9.2194911690150171E-3</v>
      </c>
      <c r="G101" s="9">
        <f t="shared" si="39"/>
        <v>-6.8486478542843912E-2</v>
      </c>
      <c r="H101" s="9">
        <f t="shared" si="40"/>
        <v>-0.10997418880341149</v>
      </c>
      <c r="I101" s="9">
        <f t="shared" si="41"/>
        <v>1.3204937671609076</v>
      </c>
      <c r="J101" s="3">
        <f t="shared" si="42"/>
        <v>-8.4284544622646052E-3</v>
      </c>
      <c r="K101" s="3">
        <f t="shared" si="42"/>
        <v>-8.589402371159037E-3</v>
      </c>
      <c r="L101" s="15" t="str">
        <f t="shared" si="43"/>
        <v>Enter Trade</v>
      </c>
      <c r="M101" s="12">
        <v>1.4141336893238665</v>
      </c>
      <c r="N101" s="15" t="str">
        <f t="shared" si="23"/>
        <v/>
      </c>
      <c r="O101" s="15" t="str">
        <f t="shared" si="24"/>
        <v>Enter Trade</v>
      </c>
      <c r="P101" s="15" t="str">
        <f t="shared" si="25"/>
        <v/>
      </c>
      <c r="Q101" s="15">
        <f t="shared" si="26"/>
        <v>1038.1500000000001</v>
      </c>
      <c r="R101" s="15" t="str">
        <f t="shared" si="27"/>
        <v/>
      </c>
      <c r="S101" s="15">
        <f t="shared" si="28"/>
        <v>1239.9000000000001</v>
      </c>
      <c r="T101" s="18" t="str">
        <f t="shared" si="29"/>
        <v/>
      </c>
      <c r="U101" s="18">
        <f t="shared" si="30"/>
        <v>1.0463305431185515E-2</v>
      </c>
      <c r="V101" s="18" t="str">
        <f t="shared" si="31"/>
        <v/>
      </c>
      <c r="W101" s="18">
        <f t="shared" si="32"/>
        <v>-4.4338748034983635E-4</v>
      </c>
      <c r="X101" s="18" t="str">
        <f t="shared" si="33"/>
        <v/>
      </c>
      <c r="Y101" s="18" t="str">
        <f t="shared" si="34"/>
        <v/>
      </c>
      <c r="Z101" s="18" t="str">
        <f t="shared" si="35"/>
        <v/>
      </c>
      <c r="AA101" s="18" t="str">
        <f t="shared" si="36"/>
        <v/>
      </c>
    </row>
    <row r="102" spans="1:27">
      <c r="A102" s="11">
        <v>42153</v>
      </c>
      <c r="B102" s="12">
        <v>1050.55</v>
      </c>
      <c r="C102" s="12">
        <v>1236.05</v>
      </c>
      <c r="D102" s="9">
        <f t="shared" si="22"/>
        <v>-7.0619311848045818E-2</v>
      </c>
      <c r="E102" s="9">
        <f t="shared" si="37"/>
        <v>-8.8133660668986286E-2</v>
      </c>
      <c r="F102" s="9">
        <f t="shared" si="38"/>
        <v>9.415835080079633E-3</v>
      </c>
      <c r="G102" s="9">
        <f t="shared" si="39"/>
        <v>-6.6948031738807118E-2</v>
      </c>
      <c r="H102" s="9">
        <f t="shared" si="40"/>
        <v>-0.10931928959916545</v>
      </c>
      <c r="I102" s="9">
        <f t="shared" si="41"/>
        <v>1.8600951133898092</v>
      </c>
      <c r="J102" s="3">
        <f t="shared" si="42"/>
        <v>2.0545949096560968E-2</v>
      </c>
      <c r="K102" s="3">
        <f t="shared" si="42"/>
        <v>5.5318283506202602E-3</v>
      </c>
      <c r="L102" s="15" t="str">
        <f t="shared" si="43"/>
        <v>Enter Trade</v>
      </c>
      <c r="M102" s="12">
        <v>1.4141336893238665</v>
      </c>
      <c r="N102" s="15" t="str">
        <f t="shared" si="23"/>
        <v/>
      </c>
      <c r="O102" s="15" t="str">
        <f t="shared" si="24"/>
        <v>Enter Trade</v>
      </c>
      <c r="P102" s="15" t="str">
        <f t="shared" si="25"/>
        <v/>
      </c>
      <c r="Q102" s="15">
        <f t="shared" si="26"/>
        <v>1038.1500000000001</v>
      </c>
      <c r="R102" s="15" t="str">
        <f t="shared" si="27"/>
        <v/>
      </c>
      <c r="S102" s="15">
        <f t="shared" si="28"/>
        <v>1239.9000000000001</v>
      </c>
      <c r="T102" s="18" t="str">
        <f t="shared" si="29"/>
        <v/>
      </c>
      <c r="U102" s="18">
        <f t="shared" si="30"/>
        <v>1.0463305431185515E-2</v>
      </c>
      <c r="V102" s="18" t="str">
        <f t="shared" si="31"/>
        <v/>
      </c>
      <c r="W102" s="18">
        <f t="shared" si="32"/>
        <v>-4.4338748034983635E-4</v>
      </c>
      <c r="X102" s="18" t="str">
        <f t="shared" si="33"/>
        <v/>
      </c>
      <c r="Y102" s="18" t="str">
        <f t="shared" si="34"/>
        <v/>
      </c>
      <c r="Z102" s="18" t="str">
        <f t="shared" si="35"/>
        <v/>
      </c>
      <c r="AA102" s="18" t="str">
        <f t="shared" si="36"/>
        <v/>
      </c>
    </row>
    <row r="103" spans="1:27">
      <c r="A103" s="11">
        <v>42156</v>
      </c>
      <c r="B103" s="12">
        <v>1036.2</v>
      </c>
      <c r="C103" s="12">
        <v>1247.75</v>
      </c>
      <c r="D103" s="9">
        <f t="shared" si="22"/>
        <v>-8.0683990587057539E-2</v>
      </c>
      <c r="E103" s="9">
        <f t="shared" si="37"/>
        <v>-8.7212411277144422E-2</v>
      </c>
      <c r="F103" s="9">
        <f t="shared" si="38"/>
        <v>8.6971445736521037E-3</v>
      </c>
      <c r="G103" s="9">
        <f t="shared" si="39"/>
        <v>-6.7643835986427189E-2</v>
      </c>
      <c r="H103" s="9">
        <f t="shared" si="40"/>
        <v>-0.10678098656786165</v>
      </c>
      <c r="I103" s="9">
        <f t="shared" si="41"/>
        <v>0.75063955011908812</v>
      </c>
      <c r="J103" s="3">
        <f t="shared" si="42"/>
        <v>-1.3659511684355728E-2</v>
      </c>
      <c r="K103" s="3">
        <f t="shared" si="42"/>
        <v>9.4656365033777314E-3</v>
      </c>
      <c r="L103" s="15" t="str">
        <f t="shared" si="43"/>
        <v/>
      </c>
      <c r="M103" s="12">
        <v>1.4141336893238665</v>
      </c>
      <c r="N103" s="15" t="str">
        <f t="shared" si="23"/>
        <v/>
      </c>
      <c r="O103" s="15" t="str">
        <f t="shared" si="24"/>
        <v>Enter Trade</v>
      </c>
      <c r="P103" s="15" t="str">
        <f t="shared" si="25"/>
        <v/>
      </c>
      <c r="Q103" s="15">
        <f t="shared" si="26"/>
        <v>1038.1500000000001</v>
      </c>
      <c r="R103" s="15" t="str">
        <f t="shared" si="27"/>
        <v/>
      </c>
      <c r="S103" s="15">
        <f t="shared" si="28"/>
        <v>1239.9000000000001</v>
      </c>
      <c r="T103" s="18" t="str">
        <f t="shared" si="29"/>
        <v/>
      </c>
      <c r="U103" s="18">
        <f t="shared" si="30"/>
        <v>1.0463305431185515E-2</v>
      </c>
      <c r="V103" s="18" t="str">
        <f t="shared" si="31"/>
        <v/>
      </c>
      <c r="W103" s="18">
        <f t="shared" si="32"/>
        <v>-4.4338748034983635E-4</v>
      </c>
      <c r="X103" s="18" t="str">
        <f t="shared" si="33"/>
        <v/>
      </c>
      <c r="Y103" s="18" t="str">
        <f t="shared" si="34"/>
        <v/>
      </c>
      <c r="Z103" s="18" t="str">
        <f t="shared" si="35"/>
        <v/>
      </c>
      <c r="AA103" s="18" t="str">
        <f t="shared" si="36"/>
        <v/>
      </c>
    </row>
    <row r="104" spans="1:27">
      <c r="A104" s="11">
        <v>42157</v>
      </c>
      <c r="B104" s="12">
        <v>1008.8</v>
      </c>
      <c r="C104" s="12">
        <v>1203.0999999999999</v>
      </c>
      <c r="D104" s="9">
        <f t="shared" si="22"/>
        <v>-7.649665322888656E-2</v>
      </c>
      <c r="E104" s="9">
        <f t="shared" si="37"/>
        <v>-8.6391214690997808E-2</v>
      </c>
      <c r="F104" s="9">
        <f t="shared" si="38"/>
        <v>8.4982668804421957E-3</v>
      </c>
      <c r="G104" s="9">
        <f t="shared" si="39"/>
        <v>-6.7270114210002868E-2</v>
      </c>
      <c r="H104" s="9">
        <f t="shared" si="40"/>
        <v>-0.10551231517199275</v>
      </c>
      <c r="I104" s="9">
        <f t="shared" si="41"/>
        <v>1.1643034516699478</v>
      </c>
      <c r="J104" s="3">
        <f t="shared" si="42"/>
        <v>-2.6442771665701689E-2</v>
      </c>
      <c r="K104" s="3">
        <f t="shared" si="42"/>
        <v>-3.5784411941494766E-2</v>
      </c>
      <c r="L104" s="15" t="str">
        <f t="shared" si="43"/>
        <v>Enter Trade</v>
      </c>
      <c r="M104" s="12">
        <v>1.4141336893238665</v>
      </c>
      <c r="N104" s="15" t="str">
        <f t="shared" si="23"/>
        <v/>
      </c>
      <c r="O104" s="15" t="str">
        <f t="shared" si="24"/>
        <v>Enter Trade</v>
      </c>
      <c r="P104" s="15" t="str">
        <f t="shared" si="25"/>
        <v/>
      </c>
      <c r="Q104" s="15">
        <f t="shared" si="26"/>
        <v>1038.1500000000001</v>
      </c>
      <c r="R104" s="15" t="str">
        <f t="shared" si="27"/>
        <v/>
      </c>
      <c r="S104" s="15">
        <f t="shared" si="28"/>
        <v>1239.9000000000001</v>
      </c>
      <c r="T104" s="18" t="str">
        <f t="shared" si="29"/>
        <v/>
      </c>
      <c r="U104" s="18">
        <f t="shared" si="30"/>
        <v>1.0463305431185515E-2</v>
      </c>
      <c r="V104" s="18" t="str">
        <f t="shared" si="31"/>
        <v/>
      </c>
      <c r="W104" s="18">
        <f t="shared" si="32"/>
        <v>-4.4338748034983635E-4</v>
      </c>
      <c r="X104" s="18" t="str">
        <f t="shared" si="33"/>
        <v/>
      </c>
      <c r="Y104" s="18" t="str">
        <f t="shared" si="34"/>
        <v/>
      </c>
      <c r="Z104" s="18" t="str">
        <f t="shared" si="35"/>
        <v/>
      </c>
      <c r="AA104" s="18" t="str">
        <f t="shared" si="36"/>
        <v/>
      </c>
    </row>
    <row r="105" spans="1:27">
      <c r="A105" s="11">
        <v>42158</v>
      </c>
      <c r="B105" s="12">
        <v>1005.55</v>
      </c>
      <c r="C105" s="12">
        <v>1202.8499999999999</v>
      </c>
      <c r="D105" s="9">
        <f t="shared" si="22"/>
        <v>-7.7807802189657785E-2</v>
      </c>
      <c r="E105" s="9">
        <f t="shared" si="37"/>
        <v>-8.5703758466568525E-2</v>
      </c>
      <c r="F105" s="9">
        <f t="shared" si="38"/>
        <v>8.3230559373422448E-3</v>
      </c>
      <c r="G105" s="9">
        <f t="shared" si="39"/>
        <v>-6.6976882607548471E-2</v>
      </c>
      <c r="H105" s="9">
        <f t="shared" si="40"/>
        <v>-0.10443063432558858</v>
      </c>
      <c r="I105" s="9">
        <f t="shared" si="41"/>
        <v>0.94868475429616206</v>
      </c>
      <c r="J105" s="3">
        <f t="shared" si="42"/>
        <v>-3.2216494845360827E-3</v>
      </c>
      <c r="K105" s="3">
        <f t="shared" si="42"/>
        <v>-2.0779652564209127E-4</v>
      </c>
      <c r="L105" s="15" t="str">
        <f t="shared" si="43"/>
        <v/>
      </c>
      <c r="M105" s="12">
        <v>1.4141336893238665</v>
      </c>
      <c r="N105" s="15" t="str">
        <f t="shared" si="23"/>
        <v/>
      </c>
      <c r="O105" s="15" t="str">
        <f t="shared" si="24"/>
        <v>Enter Trade</v>
      </c>
      <c r="P105" s="15" t="str">
        <f t="shared" si="25"/>
        <v/>
      </c>
      <c r="Q105" s="15">
        <f t="shared" si="26"/>
        <v>1038.1500000000001</v>
      </c>
      <c r="R105" s="15" t="str">
        <f t="shared" si="27"/>
        <v/>
      </c>
      <c r="S105" s="15">
        <f t="shared" si="28"/>
        <v>1239.9000000000001</v>
      </c>
      <c r="T105" s="18" t="str">
        <f t="shared" si="29"/>
        <v/>
      </c>
      <c r="U105" s="18">
        <f t="shared" si="30"/>
        <v>1.0463305431185515E-2</v>
      </c>
      <c r="V105" s="18" t="str">
        <f t="shared" si="31"/>
        <v/>
      </c>
      <c r="W105" s="18">
        <f t="shared" si="32"/>
        <v>-4.4338748034983635E-4</v>
      </c>
      <c r="X105" s="18" t="str">
        <f t="shared" si="33"/>
        <v/>
      </c>
      <c r="Y105" s="18" t="str">
        <f t="shared" si="34"/>
        <v/>
      </c>
      <c r="Z105" s="18" t="str">
        <f t="shared" si="35"/>
        <v/>
      </c>
      <c r="AA105" s="18" t="str">
        <f t="shared" si="36"/>
        <v/>
      </c>
    </row>
    <row r="106" spans="1:27">
      <c r="A106" s="11">
        <v>42159</v>
      </c>
      <c r="B106" s="12">
        <v>1014.95</v>
      </c>
      <c r="C106" s="12">
        <v>1216</v>
      </c>
      <c r="D106" s="9">
        <f t="shared" si="22"/>
        <v>-7.8488927031285544E-2</v>
      </c>
      <c r="E106" s="9">
        <f t="shared" si="37"/>
        <v>-8.4966502883866937E-2</v>
      </c>
      <c r="F106" s="9">
        <f t="shared" si="38"/>
        <v>7.9276413863218643E-3</v>
      </c>
      <c r="G106" s="9">
        <f t="shared" si="39"/>
        <v>-6.7129309764642736E-2</v>
      </c>
      <c r="H106" s="9">
        <f t="shared" si="40"/>
        <v>-0.10280369600309114</v>
      </c>
      <c r="I106" s="9">
        <f t="shared" si="41"/>
        <v>0.81708739547144826</v>
      </c>
      <c r="J106" s="3">
        <f t="shared" si="42"/>
        <v>9.3481179454031043E-3</v>
      </c>
      <c r="K106" s="3">
        <f t="shared" si="42"/>
        <v>1.0932368957060392E-2</v>
      </c>
      <c r="L106" s="15" t="str">
        <f t="shared" si="43"/>
        <v/>
      </c>
      <c r="M106" s="12">
        <v>1.4141336893238665</v>
      </c>
      <c r="N106" s="15" t="str">
        <f t="shared" si="23"/>
        <v/>
      </c>
      <c r="O106" s="15" t="str">
        <f t="shared" si="24"/>
        <v>Enter Trade</v>
      </c>
      <c r="P106" s="15" t="str">
        <f t="shared" si="25"/>
        <v/>
      </c>
      <c r="Q106" s="15">
        <f t="shared" si="26"/>
        <v>1038.1500000000001</v>
      </c>
      <c r="R106" s="15" t="str">
        <f t="shared" si="27"/>
        <v/>
      </c>
      <c r="S106" s="15">
        <f t="shared" si="28"/>
        <v>1239.9000000000001</v>
      </c>
      <c r="T106" s="18" t="str">
        <f t="shared" si="29"/>
        <v/>
      </c>
      <c r="U106" s="18">
        <f t="shared" si="30"/>
        <v>1.0463305431185515E-2</v>
      </c>
      <c r="V106" s="18" t="str">
        <f t="shared" si="31"/>
        <v/>
      </c>
      <c r="W106" s="18">
        <f t="shared" si="32"/>
        <v>-4.4338748034983635E-4</v>
      </c>
      <c r="X106" s="18" t="str">
        <f t="shared" si="33"/>
        <v/>
      </c>
      <c r="Y106" s="18" t="str">
        <f t="shared" si="34"/>
        <v/>
      </c>
      <c r="Z106" s="18" t="str">
        <f t="shared" si="35"/>
        <v/>
      </c>
      <c r="AA106" s="18" t="str">
        <f t="shared" si="36"/>
        <v/>
      </c>
    </row>
    <row r="107" spans="1:27">
      <c r="A107" s="11">
        <v>42160</v>
      </c>
      <c r="B107" s="12">
        <v>1011.75</v>
      </c>
      <c r="C107" s="12">
        <v>1201.3499999999999</v>
      </c>
      <c r="D107" s="9">
        <f t="shared" si="22"/>
        <v>-7.4596339655131322E-2</v>
      </c>
      <c r="E107" s="9">
        <f t="shared" si="37"/>
        <v>-8.4118249577986137E-2</v>
      </c>
      <c r="F107" s="9">
        <f t="shared" si="38"/>
        <v>7.6139677477723424E-3</v>
      </c>
      <c r="G107" s="9">
        <f t="shared" si="39"/>
        <v>-6.6986822145498365E-2</v>
      </c>
      <c r="H107" s="9">
        <f t="shared" si="40"/>
        <v>-0.10124967701047391</v>
      </c>
      <c r="I107" s="9">
        <f t="shared" si="41"/>
        <v>1.2505844834502602</v>
      </c>
      <c r="J107" s="3">
        <f t="shared" si="42"/>
        <v>-3.1528646731366523E-3</v>
      </c>
      <c r="K107" s="3">
        <f t="shared" si="42"/>
        <v>-1.2047697368421128E-2</v>
      </c>
      <c r="L107" s="15" t="str">
        <f t="shared" si="43"/>
        <v>Enter Trade</v>
      </c>
      <c r="M107" s="12">
        <v>1.4141336893238665</v>
      </c>
      <c r="N107" s="15" t="str">
        <f t="shared" si="23"/>
        <v/>
      </c>
      <c r="O107" s="15" t="str">
        <f t="shared" si="24"/>
        <v>Enter Trade</v>
      </c>
      <c r="P107" s="15" t="str">
        <f t="shared" si="25"/>
        <v/>
      </c>
      <c r="Q107" s="15">
        <f t="shared" si="26"/>
        <v>1038.1500000000001</v>
      </c>
      <c r="R107" s="15" t="str">
        <f t="shared" si="27"/>
        <v/>
      </c>
      <c r="S107" s="15">
        <f t="shared" si="28"/>
        <v>1239.9000000000001</v>
      </c>
      <c r="T107" s="18" t="str">
        <f t="shared" si="29"/>
        <v/>
      </c>
      <c r="U107" s="18">
        <f t="shared" si="30"/>
        <v>1.0463305431185515E-2</v>
      </c>
      <c r="V107" s="18" t="str">
        <f t="shared" si="31"/>
        <v/>
      </c>
      <c r="W107" s="18">
        <f t="shared" si="32"/>
        <v>-4.4338748034983635E-4</v>
      </c>
      <c r="X107" s="18" t="str">
        <f t="shared" si="33"/>
        <v/>
      </c>
      <c r="Y107" s="18" t="str">
        <f t="shared" si="34"/>
        <v/>
      </c>
      <c r="Z107" s="18" t="str">
        <f t="shared" si="35"/>
        <v/>
      </c>
      <c r="AA107" s="18" t="str">
        <f t="shared" si="36"/>
        <v/>
      </c>
    </row>
    <row r="108" spans="1:27">
      <c r="A108" s="11">
        <v>42163</v>
      </c>
      <c r="B108" s="12">
        <v>1003.45</v>
      </c>
      <c r="C108" s="12">
        <v>1176.75</v>
      </c>
      <c r="D108" s="9">
        <f t="shared" si="22"/>
        <v>-6.9188469681876572E-2</v>
      </c>
      <c r="E108" s="9">
        <f t="shared" si="37"/>
        <v>-8.3343549610134363E-2</v>
      </c>
      <c r="F108" s="9">
        <f t="shared" si="38"/>
        <v>7.9155451682686642E-3</v>
      </c>
      <c r="G108" s="9">
        <f t="shared" si="39"/>
        <v>-6.553357298152987E-2</v>
      </c>
      <c r="H108" s="9">
        <f t="shared" si="40"/>
        <v>-0.10115352623873886</v>
      </c>
      <c r="I108" s="9">
        <f t="shared" si="41"/>
        <v>1.7882634268833155</v>
      </c>
      <c r="J108" s="3">
        <f t="shared" si="42"/>
        <v>-8.2036076105756906E-3</v>
      </c>
      <c r="K108" s="3">
        <f t="shared" si="42"/>
        <v>-2.0476963416156749E-2</v>
      </c>
      <c r="L108" s="15" t="str">
        <f t="shared" si="43"/>
        <v>Enter Trade</v>
      </c>
      <c r="M108" s="12">
        <v>1.4141336893238665</v>
      </c>
      <c r="N108" s="15" t="str">
        <f t="shared" si="23"/>
        <v/>
      </c>
      <c r="O108" s="15" t="str">
        <f t="shared" si="24"/>
        <v>Enter Trade</v>
      </c>
      <c r="P108" s="15" t="str">
        <f t="shared" si="25"/>
        <v/>
      </c>
      <c r="Q108" s="15">
        <f t="shared" si="26"/>
        <v>1038.1500000000001</v>
      </c>
      <c r="R108" s="15" t="str">
        <f t="shared" si="27"/>
        <v/>
      </c>
      <c r="S108" s="15">
        <f t="shared" si="28"/>
        <v>1239.9000000000001</v>
      </c>
      <c r="T108" s="18" t="str">
        <f t="shared" si="29"/>
        <v/>
      </c>
      <c r="U108" s="18">
        <f t="shared" si="30"/>
        <v>1.0463305431185515E-2</v>
      </c>
      <c r="V108" s="18" t="str">
        <f t="shared" si="31"/>
        <v/>
      </c>
      <c r="W108" s="18">
        <f t="shared" si="32"/>
        <v>-4.4338748034983635E-4</v>
      </c>
      <c r="X108" s="18" t="str">
        <f t="shared" si="33"/>
        <v/>
      </c>
      <c r="Y108" s="18" t="str">
        <f t="shared" si="34"/>
        <v/>
      </c>
      <c r="Z108" s="18" t="str">
        <f t="shared" si="35"/>
        <v/>
      </c>
      <c r="AA108" s="18" t="str">
        <f t="shared" si="36"/>
        <v/>
      </c>
    </row>
    <row r="109" spans="1:27">
      <c r="A109" s="11">
        <v>42164</v>
      </c>
      <c r="B109" s="12">
        <v>1001.85</v>
      </c>
      <c r="C109" s="12">
        <v>1188.8</v>
      </c>
      <c r="D109" s="9">
        <f t="shared" si="22"/>
        <v>-7.4306093896084474E-2</v>
      </c>
      <c r="E109" s="9">
        <f t="shared" si="37"/>
        <v>-8.3118667741824206E-2</v>
      </c>
      <c r="F109" s="9">
        <f t="shared" si="38"/>
        <v>8.077063256626547E-3</v>
      </c>
      <c r="G109" s="9">
        <f t="shared" si="39"/>
        <v>-6.4945275414414472E-2</v>
      </c>
      <c r="H109" s="9">
        <f t="shared" si="40"/>
        <v>-0.10129206006923394</v>
      </c>
      <c r="I109" s="9">
        <f t="shared" si="41"/>
        <v>1.0910616353672558</v>
      </c>
      <c r="J109" s="3">
        <f t="shared" si="42"/>
        <v>-1.5944989785241146E-3</v>
      </c>
      <c r="K109" s="3">
        <f t="shared" si="42"/>
        <v>1.0240067983853796E-2</v>
      </c>
      <c r="L109" s="15" t="str">
        <f t="shared" si="43"/>
        <v>Enter Trade</v>
      </c>
      <c r="M109" s="12">
        <v>1.4141336893238665</v>
      </c>
      <c r="N109" s="15" t="str">
        <f t="shared" si="23"/>
        <v/>
      </c>
      <c r="O109" s="15" t="str">
        <f t="shared" si="24"/>
        <v>Enter Trade</v>
      </c>
      <c r="P109" s="15" t="str">
        <f t="shared" si="25"/>
        <v/>
      </c>
      <c r="Q109" s="15">
        <f t="shared" si="26"/>
        <v>1038.1500000000001</v>
      </c>
      <c r="R109" s="15" t="str">
        <f t="shared" si="27"/>
        <v/>
      </c>
      <c r="S109" s="15">
        <f t="shared" si="28"/>
        <v>1239.9000000000001</v>
      </c>
      <c r="T109" s="18" t="str">
        <f t="shared" si="29"/>
        <v/>
      </c>
      <c r="U109" s="18">
        <f t="shared" si="30"/>
        <v>1.0463305431185515E-2</v>
      </c>
      <c r="V109" s="18" t="str">
        <f t="shared" si="31"/>
        <v/>
      </c>
      <c r="W109" s="18">
        <f t="shared" si="32"/>
        <v>-4.4338748034983635E-4</v>
      </c>
      <c r="X109" s="18" t="str">
        <f t="shared" si="33"/>
        <v/>
      </c>
      <c r="Y109" s="18" t="str">
        <f t="shared" si="34"/>
        <v/>
      </c>
      <c r="Z109" s="18" t="str">
        <f t="shared" si="35"/>
        <v/>
      </c>
      <c r="AA109" s="18" t="str">
        <f t="shared" si="36"/>
        <v/>
      </c>
    </row>
    <row r="110" spans="1:27">
      <c r="A110" s="11">
        <v>42165</v>
      </c>
      <c r="B110" s="12">
        <v>1015.6</v>
      </c>
      <c r="C110" s="12">
        <v>1190.55</v>
      </c>
      <c r="D110" s="9">
        <f t="shared" si="22"/>
        <v>-6.9024947159632213E-2</v>
      </c>
      <c r="E110" s="9">
        <f t="shared" si="37"/>
        <v>-8.2508992153311977E-2</v>
      </c>
      <c r="F110" s="9">
        <f t="shared" si="38"/>
        <v>8.4318779302931038E-3</v>
      </c>
      <c r="G110" s="9">
        <f t="shared" si="39"/>
        <v>-6.3537266810152496E-2</v>
      </c>
      <c r="H110" s="9">
        <f t="shared" si="40"/>
        <v>-0.10148071749647146</v>
      </c>
      <c r="I110" s="9">
        <f t="shared" si="41"/>
        <v>1.5991745973024352</v>
      </c>
      <c r="J110" s="3">
        <f t="shared" si="42"/>
        <v>1.372460947247592E-2</v>
      </c>
      <c r="K110" s="3">
        <f t="shared" si="42"/>
        <v>1.4720726783310901E-3</v>
      </c>
      <c r="L110" s="15" t="str">
        <f t="shared" si="43"/>
        <v>Enter Trade</v>
      </c>
      <c r="M110" s="12">
        <v>1.4141336893238665</v>
      </c>
      <c r="N110" s="15" t="str">
        <f t="shared" si="23"/>
        <v/>
      </c>
      <c r="O110" s="15" t="str">
        <f t="shared" si="24"/>
        <v>Enter Trade</v>
      </c>
      <c r="P110" s="15" t="str">
        <f t="shared" si="25"/>
        <v/>
      </c>
      <c r="Q110" s="15">
        <f t="shared" si="26"/>
        <v>1038.1500000000001</v>
      </c>
      <c r="R110" s="15" t="str">
        <f t="shared" si="27"/>
        <v/>
      </c>
      <c r="S110" s="15">
        <f t="shared" si="28"/>
        <v>1239.9000000000001</v>
      </c>
      <c r="T110" s="18" t="str">
        <f t="shared" si="29"/>
        <v/>
      </c>
      <c r="U110" s="18">
        <f t="shared" si="30"/>
        <v>1.0463305431185515E-2</v>
      </c>
      <c r="V110" s="18" t="str">
        <f t="shared" si="31"/>
        <v/>
      </c>
      <c r="W110" s="18">
        <f t="shared" si="32"/>
        <v>-4.4338748034983635E-4</v>
      </c>
      <c r="X110" s="18" t="str">
        <f t="shared" si="33"/>
        <v/>
      </c>
      <c r="Y110" s="18" t="str">
        <f t="shared" si="34"/>
        <v/>
      </c>
      <c r="Z110" s="18" t="str">
        <f t="shared" si="35"/>
        <v/>
      </c>
      <c r="AA110" s="18" t="str">
        <f t="shared" si="36"/>
        <v/>
      </c>
    </row>
    <row r="111" spans="1:27">
      <c r="A111" s="11">
        <v>42166</v>
      </c>
      <c r="B111" s="12">
        <v>1000.2</v>
      </c>
      <c r="C111" s="12">
        <v>1164.3</v>
      </c>
      <c r="D111" s="9">
        <f t="shared" si="22"/>
        <v>-6.5978047248028332E-2</v>
      </c>
      <c r="E111" s="9">
        <f t="shared" si="37"/>
        <v>-8.1955513771985997E-2</v>
      </c>
      <c r="F111" s="9">
        <f t="shared" si="38"/>
        <v>8.9555935110004186E-3</v>
      </c>
      <c r="G111" s="9">
        <f t="shared" si="39"/>
        <v>-6.1805428372235058E-2</v>
      </c>
      <c r="H111" s="9">
        <f t="shared" si="40"/>
        <v>-0.10210559917173694</v>
      </c>
      <c r="I111" s="9">
        <f t="shared" si="41"/>
        <v>1.7840767900343035</v>
      </c>
      <c r="J111" s="3">
        <f t="shared" si="42"/>
        <v>-1.5163450177235109E-2</v>
      </c>
      <c r="K111" s="3">
        <f t="shared" si="42"/>
        <v>-2.2048632984754946E-2</v>
      </c>
      <c r="L111" s="15" t="str">
        <f t="shared" si="43"/>
        <v>Enter Trade</v>
      </c>
      <c r="M111" s="12">
        <v>1.4141336893238665</v>
      </c>
      <c r="N111" s="15" t="str">
        <f t="shared" si="23"/>
        <v/>
      </c>
      <c r="O111" s="15" t="str">
        <f t="shared" si="24"/>
        <v>Enter Trade</v>
      </c>
      <c r="P111" s="15" t="str">
        <f t="shared" si="25"/>
        <v/>
      </c>
      <c r="Q111" s="15">
        <f t="shared" si="26"/>
        <v>1038.1500000000001</v>
      </c>
      <c r="R111" s="15" t="str">
        <f t="shared" si="27"/>
        <v/>
      </c>
      <c r="S111" s="15">
        <f t="shared" si="28"/>
        <v>1239.9000000000001</v>
      </c>
      <c r="T111" s="18" t="str">
        <f t="shared" si="29"/>
        <v/>
      </c>
      <c r="U111" s="18">
        <f t="shared" si="30"/>
        <v>1.0463305431185515E-2</v>
      </c>
      <c r="V111" s="18" t="str">
        <f t="shared" si="31"/>
        <v/>
      </c>
      <c r="W111" s="18">
        <f t="shared" si="32"/>
        <v>-4.4338748034983635E-4</v>
      </c>
      <c r="X111" s="18" t="str">
        <f t="shared" si="33"/>
        <v/>
      </c>
      <c r="Y111" s="18" t="str">
        <f t="shared" si="34"/>
        <v/>
      </c>
      <c r="Z111" s="18" t="str">
        <f t="shared" si="35"/>
        <v/>
      </c>
      <c r="AA111" s="18" t="str">
        <f t="shared" si="36"/>
        <v/>
      </c>
    </row>
    <row r="112" spans="1:27">
      <c r="A112" s="11">
        <v>42167</v>
      </c>
      <c r="B112" s="12">
        <v>1009.15</v>
      </c>
      <c r="C112" s="12">
        <v>1190.4000000000001</v>
      </c>
      <c r="D112" s="9">
        <f t="shared" si="22"/>
        <v>-7.1737193659112519E-2</v>
      </c>
      <c r="E112" s="9">
        <f t="shared" si="37"/>
        <v>-8.1910840093909018E-2</v>
      </c>
      <c r="F112" s="9">
        <f t="shared" si="38"/>
        <v>9.0046163631915966E-3</v>
      </c>
      <c r="G112" s="9">
        <f t="shared" si="39"/>
        <v>-6.1650453276727926E-2</v>
      </c>
      <c r="H112" s="9">
        <f t="shared" si="40"/>
        <v>-0.10217122691109011</v>
      </c>
      <c r="I112" s="9">
        <f t="shared" si="41"/>
        <v>1.1298256388116186</v>
      </c>
      <c r="J112" s="3">
        <f t="shared" si="42"/>
        <v>8.9482103579283465E-3</v>
      </c>
      <c r="K112" s="3">
        <f t="shared" si="42"/>
        <v>2.2416902860087726E-2</v>
      </c>
      <c r="L112" s="15" t="str">
        <f t="shared" si="43"/>
        <v>Enter Trade</v>
      </c>
      <c r="M112" s="12">
        <v>1.4141336893238665</v>
      </c>
      <c r="N112" s="15" t="str">
        <f t="shared" si="23"/>
        <v/>
      </c>
      <c r="O112" s="15" t="str">
        <f t="shared" si="24"/>
        <v>Enter Trade</v>
      </c>
      <c r="P112" s="15" t="str">
        <f t="shared" si="25"/>
        <v/>
      </c>
      <c r="Q112" s="15">
        <f t="shared" si="26"/>
        <v>1038.1500000000001</v>
      </c>
      <c r="R112" s="15" t="str">
        <f t="shared" si="27"/>
        <v/>
      </c>
      <c r="S112" s="15">
        <f t="shared" si="28"/>
        <v>1239.9000000000001</v>
      </c>
      <c r="T112" s="18" t="str">
        <f t="shared" si="29"/>
        <v/>
      </c>
      <c r="U112" s="18">
        <f t="shared" si="30"/>
        <v>1.0463305431185515E-2</v>
      </c>
      <c r="V112" s="18" t="str">
        <f t="shared" si="31"/>
        <v/>
      </c>
      <c r="W112" s="18">
        <f t="shared" si="32"/>
        <v>-4.4338748034983635E-4</v>
      </c>
      <c r="X112" s="18" t="str">
        <f t="shared" si="33"/>
        <v/>
      </c>
      <c r="Y112" s="18" t="str">
        <f t="shared" si="34"/>
        <v/>
      </c>
      <c r="Z112" s="18" t="str">
        <f t="shared" si="35"/>
        <v/>
      </c>
      <c r="AA112" s="18" t="str">
        <f t="shared" si="36"/>
        <v/>
      </c>
    </row>
    <row r="113" spans="1:27">
      <c r="A113" s="11">
        <v>42170</v>
      </c>
      <c r="B113" s="12">
        <v>1005.2</v>
      </c>
      <c r="C113" s="12">
        <v>1214.55</v>
      </c>
      <c r="D113" s="9">
        <f t="shared" si="22"/>
        <v>-8.2162918411321881E-2</v>
      </c>
      <c r="E113" s="9">
        <f t="shared" si="37"/>
        <v>-8.1997459383414933E-2</v>
      </c>
      <c r="F113" s="9">
        <f t="shared" si="38"/>
        <v>8.9937578967634237E-3</v>
      </c>
      <c r="G113" s="9">
        <f t="shared" si="39"/>
        <v>-6.1761504115697231E-2</v>
      </c>
      <c r="H113" s="9">
        <f t="shared" si="40"/>
        <v>-0.10223341465113264</v>
      </c>
      <c r="I113" s="9">
        <f t="shared" si="41"/>
        <v>-1.8397096053307253E-2</v>
      </c>
      <c r="J113" s="3">
        <f t="shared" si="42"/>
        <v>-3.9141852053707895E-3</v>
      </c>
      <c r="K113" s="3">
        <f t="shared" si="42"/>
        <v>2.0287298387096659E-2</v>
      </c>
      <c r="L113" s="15" t="str">
        <f t="shared" si="43"/>
        <v>Exit Trade</v>
      </c>
      <c r="M113" s="12">
        <v>-1.8397096053307253E-2</v>
      </c>
      <c r="N113" s="15" t="str">
        <f t="shared" si="23"/>
        <v>Exit Trade</v>
      </c>
      <c r="O113" s="15" t="str">
        <f t="shared" si="24"/>
        <v>Exit Trade</v>
      </c>
      <c r="P113" s="15">
        <f t="shared" si="25"/>
        <v>1005.2</v>
      </c>
      <c r="Q113" s="15">
        <f t="shared" si="26"/>
        <v>1005.2</v>
      </c>
      <c r="R113" s="15">
        <f t="shared" si="27"/>
        <v>1214.55</v>
      </c>
      <c r="S113" s="15">
        <f t="shared" si="28"/>
        <v>1214.55</v>
      </c>
      <c r="T113" s="18">
        <f t="shared" si="29"/>
        <v>-3.9141852053707895E-3</v>
      </c>
      <c r="U113" s="18">
        <f t="shared" si="30"/>
        <v>-3.9141852053707895E-3</v>
      </c>
      <c r="V113" s="18">
        <f t="shared" si="31"/>
        <v>2.0287298387096659E-2</v>
      </c>
      <c r="W113" s="18">
        <f t="shared" si="32"/>
        <v>2.0287298387096659E-2</v>
      </c>
      <c r="X113" s="18">
        <f t="shared" si="33"/>
        <v>3.1739151375042129E-2</v>
      </c>
      <c r="Y113" s="18">
        <f t="shared" si="34"/>
        <v>-2.0445197193322162E-2</v>
      </c>
      <c r="Z113" s="18">
        <f t="shared" si="35"/>
        <v>1.1293954181719967E-2</v>
      </c>
      <c r="AA113" s="18">
        <f t="shared" si="36"/>
        <v>5.6469770908599837E-3</v>
      </c>
    </row>
    <row r="114" spans="1:27">
      <c r="A114" s="11">
        <v>42171</v>
      </c>
      <c r="B114" s="12">
        <v>1008.4</v>
      </c>
      <c r="C114" s="12">
        <v>1199.05</v>
      </c>
      <c r="D114" s="9">
        <f t="shared" si="22"/>
        <v>-7.5204456412489046E-2</v>
      </c>
      <c r="E114" s="9">
        <f t="shared" si="37"/>
        <v>-8.1924016720667306E-2</v>
      </c>
      <c r="F114" s="9">
        <f t="shared" si="38"/>
        <v>9.0413995496097539E-3</v>
      </c>
      <c r="G114" s="9">
        <f t="shared" si="39"/>
        <v>-6.1580867734045364E-2</v>
      </c>
      <c r="H114" s="9">
        <f t="shared" si="40"/>
        <v>-0.10226716570728925</v>
      </c>
      <c r="I114" s="9">
        <f t="shared" si="41"/>
        <v>0.74319913319927233</v>
      </c>
      <c r="J114" s="3">
        <f t="shared" si="42"/>
        <v>3.1834460803819454E-3</v>
      </c>
      <c r="K114" s="3">
        <f t="shared" si="42"/>
        <v>-1.2761928286196534E-2</v>
      </c>
      <c r="L114" s="15" t="str">
        <f t="shared" si="43"/>
        <v/>
      </c>
      <c r="M114" s="12">
        <v>-1.8397096053307253E-2</v>
      </c>
      <c r="N114" s="15" t="str">
        <f t="shared" si="23"/>
        <v/>
      </c>
      <c r="O114" s="15" t="str">
        <f t="shared" si="24"/>
        <v>Exit Trade</v>
      </c>
      <c r="P114" s="15" t="str">
        <f t="shared" si="25"/>
        <v/>
      </c>
      <c r="Q114" s="15">
        <f t="shared" si="26"/>
        <v>1005.2</v>
      </c>
      <c r="R114" s="15" t="str">
        <f t="shared" si="27"/>
        <v/>
      </c>
      <c r="S114" s="15">
        <f t="shared" si="28"/>
        <v>1214.55</v>
      </c>
      <c r="T114" s="18" t="str">
        <f t="shared" si="29"/>
        <v/>
      </c>
      <c r="U114" s="18">
        <f t="shared" si="30"/>
        <v>-3.9141852053707895E-3</v>
      </c>
      <c r="V114" s="18" t="str">
        <f t="shared" si="31"/>
        <v/>
      </c>
      <c r="W114" s="18">
        <f t="shared" si="32"/>
        <v>2.0287298387096659E-2</v>
      </c>
      <c r="X114" s="18" t="str">
        <f t="shared" si="33"/>
        <v/>
      </c>
      <c r="Y114" s="18" t="str">
        <f t="shared" si="34"/>
        <v/>
      </c>
      <c r="Z114" s="18" t="str">
        <f t="shared" si="35"/>
        <v/>
      </c>
      <c r="AA114" s="18" t="str">
        <f t="shared" si="36"/>
        <v/>
      </c>
    </row>
    <row r="115" spans="1:27">
      <c r="A115" s="11">
        <v>42172</v>
      </c>
      <c r="B115" s="12">
        <v>1004.7</v>
      </c>
      <c r="C115" s="12">
        <v>1200.9000000000001</v>
      </c>
      <c r="D115" s="9">
        <f t="shared" si="22"/>
        <v>-7.7470442565238259E-2</v>
      </c>
      <c r="E115" s="9">
        <f t="shared" si="37"/>
        <v>-8.1880917286316718E-2</v>
      </c>
      <c r="F115" s="9">
        <f t="shared" si="38"/>
        <v>9.0600478196130197E-3</v>
      </c>
      <c r="G115" s="9">
        <f t="shared" si="39"/>
        <v>-6.1495809692187424E-2</v>
      </c>
      <c r="H115" s="9">
        <f t="shared" si="40"/>
        <v>-0.102266024880446</v>
      </c>
      <c r="I115" s="9">
        <f t="shared" si="41"/>
        <v>0.48680479495160572</v>
      </c>
      <c r="J115" s="3">
        <f t="shared" si="42"/>
        <v>-3.6691788972629232E-3</v>
      </c>
      <c r="K115" s="3">
        <f t="shared" si="42"/>
        <v>1.5428881197615918E-3</v>
      </c>
      <c r="L115" s="15" t="str">
        <f t="shared" si="43"/>
        <v>Exit Trade</v>
      </c>
      <c r="M115" s="12">
        <v>-1.8397096053307253E-2</v>
      </c>
      <c r="N115" s="15" t="str">
        <f t="shared" si="23"/>
        <v/>
      </c>
      <c r="O115" s="15" t="str">
        <f t="shared" si="24"/>
        <v>Exit Trade</v>
      </c>
      <c r="P115" s="15" t="str">
        <f t="shared" si="25"/>
        <v/>
      </c>
      <c r="Q115" s="15">
        <f t="shared" si="26"/>
        <v>1005.2</v>
      </c>
      <c r="R115" s="15" t="str">
        <f t="shared" si="27"/>
        <v/>
      </c>
      <c r="S115" s="15">
        <f t="shared" si="28"/>
        <v>1214.55</v>
      </c>
      <c r="T115" s="18" t="str">
        <f t="shared" si="29"/>
        <v/>
      </c>
      <c r="U115" s="18">
        <f t="shared" si="30"/>
        <v>-3.9141852053707895E-3</v>
      </c>
      <c r="V115" s="18" t="str">
        <f t="shared" si="31"/>
        <v/>
      </c>
      <c r="W115" s="18">
        <f t="shared" si="32"/>
        <v>2.0287298387096659E-2</v>
      </c>
      <c r="X115" s="18" t="str">
        <f t="shared" si="33"/>
        <v/>
      </c>
      <c r="Y115" s="18" t="str">
        <f t="shared" si="34"/>
        <v/>
      </c>
      <c r="Z115" s="18" t="str">
        <f t="shared" si="35"/>
        <v/>
      </c>
      <c r="AA115" s="18" t="str">
        <f t="shared" si="36"/>
        <v/>
      </c>
    </row>
    <row r="116" spans="1:27">
      <c r="A116" s="11">
        <v>42173</v>
      </c>
      <c r="B116" s="12">
        <v>1019.6</v>
      </c>
      <c r="C116" s="12">
        <v>1213.3</v>
      </c>
      <c r="D116" s="9">
        <f t="shared" si="22"/>
        <v>-7.5538370801185709E-2</v>
      </c>
      <c r="E116" s="9">
        <f t="shared" si="37"/>
        <v>-8.1599450097141993E-2</v>
      </c>
      <c r="F116" s="9">
        <f t="shared" si="38"/>
        <v>9.123453176628998E-3</v>
      </c>
      <c r="G116" s="9">
        <f t="shared" si="39"/>
        <v>-6.1071680449726745E-2</v>
      </c>
      <c r="H116" s="9">
        <f t="shared" si="40"/>
        <v>-0.10212721974455724</v>
      </c>
      <c r="I116" s="9">
        <f t="shared" si="41"/>
        <v>0.6643404836539949</v>
      </c>
      <c r="J116" s="3">
        <f t="shared" si="42"/>
        <v>1.4830297601273988E-2</v>
      </c>
      <c r="K116" s="3">
        <f t="shared" si="42"/>
        <v>1.0325589141477111E-2</v>
      </c>
      <c r="L116" s="15" t="str">
        <f t="shared" si="43"/>
        <v/>
      </c>
      <c r="M116" s="12">
        <v>-1.8397096053307253E-2</v>
      </c>
      <c r="N116" s="15" t="str">
        <f t="shared" si="23"/>
        <v/>
      </c>
      <c r="O116" s="15" t="str">
        <f t="shared" si="24"/>
        <v>Exit Trade</v>
      </c>
      <c r="P116" s="15" t="str">
        <f t="shared" si="25"/>
        <v/>
      </c>
      <c r="Q116" s="15">
        <f t="shared" si="26"/>
        <v>1005.2</v>
      </c>
      <c r="R116" s="15" t="str">
        <f t="shared" si="27"/>
        <v/>
      </c>
      <c r="S116" s="15">
        <f t="shared" si="28"/>
        <v>1214.55</v>
      </c>
      <c r="T116" s="18" t="str">
        <f t="shared" si="29"/>
        <v/>
      </c>
      <c r="U116" s="18">
        <f t="shared" si="30"/>
        <v>-3.9141852053707895E-3</v>
      </c>
      <c r="V116" s="18" t="str">
        <f t="shared" si="31"/>
        <v/>
      </c>
      <c r="W116" s="18">
        <f t="shared" si="32"/>
        <v>2.0287298387096659E-2</v>
      </c>
      <c r="X116" s="18" t="str">
        <f t="shared" si="33"/>
        <v/>
      </c>
      <c r="Y116" s="18" t="str">
        <f t="shared" si="34"/>
        <v/>
      </c>
      <c r="Z116" s="18" t="str">
        <f t="shared" si="35"/>
        <v/>
      </c>
      <c r="AA116" s="18" t="str">
        <f t="shared" si="36"/>
        <v/>
      </c>
    </row>
    <row r="117" spans="1:27">
      <c r="A117" s="11">
        <v>42174</v>
      </c>
      <c r="B117" s="12">
        <v>1030.5</v>
      </c>
      <c r="C117" s="12">
        <v>1236.8499999999999</v>
      </c>
      <c r="D117" s="9">
        <f t="shared" si="22"/>
        <v>-7.9269037287266225E-2</v>
      </c>
      <c r="E117" s="9">
        <f t="shared" si="37"/>
        <v>-8.1517247465001788E-2</v>
      </c>
      <c r="F117" s="9">
        <f t="shared" si="38"/>
        <v>9.1332930921291019E-3</v>
      </c>
      <c r="G117" s="9">
        <f t="shared" si="39"/>
        <v>-6.0967338007711314E-2</v>
      </c>
      <c r="H117" s="9">
        <f t="shared" si="40"/>
        <v>-0.10206715692229226</v>
      </c>
      <c r="I117" s="9">
        <f t="shared" si="41"/>
        <v>0.24615548357612957</v>
      </c>
      <c r="J117" s="3">
        <f t="shared" si="42"/>
        <v>1.0690466849744975E-2</v>
      </c>
      <c r="K117" s="3">
        <f t="shared" si="42"/>
        <v>1.9409873897634513E-2</v>
      </c>
      <c r="L117" s="15" t="str">
        <f t="shared" si="43"/>
        <v>Exit Trade</v>
      </c>
      <c r="M117" s="12">
        <v>-1.8397096053307253E-2</v>
      </c>
      <c r="N117" s="15" t="str">
        <f t="shared" si="23"/>
        <v/>
      </c>
      <c r="O117" s="15" t="str">
        <f t="shared" si="24"/>
        <v>Exit Trade</v>
      </c>
      <c r="P117" s="15" t="str">
        <f t="shared" si="25"/>
        <v/>
      </c>
      <c r="Q117" s="15">
        <f t="shared" si="26"/>
        <v>1005.2</v>
      </c>
      <c r="R117" s="15" t="str">
        <f t="shared" si="27"/>
        <v/>
      </c>
      <c r="S117" s="15">
        <f t="shared" si="28"/>
        <v>1214.55</v>
      </c>
      <c r="T117" s="18" t="str">
        <f t="shared" si="29"/>
        <v/>
      </c>
      <c r="U117" s="18">
        <f t="shared" si="30"/>
        <v>-3.9141852053707895E-3</v>
      </c>
      <c r="V117" s="18" t="str">
        <f t="shared" si="31"/>
        <v/>
      </c>
      <c r="W117" s="18">
        <f t="shared" si="32"/>
        <v>2.0287298387096659E-2</v>
      </c>
      <c r="X117" s="18" t="str">
        <f t="shared" si="33"/>
        <v/>
      </c>
      <c r="Y117" s="18" t="str">
        <f t="shared" si="34"/>
        <v/>
      </c>
      <c r="Z117" s="18" t="str">
        <f t="shared" si="35"/>
        <v/>
      </c>
      <c r="AA117" s="18" t="str">
        <f t="shared" si="36"/>
        <v/>
      </c>
    </row>
    <row r="118" spans="1:27">
      <c r="A118" s="11">
        <v>42177</v>
      </c>
      <c r="B118" s="12">
        <v>1047.1500000000001</v>
      </c>
      <c r="C118" s="12">
        <v>1271.55</v>
      </c>
      <c r="D118" s="9">
        <f t="shared" si="22"/>
        <v>-8.4324545150916641E-2</v>
      </c>
      <c r="E118" s="9">
        <f t="shared" si="37"/>
        <v>-8.1236095190656263E-2</v>
      </c>
      <c r="F118" s="9">
        <f t="shared" si="38"/>
        <v>8.9021969614478443E-3</v>
      </c>
      <c r="G118" s="9">
        <f t="shared" si="39"/>
        <v>-6.1206152027398611E-2</v>
      </c>
      <c r="H118" s="9">
        <f t="shared" si="40"/>
        <v>-0.10126603835391391</v>
      </c>
      <c r="I118" s="9">
        <f t="shared" si="41"/>
        <v>-0.34693120963682605</v>
      </c>
      <c r="J118" s="3">
        <f t="shared" si="42"/>
        <v>1.6157205240174759E-2</v>
      </c>
      <c r="K118" s="3">
        <f t="shared" si="42"/>
        <v>2.8055140073574038E-2</v>
      </c>
      <c r="L118" s="15" t="str">
        <f t="shared" si="43"/>
        <v>Exit Trade</v>
      </c>
      <c r="M118" s="12">
        <v>-1.8397096053307253E-2</v>
      </c>
      <c r="N118" s="15" t="str">
        <f t="shared" si="23"/>
        <v/>
      </c>
      <c r="O118" s="15" t="str">
        <f t="shared" si="24"/>
        <v>Exit Trade</v>
      </c>
      <c r="P118" s="15" t="str">
        <f t="shared" si="25"/>
        <v/>
      </c>
      <c r="Q118" s="15">
        <f t="shared" si="26"/>
        <v>1005.2</v>
      </c>
      <c r="R118" s="15" t="str">
        <f t="shared" si="27"/>
        <v/>
      </c>
      <c r="S118" s="15">
        <f t="shared" si="28"/>
        <v>1214.55</v>
      </c>
      <c r="T118" s="18" t="str">
        <f t="shared" si="29"/>
        <v/>
      </c>
      <c r="U118" s="18">
        <f t="shared" si="30"/>
        <v>-3.9141852053707895E-3</v>
      </c>
      <c r="V118" s="18" t="str">
        <f t="shared" si="31"/>
        <v/>
      </c>
      <c r="W118" s="18">
        <f t="shared" si="32"/>
        <v>2.0287298387096659E-2</v>
      </c>
      <c r="X118" s="18" t="str">
        <f t="shared" si="33"/>
        <v/>
      </c>
      <c r="Y118" s="18" t="str">
        <f t="shared" si="34"/>
        <v/>
      </c>
      <c r="Z118" s="18" t="str">
        <f t="shared" si="35"/>
        <v/>
      </c>
      <c r="AA118" s="18" t="str">
        <f t="shared" si="36"/>
        <v/>
      </c>
    </row>
    <row r="119" spans="1:27">
      <c r="A119" s="11">
        <v>42178</v>
      </c>
      <c r="B119" s="12">
        <v>1052.0999999999999</v>
      </c>
      <c r="C119" s="12">
        <v>1285.2</v>
      </c>
      <c r="D119" s="9">
        <f t="shared" si="22"/>
        <v>-8.691369627831555E-2</v>
      </c>
      <c r="E119" s="9">
        <f t="shared" si="37"/>
        <v>-8.1186703564762167E-2</v>
      </c>
      <c r="F119" s="9">
        <f t="shared" si="38"/>
        <v>8.8651387937074399E-3</v>
      </c>
      <c r="G119" s="9">
        <f t="shared" si="39"/>
        <v>-6.1240141278920426E-2</v>
      </c>
      <c r="H119" s="9">
        <f t="shared" si="40"/>
        <v>-0.10113326585060391</v>
      </c>
      <c r="I119" s="9">
        <f t="shared" si="41"/>
        <v>-0.64601275251533086</v>
      </c>
      <c r="J119" s="3">
        <f t="shared" si="42"/>
        <v>4.7271164589598605E-3</v>
      </c>
      <c r="K119" s="3">
        <f t="shared" si="42"/>
        <v>1.073492981007439E-2</v>
      </c>
      <c r="L119" s="15" t="str">
        <f t="shared" si="43"/>
        <v/>
      </c>
      <c r="M119" s="12">
        <v>-1.8397096053307253E-2</v>
      </c>
      <c r="N119" s="15" t="str">
        <f t="shared" si="23"/>
        <v/>
      </c>
      <c r="O119" s="15" t="str">
        <f t="shared" si="24"/>
        <v>Exit Trade</v>
      </c>
      <c r="P119" s="15" t="str">
        <f t="shared" si="25"/>
        <v/>
      </c>
      <c r="Q119" s="15">
        <f t="shared" si="26"/>
        <v>1005.2</v>
      </c>
      <c r="R119" s="15" t="str">
        <f t="shared" si="27"/>
        <v/>
      </c>
      <c r="S119" s="15">
        <f t="shared" si="28"/>
        <v>1214.55</v>
      </c>
      <c r="T119" s="18" t="str">
        <f t="shared" si="29"/>
        <v/>
      </c>
      <c r="U119" s="18">
        <f t="shared" si="30"/>
        <v>-3.9141852053707895E-3</v>
      </c>
      <c r="V119" s="18" t="str">
        <f t="shared" si="31"/>
        <v/>
      </c>
      <c r="W119" s="18">
        <f t="shared" si="32"/>
        <v>2.0287298387096659E-2</v>
      </c>
      <c r="X119" s="18" t="str">
        <f t="shared" si="33"/>
        <v/>
      </c>
      <c r="Y119" s="18" t="str">
        <f t="shared" si="34"/>
        <v/>
      </c>
      <c r="Z119" s="18" t="str">
        <f t="shared" si="35"/>
        <v/>
      </c>
      <c r="AA119" s="18" t="str">
        <f t="shared" si="36"/>
        <v/>
      </c>
    </row>
    <row r="120" spans="1:27">
      <c r="A120" s="11">
        <v>42179</v>
      </c>
      <c r="B120" s="12">
        <v>1045.8</v>
      </c>
      <c r="C120" s="12">
        <v>1283.9000000000001</v>
      </c>
      <c r="D120" s="9">
        <f t="shared" si="22"/>
        <v>-8.9082561364231941E-2</v>
      </c>
      <c r="E120" s="9">
        <f t="shared" si="37"/>
        <v>-8.1142744289917537E-2</v>
      </c>
      <c r="F120" s="9">
        <f t="shared" si="38"/>
        <v>8.8210308443163205E-3</v>
      </c>
      <c r="G120" s="9">
        <f t="shared" si="39"/>
        <v>-6.1295424890205813E-2</v>
      </c>
      <c r="H120" s="9">
        <f t="shared" si="40"/>
        <v>-0.10099006368962926</v>
      </c>
      <c r="I120" s="9">
        <f t="shared" si="41"/>
        <v>-0.90010081751729598</v>
      </c>
      <c r="J120" s="3">
        <f t="shared" si="42"/>
        <v>-5.9880239520957654E-3</v>
      </c>
      <c r="K120" s="3">
        <f t="shared" si="42"/>
        <v>-1.011515717398035E-3</v>
      </c>
      <c r="L120" s="15" t="str">
        <f t="shared" si="43"/>
        <v/>
      </c>
      <c r="M120" s="12">
        <v>-1.8397096053307253E-2</v>
      </c>
      <c r="N120" s="15" t="str">
        <f t="shared" si="23"/>
        <v/>
      </c>
      <c r="O120" s="15" t="str">
        <f t="shared" si="24"/>
        <v>Exit Trade</v>
      </c>
      <c r="P120" s="15" t="str">
        <f t="shared" si="25"/>
        <v/>
      </c>
      <c r="Q120" s="15">
        <f t="shared" si="26"/>
        <v>1005.2</v>
      </c>
      <c r="R120" s="15" t="str">
        <f t="shared" si="27"/>
        <v/>
      </c>
      <c r="S120" s="15">
        <f t="shared" si="28"/>
        <v>1214.55</v>
      </c>
      <c r="T120" s="18" t="str">
        <f t="shared" si="29"/>
        <v/>
      </c>
      <c r="U120" s="18">
        <f t="shared" si="30"/>
        <v>-3.9141852053707895E-3</v>
      </c>
      <c r="V120" s="18" t="str">
        <f t="shared" si="31"/>
        <v/>
      </c>
      <c r="W120" s="18">
        <f t="shared" si="32"/>
        <v>2.0287298387096659E-2</v>
      </c>
      <c r="X120" s="18" t="str">
        <f t="shared" si="33"/>
        <v/>
      </c>
      <c r="Y120" s="18" t="str">
        <f t="shared" si="34"/>
        <v/>
      </c>
      <c r="Z120" s="18" t="str">
        <f t="shared" si="35"/>
        <v/>
      </c>
      <c r="AA120" s="18" t="str">
        <f t="shared" si="36"/>
        <v/>
      </c>
    </row>
    <row r="121" spans="1:27">
      <c r="A121" s="11">
        <v>42180</v>
      </c>
      <c r="B121" s="12">
        <v>1065</v>
      </c>
      <c r="C121" s="12">
        <v>1308.8499999999999</v>
      </c>
      <c r="D121" s="9">
        <f t="shared" si="22"/>
        <v>-8.9540269559003002E-2</v>
      </c>
      <c r="E121" s="9">
        <f t="shared" si="37"/>
        <v>-8.1241349449080527E-2</v>
      </c>
      <c r="F121" s="9">
        <f t="shared" si="38"/>
        <v>8.9001103431447515E-3</v>
      </c>
      <c r="G121" s="9">
        <f t="shared" si="39"/>
        <v>-6.1216101177004836E-2</v>
      </c>
      <c r="H121" s="9">
        <f t="shared" si="40"/>
        <v>-0.10126659772115622</v>
      </c>
      <c r="I121" s="9">
        <f t="shared" si="41"/>
        <v>-0.93245137306804982</v>
      </c>
      <c r="J121" s="3">
        <f t="shared" si="42"/>
        <v>1.8359150889271415E-2</v>
      </c>
      <c r="K121" s="3">
        <f t="shared" si="42"/>
        <v>1.9432977646233987E-2</v>
      </c>
      <c r="L121" s="15" t="str">
        <f t="shared" si="43"/>
        <v/>
      </c>
      <c r="M121" s="12">
        <v>-1.8397096053307253E-2</v>
      </c>
      <c r="N121" s="15" t="str">
        <f t="shared" si="23"/>
        <v/>
      </c>
      <c r="O121" s="15" t="str">
        <f t="shared" si="24"/>
        <v>Exit Trade</v>
      </c>
      <c r="P121" s="15" t="str">
        <f t="shared" si="25"/>
        <v/>
      </c>
      <c r="Q121" s="15">
        <f t="shared" si="26"/>
        <v>1005.2</v>
      </c>
      <c r="R121" s="15" t="str">
        <f t="shared" si="27"/>
        <v/>
      </c>
      <c r="S121" s="15">
        <f t="shared" si="28"/>
        <v>1214.55</v>
      </c>
      <c r="T121" s="18" t="str">
        <f t="shared" si="29"/>
        <v/>
      </c>
      <c r="U121" s="18">
        <f t="shared" si="30"/>
        <v>-3.9141852053707895E-3</v>
      </c>
      <c r="V121" s="18" t="str">
        <f t="shared" si="31"/>
        <v/>
      </c>
      <c r="W121" s="18">
        <f t="shared" si="32"/>
        <v>2.0287298387096659E-2</v>
      </c>
      <c r="X121" s="18" t="str">
        <f t="shared" si="33"/>
        <v/>
      </c>
      <c r="Y121" s="18" t="str">
        <f t="shared" si="34"/>
        <v/>
      </c>
      <c r="Z121" s="18" t="str">
        <f t="shared" si="35"/>
        <v/>
      </c>
      <c r="AA121" s="18" t="str">
        <f t="shared" si="36"/>
        <v/>
      </c>
    </row>
    <row r="122" spans="1:27">
      <c r="A122" s="11">
        <v>42181</v>
      </c>
      <c r="B122" s="12">
        <v>1062.8499999999999</v>
      </c>
      <c r="C122" s="12">
        <v>1287.8499999999999</v>
      </c>
      <c r="D122" s="9">
        <f t="shared" si="22"/>
        <v>-8.339330542881386E-2</v>
      </c>
      <c r="E122" s="9">
        <f t="shared" si="37"/>
        <v>-8.0829737347360028E-2</v>
      </c>
      <c r="F122" s="9">
        <f t="shared" si="38"/>
        <v>8.482102631207444E-3</v>
      </c>
      <c r="G122" s="9">
        <f t="shared" si="39"/>
        <v>-6.1745006427143284E-2</v>
      </c>
      <c r="H122" s="9">
        <f t="shared" si="40"/>
        <v>-9.9914468267576773E-2</v>
      </c>
      <c r="I122" s="9">
        <f t="shared" si="41"/>
        <v>-0.30223261765566528</v>
      </c>
      <c r="J122" s="3">
        <f t="shared" si="42"/>
        <v>-2.01877934272309E-3</v>
      </c>
      <c r="K122" s="3">
        <f t="shared" si="42"/>
        <v>-1.6044619322305841E-2</v>
      </c>
      <c r="L122" s="15" t="str">
        <f t="shared" si="43"/>
        <v>Exit Trade</v>
      </c>
      <c r="M122" s="12">
        <v>-1.8397096053307253E-2</v>
      </c>
      <c r="N122" s="15" t="str">
        <f t="shared" si="23"/>
        <v/>
      </c>
      <c r="O122" s="15" t="str">
        <f t="shared" si="24"/>
        <v>Exit Trade</v>
      </c>
      <c r="P122" s="15" t="str">
        <f t="shared" si="25"/>
        <v/>
      </c>
      <c r="Q122" s="15">
        <f t="shared" si="26"/>
        <v>1005.2</v>
      </c>
      <c r="R122" s="15" t="str">
        <f t="shared" si="27"/>
        <v/>
      </c>
      <c r="S122" s="15">
        <f t="shared" si="28"/>
        <v>1214.55</v>
      </c>
      <c r="T122" s="18" t="str">
        <f t="shared" si="29"/>
        <v/>
      </c>
      <c r="U122" s="18">
        <f t="shared" si="30"/>
        <v>-3.9141852053707895E-3</v>
      </c>
      <c r="V122" s="18" t="str">
        <f t="shared" si="31"/>
        <v/>
      </c>
      <c r="W122" s="18">
        <f t="shared" si="32"/>
        <v>2.0287298387096659E-2</v>
      </c>
      <c r="X122" s="18" t="str">
        <f t="shared" si="33"/>
        <v/>
      </c>
      <c r="Y122" s="18" t="str">
        <f t="shared" si="34"/>
        <v/>
      </c>
      <c r="Z122" s="18" t="str">
        <f t="shared" si="35"/>
        <v/>
      </c>
      <c r="AA122" s="18" t="str">
        <f t="shared" si="36"/>
        <v/>
      </c>
    </row>
    <row r="123" spans="1:27">
      <c r="A123" s="11">
        <v>42184</v>
      </c>
      <c r="B123" s="12">
        <v>1056.6500000000001</v>
      </c>
      <c r="C123" s="12">
        <v>1285.5</v>
      </c>
      <c r="D123" s="9">
        <f t="shared" si="22"/>
        <v>-8.5140923605506028E-2</v>
      </c>
      <c r="E123" s="9">
        <f t="shared" si="37"/>
        <v>-8.0414659196677521E-2</v>
      </c>
      <c r="F123" s="9">
        <f t="shared" si="38"/>
        <v>7.9195035393753634E-3</v>
      </c>
      <c r="G123" s="9">
        <f t="shared" si="39"/>
        <v>-6.2595776233082961E-2</v>
      </c>
      <c r="H123" s="9">
        <f t="shared" si="40"/>
        <v>-9.823354216027208E-2</v>
      </c>
      <c r="I123" s="9">
        <f t="shared" si="41"/>
        <v>-0.59678796597915051</v>
      </c>
      <c r="J123" s="3">
        <f t="shared" si="42"/>
        <v>-5.8333725361055825E-3</v>
      </c>
      <c r="K123" s="3">
        <f t="shared" si="42"/>
        <v>-1.8247466708078651E-3</v>
      </c>
      <c r="L123" s="15" t="str">
        <f t="shared" si="43"/>
        <v/>
      </c>
      <c r="M123" s="12">
        <v>-1.8397096053307253E-2</v>
      </c>
      <c r="N123" s="15" t="str">
        <f t="shared" si="23"/>
        <v/>
      </c>
      <c r="O123" s="15" t="str">
        <f t="shared" si="24"/>
        <v>Exit Trade</v>
      </c>
      <c r="P123" s="15" t="str">
        <f t="shared" si="25"/>
        <v/>
      </c>
      <c r="Q123" s="15">
        <f t="shared" si="26"/>
        <v>1005.2</v>
      </c>
      <c r="R123" s="15" t="str">
        <f t="shared" si="27"/>
        <v/>
      </c>
      <c r="S123" s="15">
        <f t="shared" si="28"/>
        <v>1214.55</v>
      </c>
      <c r="T123" s="18" t="str">
        <f t="shared" si="29"/>
        <v/>
      </c>
      <c r="U123" s="18">
        <f t="shared" si="30"/>
        <v>-3.9141852053707895E-3</v>
      </c>
      <c r="V123" s="18" t="str">
        <f t="shared" si="31"/>
        <v/>
      </c>
      <c r="W123" s="18">
        <f t="shared" si="32"/>
        <v>2.0287298387096659E-2</v>
      </c>
      <c r="X123" s="18" t="str">
        <f t="shared" si="33"/>
        <v/>
      </c>
      <c r="Y123" s="18" t="str">
        <f t="shared" si="34"/>
        <v/>
      </c>
      <c r="Z123" s="18" t="str">
        <f t="shared" si="35"/>
        <v/>
      </c>
      <c r="AA123" s="18" t="str">
        <f t="shared" si="36"/>
        <v/>
      </c>
    </row>
    <row r="124" spans="1:27">
      <c r="A124" s="11">
        <v>42185</v>
      </c>
      <c r="B124" s="12">
        <v>1067.1500000000001</v>
      </c>
      <c r="C124" s="12">
        <v>1296.45</v>
      </c>
      <c r="D124" s="9">
        <f t="shared" si="22"/>
        <v>-8.453030334010031E-2</v>
      </c>
      <c r="E124" s="9">
        <f t="shared" si="37"/>
        <v>-8.0220747117448768E-2</v>
      </c>
      <c r="F124" s="9">
        <f t="shared" si="38"/>
        <v>7.737021177528754E-3</v>
      </c>
      <c r="G124" s="9">
        <f t="shared" si="39"/>
        <v>-6.2812449468009068E-2</v>
      </c>
      <c r="H124" s="9">
        <f t="shared" si="40"/>
        <v>-9.7629044766888468E-2</v>
      </c>
      <c r="I124" s="9">
        <f t="shared" si="41"/>
        <v>-0.55700457886403731</v>
      </c>
      <c r="J124" s="3">
        <f t="shared" si="42"/>
        <v>9.9370652533951626E-3</v>
      </c>
      <c r="K124" s="3">
        <f t="shared" si="42"/>
        <v>8.5180863477246557E-3</v>
      </c>
      <c r="L124" s="15" t="str">
        <f t="shared" si="43"/>
        <v/>
      </c>
      <c r="M124" s="12">
        <v>-1.8397096053307253E-2</v>
      </c>
      <c r="N124" s="15" t="str">
        <f t="shared" si="23"/>
        <v/>
      </c>
      <c r="O124" s="15" t="str">
        <f t="shared" si="24"/>
        <v>Exit Trade</v>
      </c>
      <c r="P124" s="15" t="str">
        <f t="shared" si="25"/>
        <v/>
      </c>
      <c r="Q124" s="15">
        <f t="shared" si="26"/>
        <v>1005.2</v>
      </c>
      <c r="R124" s="15" t="str">
        <f t="shared" si="27"/>
        <v/>
      </c>
      <c r="S124" s="15">
        <f t="shared" si="28"/>
        <v>1214.55</v>
      </c>
      <c r="T124" s="18" t="str">
        <f t="shared" si="29"/>
        <v/>
      </c>
      <c r="U124" s="18">
        <f t="shared" si="30"/>
        <v>-3.9141852053707895E-3</v>
      </c>
      <c r="V124" s="18" t="str">
        <f t="shared" si="31"/>
        <v/>
      </c>
      <c r="W124" s="18">
        <f t="shared" si="32"/>
        <v>2.0287298387096659E-2</v>
      </c>
      <c r="X124" s="18" t="str">
        <f t="shared" si="33"/>
        <v/>
      </c>
      <c r="Y124" s="18" t="str">
        <f t="shared" si="34"/>
        <v/>
      </c>
      <c r="Z124" s="18" t="str">
        <f t="shared" si="35"/>
        <v/>
      </c>
      <c r="AA124" s="18" t="str">
        <f t="shared" si="36"/>
        <v/>
      </c>
    </row>
    <row r="125" spans="1:27">
      <c r="A125" s="11">
        <v>42186</v>
      </c>
      <c r="B125" s="12">
        <v>1072.3499999999999</v>
      </c>
      <c r="C125" s="12">
        <v>1292.7</v>
      </c>
      <c r="D125" s="9">
        <f t="shared" si="22"/>
        <v>-8.1161192686230454E-2</v>
      </c>
      <c r="E125" s="9">
        <f t="shared" si="37"/>
        <v>-7.9809464976323866E-2</v>
      </c>
      <c r="F125" s="9">
        <f t="shared" si="38"/>
        <v>7.3237069158298227E-3</v>
      </c>
      <c r="G125" s="9">
        <f t="shared" si="39"/>
        <v>-6.3331124415706763E-2</v>
      </c>
      <c r="H125" s="9">
        <f t="shared" si="40"/>
        <v>-9.6287805536940968E-2</v>
      </c>
      <c r="I125" s="9">
        <f t="shared" si="41"/>
        <v>-0.18456878810713981</v>
      </c>
      <c r="J125" s="3">
        <f t="shared" si="42"/>
        <v>4.8727920161175256E-3</v>
      </c>
      <c r="K125" s="3">
        <f t="shared" si="42"/>
        <v>-2.8925141733194492E-3</v>
      </c>
      <c r="L125" s="15" t="str">
        <f t="shared" si="43"/>
        <v>Exit Trade</v>
      </c>
      <c r="M125" s="12">
        <v>-1.8397096053307253E-2</v>
      </c>
      <c r="N125" s="15" t="str">
        <f t="shared" si="23"/>
        <v/>
      </c>
      <c r="O125" s="15" t="str">
        <f t="shared" si="24"/>
        <v>Exit Trade</v>
      </c>
      <c r="P125" s="15" t="str">
        <f t="shared" si="25"/>
        <v/>
      </c>
      <c r="Q125" s="15">
        <f t="shared" si="26"/>
        <v>1005.2</v>
      </c>
      <c r="R125" s="15" t="str">
        <f t="shared" si="27"/>
        <v/>
      </c>
      <c r="S125" s="15">
        <f t="shared" si="28"/>
        <v>1214.55</v>
      </c>
      <c r="T125" s="18" t="str">
        <f t="shared" si="29"/>
        <v/>
      </c>
      <c r="U125" s="18">
        <f t="shared" si="30"/>
        <v>-3.9141852053707895E-3</v>
      </c>
      <c r="V125" s="18" t="str">
        <f t="shared" si="31"/>
        <v/>
      </c>
      <c r="W125" s="18">
        <f t="shared" si="32"/>
        <v>2.0287298387096659E-2</v>
      </c>
      <c r="X125" s="18" t="str">
        <f t="shared" si="33"/>
        <v/>
      </c>
      <c r="Y125" s="18" t="str">
        <f t="shared" si="34"/>
        <v/>
      </c>
      <c r="Z125" s="18" t="str">
        <f t="shared" si="35"/>
        <v/>
      </c>
      <c r="AA125" s="18" t="str">
        <f t="shared" si="36"/>
        <v/>
      </c>
    </row>
    <row r="126" spans="1:27">
      <c r="A126" s="11">
        <v>42187</v>
      </c>
      <c r="B126" s="12">
        <v>1058.2</v>
      </c>
      <c r="C126" s="12">
        <v>1285.2</v>
      </c>
      <c r="D126" s="9">
        <f t="shared" si="22"/>
        <v>-8.4402959683442455E-2</v>
      </c>
      <c r="E126" s="9">
        <f t="shared" si="37"/>
        <v>-7.9677043163856973E-2</v>
      </c>
      <c r="F126" s="9">
        <f t="shared" si="38"/>
        <v>7.1983212222256465E-3</v>
      </c>
      <c r="G126" s="9">
        <f t="shared" si="39"/>
        <v>-6.3480820413849268E-2</v>
      </c>
      <c r="H126" s="9">
        <f t="shared" si="40"/>
        <v>-9.5873265913864678E-2</v>
      </c>
      <c r="I126" s="9">
        <f t="shared" si="41"/>
        <v>-0.65653037335895359</v>
      </c>
      <c r="J126" s="3">
        <f t="shared" si="42"/>
        <v>-1.3195318692590913E-2</v>
      </c>
      <c r="K126" s="3">
        <f t="shared" si="42"/>
        <v>-5.8018101647714084E-3</v>
      </c>
      <c r="L126" s="15" t="str">
        <f t="shared" si="43"/>
        <v/>
      </c>
      <c r="M126" s="12">
        <v>-1.8397096053307253E-2</v>
      </c>
      <c r="N126" s="15" t="str">
        <f t="shared" si="23"/>
        <v/>
      </c>
      <c r="O126" s="15" t="str">
        <f t="shared" si="24"/>
        <v>Exit Trade</v>
      </c>
      <c r="P126" s="15" t="str">
        <f t="shared" si="25"/>
        <v/>
      </c>
      <c r="Q126" s="15">
        <f t="shared" si="26"/>
        <v>1005.2</v>
      </c>
      <c r="R126" s="15" t="str">
        <f t="shared" si="27"/>
        <v/>
      </c>
      <c r="S126" s="15">
        <f t="shared" si="28"/>
        <v>1214.55</v>
      </c>
      <c r="T126" s="18" t="str">
        <f t="shared" si="29"/>
        <v/>
      </c>
      <c r="U126" s="18">
        <f t="shared" si="30"/>
        <v>-3.9141852053707895E-3</v>
      </c>
      <c r="V126" s="18" t="str">
        <f t="shared" si="31"/>
        <v/>
      </c>
      <c r="W126" s="18">
        <f t="shared" si="32"/>
        <v>2.0287298387096659E-2</v>
      </c>
      <c r="X126" s="18" t="str">
        <f t="shared" si="33"/>
        <v/>
      </c>
      <c r="Y126" s="18" t="str">
        <f t="shared" si="34"/>
        <v/>
      </c>
      <c r="Z126" s="18" t="str">
        <f t="shared" si="35"/>
        <v/>
      </c>
      <c r="AA126" s="18" t="str">
        <f t="shared" si="36"/>
        <v/>
      </c>
    </row>
    <row r="127" spans="1:27">
      <c r="A127" s="11">
        <v>42188</v>
      </c>
      <c r="B127" s="12">
        <v>1074.25</v>
      </c>
      <c r="C127" s="12">
        <v>1316.05</v>
      </c>
      <c r="D127" s="9">
        <f t="shared" si="22"/>
        <v>-8.8167027158767786E-2</v>
      </c>
      <c r="E127" s="9">
        <f t="shared" si="37"/>
        <v>-7.9299092427904144E-2</v>
      </c>
      <c r="F127" s="9">
        <f t="shared" si="38"/>
        <v>6.3714984879997922E-3</v>
      </c>
      <c r="G127" s="9">
        <f t="shared" si="39"/>
        <v>-6.4963220829904605E-2</v>
      </c>
      <c r="H127" s="9">
        <f t="shared" si="40"/>
        <v>-9.3634964025903683E-2</v>
      </c>
      <c r="I127" s="9">
        <f t="shared" si="41"/>
        <v>-1.391813047992664</v>
      </c>
      <c r="J127" s="3">
        <f t="shared" si="42"/>
        <v>1.5167265167265123E-2</v>
      </c>
      <c r="K127" s="3">
        <f t="shared" si="42"/>
        <v>2.400404606286952E-2</v>
      </c>
      <c r="L127" s="15" t="str">
        <f t="shared" si="43"/>
        <v>Enter Trade</v>
      </c>
      <c r="M127" s="12">
        <v>-1.391813047992664</v>
      </c>
      <c r="N127" s="15" t="str">
        <f t="shared" si="23"/>
        <v>Enter Trade</v>
      </c>
      <c r="O127" s="15" t="str">
        <f t="shared" si="24"/>
        <v>Enter Trade</v>
      </c>
      <c r="P127" s="15">
        <f t="shared" si="25"/>
        <v>1074.25</v>
      </c>
      <c r="Q127" s="15">
        <f t="shared" si="26"/>
        <v>1074.25</v>
      </c>
      <c r="R127" s="15">
        <f t="shared" si="27"/>
        <v>1316.05</v>
      </c>
      <c r="S127" s="15">
        <f t="shared" si="28"/>
        <v>1316.05</v>
      </c>
      <c r="T127" s="18">
        <f t="shared" si="29"/>
        <v>1.5167265167265123E-2</v>
      </c>
      <c r="U127" s="18">
        <f t="shared" si="30"/>
        <v>1.5167265167265123E-2</v>
      </c>
      <c r="V127" s="18">
        <f t="shared" si="31"/>
        <v>2.400404606286952E-2</v>
      </c>
      <c r="W127" s="18">
        <f t="shared" si="32"/>
        <v>2.400404606286952E-2</v>
      </c>
      <c r="X127" s="18" t="str">
        <f t="shared" si="33"/>
        <v/>
      </c>
      <c r="Y127" s="18" t="str">
        <f t="shared" si="34"/>
        <v/>
      </c>
      <c r="Z127" s="18" t="str">
        <f t="shared" si="35"/>
        <v/>
      </c>
      <c r="AA127" s="18" t="str">
        <f t="shared" si="36"/>
        <v/>
      </c>
    </row>
    <row r="128" spans="1:27">
      <c r="A128" s="11">
        <v>42191</v>
      </c>
      <c r="B128" s="12">
        <v>1083.5</v>
      </c>
      <c r="C128" s="12">
        <v>1317.6</v>
      </c>
      <c r="D128" s="9">
        <f t="shared" si="22"/>
        <v>-8.4954670505861141E-2</v>
      </c>
      <c r="E128" s="9">
        <f t="shared" si="37"/>
        <v>-7.9206892107590549E-2</v>
      </c>
      <c r="F128" s="9">
        <f t="shared" si="38"/>
        <v>6.2645449892363954E-3</v>
      </c>
      <c r="G128" s="9">
        <f t="shared" si="39"/>
        <v>-6.5111665881808653E-2</v>
      </c>
      <c r="H128" s="9">
        <f t="shared" si="40"/>
        <v>-9.3302118333372444E-2</v>
      </c>
      <c r="I128" s="9">
        <f t="shared" si="41"/>
        <v>-0.91750931761944399</v>
      </c>
      <c r="J128" s="3">
        <f t="shared" si="42"/>
        <v>8.6106585990225731E-3</v>
      </c>
      <c r="K128" s="3">
        <f t="shared" si="42"/>
        <v>1.1777668021731352E-3</v>
      </c>
      <c r="L128" s="15" t="str">
        <f t="shared" si="43"/>
        <v/>
      </c>
      <c r="M128" s="12">
        <v>-1.391813047992664</v>
      </c>
      <c r="N128" s="15" t="str">
        <f t="shared" si="23"/>
        <v/>
      </c>
      <c r="O128" s="15" t="str">
        <f t="shared" si="24"/>
        <v>Enter Trade</v>
      </c>
      <c r="P128" s="15" t="str">
        <f t="shared" si="25"/>
        <v/>
      </c>
      <c r="Q128" s="15">
        <f t="shared" si="26"/>
        <v>1074.25</v>
      </c>
      <c r="R128" s="15" t="str">
        <f t="shared" si="27"/>
        <v/>
      </c>
      <c r="S128" s="15">
        <f t="shared" si="28"/>
        <v>1316.05</v>
      </c>
      <c r="T128" s="18" t="str">
        <f t="shared" si="29"/>
        <v/>
      </c>
      <c r="U128" s="18">
        <f t="shared" si="30"/>
        <v>1.5167265167265123E-2</v>
      </c>
      <c r="V128" s="18" t="str">
        <f t="shared" si="31"/>
        <v/>
      </c>
      <c r="W128" s="18">
        <f t="shared" si="32"/>
        <v>2.400404606286952E-2</v>
      </c>
      <c r="X128" s="18" t="str">
        <f t="shared" si="33"/>
        <v/>
      </c>
      <c r="Y128" s="18" t="str">
        <f t="shared" si="34"/>
        <v/>
      </c>
      <c r="Z128" s="18" t="str">
        <f t="shared" si="35"/>
        <v/>
      </c>
      <c r="AA128" s="18" t="str">
        <f t="shared" si="36"/>
        <v/>
      </c>
    </row>
    <row r="129" spans="1:27">
      <c r="A129" s="11">
        <v>42192</v>
      </c>
      <c r="B129" s="12">
        <v>1086.8499999999999</v>
      </c>
      <c r="C129" s="12">
        <v>1337.3</v>
      </c>
      <c r="D129" s="9">
        <f t="shared" si="22"/>
        <v>-9.0059234896824228E-2</v>
      </c>
      <c r="E129" s="9">
        <f t="shared" si="37"/>
        <v>-7.9480876535776485E-2</v>
      </c>
      <c r="F129" s="9">
        <f t="shared" si="38"/>
        <v>6.5565992697849962E-3</v>
      </c>
      <c r="G129" s="9">
        <f t="shared" si="39"/>
        <v>-6.4728528178760236E-2</v>
      </c>
      <c r="H129" s="9">
        <f t="shared" si="40"/>
        <v>-9.4233224892792733E-2</v>
      </c>
      <c r="I129" s="9">
        <f t="shared" si="41"/>
        <v>-1.6133910165588981</v>
      </c>
      <c r="J129" s="3">
        <f t="shared" si="42"/>
        <v>3.0918320258420942E-3</v>
      </c>
      <c r="K129" s="3">
        <f t="shared" si="42"/>
        <v>1.4951426836672773E-2</v>
      </c>
      <c r="L129" s="15" t="str">
        <f t="shared" si="43"/>
        <v>Enter Trade</v>
      </c>
      <c r="M129" s="12">
        <v>-1.391813047992664</v>
      </c>
      <c r="N129" s="15" t="str">
        <f t="shared" si="23"/>
        <v/>
      </c>
      <c r="O129" s="15" t="str">
        <f t="shared" si="24"/>
        <v>Enter Trade</v>
      </c>
      <c r="P129" s="15" t="str">
        <f t="shared" si="25"/>
        <v/>
      </c>
      <c r="Q129" s="15">
        <f t="shared" si="26"/>
        <v>1074.25</v>
      </c>
      <c r="R129" s="15" t="str">
        <f t="shared" si="27"/>
        <v/>
      </c>
      <c r="S129" s="15">
        <f t="shared" si="28"/>
        <v>1316.05</v>
      </c>
      <c r="T129" s="18" t="str">
        <f t="shared" si="29"/>
        <v/>
      </c>
      <c r="U129" s="18">
        <f t="shared" si="30"/>
        <v>1.5167265167265123E-2</v>
      </c>
      <c r="V129" s="18" t="str">
        <f t="shared" si="31"/>
        <v/>
      </c>
      <c r="W129" s="18">
        <f t="shared" si="32"/>
        <v>2.400404606286952E-2</v>
      </c>
      <c r="X129" s="18" t="str">
        <f t="shared" si="33"/>
        <v/>
      </c>
      <c r="Y129" s="18" t="str">
        <f t="shared" si="34"/>
        <v/>
      </c>
      <c r="Z129" s="18" t="str">
        <f t="shared" si="35"/>
        <v/>
      </c>
      <c r="AA129" s="18" t="str">
        <f t="shared" si="36"/>
        <v/>
      </c>
    </row>
    <row r="130" spans="1:27">
      <c r="A130" s="11">
        <v>42193</v>
      </c>
      <c r="B130" s="12">
        <v>1068.8499999999999</v>
      </c>
      <c r="C130" s="12">
        <v>1290.05</v>
      </c>
      <c r="D130" s="9">
        <f t="shared" si="22"/>
        <v>-8.1689781516230631E-2</v>
      </c>
      <c r="E130" s="9">
        <f t="shared" si="37"/>
        <v>-7.9632984196153084E-2</v>
      </c>
      <c r="F130" s="9">
        <f t="shared" si="38"/>
        <v>6.5530280948502464E-3</v>
      </c>
      <c r="G130" s="9">
        <f t="shared" si="39"/>
        <v>-6.4888670982740024E-2</v>
      </c>
      <c r="H130" s="9">
        <f t="shared" si="40"/>
        <v>-9.4377297409566144E-2</v>
      </c>
      <c r="I130" s="9">
        <f t="shared" si="41"/>
        <v>-0.31386975460915523</v>
      </c>
      <c r="J130" s="3">
        <f t="shared" si="42"/>
        <v>-1.6561623039057827E-2</v>
      </c>
      <c r="K130" s="3">
        <f t="shared" si="42"/>
        <v>-3.5332386151200178E-2</v>
      </c>
      <c r="L130" s="15" t="str">
        <f t="shared" si="43"/>
        <v>Exit Trade</v>
      </c>
      <c r="M130" s="12">
        <v>-0.31386975460915523</v>
      </c>
      <c r="N130" s="15" t="str">
        <f t="shared" si="23"/>
        <v>Exit Trade</v>
      </c>
      <c r="O130" s="15" t="str">
        <f t="shared" si="24"/>
        <v>Exit Trade</v>
      </c>
      <c r="P130" s="15">
        <f t="shared" si="25"/>
        <v>1068.8499999999999</v>
      </c>
      <c r="Q130" s="15">
        <f t="shared" si="26"/>
        <v>1068.8499999999999</v>
      </c>
      <c r="R130" s="15">
        <f t="shared" si="27"/>
        <v>1290.05</v>
      </c>
      <c r="S130" s="15">
        <f t="shared" si="28"/>
        <v>1290.05</v>
      </c>
      <c r="T130" s="18">
        <f t="shared" si="29"/>
        <v>-1.6561623039057827E-2</v>
      </c>
      <c r="U130" s="18">
        <f t="shared" si="30"/>
        <v>-1.6561623039057827E-2</v>
      </c>
      <c r="V130" s="18">
        <f t="shared" si="31"/>
        <v>-3.5332386151200178E-2</v>
      </c>
      <c r="W130" s="18">
        <f t="shared" si="32"/>
        <v>-3.5332386151200178E-2</v>
      </c>
      <c r="X130" s="18">
        <f t="shared" si="33"/>
        <v>-5.0267628578078982E-3</v>
      </c>
      <c r="Y130" s="18">
        <f t="shared" si="34"/>
        <v>1.9756088294517693E-2</v>
      </c>
      <c r="Z130" s="18">
        <f t="shared" si="35"/>
        <v>1.4729325436709795E-2</v>
      </c>
      <c r="AA130" s="18">
        <f t="shared" si="36"/>
        <v>7.3646627183548974E-3</v>
      </c>
    </row>
    <row r="131" spans="1:27">
      <c r="A131" s="11">
        <v>42194</v>
      </c>
      <c r="B131" s="12">
        <v>1074.05</v>
      </c>
      <c r="C131" s="12">
        <v>1285.3</v>
      </c>
      <c r="D131" s="9">
        <f t="shared" ref="D131:D194" si="44">LOG(B131/C131)</f>
        <v>-7.7980008097170803E-2</v>
      </c>
      <c r="E131" s="9">
        <f t="shared" si="37"/>
        <v>-7.9663782697790481E-2</v>
      </c>
      <c r="F131" s="9">
        <f t="shared" si="38"/>
        <v>6.5426622192890143E-3</v>
      </c>
      <c r="G131" s="9">
        <f t="shared" si="39"/>
        <v>-6.4942792704390198E-2</v>
      </c>
      <c r="H131" s="9">
        <f t="shared" si="40"/>
        <v>-9.4384772691190763E-2</v>
      </c>
      <c r="I131" s="9">
        <f t="shared" si="41"/>
        <v>0.25735312999280169</v>
      </c>
      <c r="J131" s="3">
        <f t="shared" si="42"/>
        <v>4.8650418674276519E-3</v>
      </c>
      <c r="K131" s="3">
        <f t="shared" si="42"/>
        <v>-3.682027828378745E-3</v>
      </c>
      <c r="L131" s="15" t="str">
        <f t="shared" si="43"/>
        <v>Exit Trade</v>
      </c>
      <c r="M131" s="12">
        <v>-0.31386975460915523</v>
      </c>
      <c r="N131" s="15" t="str">
        <f t="shared" si="23"/>
        <v/>
      </c>
      <c r="O131" s="15" t="str">
        <f t="shared" si="24"/>
        <v>Exit Trade</v>
      </c>
      <c r="P131" s="15" t="str">
        <f t="shared" si="25"/>
        <v/>
      </c>
      <c r="Q131" s="15">
        <f t="shared" si="26"/>
        <v>1068.8499999999999</v>
      </c>
      <c r="R131" s="15" t="str">
        <f t="shared" si="27"/>
        <v/>
      </c>
      <c r="S131" s="15">
        <f t="shared" si="28"/>
        <v>1290.05</v>
      </c>
      <c r="T131" s="18" t="str">
        <f t="shared" si="29"/>
        <v/>
      </c>
      <c r="U131" s="18">
        <f t="shared" si="30"/>
        <v>-1.6561623039057827E-2</v>
      </c>
      <c r="V131" s="18" t="str">
        <f t="shared" si="31"/>
        <v/>
      </c>
      <c r="W131" s="18">
        <f t="shared" si="32"/>
        <v>-3.5332386151200178E-2</v>
      </c>
      <c r="X131" s="18" t="str">
        <f t="shared" si="33"/>
        <v/>
      </c>
      <c r="Y131" s="18" t="str">
        <f t="shared" si="34"/>
        <v/>
      </c>
      <c r="Z131" s="18" t="str">
        <f t="shared" si="35"/>
        <v/>
      </c>
      <c r="AA131" s="18" t="str">
        <f t="shared" si="36"/>
        <v/>
      </c>
    </row>
    <row r="132" spans="1:27">
      <c r="A132" s="11">
        <v>42195</v>
      </c>
      <c r="B132" s="12">
        <v>1090.75</v>
      </c>
      <c r="C132" s="12">
        <v>1283.3499999999999</v>
      </c>
      <c r="D132" s="9">
        <f t="shared" si="44"/>
        <v>-7.0619893281432838E-2</v>
      </c>
      <c r="E132" s="9">
        <f t="shared" si="37"/>
        <v>-7.966380207890339E-2</v>
      </c>
      <c r="F132" s="9">
        <f t="shared" si="38"/>
        <v>6.5426345040864127E-3</v>
      </c>
      <c r="G132" s="9">
        <f t="shared" si="39"/>
        <v>-6.4942874444708962E-2</v>
      </c>
      <c r="H132" s="9">
        <f t="shared" si="40"/>
        <v>-9.4384729713097817E-2</v>
      </c>
      <c r="I132" s="9">
        <f t="shared" si="41"/>
        <v>1.382303839809772</v>
      </c>
      <c r="J132" s="3">
        <f t="shared" si="42"/>
        <v>1.5548624365718584E-2</v>
      </c>
      <c r="K132" s="3">
        <f t="shared" si="42"/>
        <v>-1.5171555278923562E-3</v>
      </c>
      <c r="L132" s="15" t="str">
        <f t="shared" si="43"/>
        <v>Enter Trade</v>
      </c>
      <c r="M132" s="12">
        <v>1.382303839809772</v>
      </c>
      <c r="N132" s="15" t="str">
        <f t="shared" si="23"/>
        <v>Enter Trade</v>
      </c>
      <c r="O132" s="15" t="str">
        <f t="shared" si="24"/>
        <v>Enter Trade</v>
      </c>
      <c r="P132" s="15">
        <f t="shared" si="25"/>
        <v>1090.75</v>
      </c>
      <c r="Q132" s="15">
        <f t="shared" si="26"/>
        <v>1090.75</v>
      </c>
      <c r="R132" s="15">
        <f t="shared" si="27"/>
        <v>1283.3499999999999</v>
      </c>
      <c r="S132" s="15">
        <f t="shared" si="28"/>
        <v>1283.3499999999999</v>
      </c>
      <c r="T132" s="18">
        <f t="shared" si="29"/>
        <v>1.5548624365718584E-2</v>
      </c>
      <c r="U132" s="18">
        <f t="shared" si="30"/>
        <v>1.5548624365718584E-2</v>
      </c>
      <c r="V132" s="18">
        <f t="shared" si="31"/>
        <v>-1.5171555278923562E-3</v>
      </c>
      <c r="W132" s="18">
        <f t="shared" si="32"/>
        <v>-1.5171555278923562E-3</v>
      </c>
      <c r="X132" s="18" t="str">
        <f t="shared" si="33"/>
        <v/>
      </c>
      <c r="Y132" s="18" t="str">
        <f t="shared" si="34"/>
        <v/>
      </c>
      <c r="Z132" s="18" t="str">
        <f t="shared" si="35"/>
        <v/>
      </c>
      <c r="AA132" s="18" t="str">
        <f t="shared" si="36"/>
        <v/>
      </c>
    </row>
    <row r="133" spans="1:27">
      <c r="A133" s="11">
        <v>42198</v>
      </c>
      <c r="B133" s="12">
        <v>1096.1500000000001</v>
      </c>
      <c r="C133" s="12">
        <v>1323.75</v>
      </c>
      <c r="D133" s="9">
        <f t="shared" si="44"/>
        <v>-8.1935984920809904E-2</v>
      </c>
      <c r="E133" s="9">
        <f t="shared" si="37"/>
        <v>-7.9705535223361809E-2</v>
      </c>
      <c r="F133" s="9">
        <f t="shared" si="38"/>
        <v>6.5533505565192217E-3</v>
      </c>
      <c r="G133" s="9">
        <f t="shared" si="39"/>
        <v>-6.4960496471193563E-2</v>
      </c>
      <c r="H133" s="9">
        <f t="shared" si="40"/>
        <v>-9.4450573975530056E-2</v>
      </c>
      <c r="I133" s="9">
        <f t="shared" si="41"/>
        <v>-0.34035256899682576</v>
      </c>
      <c r="J133" s="3">
        <f t="shared" si="42"/>
        <v>4.9507219802888752E-3</v>
      </c>
      <c r="K133" s="3">
        <f t="shared" si="42"/>
        <v>3.1480110647913735E-2</v>
      </c>
      <c r="L133" s="15" t="str">
        <f t="shared" si="43"/>
        <v>Exit Trade</v>
      </c>
      <c r="M133" s="12">
        <v>-0.34035256899682576</v>
      </c>
      <c r="N133" s="15" t="str">
        <f t="shared" si="23"/>
        <v>Exit Trade</v>
      </c>
      <c r="O133" s="15" t="str">
        <f t="shared" si="24"/>
        <v>Exit Trade</v>
      </c>
      <c r="P133" s="15">
        <f t="shared" si="25"/>
        <v>1096.1500000000001</v>
      </c>
      <c r="Q133" s="15">
        <f t="shared" si="26"/>
        <v>1096.1500000000001</v>
      </c>
      <c r="R133" s="15">
        <f t="shared" si="27"/>
        <v>1323.75</v>
      </c>
      <c r="S133" s="15">
        <f t="shared" si="28"/>
        <v>1323.75</v>
      </c>
      <c r="T133" s="18">
        <f t="shared" si="29"/>
        <v>4.9507219802888752E-3</v>
      </c>
      <c r="U133" s="18">
        <f t="shared" si="30"/>
        <v>4.9507219802888752E-3</v>
      </c>
      <c r="V133" s="18">
        <f t="shared" si="31"/>
        <v>3.1480110647913735E-2</v>
      </c>
      <c r="W133" s="18">
        <f t="shared" si="32"/>
        <v>3.1480110647913735E-2</v>
      </c>
      <c r="X133" s="18">
        <f t="shared" si="33"/>
        <v>-4.9507219802888969E-3</v>
      </c>
      <c r="Y133" s="18">
        <f t="shared" si="34"/>
        <v>3.1480110647913673E-2</v>
      </c>
      <c r="Z133" s="18">
        <f t="shared" si="35"/>
        <v>2.6529388667624776E-2</v>
      </c>
      <c r="AA133" s="18">
        <f t="shared" si="36"/>
        <v>1.3264694333812388E-2</v>
      </c>
    </row>
    <row r="134" spans="1:27">
      <c r="A134" s="11">
        <v>42199</v>
      </c>
      <c r="B134" s="12">
        <v>1091.8499999999999</v>
      </c>
      <c r="C134" s="12">
        <v>1318.4</v>
      </c>
      <c r="D134" s="9">
        <f t="shared" si="44"/>
        <v>-8.1884215917365138E-2</v>
      </c>
      <c r="E134" s="9">
        <f t="shared" si="37"/>
        <v>-7.9885120646311092E-2</v>
      </c>
      <c r="F134" s="9">
        <f t="shared" si="38"/>
        <v>6.5361802094194054E-3</v>
      </c>
      <c r="G134" s="9">
        <f t="shared" si="39"/>
        <v>-6.5178715175117433E-2</v>
      </c>
      <c r="H134" s="9">
        <f t="shared" si="40"/>
        <v>-9.4591526117504751E-2</v>
      </c>
      <c r="I134" s="9">
        <f t="shared" si="41"/>
        <v>-0.30585069673769322</v>
      </c>
      <c r="J134" s="3">
        <f t="shared" si="42"/>
        <v>-3.9228207818274704E-3</v>
      </c>
      <c r="K134" s="3">
        <f t="shared" si="42"/>
        <v>-4.0415486307836899E-3</v>
      </c>
      <c r="L134" s="15" t="str">
        <f t="shared" si="43"/>
        <v>Exit Trade</v>
      </c>
      <c r="M134" s="12">
        <v>-0.34035256899682576</v>
      </c>
      <c r="N134" s="15" t="str">
        <f t="shared" si="23"/>
        <v/>
      </c>
      <c r="O134" s="15" t="str">
        <f t="shared" si="24"/>
        <v>Exit Trade</v>
      </c>
      <c r="P134" s="15" t="str">
        <f t="shared" si="25"/>
        <v/>
      </c>
      <c r="Q134" s="15">
        <f t="shared" si="26"/>
        <v>1096.1500000000001</v>
      </c>
      <c r="R134" s="15" t="str">
        <f t="shared" si="27"/>
        <v/>
      </c>
      <c r="S134" s="15">
        <f t="shared" si="28"/>
        <v>1323.75</v>
      </c>
      <c r="T134" s="18" t="str">
        <f t="shared" si="29"/>
        <v/>
      </c>
      <c r="U134" s="18">
        <f t="shared" si="30"/>
        <v>4.9507219802888752E-3</v>
      </c>
      <c r="V134" s="18" t="str">
        <f t="shared" si="31"/>
        <v/>
      </c>
      <c r="W134" s="18">
        <f t="shared" si="32"/>
        <v>3.1480110647913735E-2</v>
      </c>
      <c r="X134" s="18" t="str">
        <f t="shared" si="33"/>
        <v/>
      </c>
      <c r="Y134" s="18" t="str">
        <f t="shared" si="34"/>
        <v/>
      </c>
      <c r="Z134" s="18" t="str">
        <f t="shared" si="35"/>
        <v/>
      </c>
      <c r="AA134" s="18" t="str">
        <f t="shared" si="36"/>
        <v/>
      </c>
    </row>
    <row r="135" spans="1:27">
      <c r="A135" s="11">
        <v>42200</v>
      </c>
      <c r="B135" s="12">
        <v>1096.7</v>
      </c>
      <c r="C135" s="12">
        <v>1340.15</v>
      </c>
      <c r="D135" s="9">
        <f t="shared" si="44"/>
        <v>-8.7065567228082466E-2</v>
      </c>
      <c r="E135" s="9">
        <f t="shared" si="37"/>
        <v>-8.0193712814258591E-2</v>
      </c>
      <c r="F135" s="9">
        <f t="shared" si="38"/>
        <v>6.6522347490301842E-3</v>
      </c>
      <c r="G135" s="9">
        <f t="shared" si="39"/>
        <v>-6.522618462894067E-2</v>
      </c>
      <c r="H135" s="9">
        <f t="shared" si="40"/>
        <v>-9.5161240999576513E-2</v>
      </c>
      <c r="I135" s="9">
        <f t="shared" si="41"/>
        <v>-1.0330144189252655</v>
      </c>
      <c r="J135" s="3">
        <f t="shared" si="42"/>
        <v>4.4420021065165885E-3</v>
      </c>
      <c r="K135" s="3">
        <f t="shared" si="42"/>
        <v>1.6497269417475726E-2</v>
      </c>
      <c r="L135" s="15" t="str">
        <f t="shared" si="43"/>
        <v>Enter Trade</v>
      </c>
      <c r="M135" s="12">
        <v>-1.0330144189252655</v>
      </c>
      <c r="N135" s="15" t="str">
        <f t="shared" si="23"/>
        <v>Enter Trade</v>
      </c>
      <c r="O135" s="15" t="str">
        <f t="shared" si="24"/>
        <v>Enter Trade</v>
      </c>
      <c r="P135" s="15">
        <f t="shared" si="25"/>
        <v>1096.7</v>
      </c>
      <c r="Q135" s="15">
        <f t="shared" si="26"/>
        <v>1096.7</v>
      </c>
      <c r="R135" s="15">
        <f t="shared" si="27"/>
        <v>1340.15</v>
      </c>
      <c r="S135" s="15">
        <f t="shared" si="28"/>
        <v>1340.15</v>
      </c>
      <c r="T135" s="18">
        <f t="shared" si="29"/>
        <v>4.4420021065165885E-3</v>
      </c>
      <c r="U135" s="18">
        <f t="shared" si="30"/>
        <v>4.4420021065165885E-3</v>
      </c>
      <c r="V135" s="18">
        <f t="shared" si="31"/>
        <v>1.6497269417475726E-2</v>
      </c>
      <c r="W135" s="18">
        <f t="shared" si="32"/>
        <v>1.6497269417475726E-2</v>
      </c>
      <c r="X135" s="18" t="str">
        <f t="shared" si="33"/>
        <v/>
      </c>
      <c r="Y135" s="18" t="str">
        <f t="shared" si="34"/>
        <v/>
      </c>
      <c r="Z135" s="18" t="str">
        <f t="shared" si="35"/>
        <v/>
      </c>
      <c r="AA135" s="18" t="str">
        <f t="shared" si="36"/>
        <v/>
      </c>
    </row>
    <row r="136" spans="1:27">
      <c r="A136" s="11">
        <v>42201</v>
      </c>
      <c r="B136" s="12">
        <v>1114.7</v>
      </c>
      <c r="C136" s="12">
        <v>1359.7</v>
      </c>
      <c r="D136" s="9">
        <f t="shared" si="44"/>
        <v>-8.6285096420788937E-2</v>
      </c>
      <c r="E136" s="9">
        <f t="shared" si="37"/>
        <v>-8.045358512724203E-2</v>
      </c>
      <c r="F136" s="9">
        <f t="shared" si="38"/>
        <v>6.7351042247634166E-3</v>
      </c>
      <c r="G136" s="9">
        <f t="shared" si="39"/>
        <v>-6.5299600621524345E-2</v>
      </c>
      <c r="H136" s="9">
        <f t="shared" si="40"/>
        <v>-9.5607569632959716E-2</v>
      </c>
      <c r="I136" s="9">
        <f t="shared" si="41"/>
        <v>-0.86583831503390718</v>
      </c>
      <c r="J136" s="3">
        <f t="shared" si="42"/>
        <v>1.641287498860217E-2</v>
      </c>
      <c r="K136" s="3">
        <f t="shared" si="42"/>
        <v>1.4587919262769058E-2</v>
      </c>
      <c r="L136" s="15" t="str">
        <f t="shared" si="43"/>
        <v/>
      </c>
      <c r="M136" s="12">
        <v>-1.0330144189252655</v>
      </c>
      <c r="N136" s="15" t="str">
        <f t="shared" si="23"/>
        <v/>
      </c>
      <c r="O136" s="15" t="str">
        <f t="shared" si="24"/>
        <v>Enter Trade</v>
      </c>
      <c r="P136" s="15" t="str">
        <f t="shared" si="25"/>
        <v/>
      </c>
      <c r="Q136" s="15">
        <f t="shared" si="26"/>
        <v>1096.7</v>
      </c>
      <c r="R136" s="15" t="str">
        <f t="shared" si="27"/>
        <v/>
      </c>
      <c r="S136" s="15">
        <f t="shared" si="28"/>
        <v>1340.15</v>
      </c>
      <c r="T136" s="18" t="str">
        <f t="shared" si="29"/>
        <v/>
      </c>
      <c r="U136" s="18">
        <f t="shared" si="30"/>
        <v>4.4420021065165885E-3</v>
      </c>
      <c r="V136" s="18" t="str">
        <f t="shared" si="31"/>
        <v/>
      </c>
      <c r="W136" s="18">
        <f t="shared" si="32"/>
        <v>1.6497269417475726E-2</v>
      </c>
      <c r="X136" s="18" t="str">
        <f t="shared" si="33"/>
        <v/>
      </c>
      <c r="Y136" s="18" t="str">
        <f t="shared" si="34"/>
        <v/>
      </c>
      <c r="Z136" s="18" t="str">
        <f t="shared" si="35"/>
        <v/>
      </c>
      <c r="AA136" s="18" t="str">
        <f t="shared" si="36"/>
        <v/>
      </c>
    </row>
    <row r="137" spans="1:27">
      <c r="A137" s="11">
        <v>42202</v>
      </c>
      <c r="B137" s="12">
        <v>1110.55</v>
      </c>
      <c r="C137" s="12">
        <v>1326.65</v>
      </c>
      <c r="D137" s="9">
        <f t="shared" si="44"/>
        <v>-7.7218244908238226E-2</v>
      </c>
      <c r="E137" s="9">
        <f t="shared" si="37"/>
        <v>-8.0540981969012257E-2</v>
      </c>
      <c r="F137" s="9">
        <f t="shared" si="38"/>
        <v>6.6732047675191128E-3</v>
      </c>
      <c r="G137" s="9">
        <f t="shared" si="39"/>
        <v>-6.5526271242094258E-2</v>
      </c>
      <c r="H137" s="9">
        <f t="shared" si="40"/>
        <v>-9.5555692695930255E-2</v>
      </c>
      <c r="I137" s="9">
        <f t="shared" si="41"/>
        <v>0.49792223924357709</v>
      </c>
      <c r="J137" s="3">
        <f t="shared" si="42"/>
        <v>-3.7229747914237828E-3</v>
      </c>
      <c r="K137" s="3">
        <f t="shared" si="42"/>
        <v>-2.430683238949765E-2</v>
      </c>
      <c r="L137" s="15" t="str">
        <f t="shared" si="43"/>
        <v>Exit Trade</v>
      </c>
      <c r="M137" s="12">
        <v>0.49792223924357709</v>
      </c>
      <c r="N137" s="15" t="str">
        <f t="shared" si="23"/>
        <v>Exit Trade</v>
      </c>
      <c r="O137" s="15" t="str">
        <f t="shared" si="24"/>
        <v>Exit Trade</v>
      </c>
      <c r="P137" s="15">
        <f t="shared" si="25"/>
        <v>1110.55</v>
      </c>
      <c r="Q137" s="15">
        <f t="shared" si="26"/>
        <v>1110.55</v>
      </c>
      <c r="R137" s="15">
        <f t="shared" si="27"/>
        <v>1326.65</v>
      </c>
      <c r="S137" s="15">
        <f t="shared" si="28"/>
        <v>1326.65</v>
      </c>
      <c r="T137" s="18">
        <f t="shared" si="29"/>
        <v>-3.7229747914237828E-3</v>
      </c>
      <c r="U137" s="18">
        <f t="shared" si="30"/>
        <v>-3.7229747914237828E-3</v>
      </c>
      <c r="V137" s="18">
        <f t="shared" si="31"/>
        <v>-2.430683238949765E-2</v>
      </c>
      <c r="W137" s="18">
        <f t="shared" si="32"/>
        <v>-2.430683238949765E-2</v>
      </c>
      <c r="X137" s="18">
        <f t="shared" si="33"/>
        <v>1.2628795477340971E-2</v>
      </c>
      <c r="Y137" s="18">
        <f t="shared" si="34"/>
        <v>1.007349923516021E-2</v>
      </c>
      <c r="Z137" s="18">
        <f t="shared" si="35"/>
        <v>2.2702294712501181E-2</v>
      </c>
      <c r="AA137" s="18">
        <f t="shared" si="36"/>
        <v>1.135114735625059E-2</v>
      </c>
    </row>
    <row r="138" spans="1:27">
      <c r="A138" s="11">
        <v>42205</v>
      </c>
      <c r="B138" s="12">
        <v>1115.25</v>
      </c>
      <c r="C138" s="12">
        <v>1315.35</v>
      </c>
      <c r="D138" s="9">
        <f t="shared" si="44"/>
        <v>-7.1669097219125788E-2</v>
      </c>
      <c r="E138" s="9">
        <f t="shared" si="37"/>
        <v>-8.0623669553587227E-2</v>
      </c>
      <c r="F138" s="9">
        <f t="shared" si="38"/>
        <v>6.5417594408969599E-3</v>
      </c>
      <c r="G138" s="9">
        <f t="shared" si="39"/>
        <v>-6.5904710811569067E-2</v>
      </c>
      <c r="H138" s="9">
        <f t="shared" si="40"/>
        <v>-9.5342628295605386E-2</v>
      </c>
      <c r="I138" s="9">
        <f t="shared" si="41"/>
        <v>1.3688324089816502</v>
      </c>
      <c r="J138" s="3">
        <f t="shared" si="42"/>
        <v>4.2321372293008383E-3</v>
      </c>
      <c r="K138" s="3">
        <f t="shared" si="42"/>
        <v>-8.5176949459165423E-3</v>
      </c>
      <c r="L138" s="15" t="str">
        <f t="shared" si="43"/>
        <v>Enter Trade</v>
      </c>
      <c r="M138" s="12">
        <v>1.3688324089816502</v>
      </c>
      <c r="N138" s="15" t="str">
        <f t="shared" si="23"/>
        <v>Enter Trade</v>
      </c>
      <c r="O138" s="15" t="str">
        <f t="shared" si="24"/>
        <v>Enter Trade</v>
      </c>
      <c r="P138" s="15">
        <f t="shared" si="25"/>
        <v>1115.25</v>
      </c>
      <c r="Q138" s="15">
        <f t="shared" si="26"/>
        <v>1115.25</v>
      </c>
      <c r="R138" s="15">
        <f t="shared" si="27"/>
        <v>1315.35</v>
      </c>
      <c r="S138" s="15">
        <f t="shared" si="28"/>
        <v>1315.35</v>
      </c>
      <c r="T138" s="18">
        <f t="shared" si="29"/>
        <v>4.2321372293008383E-3</v>
      </c>
      <c r="U138" s="18">
        <f t="shared" si="30"/>
        <v>4.2321372293008383E-3</v>
      </c>
      <c r="V138" s="18">
        <f t="shared" si="31"/>
        <v>-8.5176949459165423E-3</v>
      </c>
      <c r="W138" s="18">
        <f t="shared" si="32"/>
        <v>-8.5176949459165423E-3</v>
      </c>
      <c r="X138" s="18" t="str">
        <f t="shared" si="33"/>
        <v/>
      </c>
      <c r="Y138" s="18" t="str">
        <f t="shared" si="34"/>
        <v/>
      </c>
      <c r="Z138" s="18" t="str">
        <f t="shared" si="35"/>
        <v/>
      </c>
      <c r="AA138" s="18" t="str">
        <f t="shared" si="36"/>
        <v/>
      </c>
    </row>
    <row r="139" spans="1:27">
      <c r="A139" s="11">
        <v>42206</v>
      </c>
      <c r="B139" s="12">
        <v>1098.05</v>
      </c>
      <c r="C139" s="12">
        <v>1311.6</v>
      </c>
      <c r="D139" s="9">
        <f t="shared" si="44"/>
        <v>-7.717929171777653E-2</v>
      </c>
      <c r="E139" s="9">
        <f t="shared" si="37"/>
        <v>-8.0719442814310302E-2</v>
      </c>
      <c r="F139" s="9">
        <f t="shared" si="38"/>
        <v>6.4666803343618271E-3</v>
      </c>
      <c r="G139" s="9">
        <f t="shared" si="39"/>
        <v>-6.6169412061996197E-2</v>
      </c>
      <c r="H139" s="9">
        <f t="shared" si="40"/>
        <v>-9.5269473566624407E-2</v>
      </c>
      <c r="I139" s="9">
        <f t="shared" si="41"/>
        <v>0.54744488879751263</v>
      </c>
      <c r="J139" s="3">
        <f t="shared" si="42"/>
        <v>-1.5422550997534226E-2</v>
      </c>
      <c r="K139" s="3">
        <f t="shared" si="42"/>
        <v>-2.8509522180408258E-3</v>
      </c>
      <c r="L139" s="15" t="str">
        <f t="shared" si="43"/>
        <v/>
      </c>
      <c r="M139" s="12">
        <v>1.3688324089816502</v>
      </c>
      <c r="N139" s="15" t="str">
        <f t="shared" si="23"/>
        <v/>
      </c>
      <c r="O139" s="15" t="str">
        <f t="shared" si="24"/>
        <v>Enter Trade</v>
      </c>
      <c r="P139" s="15" t="str">
        <f t="shared" si="25"/>
        <v/>
      </c>
      <c r="Q139" s="15">
        <f t="shared" si="26"/>
        <v>1115.25</v>
      </c>
      <c r="R139" s="15" t="str">
        <f t="shared" si="27"/>
        <v/>
      </c>
      <c r="S139" s="15">
        <f t="shared" si="28"/>
        <v>1315.35</v>
      </c>
      <c r="T139" s="18" t="str">
        <f t="shared" si="29"/>
        <v/>
      </c>
      <c r="U139" s="18">
        <f t="shared" si="30"/>
        <v>4.2321372293008383E-3</v>
      </c>
      <c r="V139" s="18" t="str">
        <f t="shared" si="31"/>
        <v/>
      </c>
      <c r="W139" s="18">
        <f t="shared" si="32"/>
        <v>-8.5176949459165423E-3</v>
      </c>
      <c r="X139" s="18" t="str">
        <f t="shared" si="33"/>
        <v/>
      </c>
      <c r="Y139" s="18" t="str">
        <f t="shared" si="34"/>
        <v/>
      </c>
      <c r="Z139" s="18" t="str">
        <f t="shared" si="35"/>
        <v/>
      </c>
      <c r="AA139" s="18" t="str">
        <f t="shared" si="36"/>
        <v/>
      </c>
    </row>
    <row r="140" spans="1:27">
      <c r="A140" s="11">
        <v>42207</v>
      </c>
      <c r="B140" s="12">
        <v>1114.4000000000001</v>
      </c>
      <c r="C140" s="12">
        <v>1345.75</v>
      </c>
      <c r="D140" s="9">
        <f t="shared" si="44"/>
        <v>-8.1923285071818383E-2</v>
      </c>
      <c r="E140" s="9">
        <f t="shared" si="37"/>
        <v>-8.1149387411383167E-2</v>
      </c>
      <c r="F140" s="9">
        <f t="shared" si="38"/>
        <v>6.0795392257482865E-3</v>
      </c>
      <c r="G140" s="9">
        <f t="shared" si="39"/>
        <v>-6.7470424153449518E-2</v>
      </c>
      <c r="H140" s="9">
        <f t="shared" si="40"/>
        <v>-9.4828350669316816E-2</v>
      </c>
      <c r="I140" s="9">
        <f t="shared" si="41"/>
        <v>-0.12729544652949626</v>
      </c>
      <c r="J140" s="3">
        <f t="shared" si="42"/>
        <v>1.4890032330039741E-2</v>
      </c>
      <c r="K140" s="3">
        <f t="shared" si="42"/>
        <v>2.6036901494358108E-2</v>
      </c>
      <c r="L140" s="15" t="str">
        <f t="shared" si="43"/>
        <v>Exit Trade</v>
      </c>
      <c r="M140" s="12">
        <v>-0.12729544652949626</v>
      </c>
      <c r="N140" s="15" t="str">
        <f t="shared" si="23"/>
        <v>Exit Trade</v>
      </c>
      <c r="O140" s="15" t="str">
        <f t="shared" si="24"/>
        <v>Exit Trade</v>
      </c>
      <c r="P140" s="15">
        <f t="shared" si="25"/>
        <v>1114.4000000000001</v>
      </c>
      <c r="Q140" s="15">
        <f t="shared" si="26"/>
        <v>1114.4000000000001</v>
      </c>
      <c r="R140" s="15">
        <f t="shared" si="27"/>
        <v>1345.75</v>
      </c>
      <c r="S140" s="15">
        <f t="shared" si="28"/>
        <v>1345.75</v>
      </c>
      <c r="T140" s="18">
        <f t="shared" si="29"/>
        <v>1.4890032330039741E-2</v>
      </c>
      <c r="U140" s="18">
        <f t="shared" si="30"/>
        <v>1.4890032330039741E-2</v>
      </c>
      <c r="V140" s="18">
        <f t="shared" si="31"/>
        <v>2.6036901494358108E-2</v>
      </c>
      <c r="W140" s="18">
        <f t="shared" si="32"/>
        <v>2.6036901494358108E-2</v>
      </c>
      <c r="X140" s="18">
        <f t="shared" si="33"/>
        <v>7.621609504594451E-4</v>
      </c>
      <c r="Y140" s="18">
        <f t="shared" si="34"/>
        <v>2.3111719314250934E-2</v>
      </c>
      <c r="Z140" s="18">
        <f t="shared" si="35"/>
        <v>2.3873880264710379E-2</v>
      </c>
      <c r="AA140" s="18">
        <f t="shared" si="36"/>
        <v>1.1936940132355189E-2</v>
      </c>
    </row>
    <row r="141" spans="1:27">
      <c r="A141" s="11">
        <v>42208</v>
      </c>
      <c r="B141" s="12">
        <v>1107.9000000000001</v>
      </c>
      <c r="C141" s="12">
        <v>1350.55</v>
      </c>
      <c r="D141" s="9">
        <f t="shared" si="44"/>
        <v>-8.6010104880802865E-2</v>
      </c>
      <c r="E141" s="9">
        <f t="shared" si="37"/>
        <v>-8.1817122665808997E-2</v>
      </c>
      <c r="F141" s="9">
        <f t="shared" si="38"/>
        <v>5.4200904038463633E-3</v>
      </c>
      <c r="G141" s="9">
        <f t="shared" si="39"/>
        <v>-6.9621919257154677E-2</v>
      </c>
      <c r="H141" s="9">
        <f t="shared" si="40"/>
        <v>-9.4012326074463318E-2</v>
      </c>
      <c r="I141" s="9">
        <f t="shared" si="41"/>
        <v>-0.77360005139735699</v>
      </c>
      <c r="J141" s="3">
        <f t="shared" si="42"/>
        <v>-5.8327351040918874E-3</v>
      </c>
      <c r="K141" s="3">
        <f t="shared" si="42"/>
        <v>3.5667843210105553E-3</v>
      </c>
      <c r="L141" s="15" t="str">
        <f t="shared" si="43"/>
        <v/>
      </c>
      <c r="M141" s="12">
        <v>-0.12729544652949626</v>
      </c>
      <c r="N141" s="15" t="str">
        <f t="shared" si="23"/>
        <v/>
      </c>
      <c r="O141" s="15" t="str">
        <f t="shared" si="24"/>
        <v>Exit Trade</v>
      </c>
      <c r="P141" s="15" t="str">
        <f t="shared" si="25"/>
        <v/>
      </c>
      <c r="Q141" s="15">
        <f t="shared" si="26"/>
        <v>1114.4000000000001</v>
      </c>
      <c r="R141" s="15" t="str">
        <f t="shared" si="27"/>
        <v/>
      </c>
      <c r="S141" s="15">
        <f t="shared" si="28"/>
        <v>1345.75</v>
      </c>
      <c r="T141" s="18" t="str">
        <f t="shared" si="29"/>
        <v/>
      </c>
      <c r="U141" s="18">
        <f t="shared" si="30"/>
        <v>1.4890032330039741E-2</v>
      </c>
      <c r="V141" s="18" t="str">
        <f t="shared" si="31"/>
        <v/>
      </c>
      <c r="W141" s="18">
        <f t="shared" si="32"/>
        <v>2.6036901494358108E-2</v>
      </c>
      <c r="X141" s="18" t="str">
        <f t="shared" si="33"/>
        <v/>
      </c>
      <c r="Y141" s="18" t="str">
        <f t="shared" si="34"/>
        <v/>
      </c>
      <c r="Z141" s="18" t="str">
        <f t="shared" si="35"/>
        <v/>
      </c>
      <c r="AA141" s="18" t="str">
        <f t="shared" si="36"/>
        <v/>
      </c>
    </row>
    <row r="142" spans="1:27">
      <c r="A142" s="11">
        <v>42209</v>
      </c>
      <c r="B142" s="12">
        <v>1107.8499999999999</v>
      </c>
      <c r="C142" s="12">
        <v>1358.75</v>
      </c>
      <c r="D142" s="9">
        <f t="shared" si="44"/>
        <v>-8.8658595061382212E-2</v>
      </c>
      <c r="E142" s="9">
        <f t="shared" si="37"/>
        <v>-8.2381169379217981E-2</v>
      </c>
      <c r="F142" s="9">
        <f t="shared" si="38"/>
        <v>5.2113944606234294E-3</v>
      </c>
      <c r="G142" s="9">
        <f t="shared" si="39"/>
        <v>-7.065553184281527E-2</v>
      </c>
      <c r="H142" s="9">
        <f t="shared" si="40"/>
        <v>-9.4106806915620692E-2</v>
      </c>
      <c r="I142" s="9">
        <f t="shared" si="41"/>
        <v>-1.204557768481274</v>
      </c>
      <c r="J142" s="3">
        <f t="shared" si="42"/>
        <v>-4.5130426934002972E-5</v>
      </c>
      <c r="K142" s="3">
        <f t="shared" si="42"/>
        <v>6.0716004590722636E-3</v>
      </c>
      <c r="L142" s="15" t="str">
        <f t="shared" si="43"/>
        <v>Enter Trade</v>
      </c>
      <c r="M142" s="12">
        <v>-1.204557768481274</v>
      </c>
      <c r="N142" s="15" t="str">
        <f t="shared" si="23"/>
        <v>Enter Trade</v>
      </c>
      <c r="O142" s="15" t="str">
        <f t="shared" si="24"/>
        <v>Enter Trade</v>
      </c>
      <c r="P142" s="15">
        <f t="shared" si="25"/>
        <v>1107.8499999999999</v>
      </c>
      <c r="Q142" s="15">
        <f t="shared" si="26"/>
        <v>1107.8499999999999</v>
      </c>
      <c r="R142" s="15">
        <f t="shared" si="27"/>
        <v>1358.75</v>
      </c>
      <c r="S142" s="15">
        <f t="shared" si="28"/>
        <v>1358.75</v>
      </c>
      <c r="T142" s="18">
        <f t="shared" si="29"/>
        <v>-4.5130426934002972E-5</v>
      </c>
      <c r="U142" s="18">
        <f t="shared" si="30"/>
        <v>-4.5130426934002972E-5</v>
      </c>
      <c r="V142" s="18">
        <f t="shared" si="31"/>
        <v>6.0716004590722636E-3</v>
      </c>
      <c r="W142" s="18">
        <f t="shared" si="32"/>
        <v>6.0716004590722636E-3</v>
      </c>
      <c r="X142" s="18" t="str">
        <f t="shared" si="33"/>
        <v/>
      </c>
      <c r="Y142" s="18" t="str">
        <f t="shared" si="34"/>
        <v/>
      </c>
      <c r="Z142" s="18" t="str">
        <f t="shared" si="35"/>
        <v/>
      </c>
      <c r="AA142" s="18" t="str">
        <f t="shared" si="36"/>
        <v/>
      </c>
    </row>
    <row r="143" spans="1:27">
      <c r="A143" s="11">
        <v>42212</v>
      </c>
      <c r="B143" s="12">
        <v>1095.8499999999999</v>
      </c>
      <c r="C143" s="12">
        <v>1336</v>
      </c>
      <c r="D143" s="9">
        <f t="shared" si="44"/>
        <v>-8.6055346172335997E-2</v>
      </c>
      <c r="E143" s="9">
        <f t="shared" si="37"/>
        <v>-8.2510916971251805E-2</v>
      </c>
      <c r="F143" s="9">
        <f t="shared" si="38"/>
        <v>5.2540534204234025E-3</v>
      </c>
      <c r="G143" s="9">
        <f t="shared" si="39"/>
        <v>-7.0689296775299143E-2</v>
      </c>
      <c r="H143" s="9">
        <f t="shared" si="40"/>
        <v>-9.4332537167204467E-2</v>
      </c>
      <c r="I143" s="9">
        <f t="shared" si="41"/>
        <v>-0.67460851983468451</v>
      </c>
      <c r="J143" s="3">
        <f t="shared" si="42"/>
        <v>-1.0831791307487477E-2</v>
      </c>
      <c r="K143" s="3">
        <f t="shared" si="42"/>
        <v>-1.6743330266789327E-2</v>
      </c>
      <c r="L143" s="15" t="str">
        <f t="shared" si="43"/>
        <v/>
      </c>
      <c r="M143" s="12">
        <v>-1.204557768481274</v>
      </c>
      <c r="N143" s="15" t="str">
        <f t="shared" si="23"/>
        <v/>
      </c>
      <c r="O143" s="15" t="str">
        <f t="shared" si="24"/>
        <v>Enter Trade</v>
      </c>
      <c r="P143" s="15" t="str">
        <f t="shared" si="25"/>
        <v/>
      </c>
      <c r="Q143" s="15">
        <f t="shared" si="26"/>
        <v>1107.8499999999999</v>
      </c>
      <c r="R143" s="15" t="str">
        <f t="shared" si="27"/>
        <v/>
      </c>
      <c r="S143" s="15">
        <f t="shared" si="28"/>
        <v>1358.75</v>
      </c>
      <c r="T143" s="18" t="str">
        <f t="shared" si="29"/>
        <v/>
      </c>
      <c r="U143" s="18">
        <f t="shared" si="30"/>
        <v>-4.5130426934002972E-5</v>
      </c>
      <c r="V143" s="18" t="str">
        <f t="shared" si="31"/>
        <v/>
      </c>
      <c r="W143" s="18">
        <f t="shared" si="32"/>
        <v>6.0716004590722636E-3</v>
      </c>
      <c r="X143" s="18" t="str">
        <f t="shared" si="33"/>
        <v/>
      </c>
      <c r="Y143" s="18" t="str">
        <f t="shared" si="34"/>
        <v/>
      </c>
      <c r="Z143" s="18" t="str">
        <f t="shared" si="35"/>
        <v/>
      </c>
      <c r="AA143" s="18" t="str">
        <f t="shared" si="36"/>
        <v/>
      </c>
    </row>
    <row r="144" spans="1:27">
      <c r="A144" s="11">
        <v>42213</v>
      </c>
      <c r="B144" s="12">
        <v>1108.5</v>
      </c>
      <c r="C144" s="12">
        <v>1304.4000000000001</v>
      </c>
      <c r="D144" s="9">
        <f t="shared" si="44"/>
        <v>-7.0675092683412433E-2</v>
      </c>
      <c r="E144" s="9">
        <f t="shared" si="37"/>
        <v>-8.2359938180282588E-2</v>
      </c>
      <c r="F144" s="9">
        <f t="shared" si="38"/>
        <v>5.5291259389408879E-3</v>
      </c>
      <c r="G144" s="9">
        <f t="shared" si="39"/>
        <v>-6.9919404817665592E-2</v>
      </c>
      <c r="H144" s="9">
        <f t="shared" si="40"/>
        <v>-9.4800471542899584E-2</v>
      </c>
      <c r="I144" s="9">
        <f t="shared" si="41"/>
        <v>2.1133259806175451</v>
      </c>
      <c r="J144" s="3">
        <f t="shared" si="42"/>
        <v>1.1543550668430982E-2</v>
      </c>
      <c r="K144" s="3">
        <f t="shared" si="42"/>
        <v>-2.3652694610778374E-2</v>
      </c>
      <c r="L144" s="15" t="str">
        <f t="shared" si="43"/>
        <v>Enter Trade</v>
      </c>
      <c r="M144" s="12">
        <v>-1.204557768481274</v>
      </c>
      <c r="N144" s="15" t="str">
        <f t="shared" ref="N144:N207" si="45">IF(M144&lt;&gt;M143,L144,"")</f>
        <v/>
      </c>
      <c r="O144" s="15" t="str">
        <f t="shared" ref="O144:O207" si="46">IF(M144&lt;&gt;M143,N144,O143)</f>
        <v>Enter Trade</v>
      </c>
      <c r="P144" s="15" t="str">
        <f t="shared" ref="P144:P207" si="47">IF(OR(N144="Enter Trade",N144="Exit Trade"),B144,"")</f>
        <v/>
      </c>
      <c r="Q144" s="15">
        <f t="shared" ref="Q144:Q207" si="48">IF(M144&lt;&gt;M143,P144,Q143)</f>
        <v>1107.8499999999999</v>
      </c>
      <c r="R144" s="15" t="str">
        <f t="shared" ref="R144:R207" si="49">IF(OR(N144="Enter Trade",N144="Exit Trade"),C144,"")</f>
        <v/>
      </c>
      <c r="S144" s="15">
        <f t="shared" ref="S144:S207" si="50">IF(M144&lt;&gt;M143,R144,S143)</f>
        <v>1358.75</v>
      </c>
      <c r="T144" s="18" t="str">
        <f t="shared" ref="T144:T207" si="51">IF(OR(N144="Enter Trade",N144="Exit Trade"),J144,"")</f>
        <v/>
      </c>
      <c r="U144" s="18">
        <f t="shared" ref="U144:U207" si="52">IF(M144&lt;&gt;M143,T144,U143)</f>
        <v>-4.5130426934002972E-5</v>
      </c>
      <c r="V144" s="18" t="str">
        <f t="shared" ref="V144:V207" si="53">IF(OR(N144="Enter Trade",N144="Exit Trade"),K144,"")</f>
        <v/>
      </c>
      <c r="W144" s="18">
        <f t="shared" ref="W144:W207" si="54">IF(M144&lt;&gt;M143,V144,W143)</f>
        <v>6.0716004590722636E-3</v>
      </c>
      <c r="X144" s="18" t="str">
        <f t="shared" si="33"/>
        <v/>
      </c>
      <c r="Y144" s="18" t="str">
        <f t="shared" si="34"/>
        <v/>
      </c>
      <c r="Z144" s="18" t="str">
        <f t="shared" si="35"/>
        <v/>
      </c>
      <c r="AA144" s="18" t="str">
        <f t="shared" si="36"/>
        <v/>
      </c>
    </row>
    <row r="145" spans="1:27">
      <c r="A145" s="11">
        <v>42214</v>
      </c>
      <c r="B145" s="12">
        <v>1108.3499999999999</v>
      </c>
      <c r="C145" s="12">
        <v>1312.05</v>
      </c>
      <c r="D145" s="9">
        <f t="shared" si="44"/>
        <v>-7.327345996660789E-2</v>
      </c>
      <c r="E145" s="9">
        <f t="shared" si="37"/>
        <v>-8.2220038760328226E-2</v>
      </c>
      <c r="F145" s="9">
        <f t="shared" si="38"/>
        <v>5.7073320638919324E-3</v>
      </c>
      <c r="G145" s="9">
        <f t="shared" si="39"/>
        <v>-6.9378541616571379E-2</v>
      </c>
      <c r="H145" s="9">
        <f t="shared" si="40"/>
        <v>-9.5061535904085073E-2</v>
      </c>
      <c r="I145" s="9">
        <f t="shared" si="41"/>
        <v>1.5675588337187978</v>
      </c>
      <c r="J145" s="3">
        <f t="shared" si="42"/>
        <v>-1.3531799729372211E-4</v>
      </c>
      <c r="K145" s="3">
        <f t="shared" si="42"/>
        <v>5.8647654093835194E-3</v>
      </c>
      <c r="L145" s="15" t="str">
        <f t="shared" si="43"/>
        <v>Enter Trade</v>
      </c>
      <c r="M145" s="12">
        <v>-1.204557768481274</v>
      </c>
      <c r="N145" s="15" t="str">
        <f t="shared" si="45"/>
        <v/>
      </c>
      <c r="O145" s="15" t="str">
        <f t="shared" si="46"/>
        <v>Enter Trade</v>
      </c>
      <c r="P145" s="15" t="str">
        <f t="shared" si="47"/>
        <v/>
      </c>
      <c r="Q145" s="15">
        <f t="shared" si="48"/>
        <v>1107.8499999999999</v>
      </c>
      <c r="R145" s="15" t="str">
        <f t="shared" si="49"/>
        <v/>
      </c>
      <c r="S145" s="15">
        <f t="shared" si="50"/>
        <v>1358.75</v>
      </c>
      <c r="T145" s="18" t="str">
        <f t="shared" si="51"/>
        <v/>
      </c>
      <c r="U145" s="18">
        <f t="shared" si="52"/>
        <v>-4.5130426934002972E-5</v>
      </c>
      <c r="V145" s="18" t="str">
        <f t="shared" si="53"/>
        <v/>
      </c>
      <c r="W145" s="18">
        <f t="shared" si="54"/>
        <v>6.0716004590722636E-3</v>
      </c>
      <c r="X145" s="18" t="str">
        <f t="shared" si="33"/>
        <v/>
      </c>
      <c r="Y145" s="18" t="str">
        <f t="shared" si="34"/>
        <v/>
      </c>
      <c r="Z145" s="18" t="str">
        <f t="shared" si="35"/>
        <v/>
      </c>
      <c r="AA145" s="18" t="str">
        <f t="shared" si="36"/>
        <v/>
      </c>
    </row>
    <row r="146" spans="1:27">
      <c r="A146" s="11">
        <v>42215</v>
      </c>
      <c r="B146" s="12">
        <v>1110.55</v>
      </c>
      <c r="C146" s="12">
        <v>1335.8</v>
      </c>
      <c r="D146" s="9">
        <f t="shared" si="44"/>
        <v>-8.0203322678027614E-2</v>
      </c>
      <c r="E146" s="9">
        <f t="shared" si="37"/>
        <v>-8.2375537156222936E-2</v>
      </c>
      <c r="F146" s="9">
        <f t="shared" si="38"/>
        <v>5.581164764866222E-3</v>
      </c>
      <c r="G146" s="9">
        <f t="shared" si="39"/>
        <v>-6.9817916435273936E-2</v>
      </c>
      <c r="H146" s="9">
        <f t="shared" si="40"/>
        <v>-9.4933157877171936E-2</v>
      </c>
      <c r="I146" s="9">
        <f t="shared" si="41"/>
        <v>0.38920450653411043</v>
      </c>
      <c r="J146" s="3">
        <f t="shared" si="42"/>
        <v>1.9849325574051932E-3</v>
      </c>
      <c r="K146" s="3">
        <f t="shared" si="42"/>
        <v>1.8101444304713998E-2</v>
      </c>
      <c r="L146" s="15" t="str">
        <f t="shared" si="43"/>
        <v>Exit Trade</v>
      </c>
      <c r="M146" s="12">
        <v>0.38920450653411043</v>
      </c>
      <c r="N146" s="15" t="str">
        <f t="shared" si="45"/>
        <v>Exit Trade</v>
      </c>
      <c r="O146" s="15" t="str">
        <f t="shared" si="46"/>
        <v>Exit Trade</v>
      </c>
      <c r="P146" s="15">
        <f t="shared" si="47"/>
        <v>1110.55</v>
      </c>
      <c r="Q146" s="15">
        <f t="shared" si="48"/>
        <v>1110.55</v>
      </c>
      <c r="R146" s="15">
        <f t="shared" si="49"/>
        <v>1335.8</v>
      </c>
      <c r="S146" s="15">
        <f t="shared" si="50"/>
        <v>1335.8</v>
      </c>
      <c r="T146" s="18">
        <f t="shared" si="51"/>
        <v>1.9849325574051932E-3</v>
      </c>
      <c r="U146" s="18">
        <f t="shared" si="52"/>
        <v>1.9849325574051932E-3</v>
      </c>
      <c r="V146" s="18">
        <f t="shared" si="53"/>
        <v>1.8101444304713998E-2</v>
      </c>
      <c r="W146" s="18">
        <f t="shared" si="54"/>
        <v>1.8101444304713998E-2</v>
      </c>
      <c r="X146" s="18">
        <f t="shared" si="33"/>
        <v>2.4371530441846811E-3</v>
      </c>
      <c r="Y146" s="18">
        <f t="shared" si="34"/>
        <v>1.6890524379024829E-2</v>
      </c>
      <c r="Z146" s="18">
        <f t="shared" si="35"/>
        <v>1.9327677423209511E-2</v>
      </c>
      <c r="AA146" s="18">
        <f t="shared" si="36"/>
        <v>9.6638387116047553E-3</v>
      </c>
    </row>
    <row r="147" spans="1:27">
      <c r="A147" s="11">
        <v>42216</v>
      </c>
      <c r="B147" s="12">
        <v>1111.6500000000001</v>
      </c>
      <c r="C147" s="12">
        <v>1340.4</v>
      </c>
      <c r="D147" s="9">
        <f t="shared" si="44"/>
        <v>-8.1266346840786055E-2</v>
      </c>
      <c r="E147" s="9">
        <f t="shared" si="37"/>
        <v>-8.244211414134027E-2</v>
      </c>
      <c r="F147" s="9">
        <f t="shared" si="38"/>
        <v>5.5546798868520257E-3</v>
      </c>
      <c r="G147" s="9">
        <f t="shared" si="39"/>
        <v>-6.9944084395923214E-2</v>
      </c>
      <c r="H147" s="9">
        <f t="shared" si="40"/>
        <v>-9.4940143886757325E-2</v>
      </c>
      <c r="I147" s="9">
        <f t="shared" si="41"/>
        <v>0.21167147783570134</v>
      </c>
      <c r="J147" s="3">
        <f t="shared" si="42"/>
        <v>9.9050020260243706E-4</v>
      </c>
      <c r="K147" s="3">
        <f t="shared" si="42"/>
        <v>3.4436292858213329E-3</v>
      </c>
      <c r="L147" s="15" t="str">
        <f t="shared" si="43"/>
        <v>Exit Trade</v>
      </c>
      <c r="M147" s="12">
        <v>0.38920450653411043</v>
      </c>
      <c r="N147" s="15" t="str">
        <f t="shared" si="45"/>
        <v/>
      </c>
      <c r="O147" s="15" t="str">
        <f t="shared" si="46"/>
        <v>Exit Trade</v>
      </c>
      <c r="P147" s="15" t="str">
        <f t="shared" si="47"/>
        <v/>
      </c>
      <c r="Q147" s="15">
        <f t="shared" si="48"/>
        <v>1110.55</v>
      </c>
      <c r="R147" s="15" t="str">
        <f t="shared" si="49"/>
        <v/>
      </c>
      <c r="S147" s="15">
        <f t="shared" si="50"/>
        <v>1335.8</v>
      </c>
      <c r="T147" s="18" t="str">
        <f t="shared" si="51"/>
        <v/>
      </c>
      <c r="U147" s="18">
        <f t="shared" si="52"/>
        <v>1.9849325574051932E-3</v>
      </c>
      <c r="V147" s="18" t="str">
        <f t="shared" si="53"/>
        <v/>
      </c>
      <c r="W147" s="18">
        <f t="shared" si="54"/>
        <v>1.8101444304713998E-2</v>
      </c>
      <c r="X147" s="18" t="str">
        <f t="shared" si="33"/>
        <v/>
      </c>
      <c r="Y147" s="18" t="str">
        <f t="shared" si="34"/>
        <v/>
      </c>
      <c r="Z147" s="18" t="str">
        <f t="shared" si="35"/>
        <v/>
      </c>
      <c r="AA147" s="18" t="str">
        <f t="shared" si="36"/>
        <v/>
      </c>
    </row>
    <row r="148" spans="1:27">
      <c r="A148" s="11">
        <v>42219</v>
      </c>
      <c r="B148" s="12">
        <v>1095.4000000000001</v>
      </c>
      <c r="C148" s="12">
        <v>1324.35</v>
      </c>
      <c r="D148" s="9">
        <f t="shared" si="44"/>
        <v>-8.2430039282188172E-2</v>
      </c>
      <c r="E148" s="9">
        <f t="shared" si="37"/>
        <v>-8.2378963945715977E-2</v>
      </c>
      <c r="F148" s="9">
        <f t="shared" si="38"/>
        <v>5.5432983819754629E-3</v>
      </c>
      <c r="G148" s="9">
        <f t="shared" si="39"/>
        <v>-6.9906542586271186E-2</v>
      </c>
      <c r="H148" s="9">
        <f t="shared" si="40"/>
        <v>-9.4851385305160768E-2</v>
      </c>
      <c r="I148" s="9">
        <f t="shared" si="41"/>
        <v>-9.2138890878165711E-3</v>
      </c>
      <c r="J148" s="3">
        <f t="shared" si="42"/>
        <v>-1.4617910313497953E-2</v>
      </c>
      <c r="K148" s="3">
        <f t="shared" si="42"/>
        <v>-1.1974037600716339E-2</v>
      </c>
      <c r="L148" s="15" t="str">
        <f t="shared" si="43"/>
        <v>Exit Trade</v>
      </c>
      <c r="M148" s="12">
        <v>0.38920450653411043</v>
      </c>
      <c r="N148" s="15" t="str">
        <f t="shared" si="45"/>
        <v/>
      </c>
      <c r="O148" s="15" t="str">
        <f t="shared" si="46"/>
        <v>Exit Trade</v>
      </c>
      <c r="P148" s="15" t="str">
        <f t="shared" si="47"/>
        <v/>
      </c>
      <c r="Q148" s="15">
        <f t="shared" si="48"/>
        <v>1110.55</v>
      </c>
      <c r="R148" s="15" t="str">
        <f t="shared" si="49"/>
        <v/>
      </c>
      <c r="S148" s="15">
        <f t="shared" si="50"/>
        <v>1335.8</v>
      </c>
      <c r="T148" s="18" t="str">
        <f t="shared" si="51"/>
        <v/>
      </c>
      <c r="U148" s="18">
        <f t="shared" si="52"/>
        <v>1.9849325574051932E-3</v>
      </c>
      <c r="V148" s="18" t="str">
        <f t="shared" si="53"/>
        <v/>
      </c>
      <c r="W148" s="18">
        <f t="shared" si="54"/>
        <v>1.8101444304713998E-2</v>
      </c>
      <c r="X148" s="18" t="str">
        <f t="shared" si="33"/>
        <v/>
      </c>
      <c r="Y148" s="18" t="str">
        <f t="shared" si="34"/>
        <v/>
      </c>
      <c r="Z148" s="18" t="str">
        <f t="shared" si="35"/>
        <v/>
      </c>
      <c r="AA148" s="18" t="str">
        <f t="shared" si="36"/>
        <v/>
      </c>
    </row>
    <row r="149" spans="1:27">
      <c r="A149" s="11">
        <v>42220</v>
      </c>
      <c r="B149" s="12">
        <v>1086.45</v>
      </c>
      <c r="C149" s="12">
        <v>1302.45</v>
      </c>
      <c r="D149" s="9">
        <f t="shared" si="44"/>
        <v>-7.8751315821963416E-2</v>
      </c>
      <c r="E149" s="9">
        <f t="shared" si="37"/>
        <v>-8.2106884597170901E-2</v>
      </c>
      <c r="F149" s="9">
        <f t="shared" si="38"/>
        <v>5.5132810495892616E-3</v>
      </c>
      <c r="G149" s="9">
        <f t="shared" si="39"/>
        <v>-6.9702002235595056E-2</v>
      </c>
      <c r="H149" s="9">
        <f t="shared" si="40"/>
        <v>-9.4511766958746746E-2</v>
      </c>
      <c r="I149" s="9">
        <f t="shared" si="41"/>
        <v>0.60863372373470315</v>
      </c>
      <c r="J149" s="3">
        <f t="shared" si="42"/>
        <v>-8.1705313127625016E-3</v>
      </c>
      <c r="K149" s="3">
        <f t="shared" si="42"/>
        <v>-1.6536414089930809E-2</v>
      </c>
      <c r="L149" s="15" t="str">
        <f t="shared" si="43"/>
        <v/>
      </c>
      <c r="M149" s="12">
        <v>0.38920450653411043</v>
      </c>
      <c r="N149" s="15" t="str">
        <f t="shared" si="45"/>
        <v/>
      </c>
      <c r="O149" s="15" t="str">
        <f t="shared" si="46"/>
        <v>Exit Trade</v>
      </c>
      <c r="P149" s="15" t="str">
        <f t="shared" si="47"/>
        <v/>
      </c>
      <c r="Q149" s="15">
        <f t="shared" si="48"/>
        <v>1110.55</v>
      </c>
      <c r="R149" s="15" t="str">
        <f t="shared" si="49"/>
        <v/>
      </c>
      <c r="S149" s="15">
        <f t="shared" si="50"/>
        <v>1335.8</v>
      </c>
      <c r="T149" s="18" t="str">
        <f t="shared" si="51"/>
        <v/>
      </c>
      <c r="U149" s="18">
        <f t="shared" si="52"/>
        <v>1.9849325574051932E-3</v>
      </c>
      <c r="V149" s="18" t="str">
        <f t="shared" si="53"/>
        <v/>
      </c>
      <c r="W149" s="18">
        <f t="shared" si="54"/>
        <v>1.8101444304713998E-2</v>
      </c>
      <c r="X149" s="18" t="str">
        <f t="shared" si="33"/>
        <v/>
      </c>
      <c r="Y149" s="18" t="str">
        <f t="shared" si="34"/>
        <v/>
      </c>
      <c r="Z149" s="18" t="str">
        <f t="shared" si="35"/>
        <v/>
      </c>
      <c r="AA149" s="18" t="str">
        <f t="shared" si="36"/>
        <v/>
      </c>
    </row>
    <row r="150" spans="1:27">
      <c r="A150" s="11">
        <v>42221</v>
      </c>
      <c r="B150" s="12">
        <v>1092.2</v>
      </c>
      <c r="C150" s="12">
        <v>1302.45</v>
      </c>
      <c r="D150" s="9">
        <f t="shared" si="44"/>
        <v>-7.6458887878835813E-2</v>
      </c>
      <c r="E150" s="9">
        <f t="shared" si="37"/>
        <v>-8.1686095480991025E-2</v>
      </c>
      <c r="F150" s="9">
        <f t="shared" si="38"/>
        <v>5.4438185957006438E-3</v>
      </c>
      <c r="G150" s="9">
        <f t="shared" si="39"/>
        <v>-6.9437503640664575E-2</v>
      </c>
      <c r="H150" s="9">
        <f t="shared" si="40"/>
        <v>-9.3934687321317475E-2</v>
      </c>
      <c r="I150" s="9">
        <f t="shared" si="41"/>
        <v>0.96020973334480619</v>
      </c>
      <c r="J150" s="3">
        <f t="shared" si="42"/>
        <v>5.2924662892908092E-3</v>
      </c>
      <c r="K150" s="3">
        <f t="shared" si="42"/>
        <v>0</v>
      </c>
      <c r="L150" s="15" t="str">
        <f t="shared" si="43"/>
        <v/>
      </c>
      <c r="M150" s="12">
        <v>0.38920450653411043</v>
      </c>
      <c r="N150" s="15" t="str">
        <f t="shared" si="45"/>
        <v/>
      </c>
      <c r="O150" s="15" t="str">
        <f t="shared" si="46"/>
        <v>Exit Trade</v>
      </c>
      <c r="P150" s="15" t="str">
        <f t="shared" si="47"/>
        <v/>
      </c>
      <c r="Q150" s="15">
        <f t="shared" si="48"/>
        <v>1110.55</v>
      </c>
      <c r="R150" s="15" t="str">
        <f t="shared" si="49"/>
        <v/>
      </c>
      <c r="S150" s="15">
        <f t="shared" si="50"/>
        <v>1335.8</v>
      </c>
      <c r="T150" s="18" t="str">
        <f t="shared" si="51"/>
        <v/>
      </c>
      <c r="U150" s="18">
        <f t="shared" si="52"/>
        <v>1.9849325574051932E-3</v>
      </c>
      <c r="V150" s="18" t="str">
        <f t="shared" si="53"/>
        <v/>
      </c>
      <c r="W150" s="18">
        <f t="shared" si="54"/>
        <v>1.8101444304713998E-2</v>
      </c>
      <c r="X150" s="18" t="str">
        <f t="shared" si="33"/>
        <v/>
      </c>
      <c r="Y150" s="18" t="str">
        <f t="shared" si="34"/>
        <v/>
      </c>
      <c r="Z150" s="18" t="str">
        <f t="shared" si="35"/>
        <v/>
      </c>
      <c r="AA150" s="18" t="str">
        <f t="shared" si="36"/>
        <v/>
      </c>
    </row>
    <row r="151" spans="1:27">
      <c r="A151" s="11">
        <v>42222</v>
      </c>
      <c r="B151" s="12">
        <v>1095.95</v>
      </c>
      <c r="C151" s="12">
        <v>1303.8499999999999</v>
      </c>
      <c r="D151" s="9">
        <f t="shared" si="44"/>
        <v>-7.5436890343102914E-2</v>
      </c>
      <c r="E151" s="9">
        <f t="shared" si="37"/>
        <v>-8.1215982840461026E-2</v>
      </c>
      <c r="F151" s="9">
        <f t="shared" si="38"/>
        <v>5.3503271048829116E-3</v>
      </c>
      <c r="G151" s="9">
        <f t="shared" si="39"/>
        <v>-6.9177746854474476E-2</v>
      </c>
      <c r="H151" s="9">
        <f t="shared" si="40"/>
        <v>-9.3254218826447577E-2</v>
      </c>
      <c r="I151" s="9">
        <f t="shared" si="41"/>
        <v>1.0801381642785717</v>
      </c>
      <c r="J151" s="3">
        <f t="shared" si="42"/>
        <v>3.4334370994323384E-3</v>
      </c>
      <c r="K151" s="3">
        <f t="shared" si="42"/>
        <v>1.0748973089177039E-3</v>
      </c>
      <c r="L151" s="15" t="str">
        <f t="shared" si="43"/>
        <v>Enter Trade</v>
      </c>
      <c r="M151" s="12">
        <v>1.0801381642785717</v>
      </c>
      <c r="N151" s="15" t="str">
        <f t="shared" si="45"/>
        <v>Enter Trade</v>
      </c>
      <c r="O151" s="15" t="str">
        <f t="shared" si="46"/>
        <v>Enter Trade</v>
      </c>
      <c r="P151" s="15">
        <f t="shared" si="47"/>
        <v>1095.95</v>
      </c>
      <c r="Q151" s="15">
        <f t="shared" si="48"/>
        <v>1095.95</v>
      </c>
      <c r="R151" s="15">
        <f t="shared" si="49"/>
        <v>1303.8499999999999</v>
      </c>
      <c r="S151" s="15">
        <f t="shared" si="50"/>
        <v>1303.8499999999999</v>
      </c>
      <c r="T151" s="18">
        <f t="shared" si="51"/>
        <v>3.4334370994323384E-3</v>
      </c>
      <c r="U151" s="18">
        <f t="shared" si="52"/>
        <v>3.4334370994323384E-3</v>
      </c>
      <c r="V151" s="18">
        <f t="shared" si="53"/>
        <v>1.0748973089177039E-3</v>
      </c>
      <c r="W151" s="18">
        <f t="shared" si="54"/>
        <v>1.0748973089177039E-3</v>
      </c>
      <c r="X151" s="18" t="str">
        <f t="shared" si="33"/>
        <v/>
      </c>
      <c r="Y151" s="18" t="str">
        <f t="shared" si="34"/>
        <v/>
      </c>
      <c r="Z151" s="18" t="str">
        <f t="shared" si="35"/>
        <v/>
      </c>
      <c r="AA151" s="18" t="str">
        <f t="shared" si="36"/>
        <v/>
      </c>
    </row>
    <row r="152" spans="1:27">
      <c r="A152" s="11">
        <v>42223</v>
      </c>
      <c r="B152" s="12">
        <v>1092.6500000000001</v>
      </c>
      <c r="C152" s="12">
        <v>1298.45</v>
      </c>
      <c r="D152" s="9">
        <f t="shared" si="44"/>
        <v>-7.4944160631413015E-2</v>
      </c>
      <c r="E152" s="9">
        <f t="shared" si="37"/>
        <v>-8.0934344680547679E-2</v>
      </c>
      <c r="F152" s="9">
        <f t="shared" si="38"/>
        <v>5.4531529074303715E-3</v>
      </c>
      <c r="G152" s="9">
        <f t="shared" si="39"/>
        <v>-6.8664750638829347E-2</v>
      </c>
      <c r="H152" s="9">
        <f t="shared" si="40"/>
        <v>-9.3203938722266011E-2</v>
      </c>
      <c r="I152" s="9">
        <f t="shared" si="41"/>
        <v>1.0984808515038234</v>
      </c>
      <c r="J152" s="3">
        <f t="shared" si="42"/>
        <v>-3.0110862721839083E-3</v>
      </c>
      <c r="K152" s="3">
        <f t="shared" si="42"/>
        <v>-4.1415807033016562E-3</v>
      </c>
      <c r="L152" s="15" t="str">
        <f t="shared" si="43"/>
        <v>Enter Trade</v>
      </c>
      <c r="M152" s="12">
        <v>1.0801381642785717</v>
      </c>
      <c r="N152" s="15" t="str">
        <f t="shared" si="45"/>
        <v/>
      </c>
      <c r="O152" s="15" t="str">
        <f t="shared" si="46"/>
        <v>Enter Trade</v>
      </c>
      <c r="P152" s="15" t="str">
        <f t="shared" si="47"/>
        <v/>
      </c>
      <c r="Q152" s="15">
        <f t="shared" si="48"/>
        <v>1095.95</v>
      </c>
      <c r="R152" s="15" t="str">
        <f t="shared" si="49"/>
        <v/>
      </c>
      <c r="S152" s="15">
        <f t="shared" si="50"/>
        <v>1303.8499999999999</v>
      </c>
      <c r="T152" s="18" t="str">
        <f t="shared" si="51"/>
        <v/>
      </c>
      <c r="U152" s="18">
        <f t="shared" si="52"/>
        <v>3.4334370994323384E-3</v>
      </c>
      <c r="V152" s="18" t="str">
        <f t="shared" si="53"/>
        <v/>
      </c>
      <c r="W152" s="18">
        <f t="shared" si="54"/>
        <v>1.0748973089177039E-3</v>
      </c>
      <c r="X152" s="18" t="str">
        <f t="shared" si="33"/>
        <v/>
      </c>
      <c r="Y152" s="18" t="str">
        <f t="shared" si="34"/>
        <v/>
      </c>
      <c r="Z152" s="18" t="str">
        <f t="shared" si="35"/>
        <v/>
      </c>
      <c r="AA152" s="18" t="str">
        <f t="shared" si="36"/>
        <v/>
      </c>
    </row>
    <row r="153" spans="1:27">
      <c r="A153" s="11">
        <v>42226</v>
      </c>
      <c r="B153" s="12">
        <v>1094.6500000000001</v>
      </c>
      <c r="C153" s="12">
        <v>1305.5</v>
      </c>
      <c r="D153" s="9">
        <f t="shared" si="44"/>
        <v>-7.6501594760517197E-2</v>
      </c>
      <c r="E153" s="9">
        <f t="shared" si="37"/>
        <v>-8.0646367052381374E-2</v>
      </c>
      <c r="F153" s="9">
        <f t="shared" si="38"/>
        <v>5.4514643856571838E-3</v>
      </c>
      <c r="G153" s="9">
        <f t="shared" si="39"/>
        <v>-6.838057218465271E-2</v>
      </c>
      <c r="H153" s="9">
        <f t="shared" si="40"/>
        <v>-9.2912161920110037E-2</v>
      </c>
      <c r="I153" s="9">
        <f t="shared" si="41"/>
        <v>0.76030438771077413</v>
      </c>
      <c r="J153" s="3">
        <f t="shared" si="42"/>
        <v>1.8304123003706583E-3</v>
      </c>
      <c r="K153" s="3">
        <f t="shared" si="42"/>
        <v>5.4295506180445565E-3</v>
      </c>
      <c r="L153" s="15" t="str">
        <f t="shared" si="43"/>
        <v/>
      </c>
      <c r="M153" s="12">
        <v>1.0801381642785717</v>
      </c>
      <c r="N153" s="15" t="str">
        <f t="shared" si="45"/>
        <v/>
      </c>
      <c r="O153" s="15" t="str">
        <f t="shared" si="46"/>
        <v>Enter Trade</v>
      </c>
      <c r="P153" s="15" t="str">
        <f t="shared" si="47"/>
        <v/>
      </c>
      <c r="Q153" s="15">
        <f t="shared" si="48"/>
        <v>1095.95</v>
      </c>
      <c r="R153" s="15" t="str">
        <f t="shared" si="49"/>
        <v/>
      </c>
      <c r="S153" s="15">
        <f t="shared" si="50"/>
        <v>1303.8499999999999</v>
      </c>
      <c r="T153" s="18" t="str">
        <f t="shared" si="51"/>
        <v/>
      </c>
      <c r="U153" s="18">
        <f t="shared" si="52"/>
        <v>3.4334370994323384E-3</v>
      </c>
      <c r="V153" s="18" t="str">
        <f t="shared" si="53"/>
        <v/>
      </c>
      <c r="W153" s="18">
        <f t="shared" si="54"/>
        <v>1.0748973089177039E-3</v>
      </c>
      <c r="X153" s="18" t="str">
        <f t="shared" ref="X153:X216" si="55">IF(AND(O152="Enter Trade",O153="Exit Trade",U152&gt;W152),1-Q153/Q152,IF(AND(O152="Enter Trade",O153="Exit Trade",U152&lt;W152),Q153/Q152-1,""))</f>
        <v/>
      </c>
      <c r="Y153" s="18" t="str">
        <f t="shared" ref="Y153:Y216" si="56">IF(AND(O152="Enter Trade",O153="Exit Trade",U152&gt;W152),S153/S152-1,IF(AND(O152="Enter Trade",O153="Exit Trade",U152&lt;W152),1-S153/S152,""))</f>
        <v/>
      </c>
      <c r="Z153" s="18" t="str">
        <f t="shared" ref="Z153:Z216" si="57">IF(AND(X153&lt;&gt;"",Y153&lt;&gt;""),(X153+Y153),"")</f>
        <v/>
      </c>
      <c r="AA153" s="18" t="str">
        <f t="shared" ref="AA153:AA216" si="58">IF(AND(X153&lt;&gt;"",Y153&lt;&gt;""),(X153+Y153)/2,"")</f>
        <v/>
      </c>
    </row>
    <row r="154" spans="1:27">
      <c r="A154" s="11">
        <v>42227</v>
      </c>
      <c r="B154" s="12">
        <v>1094.7</v>
      </c>
      <c r="C154" s="12">
        <v>1290.6500000000001</v>
      </c>
      <c r="D154" s="9">
        <f t="shared" si="44"/>
        <v>-7.1513367654619506E-2</v>
      </c>
      <c r="E154" s="9">
        <f t="shared" si="37"/>
        <v>-8.0212469196198705E-2</v>
      </c>
      <c r="F154" s="9">
        <f t="shared" si="38"/>
        <v>5.6462198245864305E-3</v>
      </c>
      <c r="G154" s="9">
        <f t="shared" si="39"/>
        <v>-6.7508474590879233E-2</v>
      </c>
      <c r="H154" s="9">
        <f t="shared" si="40"/>
        <v>-9.2916463801518176E-2</v>
      </c>
      <c r="I154" s="9">
        <f t="shared" si="41"/>
        <v>1.5406948032202028</v>
      </c>
      <c r="J154" s="3">
        <f t="shared" si="42"/>
        <v>4.5676700315127687E-5</v>
      </c>
      <c r="K154" s="3">
        <f t="shared" si="42"/>
        <v>-1.1374952125622298E-2</v>
      </c>
      <c r="L154" s="15" t="str">
        <f t="shared" si="43"/>
        <v>Enter Trade</v>
      </c>
      <c r="M154" s="12">
        <v>1.0801381642785717</v>
      </c>
      <c r="N154" s="15" t="str">
        <f t="shared" si="45"/>
        <v/>
      </c>
      <c r="O154" s="15" t="str">
        <f t="shared" si="46"/>
        <v>Enter Trade</v>
      </c>
      <c r="P154" s="15" t="str">
        <f t="shared" si="47"/>
        <v/>
      </c>
      <c r="Q154" s="15">
        <f t="shared" si="48"/>
        <v>1095.95</v>
      </c>
      <c r="R154" s="15" t="str">
        <f t="shared" si="49"/>
        <v/>
      </c>
      <c r="S154" s="15">
        <f t="shared" si="50"/>
        <v>1303.8499999999999</v>
      </c>
      <c r="T154" s="18" t="str">
        <f t="shared" si="51"/>
        <v/>
      </c>
      <c r="U154" s="18">
        <f t="shared" si="52"/>
        <v>3.4334370994323384E-3</v>
      </c>
      <c r="V154" s="18" t="str">
        <f t="shared" si="53"/>
        <v/>
      </c>
      <c r="W154" s="18">
        <f t="shared" si="54"/>
        <v>1.0748973089177039E-3</v>
      </c>
      <c r="X154" s="18" t="str">
        <f t="shared" si="55"/>
        <v/>
      </c>
      <c r="Y154" s="18" t="str">
        <f t="shared" si="56"/>
        <v/>
      </c>
      <c r="Z154" s="18" t="str">
        <f t="shared" si="57"/>
        <v/>
      </c>
      <c r="AA154" s="18" t="str">
        <f t="shared" si="58"/>
        <v/>
      </c>
    </row>
    <row r="155" spans="1:27">
      <c r="A155" s="11">
        <v>42228</v>
      </c>
      <c r="B155" s="12">
        <v>1070.45</v>
      </c>
      <c r="C155" s="12">
        <v>1261.95</v>
      </c>
      <c r="D155" s="9">
        <f t="shared" si="44"/>
        <v>-7.1475761470425919E-2</v>
      </c>
      <c r="E155" s="9">
        <f t="shared" si="37"/>
        <v>-7.9889621489005219E-2</v>
      </c>
      <c r="F155" s="9">
        <f t="shared" si="38"/>
        <v>5.8628497757074339E-3</v>
      </c>
      <c r="G155" s="9">
        <f t="shared" si="39"/>
        <v>-6.6698209493663493E-2</v>
      </c>
      <c r="H155" s="9">
        <f t="shared" si="40"/>
        <v>-9.3081033484346945E-2</v>
      </c>
      <c r="I155" s="9">
        <f t="shared" si="41"/>
        <v>1.4351143796045929</v>
      </c>
      <c r="J155" s="3">
        <f t="shared" si="42"/>
        <v>-2.2152187814012972E-2</v>
      </c>
      <c r="K155" s="3">
        <f t="shared" si="42"/>
        <v>-2.2236857397435434E-2</v>
      </c>
      <c r="L155" s="15" t="str">
        <f t="shared" si="43"/>
        <v>Enter Trade</v>
      </c>
      <c r="M155" s="12">
        <v>1.0801381642785717</v>
      </c>
      <c r="N155" s="15" t="str">
        <f t="shared" si="45"/>
        <v/>
      </c>
      <c r="O155" s="15" t="str">
        <f t="shared" si="46"/>
        <v>Enter Trade</v>
      </c>
      <c r="P155" s="15" t="str">
        <f t="shared" si="47"/>
        <v/>
      </c>
      <c r="Q155" s="15">
        <f t="shared" si="48"/>
        <v>1095.95</v>
      </c>
      <c r="R155" s="15" t="str">
        <f t="shared" si="49"/>
        <v/>
      </c>
      <c r="S155" s="15">
        <f t="shared" si="50"/>
        <v>1303.8499999999999</v>
      </c>
      <c r="T155" s="18" t="str">
        <f t="shared" si="51"/>
        <v/>
      </c>
      <c r="U155" s="18">
        <f t="shared" si="52"/>
        <v>3.4334370994323384E-3</v>
      </c>
      <c r="V155" s="18" t="str">
        <f t="shared" si="53"/>
        <v/>
      </c>
      <c r="W155" s="18">
        <f t="shared" si="54"/>
        <v>1.0748973089177039E-3</v>
      </c>
      <c r="X155" s="18" t="str">
        <f t="shared" si="55"/>
        <v/>
      </c>
      <c r="Y155" s="18" t="str">
        <f t="shared" si="56"/>
        <v/>
      </c>
      <c r="Z155" s="18" t="str">
        <f t="shared" si="57"/>
        <v/>
      </c>
      <c r="AA155" s="18" t="str">
        <f t="shared" si="58"/>
        <v/>
      </c>
    </row>
    <row r="156" spans="1:27">
      <c r="A156" s="11">
        <v>42229</v>
      </c>
      <c r="B156" s="12">
        <v>1077.55</v>
      </c>
      <c r="C156" s="12">
        <v>1256.95</v>
      </c>
      <c r="D156" s="9">
        <f t="shared" si="44"/>
        <v>-6.6880571061924549E-2</v>
      </c>
      <c r="E156" s="9">
        <f t="shared" si="37"/>
        <v>-7.9305541868287963E-2</v>
      </c>
      <c r="F156" s="9">
        <f t="shared" si="38"/>
        <v>6.2572658966492259E-3</v>
      </c>
      <c r="G156" s="9">
        <f t="shared" si="39"/>
        <v>-6.522669360082721E-2</v>
      </c>
      <c r="H156" s="9">
        <f t="shared" si="40"/>
        <v>-9.3384390135748716E-2</v>
      </c>
      <c r="I156" s="9">
        <f t="shared" si="41"/>
        <v>1.9856868817125068</v>
      </c>
      <c r="J156" s="3">
        <f t="shared" si="42"/>
        <v>6.632724555093567E-3</v>
      </c>
      <c r="K156" s="3">
        <f t="shared" si="42"/>
        <v>-3.9621221126035101E-3</v>
      </c>
      <c r="L156" s="15" t="str">
        <f t="shared" si="43"/>
        <v>Enter Trade</v>
      </c>
      <c r="M156" s="12">
        <v>1.0801381642785717</v>
      </c>
      <c r="N156" s="15" t="str">
        <f t="shared" si="45"/>
        <v/>
      </c>
      <c r="O156" s="15" t="str">
        <f t="shared" si="46"/>
        <v>Enter Trade</v>
      </c>
      <c r="P156" s="15" t="str">
        <f t="shared" si="47"/>
        <v/>
      </c>
      <c r="Q156" s="15">
        <f t="shared" si="48"/>
        <v>1095.95</v>
      </c>
      <c r="R156" s="15" t="str">
        <f t="shared" si="49"/>
        <v/>
      </c>
      <c r="S156" s="15">
        <f t="shared" si="50"/>
        <v>1303.8499999999999</v>
      </c>
      <c r="T156" s="18" t="str">
        <f t="shared" si="51"/>
        <v/>
      </c>
      <c r="U156" s="18">
        <f t="shared" si="52"/>
        <v>3.4334370994323384E-3</v>
      </c>
      <c r="V156" s="18" t="str">
        <f t="shared" si="53"/>
        <v/>
      </c>
      <c r="W156" s="18">
        <f t="shared" si="54"/>
        <v>1.0748973089177039E-3</v>
      </c>
      <c r="X156" s="18" t="str">
        <f t="shared" si="55"/>
        <v/>
      </c>
      <c r="Y156" s="18" t="str">
        <f t="shared" si="56"/>
        <v/>
      </c>
      <c r="Z156" s="18" t="str">
        <f t="shared" si="57"/>
        <v/>
      </c>
      <c r="AA156" s="18" t="str">
        <f t="shared" si="58"/>
        <v/>
      </c>
    </row>
    <row r="157" spans="1:27">
      <c r="A157" s="11">
        <v>42230</v>
      </c>
      <c r="B157" s="12">
        <v>1101.8</v>
      </c>
      <c r="C157" s="12">
        <v>1299.95</v>
      </c>
      <c r="D157" s="9">
        <f t="shared" si="44"/>
        <v>-7.1823880314382915E-2</v>
      </c>
      <c r="E157" s="9">
        <f t="shared" si="37"/>
        <v>-7.8760770306808461E-2</v>
      </c>
      <c r="F157" s="9">
        <f t="shared" si="38"/>
        <v>6.169988473044616E-3</v>
      </c>
      <c r="G157" s="9">
        <f t="shared" si="39"/>
        <v>-6.4878296242458069E-2</v>
      </c>
      <c r="H157" s="9">
        <f t="shared" si="40"/>
        <v>-9.2643244371158853E-2</v>
      </c>
      <c r="I157" s="9">
        <f t="shared" si="41"/>
        <v>1.1242954541538224</v>
      </c>
      <c r="J157" s="3">
        <f t="shared" si="42"/>
        <v>2.2504756159806971E-2</v>
      </c>
      <c r="K157" s="3">
        <f t="shared" si="42"/>
        <v>3.4209793547873818E-2</v>
      </c>
      <c r="L157" s="15" t="str">
        <f t="shared" si="43"/>
        <v>Enter Trade</v>
      </c>
      <c r="M157" s="12">
        <v>1.0801381642785717</v>
      </c>
      <c r="N157" s="15" t="str">
        <f t="shared" si="45"/>
        <v/>
      </c>
      <c r="O157" s="15" t="str">
        <f t="shared" si="46"/>
        <v>Enter Trade</v>
      </c>
      <c r="P157" s="15" t="str">
        <f t="shared" si="47"/>
        <v/>
      </c>
      <c r="Q157" s="15">
        <f t="shared" si="48"/>
        <v>1095.95</v>
      </c>
      <c r="R157" s="15" t="str">
        <f t="shared" si="49"/>
        <v/>
      </c>
      <c r="S157" s="15">
        <f t="shared" si="50"/>
        <v>1303.8499999999999</v>
      </c>
      <c r="T157" s="18" t="str">
        <f t="shared" si="51"/>
        <v/>
      </c>
      <c r="U157" s="18">
        <f t="shared" si="52"/>
        <v>3.4334370994323384E-3</v>
      </c>
      <c r="V157" s="18" t="str">
        <f t="shared" si="53"/>
        <v/>
      </c>
      <c r="W157" s="18">
        <f t="shared" si="54"/>
        <v>1.0748973089177039E-3</v>
      </c>
      <c r="X157" s="18" t="str">
        <f t="shared" si="55"/>
        <v/>
      </c>
      <c r="Y157" s="18" t="str">
        <f t="shared" si="56"/>
        <v/>
      </c>
      <c r="Z157" s="18" t="str">
        <f t="shared" si="57"/>
        <v/>
      </c>
      <c r="AA157" s="18" t="str">
        <f t="shared" si="58"/>
        <v/>
      </c>
    </row>
    <row r="158" spans="1:27">
      <c r="A158" s="11">
        <v>42233</v>
      </c>
      <c r="B158" s="12">
        <v>1091.5</v>
      </c>
      <c r="C158" s="12">
        <v>1279.5999999999999</v>
      </c>
      <c r="D158" s="9">
        <f t="shared" si="44"/>
        <v>-6.905049136691141E-2</v>
      </c>
      <c r="E158" s="9">
        <f t="shared" si="37"/>
        <v>-7.8230631002176795E-2</v>
      </c>
      <c r="F158" s="9">
        <f t="shared" si="38"/>
        <v>6.3013070945991505E-3</v>
      </c>
      <c r="G158" s="9">
        <f t="shared" si="39"/>
        <v>-6.4052690039328702E-2</v>
      </c>
      <c r="H158" s="9">
        <f t="shared" si="40"/>
        <v>-9.2408571965024888E-2</v>
      </c>
      <c r="I158" s="9">
        <f t="shared" si="41"/>
        <v>1.4568627583844758</v>
      </c>
      <c r="J158" s="3">
        <f t="shared" si="42"/>
        <v>-9.3483390815029543E-3</v>
      </c>
      <c r="K158" s="3">
        <f t="shared" si="42"/>
        <v>-1.5654448248009642E-2</v>
      </c>
      <c r="L158" s="15" t="str">
        <f t="shared" si="43"/>
        <v>Enter Trade</v>
      </c>
      <c r="M158" s="12">
        <v>1.0801381642785717</v>
      </c>
      <c r="N158" s="15" t="str">
        <f t="shared" si="45"/>
        <v/>
      </c>
      <c r="O158" s="15" t="str">
        <f t="shared" si="46"/>
        <v>Enter Trade</v>
      </c>
      <c r="P158" s="15" t="str">
        <f t="shared" si="47"/>
        <v/>
      </c>
      <c r="Q158" s="15">
        <f t="shared" si="48"/>
        <v>1095.95</v>
      </c>
      <c r="R158" s="15" t="str">
        <f t="shared" si="49"/>
        <v/>
      </c>
      <c r="S158" s="15">
        <f t="shared" si="50"/>
        <v>1303.8499999999999</v>
      </c>
      <c r="T158" s="18" t="str">
        <f t="shared" si="51"/>
        <v/>
      </c>
      <c r="U158" s="18">
        <f t="shared" si="52"/>
        <v>3.4334370994323384E-3</v>
      </c>
      <c r="V158" s="18" t="str">
        <f t="shared" si="53"/>
        <v/>
      </c>
      <c r="W158" s="18">
        <f t="shared" si="54"/>
        <v>1.0748973089177039E-3</v>
      </c>
      <c r="X158" s="18" t="str">
        <f t="shared" si="55"/>
        <v/>
      </c>
      <c r="Y158" s="18" t="str">
        <f t="shared" si="56"/>
        <v/>
      </c>
      <c r="Z158" s="18" t="str">
        <f t="shared" si="57"/>
        <v/>
      </c>
      <c r="AA158" s="18" t="str">
        <f t="shared" si="58"/>
        <v/>
      </c>
    </row>
    <row r="159" spans="1:27">
      <c r="A159" s="11">
        <v>42234</v>
      </c>
      <c r="B159" s="12">
        <v>1086.3499999999999</v>
      </c>
      <c r="C159" s="12">
        <v>1266.0999999999999</v>
      </c>
      <c r="D159" s="9">
        <f t="shared" si="44"/>
        <v>-6.649824009146979E-2</v>
      </c>
      <c r="E159" s="9">
        <f t="shared" si="37"/>
        <v>-7.7445264508664999E-2</v>
      </c>
      <c r="F159" s="9">
        <f t="shared" si="38"/>
        <v>6.2442160061826563E-3</v>
      </c>
      <c r="G159" s="9">
        <f t="shared" si="39"/>
        <v>-6.3395778494754029E-2</v>
      </c>
      <c r="H159" s="9">
        <f t="shared" si="40"/>
        <v>-9.1494750522575968E-2</v>
      </c>
      <c r="I159" s="9">
        <f t="shared" si="41"/>
        <v>1.753146336762871</v>
      </c>
      <c r="J159" s="3">
        <f t="shared" si="42"/>
        <v>-4.7182775996336152E-3</v>
      </c>
      <c r="K159" s="3">
        <f t="shared" si="42"/>
        <v>-1.0550171928727729E-2</v>
      </c>
      <c r="L159" s="15" t="str">
        <f t="shared" si="43"/>
        <v>Enter Trade</v>
      </c>
      <c r="M159" s="12">
        <v>1.0801381642785717</v>
      </c>
      <c r="N159" s="15" t="str">
        <f t="shared" si="45"/>
        <v/>
      </c>
      <c r="O159" s="15" t="str">
        <f t="shared" si="46"/>
        <v>Enter Trade</v>
      </c>
      <c r="P159" s="15" t="str">
        <f t="shared" si="47"/>
        <v/>
      </c>
      <c r="Q159" s="15">
        <f t="shared" si="48"/>
        <v>1095.95</v>
      </c>
      <c r="R159" s="15" t="str">
        <f t="shared" si="49"/>
        <v/>
      </c>
      <c r="S159" s="15">
        <f t="shared" si="50"/>
        <v>1303.8499999999999</v>
      </c>
      <c r="T159" s="18" t="str">
        <f t="shared" si="51"/>
        <v/>
      </c>
      <c r="U159" s="18">
        <f t="shared" si="52"/>
        <v>3.4334370994323384E-3</v>
      </c>
      <c r="V159" s="18" t="str">
        <f t="shared" si="53"/>
        <v/>
      </c>
      <c r="W159" s="18">
        <f t="shared" si="54"/>
        <v>1.0748973089177039E-3</v>
      </c>
      <c r="X159" s="18" t="str">
        <f t="shared" si="55"/>
        <v/>
      </c>
      <c r="Y159" s="18" t="str">
        <f t="shared" si="56"/>
        <v/>
      </c>
      <c r="Z159" s="18" t="str">
        <f t="shared" si="57"/>
        <v/>
      </c>
      <c r="AA159" s="18" t="str">
        <f t="shared" si="58"/>
        <v/>
      </c>
    </row>
    <row r="160" spans="1:27">
      <c r="A160" s="11">
        <v>42235</v>
      </c>
      <c r="B160" s="12">
        <v>1081.8499999999999</v>
      </c>
      <c r="C160" s="12">
        <v>1256.3</v>
      </c>
      <c r="D160" s="9">
        <f t="shared" si="44"/>
        <v>-6.4926310359519124E-2</v>
      </c>
      <c r="E160" s="9">
        <f t="shared" ref="E160:E223" si="59">AVERAGE(D131:D160)</f>
        <v>-7.6886482136774612E-2</v>
      </c>
      <c r="F160" s="9">
        <f t="shared" ref="F160:F223" si="60">STDEV(D131:D160)</f>
        <v>6.5916821373894676E-3</v>
      </c>
      <c r="G160" s="9">
        <f t="shared" ref="G160:G223" si="61">E160+2.25*F160</f>
        <v>-6.2055197327648311E-2</v>
      </c>
      <c r="H160" s="9">
        <f t="shared" ref="H160:H223" si="62">E160-2.25*F160</f>
        <v>-9.1717766945900919E-2</v>
      </c>
      <c r="I160" s="9">
        <f t="shared" ref="I160:I223" si="63">(D160-E160)/F160</f>
        <v>1.8144339377978753</v>
      </c>
      <c r="J160" s="3">
        <f t="shared" ref="J160:K223" si="64">(B160-B159)/B159</f>
        <v>-4.1423114097666504E-3</v>
      </c>
      <c r="K160" s="3">
        <f t="shared" si="64"/>
        <v>-7.7403048732327265E-3</v>
      </c>
      <c r="L160" s="15" t="str">
        <f t="shared" ref="L160:L223" si="65">IF(ABS(I160)&gt;1,"Enter Trade",IF(ABS(I160)&lt;0.5,"Exit Trade",""))</f>
        <v>Enter Trade</v>
      </c>
      <c r="M160" s="12">
        <v>1.0801381642785717</v>
      </c>
      <c r="N160" s="15" t="str">
        <f t="shared" si="45"/>
        <v/>
      </c>
      <c r="O160" s="15" t="str">
        <f t="shared" si="46"/>
        <v>Enter Trade</v>
      </c>
      <c r="P160" s="15" t="str">
        <f t="shared" si="47"/>
        <v/>
      </c>
      <c r="Q160" s="15">
        <f t="shared" si="48"/>
        <v>1095.95</v>
      </c>
      <c r="R160" s="15" t="str">
        <f t="shared" si="49"/>
        <v/>
      </c>
      <c r="S160" s="15">
        <f t="shared" si="50"/>
        <v>1303.8499999999999</v>
      </c>
      <c r="T160" s="18" t="str">
        <f t="shared" si="51"/>
        <v/>
      </c>
      <c r="U160" s="18">
        <f t="shared" si="52"/>
        <v>3.4334370994323384E-3</v>
      </c>
      <c r="V160" s="18" t="str">
        <f t="shared" si="53"/>
        <v/>
      </c>
      <c r="W160" s="18">
        <f t="shared" si="54"/>
        <v>1.0748973089177039E-3</v>
      </c>
      <c r="X160" s="18" t="str">
        <f t="shared" si="55"/>
        <v/>
      </c>
      <c r="Y160" s="18" t="str">
        <f t="shared" si="56"/>
        <v/>
      </c>
      <c r="Z160" s="18" t="str">
        <f t="shared" si="57"/>
        <v/>
      </c>
      <c r="AA160" s="18" t="str">
        <f t="shared" si="58"/>
        <v/>
      </c>
    </row>
    <row r="161" spans="1:27">
      <c r="A161" s="11">
        <v>42236</v>
      </c>
      <c r="B161" s="12">
        <v>1074.7</v>
      </c>
      <c r="C161" s="12">
        <v>1249.9000000000001</v>
      </c>
      <c r="D161" s="9">
        <f t="shared" si="44"/>
        <v>-6.5588019182689611E-2</v>
      </c>
      <c r="E161" s="9">
        <f t="shared" si="59"/>
        <v>-7.6473415839625233E-2</v>
      </c>
      <c r="F161" s="9">
        <f t="shared" si="60"/>
        <v>6.9017705917533518E-3</v>
      </c>
      <c r="G161" s="9">
        <f t="shared" si="61"/>
        <v>-6.0944432008180192E-2</v>
      </c>
      <c r="H161" s="9">
        <f t="shared" si="62"/>
        <v>-9.2002399671070267E-2</v>
      </c>
      <c r="I161" s="9">
        <f t="shared" si="63"/>
        <v>1.5771889998694169</v>
      </c>
      <c r="J161" s="3">
        <f t="shared" si="64"/>
        <v>-6.6090493136755227E-3</v>
      </c>
      <c r="K161" s="3">
        <f t="shared" si="64"/>
        <v>-5.0943246039957526E-3</v>
      </c>
      <c r="L161" s="15" t="str">
        <f t="shared" si="65"/>
        <v>Enter Trade</v>
      </c>
      <c r="M161" s="12">
        <v>1.0801381642785717</v>
      </c>
      <c r="N161" s="15" t="str">
        <f t="shared" si="45"/>
        <v/>
      </c>
      <c r="O161" s="15" t="str">
        <f t="shared" si="46"/>
        <v>Enter Trade</v>
      </c>
      <c r="P161" s="15" t="str">
        <f t="shared" si="47"/>
        <v/>
      </c>
      <c r="Q161" s="15">
        <f t="shared" si="48"/>
        <v>1095.95</v>
      </c>
      <c r="R161" s="15" t="str">
        <f t="shared" si="49"/>
        <v/>
      </c>
      <c r="S161" s="15">
        <f t="shared" si="50"/>
        <v>1303.8499999999999</v>
      </c>
      <c r="T161" s="18" t="str">
        <f t="shared" si="51"/>
        <v/>
      </c>
      <c r="U161" s="18">
        <f t="shared" si="52"/>
        <v>3.4334370994323384E-3</v>
      </c>
      <c r="V161" s="18" t="str">
        <f t="shared" si="53"/>
        <v/>
      </c>
      <c r="W161" s="18">
        <f t="shared" si="54"/>
        <v>1.0748973089177039E-3</v>
      </c>
      <c r="X161" s="18" t="str">
        <f t="shared" si="55"/>
        <v/>
      </c>
      <c r="Y161" s="18" t="str">
        <f t="shared" si="56"/>
        <v/>
      </c>
      <c r="Z161" s="18" t="str">
        <f t="shared" si="57"/>
        <v/>
      </c>
      <c r="AA161" s="18" t="str">
        <f t="shared" si="58"/>
        <v/>
      </c>
    </row>
    <row r="162" spans="1:27">
      <c r="A162" s="11">
        <v>42237</v>
      </c>
      <c r="B162" s="12">
        <v>1061.3</v>
      </c>
      <c r="C162" s="12">
        <v>1228.3499999999999</v>
      </c>
      <c r="D162" s="9">
        <f t="shared" si="44"/>
        <v>-6.3483965939541531E-2</v>
      </c>
      <c r="E162" s="9">
        <f t="shared" si="59"/>
        <v>-7.623555159489552E-2</v>
      </c>
      <c r="F162" s="9">
        <f t="shared" si="60"/>
        <v>7.2258238574178565E-3</v>
      </c>
      <c r="G162" s="9">
        <f t="shared" si="61"/>
        <v>-5.9977447915705348E-2</v>
      </c>
      <c r="H162" s="9">
        <f t="shared" si="62"/>
        <v>-9.2493655274085693E-2</v>
      </c>
      <c r="I162" s="9">
        <f t="shared" si="63"/>
        <v>1.7647241210098858</v>
      </c>
      <c r="J162" s="3">
        <f t="shared" si="64"/>
        <v>-1.2468595887224427E-2</v>
      </c>
      <c r="K162" s="3">
        <f t="shared" si="64"/>
        <v>-1.7241379310344973E-2</v>
      </c>
      <c r="L162" s="15" t="str">
        <f t="shared" si="65"/>
        <v>Enter Trade</v>
      </c>
      <c r="M162" s="12">
        <v>1.0801381642785717</v>
      </c>
      <c r="N162" s="15" t="str">
        <f t="shared" si="45"/>
        <v/>
      </c>
      <c r="O162" s="15" t="str">
        <f t="shared" si="46"/>
        <v>Enter Trade</v>
      </c>
      <c r="P162" s="15" t="str">
        <f t="shared" si="47"/>
        <v/>
      </c>
      <c r="Q162" s="15">
        <f t="shared" si="48"/>
        <v>1095.95</v>
      </c>
      <c r="R162" s="15" t="str">
        <f t="shared" si="49"/>
        <v/>
      </c>
      <c r="S162" s="15">
        <f t="shared" si="50"/>
        <v>1303.8499999999999</v>
      </c>
      <c r="T162" s="18" t="str">
        <f t="shared" si="51"/>
        <v/>
      </c>
      <c r="U162" s="18">
        <f t="shared" si="52"/>
        <v>3.4334370994323384E-3</v>
      </c>
      <c r="V162" s="18" t="str">
        <f t="shared" si="53"/>
        <v/>
      </c>
      <c r="W162" s="18">
        <f t="shared" si="54"/>
        <v>1.0748973089177039E-3</v>
      </c>
      <c r="X162" s="18" t="str">
        <f t="shared" si="55"/>
        <v/>
      </c>
      <c r="Y162" s="18" t="str">
        <f t="shared" si="56"/>
        <v/>
      </c>
      <c r="Z162" s="18" t="str">
        <f t="shared" si="57"/>
        <v/>
      </c>
      <c r="AA162" s="18" t="str">
        <f t="shared" si="58"/>
        <v/>
      </c>
    </row>
    <row r="163" spans="1:27">
      <c r="A163" s="11">
        <v>42240</v>
      </c>
      <c r="B163" s="12">
        <v>1019.05</v>
      </c>
      <c r="C163" s="12">
        <v>1167.75</v>
      </c>
      <c r="D163" s="9">
        <f t="shared" si="44"/>
        <v>-5.9154382639000753E-2</v>
      </c>
      <c r="E163" s="9">
        <f t="shared" si="59"/>
        <v>-7.5476164852168542E-2</v>
      </c>
      <c r="F163" s="9">
        <f t="shared" si="60"/>
        <v>7.7817973461950163E-3</v>
      </c>
      <c r="G163" s="9">
        <f t="shared" si="61"/>
        <v>-5.7967120823229759E-2</v>
      </c>
      <c r="H163" s="9">
        <f t="shared" si="62"/>
        <v>-9.2985208881107326E-2</v>
      </c>
      <c r="I163" s="9">
        <f t="shared" si="63"/>
        <v>2.0974309002210756</v>
      </c>
      <c r="J163" s="3">
        <f t="shared" si="64"/>
        <v>-3.9809667389051166E-2</v>
      </c>
      <c r="K163" s="3">
        <f t="shared" si="64"/>
        <v>-4.9334473073635296E-2</v>
      </c>
      <c r="L163" s="15" t="str">
        <f t="shared" si="65"/>
        <v>Enter Trade</v>
      </c>
      <c r="M163" s="12">
        <v>1.0801381642785717</v>
      </c>
      <c r="N163" s="15" t="str">
        <f t="shared" si="45"/>
        <v/>
      </c>
      <c r="O163" s="15" t="str">
        <f t="shared" si="46"/>
        <v>Enter Trade</v>
      </c>
      <c r="P163" s="15" t="str">
        <f t="shared" si="47"/>
        <v/>
      </c>
      <c r="Q163" s="15">
        <f t="shared" si="48"/>
        <v>1095.95</v>
      </c>
      <c r="R163" s="15" t="str">
        <f t="shared" si="49"/>
        <v/>
      </c>
      <c r="S163" s="15">
        <f t="shared" si="50"/>
        <v>1303.8499999999999</v>
      </c>
      <c r="T163" s="18" t="str">
        <f t="shared" si="51"/>
        <v/>
      </c>
      <c r="U163" s="18">
        <f t="shared" si="52"/>
        <v>3.4334370994323384E-3</v>
      </c>
      <c r="V163" s="18" t="str">
        <f t="shared" si="53"/>
        <v/>
      </c>
      <c r="W163" s="18">
        <f t="shared" si="54"/>
        <v>1.0748973089177039E-3</v>
      </c>
      <c r="X163" s="18" t="str">
        <f t="shared" si="55"/>
        <v/>
      </c>
      <c r="Y163" s="18" t="str">
        <f t="shared" si="56"/>
        <v/>
      </c>
      <c r="Z163" s="18" t="str">
        <f t="shared" si="57"/>
        <v/>
      </c>
      <c r="AA163" s="18" t="str">
        <f t="shared" si="58"/>
        <v/>
      </c>
    </row>
    <row r="164" spans="1:27">
      <c r="A164" s="11">
        <v>42241</v>
      </c>
      <c r="B164" s="12">
        <v>1018.45</v>
      </c>
      <c r="C164" s="12">
        <v>1145.55</v>
      </c>
      <c r="D164" s="9">
        <f t="shared" si="44"/>
        <v>-5.107433714401164E-2</v>
      </c>
      <c r="E164" s="9">
        <f t="shared" si="59"/>
        <v>-7.4449168893056777E-2</v>
      </c>
      <c r="F164" s="9">
        <f t="shared" si="60"/>
        <v>8.8646511964822605E-3</v>
      </c>
      <c r="G164" s="9">
        <f t="shared" si="61"/>
        <v>-5.4503703700971691E-2</v>
      </c>
      <c r="H164" s="9">
        <f t="shared" si="62"/>
        <v>-9.4394634085141871E-2</v>
      </c>
      <c r="I164" s="9">
        <f t="shared" si="63"/>
        <v>2.6368586006317902</v>
      </c>
      <c r="J164" s="3">
        <f t="shared" si="64"/>
        <v>-5.8878367106609988E-4</v>
      </c>
      <c r="K164" s="3">
        <f t="shared" si="64"/>
        <v>-1.9010918432883789E-2</v>
      </c>
      <c r="L164" s="15" t="str">
        <f t="shared" si="65"/>
        <v>Enter Trade</v>
      </c>
      <c r="M164" s="12">
        <v>1.0801381642785717</v>
      </c>
      <c r="N164" s="15" t="str">
        <f t="shared" si="45"/>
        <v/>
      </c>
      <c r="O164" s="15" t="str">
        <f t="shared" si="46"/>
        <v>Enter Trade</v>
      </c>
      <c r="P164" s="15" t="str">
        <f t="shared" si="47"/>
        <v/>
      </c>
      <c r="Q164" s="15">
        <f t="shared" si="48"/>
        <v>1095.95</v>
      </c>
      <c r="R164" s="15" t="str">
        <f t="shared" si="49"/>
        <v/>
      </c>
      <c r="S164" s="15">
        <f t="shared" si="50"/>
        <v>1303.8499999999999</v>
      </c>
      <c r="T164" s="18" t="str">
        <f t="shared" si="51"/>
        <v/>
      </c>
      <c r="U164" s="18">
        <f t="shared" si="52"/>
        <v>3.4334370994323384E-3</v>
      </c>
      <c r="V164" s="18" t="str">
        <f t="shared" si="53"/>
        <v/>
      </c>
      <c r="W164" s="18">
        <f t="shared" si="54"/>
        <v>1.0748973089177039E-3</v>
      </c>
      <c r="X164" s="18" t="str">
        <f t="shared" si="55"/>
        <v/>
      </c>
      <c r="Y164" s="18" t="str">
        <f t="shared" si="56"/>
        <v/>
      </c>
      <c r="Z164" s="18" t="str">
        <f t="shared" si="57"/>
        <v/>
      </c>
      <c r="AA164" s="18" t="str">
        <f t="shared" si="58"/>
        <v/>
      </c>
    </row>
    <row r="165" spans="1:27">
      <c r="A165" s="11">
        <v>42242</v>
      </c>
      <c r="B165" s="12">
        <v>1013.5</v>
      </c>
      <c r="C165" s="12">
        <v>1102.3499999999999</v>
      </c>
      <c r="D165" s="9">
        <f t="shared" si="44"/>
        <v>-3.6495753406300888E-2</v>
      </c>
      <c r="E165" s="9">
        <f t="shared" si="59"/>
        <v>-7.2763508432330717E-2</v>
      </c>
      <c r="F165" s="9">
        <f t="shared" si="60"/>
        <v>1.0946458864857065E-2</v>
      </c>
      <c r="G165" s="9">
        <f t="shared" si="61"/>
        <v>-4.8133975986402316E-2</v>
      </c>
      <c r="H165" s="9">
        <f t="shared" si="62"/>
        <v>-9.7393040878259118E-2</v>
      </c>
      <c r="I165" s="9">
        <f t="shared" si="63"/>
        <v>3.3131952052974167</v>
      </c>
      <c r="J165" s="3">
        <f t="shared" si="64"/>
        <v>-4.8603269674505822E-3</v>
      </c>
      <c r="K165" s="3">
        <f t="shared" si="64"/>
        <v>-3.7711143119025833E-2</v>
      </c>
      <c r="L165" s="15" t="str">
        <f t="shared" si="65"/>
        <v>Enter Trade</v>
      </c>
      <c r="M165" s="12">
        <v>1.0801381642785717</v>
      </c>
      <c r="N165" s="15" t="str">
        <f t="shared" si="45"/>
        <v/>
      </c>
      <c r="O165" s="15" t="str">
        <f t="shared" si="46"/>
        <v>Enter Trade</v>
      </c>
      <c r="P165" s="15" t="str">
        <f t="shared" si="47"/>
        <v/>
      </c>
      <c r="Q165" s="15">
        <f t="shared" si="48"/>
        <v>1095.95</v>
      </c>
      <c r="R165" s="15" t="str">
        <f t="shared" si="49"/>
        <v/>
      </c>
      <c r="S165" s="15">
        <f t="shared" si="50"/>
        <v>1303.8499999999999</v>
      </c>
      <c r="T165" s="18" t="str">
        <f t="shared" si="51"/>
        <v/>
      </c>
      <c r="U165" s="18">
        <f t="shared" si="52"/>
        <v>3.4334370994323384E-3</v>
      </c>
      <c r="V165" s="18" t="str">
        <f t="shared" si="53"/>
        <v/>
      </c>
      <c r="W165" s="18">
        <f t="shared" si="54"/>
        <v>1.0748973089177039E-3</v>
      </c>
      <c r="X165" s="18" t="str">
        <f t="shared" si="55"/>
        <v/>
      </c>
      <c r="Y165" s="18" t="str">
        <f t="shared" si="56"/>
        <v/>
      </c>
      <c r="Z165" s="18" t="str">
        <f t="shared" si="57"/>
        <v/>
      </c>
      <c r="AA165" s="18" t="str">
        <f t="shared" si="58"/>
        <v/>
      </c>
    </row>
    <row r="166" spans="1:27">
      <c r="A166" s="11">
        <v>42243</v>
      </c>
      <c r="B166" s="12">
        <v>1022.1</v>
      </c>
      <c r="C166" s="12">
        <v>1193.9000000000001</v>
      </c>
      <c r="D166" s="9">
        <f t="shared" si="44"/>
        <v>-6.7474563910378704E-2</v>
      </c>
      <c r="E166" s="9">
        <f t="shared" si="59"/>
        <v>-7.2136490681983689E-2</v>
      </c>
      <c r="F166" s="9">
        <f t="shared" si="60"/>
        <v>1.068074152044377E-2</v>
      </c>
      <c r="G166" s="9">
        <f t="shared" si="61"/>
        <v>-4.8104822260985211E-2</v>
      </c>
      <c r="H166" s="9">
        <f t="shared" si="62"/>
        <v>-9.6168159102982168E-2</v>
      </c>
      <c r="I166" s="9">
        <f t="shared" si="63"/>
        <v>0.43647969222751948</v>
      </c>
      <c r="J166" s="3">
        <f t="shared" si="64"/>
        <v>8.4854464726196576E-3</v>
      </c>
      <c r="K166" s="3">
        <f t="shared" si="64"/>
        <v>8.3049848051889322E-2</v>
      </c>
      <c r="L166" s="15" t="str">
        <f t="shared" si="65"/>
        <v>Exit Trade</v>
      </c>
      <c r="M166" s="12">
        <v>0.43647969222751948</v>
      </c>
      <c r="N166" s="15" t="str">
        <f t="shared" si="45"/>
        <v>Exit Trade</v>
      </c>
      <c r="O166" s="15" t="str">
        <f t="shared" si="46"/>
        <v>Exit Trade</v>
      </c>
      <c r="P166" s="15">
        <f t="shared" si="47"/>
        <v>1022.1</v>
      </c>
      <c r="Q166" s="15">
        <f t="shared" si="48"/>
        <v>1022.1</v>
      </c>
      <c r="R166" s="15">
        <f t="shared" si="49"/>
        <v>1193.9000000000001</v>
      </c>
      <c r="S166" s="15">
        <f t="shared" si="50"/>
        <v>1193.9000000000001</v>
      </c>
      <c r="T166" s="18">
        <f t="shared" si="51"/>
        <v>8.4854464726196576E-3</v>
      </c>
      <c r="U166" s="18">
        <f t="shared" si="52"/>
        <v>8.4854464726196576E-3</v>
      </c>
      <c r="V166" s="18">
        <f t="shared" si="53"/>
        <v>8.3049848051889322E-2</v>
      </c>
      <c r="W166" s="18">
        <f t="shared" si="54"/>
        <v>8.3049848051889322E-2</v>
      </c>
      <c r="X166" s="18">
        <f t="shared" si="55"/>
        <v>6.7384460969934779E-2</v>
      </c>
      <c r="Y166" s="18">
        <f t="shared" si="56"/>
        <v>-8.4327184875560679E-2</v>
      </c>
      <c r="Z166" s="18">
        <f t="shared" si="57"/>
        <v>-1.69427239056259E-2</v>
      </c>
      <c r="AA166" s="18">
        <f t="shared" si="58"/>
        <v>-8.4713619528129502E-3</v>
      </c>
    </row>
    <row r="167" spans="1:27">
      <c r="A167" s="11">
        <v>42244</v>
      </c>
      <c r="B167" s="12">
        <v>1027.95</v>
      </c>
      <c r="C167" s="12">
        <v>1201.9000000000001</v>
      </c>
      <c r="D167" s="9">
        <f t="shared" si="44"/>
        <v>-6.7896344302097428E-2</v>
      </c>
      <c r="E167" s="9">
        <f t="shared" si="59"/>
        <v>-7.1825760661778995E-2</v>
      </c>
      <c r="F167" s="9">
        <f t="shared" si="60"/>
        <v>1.0663387189613061E-2</v>
      </c>
      <c r="G167" s="9">
        <f t="shared" si="61"/>
        <v>-4.7833139485149612E-2</v>
      </c>
      <c r="H167" s="9">
        <f t="shared" si="62"/>
        <v>-9.5818381838408379E-2</v>
      </c>
      <c r="I167" s="9">
        <f t="shared" si="63"/>
        <v>0.36849607819822144</v>
      </c>
      <c r="J167" s="3">
        <f t="shared" si="64"/>
        <v>5.7235104197241194E-3</v>
      </c>
      <c r="K167" s="3">
        <f t="shared" si="64"/>
        <v>6.7007287042465859E-3</v>
      </c>
      <c r="L167" s="15" t="str">
        <f t="shared" si="65"/>
        <v>Exit Trade</v>
      </c>
      <c r="M167" s="12">
        <v>0.43647969222751948</v>
      </c>
      <c r="N167" s="15" t="str">
        <f t="shared" si="45"/>
        <v/>
      </c>
      <c r="O167" s="15" t="str">
        <f t="shared" si="46"/>
        <v>Exit Trade</v>
      </c>
      <c r="P167" s="15" t="str">
        <f t="shared" si="47"/>
        <v/>
      </c>
      <c r="Q167" s="15">
        <f t="shared" si="48"/>
        <v>1022.1</v>
      </c>
      <c r="R167" s="15" t="str">
        <f t="shared" si="49"/>
        <v/>
      </c>
      <c r="S167" s="15">
        <f t="shared" si="50"/>
        <v>1193.9000000000001</v>
      </c>
      <c r="T167" s="18" t="str">
        <f t="shared" si="51"/>
        <v/>
      </c>
      <c r="U167" s="18">
        <f t="shared" si="52"/>
        <v>8.4854464726196576E-3</v>
      </c>
      <c r="V167" s="18" t="str">
        <f t="shared" si="53"/>
        <v/>
      </c>
      <c r="W167" s="18">
        <f t="shared" si="54"/>
        <v>8.3049848051889322E-2</v>
      </c>
      <c r="X167" s="18" t="str">
        <f t="shared" si="55"/>
        <v/>
      </c>
      <c r="Y167" s="18" t="str">
        <f t="shared" si="56"/>
        <v/>
      </c>
      <c r="Z167" s="18" t="str">
        <f t="shared" si="57"/>
        <v/>
      </c>
      <c r="AA167" s="18" t="str">
        <f t="shared" si="58"/>
        <v/>
      </c>
    </row>
    <row r="168" spans="1:27">
      <c r="A168" s="11">
        <v>42247</v>
      </c>
      <c r="B168" s="12">
        <v>1027.45</v>
      </c>
      <c r="C168" s="12">
        <v>1186.1500000000001</v>
      </c>
      <c r="D168" s="9">
        <f t="shared" si="44"/>
        <v>-6.2378916705192904E-2</v>
      </c>
      <c r="E168" s="9">
        <f t="shared" si="59"/>
        <v>-7.151608797798123E-2</v>
      </c>
      <c r="F168" s="9">
        <f t="shared" si="60"/>
        <v>1.0802088505734083E-2</v>
      </c>
      <c r="G168" s="9">
        <f t="shared" si="61"/>
        <v>-4.7211388840079541E-2</v>
      </c>
      <c r="H168" s="9">
        <f t="shared" si="62"/>
        <v>-9.5820787115882919E-2</v>
      </c>
      <c r="I168" s="9">
        <f t="shared" si="63"/>
        <v>0.84587080247843116</v>
      </c>
      <c r="J168" s="3">
        <f t="shared" si="64"/>
        <v>-4.8640498078700322E-4</v>
      </c>
      <c r="K168" s="3">
        <f t="shared" si="64"/>
        <v>-1.3104251601630749E-2</v>
      </c>
      <c r="L168" s="15" t="str">
        <f t="shared" si="65"/>
        <v/>
      </c>
      <c r="M168" s="12">
        <v>0.43647969222751948</v>
      </c>
      <c r="N168" s="15" t="str">
        <f t="shared" si="45"/>
        <v/>
      </c>
      <c r="O168" s="15" t="str">
        <f t="shared" si="46"/>
        <v>Exit Trade</v>
      </c>
      <c r="P168" s="15" t="str">
        <f t="shared" si="47"/>
        <v/>
      </c>
      <c r="Q168" s="15">
        <f t="shared" si="48"/>
        <v>1022.1</v>
      </c>
      <c r="R168" s="15" t="str">
        <f t="shared" si="49"/>
        <v/>
      </c>
      <c r="S168" s="15">
        <f t="shared" si="50"/>
        <v>1193.9000000000001</v>
      </c>
      <c r="T168" s="18" t="str">
        <f t="shared" si="51"/>
        <v/>
      </c>
      <c r="U168" s="18">
        <f t="shared" si="52"/>
        <v>8.4854464726196576E-3</v>
      </c>
      <c r="V168" s="18" t="str">
        <f t="shared" si="53"/>
        <v/>
      </c>
      <c r="W168" s="18">
        <f t="shared" si="54"/>
        <v>8.3049848051889322E-2</v>
      </c>
      <c r="X168" s="18" t="str">
        <f t="shared" si="55"/>
        <v/>
      </c>
      <c r="Y168" s="18" t="str">
        <f t="shared" si="56"/>
        <v/>
      </c>
      <c r="Z168" s="18" t="str">
        <f t="shared" si="57"/>
        <v/>
      </c>
      <c r="AA168" s="18" t="str">
        <f t="shared" si="58"/>
        <v/>
      </c>
    </row>
    <row r="169" spans="1:27">
      <c r="A169" s="11">
        <v>42248</v>
      </c>
      <c r="B169" s="12">
        <v>1000.1</v>
      </c>
      <c r="C169" s="12">
        <v>1157.4000000000001</v>
      </c>
      <c r="D169" s="9">
        <f t="shared" si="44"/>
        <v>-6.3440050750665486E-2</v>
      </c>
      <c r="E169" s="9">
        <f t="shared" si="59"/>
        <v>-7.1058113279077531E-2</v>
      </c>
      <c r="F169" s="9">
        <f t="shared" si="60"/>
        <v>1.0844872684009891E-2</v>
      </c>
      <c r="G169" s="9">
        <f t="shared" si="61"/>
        <v>-4.6657149740055276E-2</v>
      </c>
      <c r="H169" s="9">
        <f t="shared" si="62"/>
        <v>-9.5459076818099786E-2</v>
      </c>
      <c r="I169" s="9">
        <f t="shared" si="63"/>
        <v>0.70245753457709259</v>
      </c>
      <c r="J169" s="3">
        <f t="shared" si="64"/>
        <v>-2.6619300209255944E-2</v>
      </c>
      <c r="K169" s="3">
        <f t="shared" si="64"/>
        <v>-2.4238081187033678E-2</v>
      </c>
      <c r="L169" s="15" t="str">
        <f t="shared" si="65"/>
        <v/>
      </c>
      <c r="M169" s="12">
        <v>0.43647969222751948</v>
      </c>
      <c r="N169" s="15" t="str">
        <f t="shared" si="45"/>
        <v/>
      </c>
      <c r="O169" s="15" t="str">
        <f t="shared" si="46"/>
        <v>Exit Trade</v>
      </c>
      <c r="P169" s="15" t="str">
        <f t="shared" si="47"/>
        <v/>
      </c>
      <c r="Q169" s="15">
        <f t="shared" si="48"/>
        <v>1022.1</v>
      </c>
      <c r="R169" s="15" t="str">
        <f t="shared" si="49"/>
        <v/>
      </c>
      <c r="S169" s="15">
        <f t="shared" si="50"/>
        <v>1193.9000000000001</v>
      </c>
      <c r="T169" s="18" t="str">
        <f t="shared" si="51"/>
        <v/>
      </c>
      <c r="U169" s="18">
        <f t="shared" si="52"/>
        <v>8.4854464726196576E-3</v>
      </c>
      <c r="V169" s="18" t="str">
        <f t="shared" si="53"/>
        <v/>
      </c>
      <c r="W169" s="18">
        <f t="shared" si="54"/>
        <v>8.3049848051889322E-2</v>
      </c>
      <c r="X169" s="18" t="str">
        <f t="shared" si="55"/>
        <v/>
      </c>
      <c r="Y169" s="18" t="str">
        <f t="shared" si="56"/>
        <v/>
      </c>
      <c r="Z169" s="18" t="str">
        <f t="shared" si="57"/>
        <v/>
      </c>
      <c r="AA169" s="18" t="str">
        <f t="shared" si="58"/>
        <v/>
      </c>
    </row>
    <row r="170" spans="1:27">
      <c r="A170" s="11">
        <v>42249</v>
      </c>
      <c r="B170" s="12">
        <v>995.15</v>
      </c>
      <c r="C170" s="12">
        <v>1123.1500000000001</v>
      </c>
      <c r="D170" s="9">
        <f t="shared" si="44"/>
        <v>-5.2549214104663115E-2</v>
      </c>
      <c r="E170" s="9">
        <f t="shared" si="59"/>
        <v>-7.0078977580172383E-2</v>
      </c>
      <c r="F170" s="9">
        <f t="shared" si="60"/>
        <v>1.115176316892165E-2</v>
      </c>
      <c r="G170" s="9">
        <f t="shared" si="61"/>
        <v>-4.4987510450098675E-2</v>
      </c>
      <c r="H170" s="9">
        <f t="shared" si="62"/>
        <v>-9.5170444710246091E-2</v>
      </c>
      <c r="I170" s="9">
        <f t="shared" si="63"/>
        <v>1.5719275248206652</v>
      </c>
      <c r="J170" s="3">
        <f t="shared" si="64"/>
        <v>-4.9495050494950963E-3</v>
      </c>
      <c r="K170" s="3">
        <f t="shared" si="64"/>
        <v>-2.9592189390012093E-2</v>
      </c>
      <c r="L170" s="15" t="str">
        <f t="shared" si="65"/>
        <v>Enter Trade</v>
      </c>
      <c r="M170" s="12">
        <v>1.5719275248206652</v>
      </c>
      <c r="N170" s="15" t="str">
        <f t="shared" si="45"/>
        <v>Enter Trade</v>
      </c>
      <c r="O170" s="15" t="str">
        <f t="shared" si="46"/>
        <v>Enter Trade</v>
      </c>
      <c r="P170" s="15">
        <f t="shared" si="47"/>
        <v>995.15</v>
      </c>
      <c r="Q170" s="15">
        <f t="shared" si="48"/>
        <v>995.15</v>
      </c>
      <c r="R170" s="15">
        <f t="shared" si="49"/>
        <v>1123.1500000000001</v>
      </c>
      <c r="S170" s="15">
        <f t="shared" si="50"/>
        <v>1123.1500000000001</v>
      </c>
      <c r="T170" s="18">
        <f t="shared" si="51"/>
        <v>-4.9495050494950963E-3</v>
      </c>
      <c r="U170" s="18">
        <f t="shared" si="52"/>
        <v>-4.9495050494950963E-3</v>
      </c>
      <c r="V170" s="18">
        <f t="shared" si="53"/>
        <v>-2.9592189390012093E-2</v>
      </c>
      <c r="W170" s="18">
        <f t="shared" si="54"/>
        <v>-2.9592189390012093E-2</v>
      </c>
      <c r="X170" s="18" t="str">
        <f t="shared" si="55"/>
        <v/>
      </c>
      <c r="Y170" s="18" t="str">
        <f t="shared" si="56"/>
        <v/>
      </c>
      <c r="Z170" s="18" t="str">
        <f t="shared" si="57"/>
        <v/>
      </c>
      <c r="AA170" s="18" t="str">
        <f t="shared" si="58"/>
        <v/>
      </c>
    </row>
    <row r="171" spans="1:27">
      <c r="A171" s="11">
        <v>42250</v>
      </c>
      <c r="B171" s="12">
        <v>1010.3</v>
      </c>
      <c r="C171" s="12">
        <v>1172.05</v>
      </c>
      <c r="D171" s="9">
        <f t="shared" si="44"/>
        <v>-6.449578621922146E-2</v>
      </c>
      <c r="E171" s="9">
        <f t="shared" si="59"/>
        <v>-6.9361833624786304E-2</v>
      </c>
      <c r="F171" s="9">
        <f t="shared" si="60"/>
        <v>1.0777427203407462E-2</v>
      </c>
      <c r="G171" s="9">
        <f t="shared" si="61"/>
        <v>-4.5112622417119511E-2</v>
      </c>
      <c r="H171" s="9">
        <f t="shared" si="62"/>
        <v>-9.3611044832453097E-2</v>
      </c>
      <c r="I171" s="9">
        <f t="shared" si="63"/>
        <v>0.45150362082950213</v>
      </c>
      <c r="J171" s="3">
        <f t="shared" si="64"/>
        <v>1.5223835602672941E-2</v>
      </c>
      <c r="K171" s="3">
        <f t="shared" si="64"/>
        <v>4.3538262921248148E-2</v>
      </c>
      <c r="L171" s="15" t="str">
        <f t="shared" si="65"/>
        <v>Exit Trade</v>
      </c>
      <c r="M171" s="12">
        <v>0.45150362082950213</v>
      </c>
      <c r="N171" s="15" t="str">
        <f t="shared" si="45"/>
        <v>Exit Trade</v>
      </c>
      <c r="O171" s="15" t="str">
        <f t="shared" si="46"/>
        <v>Exit Trade</v>
      </c>
      <c r="P171" s="15">
        <f t="shared" si="47"/>
        <v>1010.3</v>
      </c>
      <c r="Q171" s="15">
        <f t="shared" si="48"/>
        <v>1010.3</v>
      </c>
      <c r="R171" s="15">
        <f t="shared" si="49"/>
        <v>1172.05</v>
      </c>
      <c r="S171" s="15">
        <f t="shared" si="50"/>
        <v>1172.05</v>
      </c>
      <c r="T171" s="18">
        <f t="shared" si="51"/>
        <v>1.5223835602672941E-2</v>
      </c>
      <c r="U171" s="18">
        <f t="shared" si="52"/>
        <v>1.5223835602672941E-2</v>
      </c>
      <c r="V171" s="18">
        <f t="shared" si="53"/>
        <v>4.3538262921248148E-2</v>
      </c>
      <c r="W171" s="18">
        <f t="shared" si="54"/>
        <v>4.3538262921248148E-2</v>
      </c>
      <c r="X171" s="18">
        <f t="shared" si="55"/>
        <v>-1.5223835602673041E-2</v>
      </c>
      <c r="Y171" s="18">
        <f t="shared" si="56"/>
        <v>4.3538262921248183E-2</v>
      </c>
      <c r="Z171" s="18">
        <f t="shared" si="57"/>
        <v>2.8314427318575142E-2</v>
      </c>
      <c r="AA171" s="18">
        <f t="shared" si="58"/>
        <v>1.4157213659287571E-2</v>
      </c>
    </row>
    <row r="172" spans="1:27">
      <c r="A172" s="11">
        <v>42251</v>
      </c>
      <c r="B172" s="12">
        <v>996.05</v>
      </c>
      <c r="C172" s="12">
        <v>1141.5999999999999</v>
      </c>
      <c r="D172" s="9">
        <f t="shared" si="44"/>
        <v>-5.9232820298288268E-2</v>
      </c>
      <c r="E172" s="9">
        <f t="shared" si="59"/>
        <v>-6.83809744660165E-2</v>
      </c>
      <c r="F172" s="9">
        <f t="shared" si="60"/>
        <v>1.0288601903889532E-2</v>
      </c>
      <c r="G172" s="9">
        <f t="shared" si="61"/>
        <v>-4.523162018226505E-2</v>
      </c>
      <c r="H172" s="9">
        <f t="shared" si="62"/>
        <v>-9.153032874976795E-2</v>
      </c>
      <c r="I172" s="9">
        <f t="shared" si="63"/>
        <v>0.88915425566906603</v>
      </c>
      <c r="J172" s="3">
        <f t="shared" si="64"/>
        <v>-1.4104721369890133E-2</v>
      </c>
      <c r="K172" s="3">
        <f t="shared" si="64"/>
        <v>-2.5980120302034938E-2</v>
      </c>
      <c r="L172" s="15" t="str">
        <f t="shared" si="65"/>
        <v/>
      </c>
      <c r="M172" s="12">
        <v>0.45150362082950213</v>
      </c>
      <c r="N172" s="15" t="str">
        <f t="shared" si="45"/>
        <v/>
      </c>
      <c r="O172" s="15" t="str">
        <f t="shared" si="46"/>
        <v>Exit Trade</v>
      </c>
      <c r="P172" s="15" t="str">
        <f t="shared" si="47"/>
        <v/>
      </c>
      <c r="Q172" s="15">
        <f t="shared" si="48"/>
        <v>1010.3</v>
      </c>
      <c r="R172" s="15" t="str">
        <f t="shared" si="49"/>
        <v/>
      </c>
      <c r="S172" s="15">
        <f t="shared" si="50"/>
        <v>1172.05</v>
      </c>
      <c r="T172" s="18" t="str">
        <f t="shared" si="51"/>
        <v/>
      </c>
      <c r="U172" s="18">
        <f t="shared" si="52"/>
        <v>1.5223835602672941E-2</v>
      </c>
      <c r="V172" s="18" t="str">
        <f t="shared" si="53"/>
        <v/>
      </c>
      <c r="W172" s="18">
        <f t="shared" si="54"/>
        <v>4.3538262921248148E-2</v>
      </c>
      <c r="X172" s="18" t="str">
        <f t="shared" si="55"/>
        <v/>
      </c>
      <c r="Y172" s="18" t="str">
        <f t="shared" si="56"/>
        <v/>
      </c>
      <c r="Z172" s="18" t="str">
        <f t="shared" si="57"/>
        <v/>
      </c>
      <c r="AA172" s="18" t="str">
        <f t="shared" si="58"/>
        <v/>
      </c>
    </row>
    <row r="173" spans="1:27">
      <c r="A173" s="11">
        <v>42254</v>
      </c>
      <c r="B173" s="12">
        <v>984.45</v>
      </c>
      <c r="C173" s="12">
        <v>1155.05</v>
      </c>
      <c r="D173" s="9">
        <f t="shared" si="44"/>
        <v>-6.9407121135552655E-2</v>
      </c>
      <c r="E173" s="9">
        <f t="shared" si="59"/>
        <v>-6.7826033631457061E-2</v>
      </c>
      <c r="F173" s="9">
        <f t="shared" si="60"/>
        <v>9.736591712042211E-3</v>
      </c>
      <c r="G173" s="9">
        <f t="shared" si="61"/>
        <v>-4.5918702279362088E-2</v>
      </c>
      <c r="H173" s="9">
        <f t="shared" si="62"/>
        <v>-8.9733364983552028E-2</v>
      </c>
      <c r="I173" s="9">
        <f t="shared" si="63"/>
        <v>-0.16238613581178571</v>
      </c>
      <c r="J173" s="3">
        <f t="shared" si="64"/>
        <v>-1.1646001706741538E-2</v>
      </c>
      <c r="K173" s="3">
        <f t="shared" si="64"/>
        <v>1.1781709880868997E-2</v>
      </c>
      <c r="L173" s="15" t="str">
        <f t="shared" si="65"/>
        <v>Exit Trade</v>
      </c>
      <c r="M173" s="12">
        <v>0.45150362082950213</v>
      </c>
      <c r="N173" s="15" t="str">
        <f t="shared" si="45"/>
        <v/>
      </c>
      <c r="O173" s="15" t="str">
        <f t="shared" si="46"/>
        <v>Exit Trade</v>
      </c>
      <c r="P173" s="15" t="str">
        <f t="shared" si="47"/>
        <v/>
      </c>
      <c r="Q173" s="15">
        <f t="shared" si="48"/>
        <v>1010.3</v>
      </c>
      <c r="R173" s="15" t="str">
        <f t="shared" si="49"/>
        <v/>
      </c>
      <c r="S173" s="15">
        <f t="shared" si="50"/>
        <v>1172.05</v>
      </c>
      <c r="T173" s="18" t="str">
        <f t="shared" si="51"/>
        <v/>
      </c>
      <c r="U173" s="18">
        <f t="shared" si="52"/>
        <v>1.5223835602672941E-2</v>
      </c>
      <c r="V173" s="18" t="str">
        <f t="shared" si="53"/>
        <v/>
      </c>
      <c r="W173" s="18">
        <f t="shared" si="54"/>
        <v>4.3538262921248148E-2</v>
      </c>
      <c r="X173" s="18" t="str">
        <f t="shared" si="55"/>
        <v/>
      </c>
      <c r="Y173" s="18" t="str">
        <f t="shared" si="56"/>
        <v/>
      </c>
      <c r="Z173" s="18" t="str">
        <f t="shared" si="57"/>
        <v/>
      </c>
      <c r="AA173" s="18" t="str">
        <f t="shared" si="58"/>
        <v/>
      </c>
    </row>
    <row r="174" spans="1:27">
      <c r="A174" s="11">
        <v>42255</v>
      </c>
      <c r="B174" s="12">
        <v>1004.05</v>
      </c>
      <c r="C174" s="12">
        <v>1171.05</v>
      </c>
      <c r="D174" s="9">
        <f t="shared" si="44"/>
        <v>-6.6820097938651388E-2</v>
      </c>
      <c r="E174" s="9">
        <f t="shared" si="59"/>
        <v>-6.7697533806631696E-2</v>
      </c>
      <c r="F174" s="9">
        <f t="shared" si="60"/>
        <v>9.7231233981082358E-3</v>
      </c>
      <c r="G174" s="9">
        <f t="shared" si="61"/>
        <v>-4.5820506160888161E-2</v>
      </c>
      <c r="H174" s="9">
        <f t="shared" si="62"/>
        <v>-8.9574561452375231E-2</v>
      </c>
      <c r="I174" s="9">
        <f t="shared" si="63"/>
        <v>9.0242181658521936E-2</v>
      </c>
      <c r="J174" s="3">
        <f t="shared" si="64"/>
        <v>1.9909594189648949E-2</v>
      </c>
      <c r="K174" s="3">
        <f t="shared" si="64"/>
        <v>1.3852214189861911E-2</v>
      </c>
      <c r="L174" s="15" t="str">
        <f t="shared" si="65"/>
        <v>Exit Trade</v>
      </c>
      <c r="M174" s="12">
        <v>0.45150362082950213</v>
      </c>
      <c r="N174" s="15" t="str">
        <f t="shared" si="45"/>
        <v/>
      </c>
      <c r="O174" s="15" t="str">
        <f t="shared" si="46"/>
        <v>Exit Trade</v>
      </c>
      <c r="P174" s="15" t="str">
        <f t="shared" si="47"/>
        <v/>
      </c>
      <c r="Q174" s="15">
        <f t="shared" si="48"/>
        <v>1010.3</v>
      </c>
      <c r="R174" s="15" t="str">
        <f t="shared" si="49"/>
        <v/>
      </c>
      <c r="S174" s="15">
        <f t="shared" si="50"/>
        <v>1172.05</v>
      </c>
      <c r="T174" s="18" t="str">
        <f t="shared" si="51"/>
        <v/>
      </c>
      <c r="U174" s="18">
        <f t="shared" si="52"/>
        <v>1.5223835602672941E-2</v>
      </c>
      <c r="V174" s="18" t="str">
        <f t="shared" si="53"/>
        <v/>
      </c>
      <c r="W174" s="18">
        <f t="shared" si="54"/>
        <v>4.3538262921248148E-2</v>
      </c>
      <c r="X174" s="18" t="str">
        <f t="shared" si="55"/>
        <v/>
      </c>
      <c r="Y174" s="18" t="str">
        <f t="shared" si="56"/>
        <v/>
      </c>
      <c r="Z174" s="18" t="str">
        <f t="shared" si="57"/>
        <v/>
      </c>
      <c r="AA174" s="18" t="str">
        <f t="shared" si="58"/>
        <v/>
      </c>
    </row>
    <row r="175" spans="1:27">
      <c r="A175" s="11">
        <v>42256</v>
      </c>
      <c r="B175" s="12">
        <v>1016.3</v>
      </c>
      <c r="C175" s="12">
        <v>1186.6500000000001</v>
      </c>
      <c r="D175" s="9">
        <f t="shared" si="44"/>
        <v>-6.7300717990097361E-2</v>
      </c>
      <c r="E175" s="9">
        <f t="shared" si="59"/>
        <v>-6.7498442407414691E-2</v>
      </c>
      <c r="F175" s="9">
        <f t="shared" si="60"/>
        <v>9.6659946390886039E-3</v>
      </c>
      <c r="G175" s="9">
        <f t="shared" si="61"/>
        <v>-4.5749954469465337E-2</v>
      </c>
      <c r="H175" s="9">
        <f t="shared" si="62"/>
        <v>-8.9246930345364045E-2</v>
      </c>
      <c r="I175" s="9">
        <f t="shared" si="63"/>
        <v>2.045567214756629E-2</v>
      </c>
      <c r="J175" s="3">
        <f t="shared" si="64"/>
        <v>1.2200587620138439E-2</v>
      </c>
      <c r="K175" s="3">
        <f t="shared" si="64"/>
        <v>1.332137825028832E-2</v>
      </c>
      <c r="L175" s="15" t="str">
        <f t="shared" si="65"/>
        <v>Exit Trade</v>
      </c>
      <c r="M175" s="12">
        <v>0.45150362082950213</v>
      </c>
      <c r="N175" s="15" t="str">
        <f t="shared" si="45"/>
        <v/>
      </c>
      <c r="O175" s="15" t="str">
        <f t="shared" si="46"/>
        <v>Exit Trade</v>
      </c>
      <c r="P175" s="15" t="str">
        <f t="shared" si="47"/>
        <v/>
      </c>
      <c r="Q175" s="15">
        <f t="shared" si="48"/>
        <v>1010.3</v>
      </c>
      <c r="R175" s="15" t="str">
        <f t="shared" si="49"/>
        <v/>
      </c>
      <c r="S175" s="15">
        <f t="shared" si="50"/>
        <v>1172.05</v>
      </c>
      <c r="T175" s="18" t="str">
        <f t="shared" si="51"/>
        <v/>
      </c>
      <c r="U175" s="18">
        <f t="shared" si="52"/>
        <v>1.5223835602672941E-2</v>
      </c>
      <c r="V175" s="18" t="str">
        <f t="shared" si="53"/>
        <v/>
      </c>
      <c r="W175" s="18">
        <f t="shared" si="54"/>
        <v>4.3538262921248148E-2</v>
      </c>
      <c r="X175" s="18" t="str">
        <f t="shared" si="55"/>
        <v/>
      </c>
      <c r="Y175" s="18" t="str">
        <f t="shared" si="56"/>
        <v/>
      </c>
      <c r="Z175" s="18" t="str">
        <f t="shared" si="57"/>
        <v/>
      </c>
      <c r="AA175" s="18" t="str">
        <f t="shared" si="58"/>
        <v/>
      </c>
    </row>
    <row r="176" spans="1:27">
      <c r="A176" s="11">
        <v>42257</v>
      </c>
      <c r="B176" s="12">
        <v>1011</v>
      </c>
      <c r="C176" s="12">
        <v>1162.75</v>
      </c>
      <c r="D176" s="9">
        <f t="shared" si="44"/>
        <v>-6.0735192592553021E-2</v>
      </c>
      <c r="E176" s="9">
        <f t="shared" si="59"/>
        <v>-6.6849504737898871E-2</v>
      </c>
      <c r="F176" s="9">
        <f t="shared" si="60"/>
        <v>9.434357754439647E-3</v>
      </c>
      <c r="G176" s="9">
        <f t="shared" si="61"/>
        <v>-4.5622199790409664E-2</v>
      </c>
      <c r="H176" s="9">
        <f t="shared" si="62"/>
        <v>-8.8076809685388086E-2</v>
      </c>
      <c r="I176" s="9">
        <f t="shared" si="63"/>
        <v>0.64808991820016149</v>
      </c>
      <c r="J176" s="3">
        <f t="shared" si="64"/>
        <v>-5.2149955721735265E-3</v>
      </c>
      <c r="K176" s="3">
        <f t="shared" si="64"/>
        <v>-2.0140732313656165E-2</v>
      </c>
      <c r="L176" s="15" t="str">
        <f t="shared" si="65"/>
        <v/>
      </c>
      <c r="M176" s="12">
        <v>0.45150362082950213</v>
      </c>
      <c r="N176" s="15" t="str">
        <f t="shared" si="45"/>
        <v/>
      </c>
      <c r="O176" s="15" t="str">
        <f t="shared" si="46"/>
        <v>Exit Trade</v>
      </c>
      <c r="P176" s="15" t="str">
        <f t="shared" si="47"/>
        <v/>
      </c>
      <c r="Q176" s="15">
        <f t="shared" si="48"/>
        <v>1010.3</v>
      </c>
      <c r="R176" s="15" t="str">
        <f t="shared" si="49"/>
        <v/>
      </c>
      <c r="S176" s="15">
        <f t="shared" si="50"/>
        <v>1172.05</v>
      </c>
      <c r="T176" s="18" t="str">
        <f t="shared" si="51"/>
        <v/>
      </c>
      <c r="U176" s="18">
        <f t="shared" si="52"/>
        <v>1.5223835602672941E-2</v>
      </c>
      <c r="V176" s="18" t="str">
        <f t="shared" si="53"/>
        <v/>
      </c>
      <c r="W176" s="18">
        <f t="shared" si="54"/>
        <v>4.3538262921248148E-2</v>
      </c>
      <c r="X176" s="18" t="str">
        <f t="shared" si="55"/>
        <v/>
      </c>
      <c r="Y176" s="18" t="str">
        <f t="shared" si="56"/>
        <v/>
      </c>
      <c r="Z176" s="18" t="str">
        <f t="shared" si="57"/>
        <v/>
      </c>
      <c r="AA176" s="18" t="str">
        <f t="shared" si="58"/>
        <v/>
      </c>
    </row>
    <row r="177" spans="1:27">
      <c r="A177" s="11">
        <v>42258</v>
      </c>
      <c r="B177" s="12">
        <v>1010.5</v>
      </c>
      <c r="C177" s="12">
        <v>1176.3499999999999</v>
      </c>
      <c r="D177" s="9">
        <f t="shared" si="44"/>
        <v>-6.6000238968430228E-2</v>
      </c>
      <c r="E177" s="9">
        <f t="shared" si="59"/>
        <v>-6.6340634475487006E-2</v>
      </c>
      <c r="F177" s="9">
        <f t="shared" si="60"/>
        <v>9.0331067873770047E-3</v>
      </c>
      <c r="G177" s="9">
        <f t="shared" si="61"/>
        <v>-4.6016144203888748E-2</v>
      </c>
      <c r="H177" s="9">
        <f t="shared" si="62"/>
        <v>-8.6665124747085265E-2</v>
      </c>
      <c r="I177" s="9">
        <f t="shared" si="63"/>
        <v>3.7683104503143085E-2</v>
      </c>
      <c r="J177" s="3">
        <f t="shared" si="64"/>
        <v>-4.9455984174085062E-4</v>
      </c>
      <c r="K177" s="3">
        <f t="shared" si="64"/>
        <v>1.1696409374328023E-2</v>
      </c>
      <c r="L177" s="15" t="str">
        <f t="shared" si="65"/>
        <v>Exit Trade</v>
      </c>
      <c r="M177" s="12">
        <v>0.45150362082950213</v>
      </c>
      <c r="N177" s="15" t="str">
        <f t="shared" si="45"/>
        <v/>
      </c>
      <c r="O177" s="15" t="str">
        <f t="shared" si="46"/>
        <v>Exit Trade</v>
      </c>
      <c r="P177" s="15" t="str">
        <f t="shared" si="47"/>
        <v/>
      </c>
      <c r="Q177" s="15">
        <f t="shared" si="48"/>
        <v>1010.3</v>
      </c>
      <c r="R177" s="15" t="str">
        <f t="shared" si="49"/>
        <v/>
      </c>
      <c r="S177" s="15">
        <f t="shared" si="50"/>
        <v>1172.05</v>
      </c>
      <c r="T177" s="18" t="str">
        <f t="shared" si="51"/>
        <v/>
      </c>
      <c r="U177" s="18">
        <f t="shared" si="52"/>
        <v>1.5223835602672941E-2</v>
      </c>
      <c r="V177" s="18" t="str">
        <f t="shared" si="53"/>
        <v/>
      </c>
      <c r="W177" s="18">
        <f t="shared" si="54"/>
        <v>4.3538262921248148E-2</v>
      </c>
      <c r="X177" s="18" t="str">
        <f t="shared" si="55"/>
        <v/>
      </c>
      <c r="Y177" s="18" t="str">
        <f t="shared" si="56"/>
        <v/>
      </c>
      <c r="Z177" s="18" t="str">
        <f t="shared" si="57"/>
        <v/>
      </c>
      <c r="AA177" s="18" t="str">
        <f t="shared" si="58"/>
        <v/>
      </c>
    </row>
    <row r="178" spans="1:27">
      <c r="A178" s="11">
        <v>42261</v>
      </c>
      <c r="B178" s="12">
        <v>1019.7</v>
      </c>
      <c r="C178" s="12">
        <v>1184.7</v>
      </c>
      <c r="D178" s="9">
        <f t="shared" si="44"/>
        <v>-6.5135969153484505E-2</v>
      </c>
      <c r="E178" s="9">
        <f t="shared" si="59"/>
        <v>-6.5764165471196873E-2</v>
      </c>
      <c r="F178" s="9">
        <f t="shared" si="60"/>
        <v>8.5074537396767382E-3</v>
      </c>
      <c r="G178" s="9">
        <f t="shared" si="61"/>
        <v>-4.6622394556924213E-2</v>
      </c>
      <c r="H178" s="9">
        <f t="shared" si="62"/>
        <v>-8.4905936385469533E-2</v>
      </c>
      <c r="I178" s="9">
        <f t="shared" si="63"/>
        <v>7.3840697455997889E-2</v>
      </c>
      <c r="J178" s="3">
        <f t="shared" si="64"/>
        <v>9.1044037605146413E-3</v>
      </c>
      <c r="K178" s="3">
        <f t="shared" si="64"/>
        <v>7.0982275683258702E-3</v>
      </c>
      <c r="L178" s="15" t="str">
        <f t="shared" si="65"/>
        <v>Exit Trade</v>
      </c>
      <c r="M178" s="12">
        <v>0.45150362082950213</v>
      </c>
      <c r="N178" s="15" t="str">
        <f t="shared" si="45"/>
        <v/>
      </c>
      <c r="O178" s="15" t="str">
        <f t="shared" si="46"/>
        <v>Exit Trade</v>
      </c>
      <c r="P178" s="15" t="str">
        <f t="shared" si="47"/>
        <v/>
      </c>
      <c r="Q178" s="15">
        <f t="shared" si="48"/>
        <v>1010.3</v>
      </c>
      <c r="R178" s="15" t="str">
        <f t="shared" si="49"/>
        <v/>
      </c>
      <c r="S178" s="15">
        <f t="shared" si="50"/>
        <v>1172.05</v>
      </c>
      <c r="T178" s="18" t="str">
        <f t="shared" si="51"/>
        <v/>
      </c>
      <c r="U178" s="18">
        <f t="shared" si="52"/>
        <v>1.5223835602672941E-2</v>
      </c>
      <c r="V178" s="18" t="str">
        <f t="shared" si="53"/>
        <v/>
      </c>
      <c r="W178" s="18">
        <f t="shared" si="54"/>
        <v>4.3538262921248148E-2</v>
      </c>
      <c r="X178" s="18" t="str">
        <f t="shared" si="55"/>
        <v/>
      </c>
      <c r="Y178" s="18" t="str">
        <f t="shared" si="56"/>
        <v/>
      </c>
      <c r="Z178" s="18" t="str">
        <f t="shared" si="57"/>
        <v/>
      </c>
      <c r="AA178" s="18" t="str">
        <f t="shared" si="58"/>
        <v/>
      </c>
    </row>
    <row r="179" spans="1:27">
      <c r="A179" s="11">
        <v>42262</v>
      </c>
      <c r="B179" s="12">
        <v>1013.15</v>
      </c>
      <c r="C179" s="12">
        <v>1179.8499999999999</v>
      </c>
      <c r="D179" s="9">
        <f t="shared" si="44"/>
        <v>-6.6153048105587933E-2</v>
      </c>
      <c r="E179" s="9">
        <f t="shared" si="59"/>
        <v>-6.5344223213984351E-2</v>
      </c>
      <c r="F179" s="9">
        <f t="shared" si="60"/>
        <v>8.1476057734299473E-3</v>
      </c>
      <c r="G179" s="9">
        <f t="shared" si="61"/>
        <v>-4.7012110223766973E-2</v>
      </c>
      <c r="H179" s="9">
        <f t="shared" si="62"/>
        <v>-8.3676336204201729E-2</v>
      </c>
      <c r="I179" s="9">
        <f t="shared" si="63"/>
        <v>-9.9271480984172156E-2</v>
      </c>
      <c r="J179" s="3">
        <f t="shared" si="64"/>
        <v>-6.4234578797686256E-3</v>
      </c>
      <c r="K179" s="3">
        <f t="shared" si="64"/>
        <v>-4.0938634253398637E-3</v>
      </c>
      <c r="L179" s="15" t="str">
        <f t="shared" si="65"/>
        <v>Exit Trade</v>
      </c>
      <c r="M179" s="12">
        <v>0.45150362082950213</v>
      </c>
      <c r="N179" s="15" t="str">
        <f t="shared" si="45"/>
        <v/>
      </c>
      <c r="O179" s="15" t="str">
        <f t="shared" si="46"/>
        <v>Exit Trade</v>
      </c>
      <c r="P179" s="15" t="str">
        <f t="shared" si="47"/>
        <v/>
      </c>
      <c r="Q179" s="15">
        <f t="shared" si="48"/>
        <v>1010.3</v>
      </c>
      <c r="R179" s="15" t="str">
        <f t="shared" si="49"/>
        <v/>
      </c>
      <c r="S179" s="15">
        <f t="shared" si="50"/>
        <v>1172.05</v>
      </c>
      <c r="T179" s="18" t="str">
        <f t="shared" si="51"/>
        <v/>
      </c>
      <c r="U179" s="18">
        <f t="shared" si="52"/>
        <v>1.5223835602672941E-2</v>
      </c>
      <c r="V179" s="18" t="str">
        <f t="shared" si="53"/>
        <v/>
      </c>
      <c r="W179" s="18">
        <f t="shared" si="54"/>
        <v>4.3538262921248148E-2</v>
      </c>
      <c r="X179" s="18" t="str">
        <f t="shared" si="55"/>
        <v/>
      </c>
      <c r="Y179" s="18" t="str">
        <f t="shared" si="56"/>
        <v/>
      </c>
      <c r="Z179" s="18" t="str">
        <f t="shared" si="57"/>
        <v/>
      </c>
      <c r="AA179" s="18" t="str">
        <f t="shared" si="58"/>
        <v/>
      </c>
    </row>
    <row r="180" spans="1:27">
      <c r="A180" s="11">
        <v>42263</v>
      </c>
      <c r="B180" s="12">
        <v>1023.35</v>
      </c>
      <c r="C180" s="12">
        <v>1196.3499999999999</v>
      </c>
      <c r="D180" s="9">
        <f t="shared" si="44"/>
        <v>-6.783406002647635E-2</v>
      </c>
      <c r="E180" s="9">
        <f t="shared" si="59"/>
        <v>-6.5056728952239046E-2</v>
      </c>
      <c r="F180" s="9">
        <f t="shared" si="60"/>
        <v>7.8899867653448915E-3</v>
      </c>
      <c r="G180" s="9">
        <f t="shared" si="61"/>
        <v>-4.7304258730213045E-2</v>
      </c>
      <c r="H180" s="9">
        <f t="shared" si="62"/>
        <v>-8.2809199174265047E-2</v>
      </c>
      <c r="I180" s="9">
        <f t="shared" si="63"/>
        <v>-0.35200706374263485</v>
      </c>
      <c r="J180" s="3">
        <f t="shared" si="64"/>
        <v>1.0067610916448744E-2</v>
      </c>
      <c r="K180" s="3">
        <f t="shared" si="64"/>
        <v>1.3984828579904227E-2</v>
      </c>
      <c r="L180" s="15" t="str">
        <f t="shared" si="65"/>
        <v>Exit Trade</v>
      </c>
      <c r="M180" s="12">
        <v>0.45150362082950213</v>
      </c>
      <c r="N180" s="15" t="str">
        <f t="shared" si="45"/>
        <v/>
      </c>
      <c r="O180" s="15" t="str">
        <f t="shared" si="46"/>
        <v>Exit Trade</v>
      </c>
      <c r="P180" s="15" t="str">
        <f t="shared" si="47"/>
        <v/>
      </c>
      <c r="Q180" s="15">
        <f t="shared" si="48"/>
        <v>1010.3</v>
      </c>
      <c r="R180" s="15" t="str">
        <f t="shared" si="49"/>
        <v/>
      </c>
      <c r="S180" s="15">
        <f t="shared" si="50"/>
        <v>1172.05</v>
      </c>
      <c r="T180" s="18" t="str">
        <f t="shared" si="51"/>
        <v/>
      </c>
      <c r="U180" s="18">
        <f t="shared" si="52"/>
        <v>1.5223835602672941E-2</v>
      </c>
      <c r="V180" s="18" t="str">
        <f t="shared" si="53"/>
        <v/>
      </c>
      <c r="W180" s="18">
        <f t="shared" si="54"/>
        <v>4.3538262921248148E-2</v>
      </c>
      <c r="X180" s="18" t="str">
        <f t="shared" si="55"/>
        <v/>
      </c>
      <c r="Y180" s="18" t="str">
        <f t="shared" si="56"/>
        <v/>
      </c>
      <c r="Z180" s="18" t="str">
        <f t="shared" si="57"/>
        <v/>
      </c>
      <c r="AA180" s="18" t="str">
        <f t="shared" si="58"/>
        <v/>
      </c>
    </row>
    <row r="181" spans="1:27">
      <c r="A181" s="11">
        <v>42265</v>
      </c>
      <c r="B181" s="12">
        <v>1049.75</v>
      </c>
      <c r="C181" s="12">
        <v>1207.05</v>
      </c>
      <c r="D181" s="9">
        <f t="shared" si="44"/>
        <v>-6.0639377072658707E-2</v>
      </c>
      <c r="E181" s="9">
        <f t="shared" si="59"/>
        <v>-6.4563478509890915E-2</v>
      </c>
      <c r="F181" s="9">
        <f t="shared" si="60"/>
        <v>7.6783870673459067E-3</v>
      </c>
      <c r="G181" s="9">
        <f t="shared" si="61"/>
        <v>-4.7287107608362626E-2</v>
      </c>
      <c r="H181" s="9">
        <f t="shared" si="62"/>
        <v>-8.1839849411419197E-2</v>
      </c>
      <c r="I181" s="9">
        <f t="shared" si="63"/>
        <v>0.51105803898846736</v>
      </c>
      <c r="J181" s="3">
        <f t="shared" si="64"/>
        <v>2.579762544583962E-2</v>
      </c>
      <c r="K181" s="3">
        <f t="shared" si="64"/>
        <v>8.9438709407782396E-3</v>
      </c>
      <c r="L181" s="15" t="str">
        <f t="shared" si="65"/>
        <v/>
      </c>
      <c r="M181" s="12">
        <v>0.45150362082950213</v>
      </c>
      <c r="N181" s="15" t="str">
        <f t="shared" si="45"/>
        <v/>
      </c>
      <c r="O181" s="15" t="str">
        <f t="shared" si="46"/>
        <v>Exit Trade</v>
      </c>
      <c r="P181" s="15" t="str">
        <f t="shared" si="47"/>
        <v/>
      </c>
      <c r="Q181" s="15">
        <f t="shared" si="48"/>
        <v>1010.3</v>
      </c>
      <c r="R181" s="15" t="str">
        <f t="shared" si="49"/>
        <v/>
      </c>
      <c r="S181" s="15">
        <f t="shared" si="50"/>
        <v>1172.05</v>
      </c>
      <c r="T181" s="18" t="str">
        <f t="shared" si="51"/>
        <v/>
      </c>
      <c r="U181" s="18">
        <f t="shared" si="52"/>
        <v>1.5223835602672941E-2</v>
      </c>
      <c r="V181" s="18" t="str">
        <f t="shared" si="53"/>
        <v/>
      </c>
      <c r="W181" s="18">
        <f t="shared" si="54"/>
        <v>4.3538262921248148E-2</v>
      </c>
      <c r="X181" s="18" t="str">
        <f t="shared" si="55"/>
        <v/>
      </c>
      <c r="Y181" s="18" t="str">
        <f t="shared" si="56"/>
        <v/>
      </c>
      <c r="Z181" s="18" t="str">
        <f t="shared" si="57"/>
        <v/>
      </c>
      <c r="AA181" s="18" t="str">
        <f t="shared" si="58"/>
        <v/>
      </c>
    </row>
    <row r="182" spans="1:27">
      <c r="A182" s="11">
        <v>42268</v>
      </c>
      <c r="B182" s="12">
        <v>1052.95</v>
      </c>
      <c r="C182" s="12">
        <v>1207.3</v>
      </c>
      <c r="D182" s="9">
        <f t="shared" si="44"/>
        <v>-5.9407451706675295E-2</v>
      </c>
      <c r="E182" s="9">
        <f t="shared" si="59"/>
        <v>-6.4045588212399654E-2</v>
      </c>
      <c r="F182" s="9">
        <f t="shared" si="60"/>
        <v>7.4753640229754696E-3</v>
      </c>
      <c r="G182" s="9">
        <f t="shared" si="61"/>
        <v>-4.7226019160704846E-2</v>
      </c>
      <c r="H182" s="9">
        <f t="shared" si="62"/>
        <v>-8.0865157264094462E-2</v>
      </c>
      <c r="I182" s="9">
        <f t="shared" si="63"/>
        <v>0.62045627363016509</v>
      </c>
      <c r="J182" s="3">
        <f t="shared" si="64"/>
        <v>3.0483448440105222E-3</v>
      </c>
      <c r="K182" s="3">
        <f t="shared" si="64"/>
        <v>2.0711652375626527E-4</v>
      </c>
      <c r="L182" s="15" t="str">
        <f t="shared" si="65"/>
        <v/>
      </c>
      <c r="M182" s="12">
        <v>0.45150362082950213</v>
      </c>
      <c r="N182" s="15" t="str">
        <f t="shared" si="45"/>
        <v/>
      </c>
      <c r="O182" s="15" t="str">
        <f t="shared" si="46"/>
        <v>Exit Trade</v>
      </c>
      <c r="P182" s="15" t="str">
        <f t="shared" si="47"/>
        <v/>
      </c>
      <c r="Q182" s="15">
        <f t="shared" si="48"/>
        <v>1010.3</v>
      </c>
      <c r="R182" s="15" t="str">
        <f t="shared" si="49"/>
        <v/>
      </c>
      <c r="S182" s="15">
        <f t="shared" si="50"/>
        <v>1172.05</v>
      </c>
      <c r="T182" s="18" t="str">
        <f t="shared" si="51"/>
        <v/>
      </c>
      <c r="U182" s="18">
        <f t="shared" si="52"/>
        <v>1.5223835602672941E-2</v>
      </c>
      <c r="V182" s="18" t="str">
        <f t="shared" si="53"/>
        <v/>
      </c>
      <c r="W182" s="18">
        <f t="shared" si="54"/>
        <v>4.3538262921248148E-2</v>
      </c>
      <c r="X182" s="18" t="str">
        <f t="shared" si="55"/>
        <v/>
      </c>
      <c r="Y182" s="18" t="str">
        <f t="shared" si="56"/>
        <v/>
      </c>
      <c r="Z182" s="18" t="str">
        <f t="shared" si="57"/>
        <v/>
      </c>
      <c r="AA182" s="18" t="str">
        <f t="shared" si="58"/>
        <v/>
      </c>
    </row>
    <row r="183" spans="1:27">
      <c r="A183" s="11">
        <v>42269</v>
      </c>
      <c r="B183" s="12">
        <v>1030.6500000000001</v>
      </c>
      <c r="C183" s="12">
        <v>1168.5999999999999</v>
      </c>
      <c r="D183" s="9">
        <f t="shared" si="44"/>
        <v>-5.455467437765902E-2</v>
      </c>
      <c r="E183" s="9">
        <f t="shared" si="59"/>
        <v>-6.3314024199637706E-2</v>
      </c>
      <c r="F183" s="9">
        <f t="shared" si="60"/>
        <v>7.2858405903992209E-3</v>
      </c>
      <c r="G183" s="9">
        <f t="shared" si="61"/>
        <v>-4.692088287123946E-2</v>
      </c>
      <c r="H183" s="9">
        <f t="shared" si="62"/>
        <v>-7.9707165528035945E-2</v>
      </c>
      <c r="I183" s="9">
        <f t="shared" si="63"/>
        <v>1.2022428590492571</v>
      </c>
      <c r="J183" s="3">
        <f t="shared" si="64"/>
        <v>-2.1178593475473625E-2</v>
      </c>
      <c r="K183" s="3">
        <f t="shared" si="64"/>
        <v>-3.2054998757558226E-2</v>
      </c>
      <c r="L183" s="15" t="str">
        <f t="shared" si="65"/>
        <v>Enter Trade</v>
      </c>
      <c r="M183" s="12">
        <v>1.2022428590492571</v>
      </c>
      <c r="N183" s="15" t="str">
        <f t="shared" si="45"/>
        <v>Enter Trade</v>
      </c>
      <c r="O183" s="15" t="str">
        <f t="shared" si="46"/>
        <v>Enter Trade</v>
      </c>
      <c r="P183" s="15">
        <f t="shared" si="47"/>
        <v>1030.6500000000001</v>
      </c>
      <c r="Q183" s="15">
        <f t="shared" si="48"/>
        <v>1030.6500000000001</v>
      </c>
      <c r="R183" s="15">
        <f t="shared" si="49"/>
        <v>1168.5999999999999</v>
      </c>
      <c r="S183" s="15">
        <f t="shared" si="50"/>
        <v>1168.5999999999999</v>
      </c>
      <c r="T183" s="18">
        <f t="shared" si="51"/>
        <v>-2.1178593475473625E-2</v>
      </c>
      <c r="U183" s="18">
        <f t="shared" si="52"/>
        <v>-2.1178593475473625E-2</v>
      </c>
      <c r="V183" s="18">
        <f t="shared" si="53"/>
        <v>-3.2054998757558226E-2</v>
      </c>
      <c r="W183" s="18">
        <f t="shared" si="54"/>
        <v>-3.2054998757558226E-2</v>
      </c>
      <c r="X183" s="18" t="str">
        <f t="shared" si="55"/>
        <v/>
      </c>
      <c r="Y183" s="18" t="str">
        <f t="shared" si="56"/>
        <v/>
      </c>
      <c r="Z183" s="18" t="str">
        <f t="shared" si="57"/>
        <v/>
      </c>
      <c r="AA183" s="18" t="str">
        <f t="shared" si="58"/>
        <v/>
      </c>
    </row>
    <row r="184" spans="1:27">
      <c r="A184" s="11">
        <v>42270</v>
      </c>
      <c r="B184" s="12">
        <v>1049.2</v>
      </c>
      <c r="C184" s="12">
        <v>1165.95</v>
      </c>
      <c r="D184" s="9">
        <f t="shared" si="44"/>
        <v>-4.5821644842852539E-2</v>
      </c>
      <c r="E184" s="9">
        <f t="shared" si="59"/>
        <v>-6.2457633439245493E-2</v>
      </c>
      <c r="F184" s="9">
        <f t="shared" si="60"/>
        <v>7.7818814066481145E-3</v>
      </c>
      <c r="G184" s="9">
        <f t="shared" si="61"/>
        <v>-4.4948400274287231E-2</v>
      </c>
      <c r="H184" s="9">
        <f t="shared" si="62"/>
        <v>-7.9966866604203754E-2</v>
      </c>
      <c r="I184" s="9">
        <f t="shared" si="63"/>
        <v>2.137784904069691</v>
      </c>
      <c r="J184" s="3">
        <f t="shared" si="64"/>
        <v>1.7998350555474656E-2</v>
      </c>
      <c r="K184" s="3">
        <f t="shared" si="64"/>
        <v>-2.2676707170972651E-3</v>
      </c>
      <c r="L184" s="15" t="str">
        <f t="shared" si="65"/>
        <v>Enter Trade</v>
      </c>
      <c r="M184" s="12">
        <v>1.2022428590492571</v>
      </c>
      <c r="N184" s="15" t="str">
        <f t="shared" si="45"/>
        <v/>
      </c>
      <c r="O184" s="15" t="str">
        <f t="shared" si="46"/>
        <v>Enter Trade</v>
      </c>
      <c r="P184" s="15" t="str">
        <f t="shared" si="47"/>
        <v/>
      </c>
      <c r="Q184" s="15">
        <f t="shared" si="48"/>
        <v>1030.6500000000001</v>
      </c>
      <c r="R184" s="15" t="str">
        <f t="shared" si="49"/>
        <v/>
      </c>
      <c r="S184" s="15">
        <f t="shared" si="50"/>
        <v>1168.5999999999999</v>
      </c>
      <c r="T184" s="18" t="str">
        <f t="shared" si="51"/>
        <v/>
      </c>
      <c r="U184" s="18">
        <f t="shared" si="52"/>
        <v>-2.1178593475473625E-2</v>
      </c>
      <c r="V184" s="18" t="str">
        <f t="shared" si="53"/>
        <v/>
      </c>
      <c r="W184" s="18">
        <f t="shared" si="54"/>
        <v>-3.2054998757558226E-2</v>
      </c>
      <c r="X184" s="18" t="str">
        <f t="shared" si="55"/>
        <v/>
      </c>
      <c r="Y184" s="18" t="str">
        <f t="shared" si="56"/>
        <v/>
      </c>
      <c r="Z184" s="18" t="str">
        <f t="shared" si="57"/>
        <v/>
      </c>
      <c r="AA184" s="18" t="str">
        <f t="shared" si="58"/>
        <v/>
      </c>
    </row>
    <row r="185" spans="1:27">
      <c r="A185" s="11">
        <v>42271</v>
      </c>
      <c r="B185" s="12">
        <v>1051.4000000000001</v>
      </c>
      <c r="C185" s="12">
        <v>1181.8499999999999</v>
      </c>
      <c r="D185" s="9">
        <f t="shared" si="44"/>
        <v>-5.0794386852552012E-2</v>
      </c>
      <c r="E185" s="9">
        <f t="shared" si="59"/>
        <v>-6.1768254285316355E-2</v>
      </c>
      <c r="F185" s="9">
        <f t="shared" si="60"/>
        <v>7.8709856715399647E-3</v>
      </c>
      <c r="G185" s="9">
        <f t="shared" si="61"/>
        <v>-4.4058536524351433E-2</v>
      </c>
      <c r="H185" s="9">
        <f t="shared" si="62"/>
        <v>-7.9477972046281278E-2</v>
      </c>
      <c r="I185" s="9">
        <f t="shared" si="63"/>
        <v>1.3942176864130027</v>
      </c>
      <c r="J185" s="3">
        <f t="shared" si="64"/>
        <v>2.0968356843309621E-3</v>
      </c>
      <c r="K185" s="3">
        <f t="shared" si="64"/>
        <v>1.3636948411166742E-2</v>
      </c>
      <c r="L185" s="15" t="str">
        <f t="shared" si="65"/>
        <v>Enter Trade</v>
      </c>
      <c r="M185" s="12">
        <v>1.2022428590492571</v>
      </c>
      <c r="N185" s="15" t="str">
        <f t="shared" si="45"/>
        <v/>
      </c>
      <c r="O185" s="15" t="str">
        <f t="shared" si="46"/>
        <v>Enter Trade</v>
      </c>
      <c r="P185" s="15" t="str">
        <f t="shared" si="47"/>
        <v/>
      </c>
      <c r="Q185" s="15">
        <f t="shared" si="48"/>
        <v>1030.6500000000001</v>
      </c>
      <c r="R185" s="15" t="str">
        <f t="shared" si="49"/>
        <v/>
      </c>
      <c r="S185" s="15">
        <f t="shared" si="50"/>
        <v>1168.5999999999999</v>
      </c>
      <c r="T185" s="18" t="str">
        <f t="shared" si="51"/>
        <v/>
      </c>
      <c r="U185" s="18">
        <f t="shared" si="52"/>
        <v>-2.1178593475473625E-2</v>
      </c>
      <c r="V185" s="18" t="str">
        <f t="shared" si="53"/>
        <v/>
      </c>
      <c r="W185" s="18">
        <f t="shared" si="54"/>
        <v>-3.2054998757558226E-2</v>
      </c>
      <c r="X185" s="18" t="str">
        <f t="shared" si="55"/>
        <v/>
      </c>
      <c r="Y185" s="18" t="str">
        <f t="shared" si="56"/>
        <v/>
      </c>
      <c r="Z185" s="18" t="str">
        <f t="shared" si="57"/>
        <v/>
      </c>
      <c r="AA185" s="18" t="str">
        <f t="shared" si="58"/>
        <v/>
      </c>
    </row>
    <row r="186" spans="1:27">
      <c r="A186" s="11">
        <v>42275</v>
      </c>
      <c r="B186" s="12">
        <v>1046.4000000000001</v>
      </c>
      <c r="C186" s="12">
        <v>1172.1500000000001</v>
      </c>
      <c r="D186" s="9">
        <f t="shared" si="44"/>
        <v>-4.9285460909950438E-2</v>
      </c>
      <c r="E186" s="9">
        <f t="shared" si="59"/>
        <v>-6.1181750613583885E-2</v>
      </c>
      <c r="F186" s="9">
        <f t="shared" si="60"/>
        <v>8.1282495861867907E-3</v>
      </c>
      <c r="G186" s="9">
        <f t="shared" si="61"/>
        <v>-4.2893189044663604E-2</v>
      </c>
      <c r="H186" s="9">
        <f t="shared" si="62"/>
        <v>-7.9470312182504166E-2</v>
      </c>
      <c r="I186" s="9">
        <f t="shared" si="63"/>
        <v>1.4635733779447537</v>
      </c>
      <c r="J186" s="3">
        <f t="shared" si="64"/>
        <v>-4.7555640098915731E-3</v>
      </c>
      <c r="K186" s="3">
        <f t="shared" si="64"/>
        <v>-8.2074713373099968E-3</v>
      </c>
      <c r="L186" s="15" t="str">
        <f t="shared" si="65"/>
        <v>Enter Trade</v>
      </c>
      <c r="M186" s="12">
        <v>1.2022428590492571</v>
      </c>
      <c r="N186" s="15" t="str">
        <f t="shared" si="45"/>
        <v/>
      </c>
      <c r="O186" s="15" t="str">
        <f t="shared" si="46"/>
        <v>Enter Trade</v>
      </c>
      <c r="P186" s="15" t="str">
        <f t="shared" si="47"/>
        <v/>
      </c>
      <c r="Q186" s="15">
        <f t="shared" si="48"/>
        <v>1030.6500000000001</v>
      </c>
      <c r="R186" s="15" t="str">
        <f t="shared" si="49"/>
        <v/>
      </c>
      <c r="S186" s="15">
        <f t="shared" si="50"/>
        <v>1168.5999999999999</v>
      </c>
      <c r="T186" s="18" t="str">
        <f t="shared" si="51"/>
        <v/>
      </c>
      <c r="U186" s="18">
        <f t="shared" si="52"/>
        <v>-2.1178593475473625E-2</v>
      </c>
      <c r="V186" s="18" t="str">
        <f t="shared" si="53"/>
        <v/>
      </c>
      <c r="W186" s="18">
        <f t="shared" si="54"/>
        <v>-3.2054998757558226E-2</v>
      </c>
      <c r="X186" s="18" t="str">
        <f t="shared" si="55"/>
        <v/>
      </c>
      <c r="Y186" s="18" t="str">
        <f t="shared" si="56"/>
        <v/>
      </c>
      <c r="Z186" s="18" t="str">
        <f t="shared" si="57"/>
        <v/>
      </c>
      <c r="AA186" s="18" t="str">
        <f t="shared" si="58"/>
        <v/>
      </c>
    </row>
    <row r="187" spans="1:27">
      <c r="A187" s="11">
        <v>42276</v>
      </c>
      <c r="B187" s="12">
        <v>1064.8</v>
      </c>
      <c r="C187" s="12">
        <v>1216.8</v>
      </c>
      <c r="D187" s="9">
        <f t="shared" si="44"/>
        <v>-5.7951158578323295E-2</v>
      </c>
      <c r="E187" s="9">
        <f t="shared" si="59"/>
        <v>-6.0719326555715228E-2</v>
      </c>
      <c r="F187" s="9">
        <f t="shared" si="60"/>
        <v>7.8931474399956993E-3</v>
      </c>
      <c r="G187" s="9">
        <f t="shared" si="61"/>
        <v>-4.2959744815724905E-2</v>
      </c>
      <c r="H187" s="9">
        <f t="shared" si="62"/>
        <v>-7.8478908295705557E-2</v>
      </c>
      <c r="I187" s="9">
        <f t="shared" si="63"/>
        <v>0.35070521594025128</v>
      </c>
      <c r="J187" s="3">
        <f t="shared" si="64"/>
        <v>1.7584097859327085E-2</v>
      </c>
      <c r="K187" s="3">
        <f t="shared" si="64"/>
        <v>3.8092394318133223E-2</v>
      </c>
      <c r="L187" s="15" t="str">
        <f t="shared" si="65"/>
        <v>Exit Trade</v>
      </c>
      <c r="M187" s="12">
        <v>0.35070521594025128</v>
      </c>
      <c r="N187" s="15" t="str">
        <f t="shared" si="45"/>
        <v>Exit Trade</v>
      </c>
      <c r="O187" s="15" t="str">
        <f t="shared" si="46"/>
        <v>Exit Trade</v>
      </c>
      <c r="P187" s="15">
        <f t="shared" si="47"/>
        <v>1064.8</v>
      </c>
      <c r="Q187" s="15">
        <f t="shared" si="48"/>
        <v>1064.8</v>
      </c>
      <c r="R187" s="15">
        <f t="shared" si="49"/>
        <v>1216.8</v>
      </c>
      <c r="S187" s="15">
        <f t="shared" si="50"/>
        <v>1216.8</v>
      </c>
      <c r="T187" s="18">
        <f t="shared" si="51"/>
        <v>1.7584097859327085E-2</v>
      </c>
      <c r="U187" s="18">
        <f t="shared" si="52"/>
        <v>1.7584097859327085E-2</v>
      </c>
      <c r="V187" s="18">
        <f t="shared" si="53"/>
        <v>3.8092394318133223E-2</v>
      </c>
      <c r="W187" s="18">
        <f t="shared" si="54"/>
        <v>3.8092394318133223E-2</v>
      </c>
      <c r="X187" s="18">
        <f t="shared" si="55"/>
        <v>-3.3134429728811865E-2</v>
      </c>
      <c r="Y187" s="18">
        <f t="shared" si="56"/>
        <v>4.1245935307205217E-2</v>
      </c>
      <c r="Z187" s="18">
        <f t="shared" si="57"/>
        <v>8.1115055783933521E-3</v>
      </c>
      <c r="AA187" s="18">
        <f t="shared" si="58"/>
        <v>4.055752789196676E-3</v>
      </c>
    </row>
    <row r="188" spans="1:27">
      <c r="A188" s="11">
        <v>42277</v>
      </c>
      <c r="B188" s="12">
        <v>1068.8</v>
      </c>
      <c r="C188" s="12">
        <v>1212.75</v>
      </c>
      <c r="D188" s="9">
        <f t="shared" si="44"/>
        <v>-5.487483816663076E-2</v>
      </c>
      <c r="E188" s="9">
        <f t="shared" si="59"/>
        <v>-6.024680478237255E-2</v>
      </c>
      <c r="F188" s="9">
        <f t="shared" si="60"/>
        <v>7.8009790530688058E-3</v>
      </c>
      <c r="G188" s="9">
        <f t="shared" si="61"/>
        <v>-4.2694601912967735E-2</v>
      </c>
      <c r="H188" s="9">
        <f t="shared" si="62"/>
        <v>-7.7799007651777358E-2</v>
      </c>
      <c r="I188" s="9">
        <f t="shared" si="63"/>
        <v>0.6886272324534094</v>
      </c>
      <c r="J188" s="3">
        <f t="shared" si="64"/>
        <v>3.7565740045078888E-3</v>
      </c>
      <c r="K188" s="3">
        <f t="shared" si="64"/>
        <v>-3.3284023668638681E-3</v>
      </c>
      <c r="L188" s="15" t="str">
        <f t="shared" si="65"/>
        <v/>
      </c>
      <c r="M188" s="12">
        <v>0.35070521594025128</v>
      </c>
      <c r="N188" s="15" t="str">
        <f t="shared" si="45"/>
        <v/>
      </c>
      <c r="O188" s="15" t="str">
        <f t="shared" si="46"/>
        <v>Exit Trade</v>
      </c>
      <c r="P188" s="15" t="str">
        <f t="shared" si="47"/>
        <v/>
      </c>
      <c r="Q188" s="15">
        <f t="shared" si="48"/>
        <v>1064.8</v>
      </c>
      <c r="R188" s="15" t="str">
        <f t="shared" si="49"/>
        <v/>
      </c>
      <c r="S188" s="15">
        <f t="shared" si="50"/>
        <v>1216.8</v>
      </c>
      <c r="T188" s="18" t="str">
        <f t="shared" si="51"/>
        <v/>
      </c>
      <c r="U188" s="18">
        <f t="shared" si="52"/>
        <v>1.7584097859327085E-2</v>
      </c>
      <c r="V188" s="18" t="str">
        <f t="shared" si="53"/>
        <v/>
      </c>
      <c r="W188" s="18">
        <f t="shared" si="54"/>
        <v>3.8092394318133223E-2</v>
      </c>
      <c r="X188" s="18" t="str">
        <f t="shared" si="55"/>
        <v/>
      </c>
      <c r="Y188" s="18" t="str">
        <f t="shared" si="56"/>
        <v/>
      </c>
      <c r="Z188" s="18" t="str">
        <f t="shared" si="57"/>
        <v/>
      </c>
      <c r="AA188" s="18" t="str">
        <f t="shared" si="58"/>
        <v/>
      </c>
    </row>
    <row r="189" spans="1:27">
      <c r="A189" s="11">
        <v>42278</v>
      </c>
      <c r="B189" s="12">
        <v>1067.6500000000001</v>
      </c>
      <c r="C189" s="12">
        <v>1196.5999999999999</v>
      </c>
      <c r="D189" s="9">
        <f t="shared" si="44"/>
        <v>-4.9520094110286711E-2</v>
      </c>
      <c r="E189" s="9">
        <f t="shared" si="59"/>
        <v>-5.9680866582999779E-2</v>
      </c>
      <c r="F189" s="9">
        <f t="shared" si="60"/>
        <v>7.9463204420394777E-3</v>
      </c>
      <c r="G189" s="9">
        <f t="shared" si="61"/>
        <v>-4.1801645588410957E-2</v>
      </c>
      <c r="H189" s="9">
        <f t="shared" si="62"/>
        <v>-7.7560087577588602E-2</v>
      </c>
      <c r="I189" s="9">
        <f t="shared" si="63"/>
        <v>1.2786764071277796</v>
      </c>
      <c r="J189" s="3">
        <f t="shared" si="64"/>
        <v>-1.0759730538920879E-3</v>
      </c>
      <c r="K189" s="3">
        <f t="shared" si="64"/>
        <v>-1.3316841888270535E-2</v>
      </c>
      <c r="L189" s="15" t="str">
        <f t="shared" si="65"/>
        <v>Enter Trade</v>
      </c>
      <c r="M189" s="12">
        <v>1.2786764071277796</v>
      </c>
      <c r="N189" s="15" t="str">
        <f t="shared" si="45"/>
        <v>Enter Trade</v>
      </c>
      <c r="O189" s="15" t="str">
        <f t="shared" si="46"/>
        <v>Enter Trade</v>
      </c>
      <c r="P189" s="15">
        <f t="shared" si="47"/>
        <v>1067.6500000000001</v>
      </c>
      <c r="Q189" s="15">
        <f t="shared" si="48"/>
        <v>1067.6500000000001</v>
      </c>
      <c r="R189" s="15">
        <f t="shared" si="49"/>
        <v>1196.5999999999999</v>
      </c>
      <c r="S189" s="15">
        <f t="shared" si="50"/>
        <v>1196.5999999999999</v>
      </c>
      <c r="T189" s="18">
        <f t="shared" si="51"/>
        <v>-1.0759730538920879E-3</v>
      </c>
      <c r="U189" s="18">
        <f t="shared" si="52"/>
        <v>-1.0759730538920879E-3</v>
      </c>
      <c r="V189" s="18">
        <f t="shared" si="53"/>
        <v>-1.3316841888270535E-2</v>
      </c>
      <c r="W189" s="18">
        <f t="shared" si="54"/>
        <v>-1.3316841888270535E-2</v>
      </c>
      <c r="X189" s="18" t="str">
        <f t="shared" si="55"/>
        <v/>
      </c>
      <c r="Y189" s="18" t="str">
        <f t="shared" si="56"/>
        <v/>
      </c>
      <c r="Z189" s="18" t="str">
        <f t="shared" si="57"/>
        <v/>
      </c>
      <c r="AA189" s="18" t="str">
        <f t="shared" si="58"/>
        <v/>
      </c>
    </row>
    <row r="190" spans="1:27">
      <c r="A190" s="11">
        <v>42282</v>
      </c>
      <c r="B190" s="12">
        <v>1098.3499999999999</v>
      </c>
      <c r="C190" s="12">
        <v>1256.95</v>
      </c>
      <c r="D190" s="9">
        <f t="shared" si="44"/>
        <v>-5.8577247938368104E-2</v>
      </c>
      <c r="E190" s="9">
        <f t="shared" si="59"/>
        <v>-5.9469231168961412E-2</v>
      </c>
      <c r="F190" s="9">
        <f t="shared" si="60"/>
        <v>7.8861201852402779E-3</v>
      </c>
      <c r="G190" s="9">
        <f t="shared" si="61"/>
        <v>-4.172546075217079E-2</v>
      </c>
      <c r="H190" s="9">
        <f t="shared" si="62"/>
        <v>-7.7213001585752034E-2</v>
      </c>
      <c r="I190" s="9">
        <f t="shared" si="63"/>
        <v>0.11310799349250977</v>
      </c>
      <c r="J190" s="3">
        <f t="shared" si="64"/>
        <v>2.8754741722474421E-2</v>
      </c>
      <c r="K190" s="3">
        <f t="shared" si="64"/>
        <v>5.0434564599699264E-2</v>
      </c>
      <c r="L190" s="15" t="str">
        <f t="shared" si="65"/>
        <v>Exit Trade</v>
      </c>
      <c r="M190" s="12">
        <v>0.11310799349250977</v>
      </c>
      <c r="N190" s="15" t="str">
        <f t="shared" si="45"/>
        <v>Exit Trade</v>
      </c>
      <c r="O190" s="15" t="str">
        <f t="shared" si="46"/>
        <v>Exit Trade</v>
      </c>
      <c r="P190" s="15">
        <f t="shared" si="47"/>
        <v>1098.3499999999999</v>
      </c>
      <c r="Q190" s="15">
        <f t="shared" si="48"/>
        <v>1098.3499999999999</v>
      </c>
      <c r="R190" s="15">
        <f t="shared" si="49"/>
        <v>1256.95</v>
      </c>
      <c r="S190" s="15">
        <f t="shared" si="50"/>
        <v>1256.95</v>
      </c>
      <c r="T190" s="18">
        <f t="shared" si="51"/>
        <v>2.8754741722474421E-2</v>
      </c>
      <c r="U190" s="18">
        <f t="shared" si="52"/>
        <v>2.8754741722474421E-2</v>
      </c>
      <c r="V190" s="18">
        <f t="shared" si="53"/>
        <v>5.0434564599699264E-2</v>
      </c>
      <c r="W190" s="18">
        <f t="shared" si="54"/>
        <v>5.0434564599699264E-2</v>
      </c>
      <c r="X190" s="18">
        <f t="shared" si="55"/>
        <v>-2.8754741722474497E-2</v>
      </c>
      <c r="Y190" s="18">
        <f t="shared" si="56"/>
        <v>5.0434564599699305E-2</v>
      </c>
      <c r="Z190" s="18">
        <f t="shared" si="57"/>
        <v>2.1679822877224808E-2</v>
      </c>
      <c r="AA190" s="18">
        <f t="shared" si="58"/>
        <v>1.0839911438612404E-2</v>
      </c>
    </row>
    <row r="191" spans="1:27">
      <c r="A191" s="11">
        <v>42283</v>
      </c>
      <c r="B191" s="12">
        <v>1085.95</v>
      </c>
      <c r="C191" s="12">
        <v>1265.2</v>
      </c>
      <c r="D191" s="9">
        <f t="shared" si="44"/>
        <v>-6.6349353593056951E-2</v>
      </c>
      <c r="E191" s="9">
        <f t="shared" si="59"/>
        <v>-5.9494608982640328E-2</v>
      </c>
      <c r="F191" s="9">
        <f t="shared" si="60"/>
        <v>7.9076851587255876E-3</v>
      </c>
      <c r="G191" s="9">
        <f t="shared" si="61"/>
        <v>-4.1702317375507753E-2</v>
      </c>
      <c r="H191" s="9">
        <f t="shared" si="62"/>
        <v>-7.7286900589772903E-2</v>
      </c>
      <c r="I191" s="9">
        <f t="shared" si="63"/>
        <v>-0.86684591923249288</v>
      </c>
      <c r="J191" s="3">
        <f t="shared" si="64"/>
        <v>-1.1289661765375212E-2</v>
      </c>
      <c r="K191" s="3">
        <f t="shared" si="64"/>
        <v>6.5635069016269539E-3</v>
      </c>
      <c r="L191" s="15" t="str">
        <f t="shared" si="65"/>
        <v/>
      </c>
      <c r="M191" s="12">
        <v>0.11310799349250977</v>
      </c>
      <c r="N191" s="15" t="str">
        <f t="shared" si="45"/>
        <v/>
      </c>
      <c r="O191" s="15" t="str">
        <f t="shared" si="46"/>
        <v>Exit Trade</v>
      </c>
      <c r="P191" s="15" t="str">
        <f t="shared" si="47"/>
        <v/>
      </c>
      <c r="Q191" s="15">
        <f t="shared" si="48"/>
        <v>1098.3499999999999</v>
      </c>
      <c r="R191" s="15" t="str">
        <f t="shared" si="49"/>
        <v/>
      </c>
      <c r="S191" s="15">
        <f t="shared" si="50"/>
        <v>1256.95</v>
      </c>
      <c r="T191" s="18" t="str">
        <f t="shared" si="51"/>
        <v/>
      </c>
      <c r="U191" s="18">
        <f t="shared" si="52"/>
        <v>2.8754741722474421E-2</v>
      </c>
      <c r="V191" s="18" t="str">
        <f t="shared" si="53"/>
        <v/>
      </c>
      <c r="W191" s="18">
        <f t="shared" si="54"/>
        <v>5.0434564599699264E-2</v>
      </c>
      <c r="X191" s="18" t="str">
        <f t="shared" si="55"/>
        <v/>
      </c>
      <c r="Y191" s="18" t="str">
        <f t="shared" si="56"/>
        <v/>
      </c>
      <c r="Z191" s="18" t="str">
        <f t="shared" si="57"/>
        <v/>
      </c>
      <c r="AA191" s="18" t="str">
        <f t="shared" si="58"/>
        <v/>
      </c>
    </row>
    <row r="192" spans="1:27">
      <c r="A192" s="11">
        <v>42284</v>
      </c>
      <c r="B192" s="12">
        <v>1087.75</v>
      </c>
      <c r="C192" s="12">
        <v>1277.45</v>
      </c>
      <c r="D192" s="9">
        <f t="shared" si="44"/>
        <v>-6.9814818682268256E-2</v>
      </c>
      <c r="E192" s="9">
        <f t="shared" si="59"/>
        <v>-5.9705637407397885E-2</v>
      </c>
      <c r="F192" s="9">
        <f t="shared" si="60"/>
        <v>8.0999549210098651E-3</v>
      </c>
      <c r="G192" s="9">
        <f t="shared" si="61"/>
        <v>-4.1480738835125687E-2</v>
      </c>
      <c r="H192" s="9">
        <f t="shared" si="62"/>
        <v>-7.793053597967009E-2</v>
      </c>
      <c r="I192" s="9">
        <f t="shared" si="63"/>
        <v>-1.248054016775936</v>
      </c>
      <c r="J192" s="3">
        <f t="shared" si="64"/>
        <v>1.6575348772963345E-3</v>
      </c>
      <c r="K192" s="3">
        <f t="shared" si="64"/>
        <v>9.6822636737274731E-3</v>
      </c>
      <c r="L192" s="15" t="str">
        <f t="shared" si="65"/>
        <v>Enter Trade</v>
      </c>
      <c r="M192" s="12">
        <v>-1.248054016775936</v>
      </c>
      <c r="N192" s="15" t="str">
        <f t="shared" si="45"/>
        <v>Enter Trade</v>
      </c>
      <c r="O192" s="15" t="str">
        <f t="shared" si="46"/>
        <v>Enter Trade</v>
      </c>
      <c r="P192" s="15">
        <f t="shared" si="47"/>
        <v>1087.75</v>
      </c>
      <c r="Q192" s="15">
        <f t="shared" si="48"/>
        <v>1087.75</v>
      </c>
      <c r="R192" s="15">
        <f t="shared" si="49"/>
        <v>1277.45</v>
      </c>
      <c r="S192" s="15">
        <f t="shared" si="50"/>
        <v>1277.45</v>
      </c>
      <c r="T192" s="18">
        <f t="shared" si="51"/>
        <v>1.6575348772963345E-3</v>
      </c>
      <c r="U192" s="18">
        <f t="shared" si="52"/>
        <v>1.6575348772963345E-3</v>
      </c>
      <c r="V192" s="18">
        <f t="shared" si="53"/>
        <v>9.6822636737274731E-3</v>
      </c>
      <c r="W192" s="18">
        <f t="shared" si="54"/>
        <v>9.6822636737274731E-3</v>
      </c>
      <c r="X192" s="18" t="str">
        <f t="shared" si="55"/>
        <v/>
      </c>
      <c r="Y192" s="18" t="str">
        <f t="shared" si="56"/>
        <v/>
      </c>
      <c r="Z192" s="18" t="str">
        <f t="shared" si="57"/>
        <v/>
      </c>
      <c r="AA192" s="18" t="str">
        <f t="shared" si="58"/>
        <v/>
      </c>
    </row>
    <row r="193" spans="1:27">
      <c r="A193" s="11">
        <v>42285</v>
      </c>
      <c r="B193" s="12">
        <v>1083.0999999999999</v>
      </c>
      <c r="C193" s="12">
        <v>1278.0999999999999</v>
      </c>
      <c r="D193" s="9">
        <f t="shared" si="44"/>
        <v>-7.1896279012523504E-2</v>
      </c>
      <c r="E193" s="9">
        <f t="shared" si="59"/>
        <v>-6.0130367286515315E-2</v>
      </c>
      <c r="F193" s="9">
        <f t="shared" si="60"/>
        <v>8.3986140456950627E-3</v>
      </c>
      <c r="G193" s="9">
        <f t="shared" si="61"/>
        <v>-4.1233485683701429E-2</v>
      </c>
      <c r="H193" s="9">
        <f t="shared" si="62"/>
        <v>-7.9027248889329202E-2</v>
      </c>
      <c r="I193" s="9">
        <f t="shared" si="63"/>
        <v>-1.4009349235471922</v>
      </c>
      <c r="J193" s="3">
        <f t="shared" si="64"/>
        <v>-4.2748793380832832E-3</v>
      </c>
      <c r="K193" s="3">
        <f t="shared" si="64"/>
        <v>5.0882617714968379E-4</v>
      </c>
      <c r="L193" s="15" t="str">
        <f t="shared" si="65"/>
        <v>Enter Trade</v>
      </c>
      <c r="M193" s="12">
        <v>-1.248054016775936</v>
      </c>
      <c r="N193" s="15" t="str">
        <f t="shared" si="45"/>
        <v/>
      </c>
      <c r="O193" s="15" t="str">
        <f t="shared" si="46"/>
        <v>Enter Trade</v>
      </c>
      <c r="P193" s="15" t="str">
        <f t="shared" si="47"/>
        <v/>
      </c>
      <c r="Q193" s="15">
        <f t="shared" si="48"/>
        <v>1087.75</v>
      </c>
      <c r="R193" s="15" t="str">
        <f t="shared" si="49"/>
        <v/>
      </c>
      <c r="S193" s="15">
        <f t="shared" si="50"/>
        <v>1277.45</v>
      </c>
      <c r="T193" s="18" t="str">
        <f t="shared" si="51"/>
        <v/>
      </c>
      <c r="U193" s="18">
        <f t="shared" si="52"/>
        <v>1.6575348772963345E-3</v>
      </c>
      <c r="V193" s="18" t="str">
        <f t="shared" si="53"/>
        <v/>
      </c>
      <c r="W193" s="18">
        <f t="shared" si="54"/>
        <v>9.6822636737274731E-3</v>
      </c>
      <c r="X193" s="18" t="str">
        <f t="shared" si="55"/>
        <v/>
      </c>
      <c r="Y193" s="18" t="str">
        <f t="shared" si="56"/>
        <v/>
      </c>
      <c r="Z193" s="18" t="str">
        <f t="shared" si="57"/>
        <v/>
      </c>
      <c r="AA193" s="18" t="str">
        <f t="shared" si="58"/>
        <v/>
      </c>
    </row>
    <row r="194" spans="1:27">
      <c r="A194" s="11">
        <v>42286</v>
      </c>
      <c r="B194" s="12">
        <v>1086.1500000000001</v>
      </c>
      <c r="C194" s="12">
        <v>1291.7</v>
      </c>
      <c r="D194" s="9">
        <f t="shared" si="44"/>
        <v>-7.5271853041340986E-2</v>
      </c>
      <c r="E194" s="9">
        <f t="shared" si="59"/>
        <v>-6.0936951149759624E-2</v>
      </c>
      <c r="F194" s="9">
        <f t="shared" si="60"/>
        <v>8.6568697094713664E-3</v>
      </c>
      <c r="G194" s="9">
        <f t="shared" si="61"/>
        <v>-4.145899430344905E-2</v>
      </c>
      <c r="H194" s="9">
        <f t="shared" si="62"/>
        <v>-8.0414907996070206E-2</v>
      </c>
      <c r="I194" s="9">
        <f t="shared" si="63"/>
        <v>-1.6558989996000211</v>
      </c>
      <c r="J194" s="3">
        <f t="shared" si="64"/>
        <v>2.8159911365526562E-3</v>
      </c>
      <c r="K194" s="3">
        <f t="shared" si="64"/>
        <v>1.0640794929974287E-2</v>
      </c>
      <c r="L194" s="15" t="str">
        <f t="shared" si="65"/>
        <v>Enter Trade</v>
      </c>
      <c r="M194" s="12">
        <v>-1.248054016775936</v>
      </c>
      <c r="N194" s="15" t="str">
        <f t="shared" si="45"/>
        <v/>
      </c>
      <c r="O194" s="15" t="str">
        <f t="shared" si="46"/>
        <v>Enter Trade</v>
      </c>
      <c r="P194" s="15" t="str">
        <f t="shared" si="47"/>
        <v/>
      </c>
      <c r="Q194" s="15">
        <f t="shared" si="48"/>
        <v>1087.75</v>
      </c>
      <c r="R194" s="15" t="str">
        <f t="shared" si="49"/>
        <v/>
      </c>
      <c r="S194" s="15">
        <f t="shared" si="50"/>
        <v>1277.45</v>
      </c>
      <c r="T194" s="18" t="str">
        <f t="shared" si="51"/>
        <v/>
      </c>
      <c r="U194" s="18">
        <f t="shared" si="52"/>
        <v>1.6575348772963345E-3</v>
      </c>
      <c r="V194" s="18" t="str">
        <f t="shared" si="53"/>
        <v/>
      </c>
      <c r="W194" s="18">
        <f t="shared" si="54"/>
        <v>9.6822636737274731E-3</v>
      </c>
      <c r="X194" s="18" t="str">
        <f t="shared" si="55"/>
        <v/>
      </c>
      <c r="Y194" s="18" t="str">
        <f t="shared" si="56"/>
        <v/>
      </c>
      <c r="Z194" s="18" t="str">
        <f t="shared" si="57"/>
        <v/>
      </c>
      <c r="AA194" s="18" t="str">
        <f t="shared" si="58"/>
        <v/>
      </c>
    </row>
    <row r="195" spans="1:27">
      <c r="A195" s="11">
        <v>42289</v>
      </c>
      <c r="B195" s="12">
        <v>1080.55</v>
      </c>
      <c r="C195" s="12">
        <v>1270.25</v>
      </c>
      <c r="D195" s="9">
        <f t="shared" ref="D195:D258" si="66">LOG(B195/C195)</f>
        <v>-7.0244335906166508E-2</v>
      </c>
      <c r="E195" s="9">
        <f t="shared" si="59"/>
        <v>-6.206190389975514E-2</v>
      </c>
      <c r="F195" s="9">
        <f t="shared" si="60"/>
        <v>7.4846742379839253E-3</v>
      </c>
      <c r="G195" s="9">
        <f t="shared" si="61"/>
        <v>-4.5221386864291307E-2</v>
      </c>
      <c r="H195" s="9">
        <f t="shared" si="62"/>
        <v>-7.8902420935218973E-2</v>
      </c>
      <c r="I195" s="9">
        <f t="shared" si="63"/>
        <v>-1.0932248680759407</v>
      </c>
      <c r="J195" s="3">
        <f t="shared" si="64"/>
        <v>-5.1558256226121035E-3</v>
      </c>
      <c r="K195" s="3">
        <f t="shared" si="64"/>
        <v>-1.6606023070372414E-2</v>
      </c>
      <c r="L195" s="15" t="str">
        <f t="shared" si="65"/>
        <v>Enter Trade</v>
      </c>
      <c r="M195" s="12">
        <v>-1.248054016775936</v>
      </c>
      <c r="N195" s="15" t="str">
        <f t="shared" si="45"/>
        <v/>
      </c>
      <c r="O195" s="15" t="str">
        <f t="shared" si="46"/>
        <v>Enter Trade</v>
      </c>
      <c r="P195" s="15" t="str">
        <f t="shared" si="47"/>
        <v/>
      </c>
      <c r="Q195" s="15">
        <f t="shared" si="48"/>
        <v>1087.75</v>
      </c>
      <c r="R195" s="15" t="str">
        <f t="shared" si="49"/>
        <v/>
      </c>
      <c r="S195" s="15">
        <f t="shared" si="50"/>
        <v>1277.45</v>
      </c>
      <c r="T195" s="18" t="str">
        <f t="shared" si="51"/>
        <v/>
      </c>
      <c r="U195" s="18">
        <f t="shared" si="52"/>
        <v>1.6575348772963345E-3</v>
      </c>
      <c r="V195" s="18" t="str">
        <f t="shared" si="53"/>
        <v/>
      </c>
      <c r="W195" s="18">
        <f t="shared" si="54"/>
        <v>9.6822636737274731E-3</v>
      </c>
      <c r="X195" s="18" t="str">
        <f t="shared" si="55"/>
        <v/>
      </c>
      <c r="Y195" s="18" t="str">
        <f t="shared" si="56"/>
        <v/>
      </c>
      <c r="Z195" s="18" t="str">
        <f t="shared" si="57"/>
        <v/>
      </c>
      <c r="AA195" s="18" t="str">
        <f t="shared" si="58"/>
        <v/>
      </c>
    </row>
    <row r="196" spans="1:27">
      <c r="A196" s="11">
        <v>42290</v>
      </c>
      <c r="B196" s="12">
        <v>1076.3499999999999</v>
      </c>
      <c r="C196" s="12">
        <v>1278.7</v>
      </c>
      <c r="D196" s="9">
        <f t="shared" si="66"/>
        <v>-7.481515002456085E-2</v>
      </c>
      <c r="E196" s="9">
        <f t="shared" si="59"/>
        <v>-6.230659010356121E-2</v>
      </c>
      <c r="F196" s="9">
        <f t="shared" si="60"/>
        <v>7.7818142623390174E-3</v>
      </c>
      <c r="G196" s="9">
        <f t="shared" si="61"/>
        <v>-4.4797508013298418E-2</v>
      </c>
      <c r="H196" s="9">
        <f t="shared" si="62"/>
        <v>-7.9815672193824003E-2</v>
      </c>
      <c r="I196" s="9">
        <f t="shared" si="63"/>
        <v>-1.6074092106690661</v>
      </c>
      <c r="J196" s="3">
        <f t="shared" si="64"/>
        <v>-3.8869094442645371E-3</v>
      </c>
      <c r="K196" s="3">
        <f t="shared" si="64"/>
        <v>6.6522338122417205E-3</v>
      </c>
      <c r="L196" s="15" t="str">
        <f t="shared" si="65"/>
        <v>Enter Trade</v>
      </c>
      <c r="M196" s="12">
        <v>-1.248054016775936</v>
      </c>
      <c r="N196" s="15" t="str">
        <f t="shared" si="45"/>
        <v/>
      </c>
      <c r="O196" s="15" t="str">
        <f t="shared" si="46"/>
        <v>Enter Trade</v>
      </c>
      <c r="P196" s="15" t="str">
        <f t="shared" si="47"/>
        <v/>
      </c>
      <c r="Q196" s="15">
        <f t="shared" si="48"/>
        <v>1087.75</v>
      </c>
      <c r="R196" s="15" t="str">
        <f t="shared" si="49"/>
        <v/>
      </c>
      <c r="S196" s="15">
        <f t="shared" si="50"/>
        <v>1277.45</v>
      </c>
      <c r="T196" s="18" t="str">
        <f t="shared" si="51"/>
        <v/>
      </c>
      <c r="U196" s="18">
        <f t="shared" si="52"/>
        <v>1.6575348772963345E-3</v>
      </c>
      <c r="V196" s="18" t="str">
        <f t="shared" si="53"/>
        <v/>
      </c>
      <c r="W196" s="18">
        <f t="shared" si="54"/>
        <v>9.6822636737274731E-3</v>
      </c>
      <c r="X196" s="18" t="str">
        <f t="shared" si="55"/>
        <v/>
      </c>
      <c r="Y196" s="18" t="str">
        <f t="shared" si="56"/>
        <v/>
      </c>
      <c r="Z196" s="18" t="str">
        <f t="shared" si="57"/>
        <v/>
      </c>
      <c r="AA196" s="18" t="str">
        <f t="shared" si="58"/>
        <v/>
      </c>
    </row>
    <row r="197" spans="1:27">
      <c r="A197" s="11">
        <v>42291</v>
      </c>
      <c r="B197" s="12">
        <v>1084.75</v>
      </c>
      <c r="C197" s="12">
        <v>1294.1500000000001</v>
      </c>
      <c r="D197" s="9">
        <f t="shared" si="66"/>
        <v>-7.6654957869015647E-2</v>
      </c>
      <c r="E197" s="9">
        <f t="shared" si="59"/>
        <v>-6.2598543889125141E-2</v>
      </c>
      <c r="F197" s="9">
        <f t="shared" si="60"/>
        <v>8.1541518054814924E-3</v>
      </c>
      <c r="G197" s="9">
        <f t="shared" si="61"/>
        <v>-4.4251702326791785E-2</v>
      </c>
      <c r="H197" s="9">
        <f t="shared" si="62"/>
        <v>-8.094538545145849E-2</v>
      </c>
      <c r="I197" s="9">
        <f t="shared" si="63"/>
        <v>-1.723835208763383</v>
      </c>
      <c r="J197" s="3">
        <f t="shared" si="64"/>
        <v>7.8041529242347668E-3</v>
      </c>
      <c r="K197" s="3">
        <f t="shared" si="64"/>
        <v>1.2082583874247318E-2</v>
      </c>
      <c r="L197" s="15" t="str">
        <f t="shared" si="65"/>
        <v>Enter Trade</v>
      </c>
      <c r="M197" s="12">
        <v>-1.248054016775936</v>
      </c>
      <c r="N197" s="15" t="str">
        <f t="shared" si="45"/>
        <v/>
      </c>
      <c r="O197" s="15" t="str">
        <f t="shared" si="46"/>
        <v>Enter Trade</v>
      </c>
      <c r="P197" s="15" t="str">
        <f t="shared" si="47"/>
        <v/>
      </c>
      <c r="Q197" s="15">
        <f t="shared" si="48"/>
        <v>1087.75</v>
      </c>
      <c r="R197" s="15" t="str">
        <f t="shared" si="49"/>
        <v/>
      </c>
      <c r="S197" s="15">
        <f t="shared" si="50"/>
        <v>1277.45</v>
      </c>
      <c r="T197" s="18" t="str">
        <f t="shared" si="51"/>
        <v/>
      </c>
      <c r="U197" s="18">
        <f t="shared" si="52"/>
        <v>1.6575348772963345E-3</v>
      </c>
      <c r="V197" s="18" t="str">
        <f t="shared" si="53"/>
        <v/>
      </c>
      <c r="W197" s="18">
        <f t="shared" si="54"/>
        <v>9.6822636737274731E-3</v>
      </c>
      <c r="X197" s="18" t="str">
        <f t="shared" si="55"/>
        <v/>
      </c>
      <c r="Y197" s="18" t="str">
        <f t="shared" si="56"/>
        <v/>
      </c>
      <c r="Z197" s="18" t="str">
        <f t="shared" si="57"/>
        <v/>
      </c>
      <c r="AA197" s="18" t="str">
        <f t="shared" si="58"/>
        <v/>
      </c>
    </row>
    <row r="198" spans="1:27">
      <c r="A198" s="11">
        <v>42292</v>
      </c>
      <c r="B198" s="12">
        <v>1084.1500000000001</v>
      </c>
      <c r="C198" s="12">
        <v>1294.7</v>
      </c>
      <c r="D198" s="9">
        <f t="shared" si="66"/>
        <v>-7.7079773856954178E-2</v>
      </c>
      <c r="E198" s="9">
        <f t="shared" si="59"/>
        <v>-6.308857246085052E-2</v>
      </c>
      <c r="F198" s="9">
        <f t="shared" si="60"/>
        <v>8.5715437461771782E-3</v>
      </c>
      <c r="G198" s="9">
        <f t="shared" si="61"/>
        <v>-4.3802599031951869E-2</v>
      </c>
      <c r="H198" s="9">
        <f t="shared" si="62"/>
        <v>-8.2374545889749171E-2</v>
      </c>
      <c r="I198" s="9">
        <f t="shared" si="63"/>
        <v>-1.6322848964451231</v>
      </c>
      <c r="J198" s="3">
        <f t="shared" si="64"/>
        <v>-5.5312283936382494E-4</v>
      </c>
      <c r="K198" s="3">
        <f t="shared" si="64"/>
        <v>4.2498937526558317E-4</v>
      </c>
      <c r="L198" s="15" t="str">
        <f t="shared" si="65"/>
        <v>Enter Trade</v>
      </c>
      <c r="M198" s="12">
        <v>-1.248054016775936</v>
      </c>
      <c r="N198" s="15" t="str">
        <f t="shared" si="45"/>
        <v/>
      </c>
      <c r="O198" s="15" t="str">
        <f t="shared" si="46"/>
        <v>Enter Trade</v>
      </c>
      <c r="P198" s="15" t="str">
        <f t="shared" si="47"/>
        <v/>
      </c>
      <c r="Q198" s="15">
        <f t="shared" si="48"/>
        <v>1087.75</v>
      </c>
      <c r="R198" s="15" t="str">
        <f t="shared" si="49"/>
        <v/>
      </c>
      <c r="S198" s="15">
        <f t="shared" si="50"/>
        <v>1277.45</v>
      </c>
      <c r="T198" s="18" t="str">
        <f t="shared" si="51"/>
        <v/>
      </c>
      <c r="U198" s="18">
        <f t="shared" si="52"/>
        <v>1.6575348772963345E-3</v>
      </c>
      <c r="V198" s="18" t="str">
        <f t="shared" si="53"/>
        <v/>
      </c>
      <c r="W198" s="18">
        <f t="shared" si="54"/>
        <v>9.6822636737274731E-3</v>
      </c>
      <c r="X198" s="18" t="str">
        <f t="shared" si="55"/>
        <v/>
      </c>
      <c r="Y198" s="18" t="str">
        <f t="shared" si="56"/>
        <v/>
      </c>
      <c r="Z198" s="18" t="str">
        <f t="shared" si="57"/>
        <v/>
      </c>
      <c r="AA198" s="18" t="str">
        <f t="shared" si="58"/>
        <v/>
      </c>
    </row>
    <row r="199" spans="1:27">
      <c r="A199" s="11">
        <v>42293</v>
      </c>
      <c r="B199" s="12">
        <v>1100.05</v>
      </c>
      <c r="C199" s="12">
        <v>1311.6</v>
      </c>
      <c r="D199" s="9">
        <f t="shared" si="66"/>
        <v>-7.6388982629471969E-2</v>
      </c>
      <c r="E199" s="9">
        <f t="shared" si="59"/>
        <v>-6.3520203523477398E-2</v>
      </c>
      <c r="F199" s="9">
        <f t="shared" si="60"/>
        <v>8.9092313922615393E-3</v>
      </c>
      <c r="G199" s="9">
        <f t="shared" si="61"/>
        <v>-4.3474432890888932E-2</v>
      </c>
      <c r="H199" s="9">
        <f t="shared" si="62"/>
        <v>-8.356597415606587E-2</v>
      </c>
      <c r="I199" s="9">
        <f t="shared" si="63"/>
        <v>-1.4444320210576471</v>
      </c>
      <c r="J199" s="3">
        <f t="shared" si="64"/>
        <v>1.4665867269289179E-2</v>
      </c>
      <c r="K199" s="3">
        <f t="shared" si="64"/>
        <v>1.3053216961458147E-2</v>
      </c>
      <c r="L199" s="15" t="str">
        <f t="shared" si="65"/>
        <v>Enter Trade</v>
      </c>
      <c r="M199" s="12">
        <v>-1.248054016775936</v>
      </c>
      <c r="N199" s="15" t="str">
        <f t="shared" si="45"/>
        <v/>
      </c>
      <c r="O199" s="15" t="str">
        <f t="shared" si="46"/>
        <v>Enter Trade</v>
      </c>
      <c r="P199" s="15" t="str">
        <f t="shared" si="47"/>
        <v/>
      </c>
      <c r="Q199" s="15">
        <f t="shared" si="48"/>
        <v>1087.75</v>
      </c>
      <c r="R199" s="15" t="str">
        <f t="shared" si="49"/>
        <v/>
      </c>
      <c r="S199" s="15">
        <f t="shared" si="50"/>
        <v>1277.45</v>
      </c>
      <c r="T199" s="18" t="str">
        <f t="shared" si="51"/>
        <v/>
      </c>
      <c r="U199" s="18">
        <f t="shared" si="52"/>
        <v>1.6575348772963345E-3</v>
      </c>
      <c r="V199" s="18" t="str">
        <f t="shared" si="53"/>
        <v/>
      </c>
      <c r="W199" s="18">
        <f t="shared" si="54"/>
        <v>9.6822636737274731E-3</v>
      </c>
      <c r="X199" s="18" t="str">
        <f t="shared" si="55"/>
        <v/>
      </c>
      <c r="Y199" s="18" t="str">
        <f t="shared" si="56"/>
        <v/>
      </c>
      <c r="Z199" s="18" t="str">
        <f t="shared" si="57"/>
        <v/>
      </c>
      <c r="AA199" s="18" t="str">
        <f t="shared" si="58"/>
        <v/>
      </c>
    </row>
    <row r="200" spans="1:27">
      <c r="A200" s="11">
        <v>42296</v>
      </c>
      <c r="B200" s="12">
        <v>1097.8</v>
      </c>
      <c r="C200" s="12">
        <v>1315.35</v>
      </c>
      <c r="D200" s="9">
        <f t="shared" si="66"/>
        <v>-7.8518102687183913E-2</v>
      </c>
      <c r="E200" s="9">
        <f t="shared" si="59"/>
        <v>-6.4385833142894769E-2</v>
      </c>
      <c r="F200" s="9">
        <f t="shared" si="60"/>
        <v>9.0667118462433253E-3</v>
      </c>
      <c r="G200" s="9">
        <f t="shared" si="61"/>
        <v>-4.3985731488847282E-2</v>
      </c>
      <c r="H200" s="9">
        <f t="shared" si="62"/>
        <v>-8.4785934796942256E-2</v>
      </c>
      <c r="I200" s="9">
        <f t="shared" si="63"/>
        <v>-1.5586984326787299</v>
      </c>
      <c r="J200" s="3">
        <f t="shared" si="64"/>
        <v>-2.0453615744738876E-3</v>
      </c>
      <c r="K200" s="3">
        <f t="shared" si="64"/>
        <v>2.8591033851784083E-3</v>
      </c>
      <c r="L200" s="15" t="str">
        <f t="shared" si="65"/>
        <v>Enter Trade</v>
      </c>
      <c r="M200" s="12">
        <v>-1.248054016775936</v>
      </c>
      <c r="N200" s="15" t="str">
        <f t="shared" si="45"/>
        <v/>
      </c>
      <c r="O200" s="15" t="str">
        <f t="shared" si="46"/>
        <v>Enter Trade</v>
      </c>
      <c r="P200" s="15" t="str">
        <f t="shared" si="47"/>
        <v/>
      </c>
      <c r="Q200" s="15">
        <f t="shared" si="48"/>
        <v>1087.75</v>
      </c>
      <c r="R200" s="15" t="str">
        <f t="shared" si="49"/>
        <v/>
      </c>
      <c r="S200" s="15">
        <f t="shared" si="50"/>
        <v>1277.45</v>
      </c>
      <c r="T200" s="18" t="str">
        <f t="shared" si="51"/>
        <v/>
      </c>
      <c r="U200" s="18">
        <f t="shared" si="52"/>
        <v>1.6575348772963345E-3</v>
      </c>
      <c r="V200" s="18" t="str">
        <f t="shared" si="53"/>
        <v/>
      </c>
      <c r="W200" s="18">
        <f t="shared" si="54"/>
        <v>9.6822636737274731E-3</v>
      </c>
      <c r="X200" s="18" t="str">
        <f t="shared" si="55"/>
        <v/>
      </c>
      <c r="Y200" s="18" t="str">
        <f t="shared" si="56"/>
        <v/>
      </c>
      <c r="Z200" s="18" t="str">
        <f t="shared" si="57"/>
        <v/>
      </c>
      <c r="AA200" s="18" t="str">
        <f t="shared" si="58"/>
        <v/>
      </c>
    </row>
    <row r="201" spans="1:27">
      <c r="A201" s="11">
        <v>42297</v>
      </c>
      <c r="B201" s="12">
        <v>1094.9000000000001</v>
      </c>
      <c r="C201" s="12">
        <v>1312.5</v>
      </c>
      <c r="D201" s="9">
        <f t="shared" si="66"/>
        <v>-7.8724856309520239E-2</v>
      </c>
      <c r="E201" s="9">
        <f t="shared" si="59"/>
        <v>-6.4860135479238051E-2</v>
      </c>
      <c r="F201" s="9">
        <f t="shared" si="60"/>
        <v>9.4372688588049165E-3</v>
      </c>
      <c r="G201" s="9">
        <f t="shared" si="61"/>
        <v>-4.3626280546926993E-2</v>
      </c>
      <c r="H201" s="9">
        <f t="shared" si="62"/>
        <v>-8.6093990411549109E-2</v>
      </c>
      <c r="I201" s="9">
        <f t="shared" si="63"/>
        <v>-1.4691454739414873</v>
      </c>
      <c r="J201" s="3">
        <f t="shared" si="64"/>
        <v>-2.6416469302239605E-3</v>
      </c>
      <c r="K201" s="3">
        <f t="shared" si="64"/>
        <v>-2.1667236857109587E-3</v>
      </c>
      <c r="L201" s="15" t="str">
        <f t="shared" si="65"/>
        <v>Enter Trade</v>
      </c>
      <c r="M201" s="12">
        <v>-1.248054016775936</v>
      </c>
      <c r="N201" s="15" t="str">
        <f t="shared" si="45"/>
        <v/>
      </c>
      <c r="O201" s="15" t="str">
        <f t="shared" si="46"/>
        <v>Enter Trade</v>
      </c>
      <c r="P201" s="15" t="str">
        <f t="shared" si="47"/>
        <v/>
      </c>
      <c r="Q201" s="15">
        <f t="shared" si="48"/>
        <v>1087.75</v>
      </c>
      <c r="R201" s="15" t="str">
        <f t="shared" si="49"/>
        <v/>
      </c>
      <c r="S201" s="15">
        <f t="shared" si="50"/>
        <v>1277.45</v>
      </c>
      <c r="T201" s="18" t="str">
        <f t="shared" si="51"/>
        <v/>
      </c>
      <c r="U201" s="18">
        <f t="shared" si="52"/>
        <v>1.6575348772963345E-3</v>
      </c>
      <c r="V201" s="18" t="str">
        <f t="shared" si="53"/>
        <v/>
      </c>
      <c r="W201" s="18">
        <f t="shared" si="54"/>
        <v>9.6822636737274731E-3</v>
      </c>
      <c r="X201" s="18" t="str">
        <f t="shared" si="55"/>
        <v/>
      </c>
      <c r="Y201" s="18" t="str">
        <f t="shared" si="56"/>
        <v/>
      </c>
      <c r="Z201" s="18" t="str">
        <f t="shared" si="57"/>
        <v/>
      </c>
      <c r="AA201" s="18" t="str">
        <f t="shared" si="58"/>
        <v/>
      </c>
    </row>
    <row r="202" spans="1:27">
      <c r="A202" s="11">
        <v>42298</v>
      </c>
      <c r="B202" s="12">
        <v>1095</v>
      </c>
      <c r="C202" s="12">
        <v>1315.75</v>
      </c>
      <c r="D202" s="9">
        <f t="shared" si="66"/>
        <v>-7.9759259513177971E-2</v>
      </c>
      <c r="E202" s="9">
        <f t="shared" si="59"/>
        <v>-6.5544350119734376E-2</v>
      </c>
      <c r="F202" s="9">
        <f t="shared" si="60"/>
        <v>9.7539947474985424E-3</v>
      </c>
      <c r="G202" s="9">
        <f t="shared" si="61"/>
        <v>-4.3597861937862657E-2</v>
      </c>
      <c r="H202" s="9">
        <f t="shared" si="62"/>
        <v>-8.7490838301606089E-2</v>
      </c>
      <c r="I202" s="9">
        <f t="shared" si="63"/>
        <v>-1.4573423260340668</v>
      </c>
      <c r="J202" s="3">
        <f t="shared" si="64"/>
        <v>9.1332541784554786E-5</v>
      </c>
      <c r="K202" s="3">
        <f t="shared" si="64"/>
        <v>2.476190476190476E-3</v>
      </c>
      <c r="L202" s="15" t="str">
        <f t="shared" si="65"/>
        <v>Enter Trade</v>
      </c>
      <c r="M202" s="12">
        <v>-1.248054016775936</v>
      </c>
      <c r="N202" s="15" t="str">
        <f t="shared" si="45"/>
        <v/>
      </c>
      <c r="O202" s="15" t="str">
        <f t="shared" si="46"/>
        <v>Enter Trade</v>
      </c>
      <c r="P202" s="15" t="str">
        <f t="shared" si="47"/>
        <v/>
      </c>
      <c r="Q202" s="15">
        <f t="shared" si="48"/>
        <v>1087.75</v>
      </c>
      <c r="R202" s="15" t="str">
        <f t="shared" si="49"/>
        <v/>
      </c>
      <c r="S202" s="15">
        <f t="shared" si="50"/>
        <v>1277.45</v>
      </c>
      <c r="T202" s="18" t="str">
        <f t="shared" si="51"/>
        <v/>
      </c>
      <c r="U202" s="18">
        <f t="shared" si="52"/>
        <v>1.6575348772963345E-3</v>
      </c>
      <c r="V202" s="18" t="str">
        <f t="shared" si="53"/>
        <v/>
      </c>
      <c r="W202" s="18">
        <f t="shared" si="54"/>
        <v>9.6822636737274731E-3</v>
      </c>
      <c r="X202" s="18" t="str">
        <f t="shared" si="55"/>
        <v/>
      </c>
      <c r="Y202" s="18" t="str">
        <f t="shared" si="56"/>
        <v/>
      </c>
      <c r="Z202" s="18" t="str">
        <f t="shared" si="57"/>
        <v/>
      </c>
      <c r="AA202" s="18" t="str">
        <f t="shared" si="58"/>
        <v/>
      </c>
    </row>
    <row r="203" spans="1:27">
      <c r="A203" s="11">
        <v>42300</v>
      </c>
      <c r="B203" s="12">
        <v>1108.5</v>
      </c>
      <c r="C203" s="12">
        <v>1337.9</v>
      </c>
      <c r="D203" s="9">
        <f t="shared" si="66"/>
        <v>-8.1687956286831565E-2</v>
      </c>
      <c r="E203" s="9">
        <f t="shared" si="59"/>
        <v>-6.5953711291443673E-2</v>
      </c>
      <c r="F203" s="9">
        <f t="shared" si="60"/>
        <v>1.0170511321332468E-2</v>
      </c>
      <c r="G203" s="9">
        <f t="shared" si="61"/>
        <v>-4.3070060818445624E-2</v>
      </c>
      <c r="H203" s="9">
        <f t="shared" si="62"/>
        <v>-8.8837361764441722E-2</v>
      </c>
      <c r="I203" s="9">
        <f t="shared" si="63"/>
        <v>-1.5470456202517164</v>
      </c>
      <c r="J203" s="3">
        <f t="shared" si="64"/>
        <v>1.2328767123287671E-2</v>
      </c>
      <c r="K203" s="3">
        <f t="shared" si="64"/>
        <v>1.6834505035151125E-2</v>
      </c>
      <c r="L203" s="15" t="str">
        <f t="shared" si="65"/>
        <v>Enter Trade</v>
      </c>
      <c r="M203" s="12">
        <v>-1.248054016775936</v>
      </c>
      <c r="N203" s="15" t="str">
        <f t="shared" si="45"/>
        <v/>
      </c>
      <c r="O203" s="15" t="str">
        <f t="shared" si="46"/>
        <v>Enter Trade</v>
      </c>
      <c r="P203" s="15" t="str">
        <f t="shared" si="47"/>
        <v/>
      </c>
      <c r="Q203" s="15">
        <f t="shared" si="48"/>
        <v>1087.75</v>
      </c>
      <c r="R203" s="15" t="str">
        <f t="shared" si="49"/>
        <v/>
      </c>
      <c r="S203" s="15">
        <f t="shared" si="50"/>
        <v>1277.45</v>
      </c>
      <c r="T203" s="18" t="str">
        <f t="shared" si="51"/>
        <v/>
      </c>
      <c r="U203" s="18">
        <f t="shared" si="52"/>
        <v>1.6575348772963345E-3</v>
      </c>
      <c r="V203" s="18" t="str">
        <f t="shared" si="53"/>
        <v/>
      </c>
      <c r="W203" s="18">
        <f t="shared" si="54"/>
        <v>9.6822636737274731E-3</v>
      </c>
      <c r="X203" s="18" t="str">
        <f t="shared" si="55"/>
        <v/>
      </c>
      <c r="Y203" s="18" t="str">
        <f t="shared" si="56"/>
        <v/>
      </c>
      <c r="Z203" s="18" t="str">
        <f t="shared" si="57"/>
        <v/>
      </c>
      <c r="AA203" s="18" t="str">
        <f t="shared" si="58"/>
        <v/>
      </c>
    </row>
    <row r="204" spans="1:27">
      <c r="A204" s="11">
        <v>42303</v>
      </c>
      <c r="B204" s="12">
        <v>1101.5</v>
      </c>
      <c r="C204" s="12">
        <v>1312.7</v>
      </c>
      <c r="D204" s="9">
        <f t="shared" si="66"/>
        <v>-7.6180983756337334E-2</v>
      </c>
      <c r="E204" s="9">
        <f t="shared" si="59"/>
        <v>-6.6265740818699875E-2</v>
      </c>
      <c r="F204" s="9">
        <f t="shared" si="60"/>
        <v>1.0340188284578512E-2</v>
      </c>
      <c r="G204" s="9">
        <f t="shared" si="61"/>
        <v>-4.3000317178398223E-2</v>
      </c>
      <c r="H204" s="9">
        <f t="shared" si="62"/>
        <v>-8.9531164459001528E-2</v>
      </c>
      <c r="I204" s="9">
        <f t="shared" si="63"/>
        <v>-0.95890351942867202</v>
      </c>
      <c r="J204" s="3">
        <f t="shared" si="64"/>
        <v>-6.3148398737032027E-3</v>
      </c>
      <c r="K204" s="3">
        <f t="shared" si="64"/>
        <v>-1.8835488452051755E-2</v>
      </c>
      <c r="L204" s="15" t="str">
        <f t="shared" si="65"/>
        <v/>
      </c>
      <c r="M204" s="12">
        <v>-1.248054016775936</v>
      </c>
      <c r="N204" s="15" t="str">
        <f t="shared" si="45"/>
        <v/>
      </c>
      <c r="O204" s="15" t="str">
        <f t="shared" si="46"/>
        <v>Enter Trade</v>
      </c>
      <c r="P204" s="15" t="str">
        <f t="shared" si="47"/>
        <v/>
      </c>
      <c r="Q204" s="15">
        <f t="shared" si="48"/>
        <v>1087.75</v>
      </c>
      <c r="R204" s="15" t="str">
        <f t="shared" si="49"/>
        <v/>
      </c>
      <c r="S204" s="15">
        <f t="shared" si="50"/>
        <v>1277.45</v>
      </c>
      <c r="T204" s="18" t="str">
        <f t="shared" si="51"/>
        <v/>
      </c>
      <c r="U204" s="18">
        <f t="shared" si="52"/>
        <v>1.6575348772963345E-3</v>
      </c>
      <c r="V204" s="18" t="str">
        <f t="shared" si="53"/>
        <v/>
      </c>
      <c r="W204" s="18">
        <f t="shared" si="54"/>
        <v>9.6822636737274731E-3</v>
      </c>
      <c r="X204" s="18" t="str">
        <f t="shared" si="55"/>
        <v/>
      </c>
      <c r="Y204" s="18" t="str">
        <f t="shared" si="56"/>
        <v/>
      </c>
      <c r="Z204" s="18" t="str">
        <f t="shared" si="57"/>
        <v/>
      </c>
      <c r="AA204" s="18" t="str">
        <f t="shared" si="58"/>
        <v/>
      </c>
    </row>
    <row r="205" spans="1:27">
      <c r="A205" s="11">
        <v>42304</v>
      </c>
      <c r="B205" s="12">
        <v>1110.9000000000001</v>
      </c>
      <c r="C205" s="12">
        <v>1275.0999999999999</v>
      </c>
      <c r="D205" s="9">
        <f t="shared" si="66"/>
        <v>-5.9869278977467903E-2</v>
      </c>
      <c r="E205" s="9">
        <f t="shared" si="59"/>
        <v>-6.6018026184945552E-2</v>
      </c>
      <c r="F205" s="9">
        <f t="shared" si="60"/>
        <v>1.0403361507809931E-2</v>
      </c>
      <c r="G205" s="9">
        <f t="shared" si="61"/>
        <v>-4.261046279237321E-2</v>
      </c>
      <c r="H205" s="9">
        <f t="shared" si="62"/>
        <v>-8.9425589577517894E-2</v>
      </c>
      <c r="I205" s="9">
        <f t="shared" si="63"/>
        <v>0.59103465767883867</v>
      </c>
      <c r="J205" s="3">
        <f t="shared" si="64"/>
        <v>8.5338175215615899E-3</v>
      </c>
      <c r="K205" s="3">
        <f t="shared" si="64"/>
        <v>-2.8643254361240295E-2</v>
      </c>
      <c r="L205" s="15" t="str">
        <f t="shared" si="65"/>
        <v/>
      </c>
      <c r="M205" s="12">
        <v>-1.248054016775936</v>
      </c>
      <c r="N205" s="15" t="str">
        <f t="shared" si="45"/>
        <v/>
      </c>
      <c r="O205" s="15" t="str">
        <f t="shared" si="46"/>
        <v>Enter Trade</v>
      </c>
      <c r="P205" s="15" t="str">
        <f t="shared" si="47"/>
        <v/>
      </c>
      <c r="Q205" s="15">
        <f t="shared" si="48"/>
        <v>1087.75</v>
      </c>
      <c r="R205" s="15" t="str">
        <f t="shared" si="49"/>
        <v/>
      </c>
      <c r="S205" s="15">
        <f t="shared" si="50"/>
        <v>1277.45</v>
      </c>
      <c r="T205" s="18" t="str">
        <f t="shared" si="51"/>
        <v/>
      </c>
      <c r="U205" s="18">
        <f t="shared" si="52"/>
        <v>1.6575348772963345E-3</v>
      </c>
      <c r="V205" s="18" t="str">
        <f t="shared" si="53"/>
        <v/>
      </c>
      <c r="W205" s="18">
        <f t="shared" si="54"/>
        <v>9.6822636737274731E-3</v>
      </c>
      <c r="X205" s="18" t="str">
        <f t="shared" si="55"/>
        <v/>
      </c>
      <c r="Y205" s="18" t="str">
        <f t="shared" si="56"/>
        <v/>
      </c>
      <c r="Z205" s="18" t="str">
        <f t="shared" si="57"/>
        <v/>
      </c>
      <c r="AA205" s="18" t="str">
        <f t="shared" si="58"/>
        <v/>
      </c>
    </row>
    <row r="206" spans="1:27">
      <c r="A206" s="11">
        <v>42305</v>
      </c>
      <c r="B206" s="12">
        <v>1111.5</v>
      </c>
      <c r="C206" s="12">
        <v>1266.5999999999999</v>
      </c>
      <c r="D206" s="9">
        <f t="shared" si="66"/>
        <v>-5.6730016656290558E-2</v>
      </c>
      <c r="E206" s="9">
        <f t="shared" si="59"/>
        <v>-6.588452032040347E-2</v>
      </c>
      <c r="F206" s="9">
        <f t="shared" si="60"/>
        <v>1.0498755369528158E-2</v>
      </c>
      <c r="G206" s="9">
        <f t="shared" si="61"/>
        <v>-4.2262320738965117E-2</v>
      </c>
      <c r="H206" s="9">
        <f t="shared" si="62"/>
        <v>-8.9506719901841822E-2</v>
      </c>
      <c r="I206" s="9">
        <f t="shared" si="63"/>
        <v>0.8719608507769564</v>
      </c>
      <c r="J206" s="3">
        <f t="shared" si="64"/>
        <v>5.4010261949762267E-4</v>
      </c>
      <c r="K206" s="3">
        <f t="shared" si="64"/>
        <v>-6.6661438318563254E-3</v>
      </c>
      <c r="L206" s="15" t="str">
        <f t="shared" si="65"/>
        <v/>
      </c>
      <c r="M206" s="12">
        <v>-1.248054016775936</v>
      </c>
      <c r="N206" s="15" t="str">
        <f t="shared" si="45"/>
        <v/>
      </c>
      <c r="O206" s="15" t="str">
        <f t="shared" si="46"/>
        <v>Enter Trade</v>
      </c>
      <c r="P206" s="15" t="str">
        <f t="shared" si="47"/>
        <v/>
      </c>
      <c r="Q206" s="15">
        <f t="shared" si="48"/>
        <v>1087.75</v>
      </c>
      <c r="R206" s="15" t="str">
        <f t="shared" si="49"/>
        <v/>
      </c>
      <c r="S206" s="15">
        <f t="shared" si="50"/>
        <v>1277.45</v>
      </c>
      <c r="T206" s="18" t="str">
        <f t="shared" si="51"/>
        <v/>
      </c>
      <c r="U206" s="18">
        <f t="shared" si="52"/>
        <v>1.6575348772963345E-3</v>
      </c>
      <c r="V206" s="18" t="str">
        <f t="shared" si="53"/>
        <v/>
      </c>
      <c r="W206" s="18">
        <f t="shared" si="54"/>
        <v>9.6822636737274731E-3</v>
      </c>
      <c r="X206" s="18" t="str">
        <f t="shared" si="55"/>
        <v/>
      </c>
      <c r="Y206" s="18" t="str">
        <f t="shared" si="56"/>
        <v/>
      </c>
      <c r="Z206" s="18" t="str">
        <f t="shared" si="57"/>
        <v/>
      </c>
      <c r="AA206" s="18" t="str">
        <f t="shared" si="58"/>
        <v/>
      </c>
    </row>
    <row r="207" spans="1:27">
      <c r="A207" s="11">
        <v>42306</v>
      </c>
      <c r="B207" s="12">
        <v>1103.55</v>
      </c>
      <c r="C207" s="12">
        <v>1264.6500000000001</v>
      </c>
      <c r="D207" s="9">
        <f t="shared" si="66"/>
        <v>-5.9178333259001833E-2</v>
      </c>
      <c r="E207" s="9">
        <f t="shared" si="59"/>
        <v>-6.5657123463422534E-2</v>
      </c>
      <c r="F207" s="9">
        <f t="shared" si="60"/>
        <v>1.0569801386491997E-2</v>
      </c>
      <c r="G207" s="9">
        <f t="shared" si="61"/>
        <v>-4.1875070343815546E-2</v>
      </c>
      <c r="H207" s="9">
        <f t="shared" si="62"/>
        <v>-8.9439176583029523E-2</v>
      </c>
      <c r="I207" s="9">
        <f t="shared" si="63"/>
        <v>0.61295288033514705</v>
      </c>
      <c r="J207" s="3">
        <f t="shared" si="64"/>
        <v>-7.1524966261808775E-3</v>
      </c>
      <c r="K207" s="3">
        <f t="shared" si="64"/>
        <v>-1.5395547134058251E-3</v>
      </c>
      <c r="L207" s="15" t="str">
        <f t="shared" si="65"/>
        <v/>
      </c>
      <c r="M207" s="12">
        <v>-1.248054016775936</v>
      </c>
      <c r="N207" s="15" t="str">
        <f t="shared" si="45"/>
        <v/>
      </c>
      <c r="O207" s="15" t="str">
        <f t="shared" si="46"/>
        <v>Enter Trade</v>
      </c>
      <c r="P207" s="15" t="str">
        <f t="shared" si="47"/>
        <v/>
      </c>
      <c r="Q207" s="15">
        <f t="shared" si="48"/>
        <v>1087.75</v>
      </c>
      <c r="R207" s="15" t="str">
        <f t="shared" si="49"/>
        <v/>
      </c>
      <c r="S207" s="15">
        <f t="shared" si="50"/>
        <v>1277.45</v>
      </c>
      <c r="T207" s="18" t="str">
        <f t="shared" si="51"/>
        <v/>
      </c>
      <c r="U207" s="18">
        <f t="shared" si="52"/>
        <v>1.6575348772963345E-3</v>
      </c>
      <c r="V207" s="18" t="str">
        <f t="shared" si="53"/>
        <v/>
      </c>
      <c r="W207" s="18">
        <f t="shared" si="54"/>
        <v>9.6822636737274731E-3</v>
      </c>
      <c r="X207" s="18" t="str">
        <f t="shared" si="55"/>
        <v/>
      </c>
      <c r="Y207" s="18" t="str">
        <f t="shared" si="56"/>
        <v/>
      </c>
      <c r="Z207" s="18" t="str">
        <f t="shared" si="57"/>
        <v/>
      </c>
      <c r="AA207" s="18" t="str">
        <f t="shared" si="58"/>
        <v/>
      </c>
    </row>
    <row r="208" spans="1:27">
      <c r="A208" s="11">
        <v>42307</v>
      </c>
      <c r="B208" s="12">
        <v>1099.5999999999999</v>
      </c>
      <c r="C208" s="12">
        <v>1256.8499999999999</v>
      </c>
      <c r="D208" s="9">
        <f t="shared" si="66"/>
        <v>-5.8048718304917889E-2</v>
      </c>
      <c r="E208" s="9">
        <f t="shared" si="59"/>
        <v>-6.5420881768470315E-2</v>
      </c>
      <c r="F208" s="9">
        <f t="shared" si="60"/>
        <v>1.0660662886543007E-2</v>
      </c>
      <c r="G208" s="9">
        <f t="shared" si="61"/>
        <v>-4.1434390273748553E-2</v>
      </c>
      <c r="H208" s="9">
        <f t="shared" si="62"/>
        <v>-8.9407373263192078E-2</v>
      </c>
      <c r="I208" s="9">
        <f t="shared" si="63"/>
        <v>0.69152955515161585</v>
      </c>
      <c r="J208" s="3">
        <f t="shared" si="64"/>
        <v>-3.5793575279779309E-3</v>
      </c>
      <c r="K208" s="3">
        <f t="shared" si="64"/>
        <v>-6.1677143873800511E-3</v>
      </c>
      <c r="L208" s="15" t="str">
        <f t="shared" si="65"/>
        <v/>
      </c>
      <c r="M208" s="12">
        <v>-1.248054016775936</v>
      </c>
      <c r="N208" s="15" t="str">
        <f t="shared" ref="N208:N271" si="67">IF(M208&lt;&gt;M207,L208,"")</f>
        <v/>
      </c>
      <c r="O208" s="15" t="str">
        <f t="shared" ref="O208:O271" si="68">IF(M208&lt;&gt;M207,N208,O207)</f>
        <v>Enter Trade</v>
      </c>
      <c r="P208" s="15" t="str">
        <f t="shared" ref="P208:P271" si="69">IF(OR(N208="Enter Trade",N208="Exit Trade"),B208,"")</f>
        <v/>
      </c>
      <c r="Q208" s="15">
        <f t="shared" ref="Q208:Q271" si="70">IF(M208&lt;&gt;M207,P208,Q207)</f>
        <v>1087.75</v>
      </c>
      <c r="R208" s="15" t="str">
        <f t="shared" ref="R208:R271" si="71">IF(OR(N208="Enter Trade",N208="Exit Trade"),C208,"")</f>
        <v/>
      </c>
      <c r="S208" s="15">
        <f t="shared" ref="S208:S271" si="72">IF(M208&lt;&gt;M207,R208,S207)</f>
        <v>1277.45</v>
      </c>
      <c r="T208" s="18" t="str">
        <f t="shared" ref="T208:T271" si="73">IF(OR(N208="Enter Trade",N208="Exit Trade"),J208,"")</f>
        <v/>
      </c>
      <c r="U208" s="18">
        <f t="shared" ref="U208:U271" si="74">IF(M208&lt;&gt;M207,T208,U207)</f>
        <v>1.6575348772963345E-3</v>
      </c>
      <c r="V208" s="18" t="str">
        <f t="shared" ref="V208:V271" si="75">IF(OR(N208="Enter Trade",N208="Exit Trade"),K208,"")</f>
        <v/>
      </c>
      <c r="W208" s="18">
        <f t="shared" ref="W208:W271" si="76">IF(M208&lt;&gt;M207,V208,W207)</f>
        <v>9.6822636737274731E-3</v>
      </c>
      <c r="X208" s="18" t="str">
        <f t="shared" si="55"/>
        <v/>
      </c>
      <c r="Y208" s="18" t="str">
        <f t="shared" si="56"/>
        <v/>
      </c>
      <c r="Z208" s="18" t="str">
        <f t="shared" si="57"/>
        <v/>
      </c>
      <c r="AA208" s="18" t="str">
        <f t="shared" si="58"/>
        <v/>
      </c>
    </row>
    <row r="209" spans="1:27">
      <c r="A209" s="11">
        <v>42310</v>
      </c>
      <c r="B209" s="12">
        <v>1083.0999999999999</v>
      </c>
      <c r="C209" s="12">
        <v>1221.05</v>
      </c>
      <c r="D209" s="9">
        <f t="shared" si="66"/>
        <v>-5.2064892123334573E-2</v>
      </c>
      <c r="E209" s="9">
        <f t="shared" si="59"/>
        <v>-6.4951276569061869E-2</v>
      </c>
      <c r="F209" s="9">
        <f t="shared" si="60"/>
        <v>1.0934085873513055E-2</v>
      </c>
      <c r="G209" s="9">
        <f t="shared" si="61"/>
        <v>-4.03495833536575E-2</v>
      </c>
      <c r="H209" s="9">
        <f t="shared" si="62"/>
        <v>-8.9552969784466238E-2</v>
      </c>
      <c r="I209" s="9">
        <f t="shared" si="63"/>
        <v>1.1785516041120117</v>
      </c>
      <c r="J209" s="3">
        <f t="shared" si="64"/>
        <v>-1.5005456529647146E-2</v>
      </c>
      <c r="K209" s="3">
        <f t="shared" si="64"/>
        <v>-2.848390818315627E-2</v>
      </c>
      <c r="L209" s="15" t="str">
        <f t="shared" si="65"/>
        <v>Enter Trade</v>
      </c>
      <c r="M209" s="12">
        <v>-1.248054016775936</v>
      </c>
      <c r="N209" s="15" t="str">
        <f t="shared" si="67"/>
        <v/>
      </c>
      <c r="O209" s="15" t="str">
        <f t="shared" si="68"/>
        <v>Enter Trade</v>
      </c>
      <c r="P209" s="15" t="str">
        <f t="shared" si="69"/>
        <v/>
      </c>
      <c r="Q209" s="15">
        <f t="shared" si="70"/>
        <v>1087.75</v>
      </c>
      <c r="R209" s="15" t="str">
        <f t="shared" si="71"/>
        <v/>
      </c>
      <c r="S209" s="15">
        <f t="shared" si="72"/>
        <v>1277.45</v>
      </c>
      <c r="T209" s="18" t="str">
        <f t="shared" si="73"/>
        <v/>
      </c>
      <c r="U209" s="18">
        <f t="shared" si="74"/>
        <v>1.6575348772963345E-3</v>
      </c>
      <c r="V209" s="18" t="str">
        <f t="shared" si="75"/>
        <v/>
      </c>
      <c r="W209" s="18">
        <f t="shared" si="76"/>
        <v>9.6822636737274731E-3</v>
      </c>
      <c r="X209" s="18" t="str">
        <f t="shared" si="55"/>
        <v/>
      </c>
      <c r="Y209" s="18" t="str">
        <f t="shared" si="56"/>
        <v/>
      </c>
      <c r="Z209" s="18" t="str">
        <f t="shared" si="57"/>
        <v/>
      </c>
      <c r="AA209" s="18" t="str">
        <f t="shared" si="58"/>
        <v/>
      </c>
    </row>
    <row r="210" spans="1:27">
      <c r="A210" s="11">
        <v>42311</v>
      </c>
      <c r="B210" s="12">
        <v>1084.9000000000001</v>
      </c>
      <c r="C210" s="12">
        <v>1221.4000000000001</v>
      </c>
      <c r="D210" s="9">
        <f t="shared" si="66"/>
        <v>-5.1468206461169813E-2</v>
      </c>
      <c r="E210" s="9">
        <f t="shared" si="59"/>
        <v>-6.4405748116884987E-2</v>
      </c>
      <c r="F210" s="9">
        <f t="shared" si="60"/>
        <v>1.1190555567083194E-2</v>
      </c>
      <c r="G210" s="9">
        <f t="shared" si="61"/>
        <v>-3.9226998090947804E-2</v>
      </c>
      <c r="H210" s="9">
        <f t="shared" si="62"/>
        <v>-8.9584498142822169E-2</v>
      </c>
      <c r="I210" s="9">
        <f t="shared" si="63"/>
        <v>1.1561125431315229</v>
      </c>
      <c r="J210" s="3">
        <f t="shared" si="64"/>
        <v>1.6618964084573742E-3</v>
      </c>
      <c r="K210" s="3">
        <f t="shared" si="64"/>
        <v>2.8663854879008757E-4</v>
      </c>
      <c r="L210" s="15" t="str">
        <f t="shared" si="65"/>
        <v>Enter Trade</v>
      </c>
      <c r="M210" s="12">
        <v>-1.248054016775936</v>
      </c>
      <c r="N210" s="15" t="str">
        <f t="shared" si="67"/>
        <v/>
      </c>
      <c r="O210" s="15" t="str">
        <f t="shared" si="68"/>
        <v>Enter Trade</v>
      </c>
      <c r="P210" s="15" t="str">
        <f t="shared" si="69"/>
        <v/>
      </c>
      <c r="Q210" s="15">
        <f t="shared" si="70"/>
        <v>1087.75</v>
      </c>
      <c r="R210" s="15" t="str">
        <f t="shared" si="71"/>
        <v/>
      </c>
      <c r="S210" s="15">
        <f t="shared" si="72"/>
        <v>1277.45</v>
      </c>
      <c r="T210" s="18" t="str">
        <f t="shared" si="73"/>
        <v/>
      </c>
      <c r="U210" s="18">
        <f t="shared" si="74"/>
        <v>1.6575348772963345E-3</v>
      </c>
      <c r="V210" s="18" t="str">
        <f t="shared" si="75"/>
        <v/>
      </c>
      <c r="W210" s="18">
        <f t="shared" si="76"/>
        <v>9.6822636737274731E-3</v>
      </c>
      <c r="X210" s="18" t="str">
        <f t="shared" si="55"/>
        <v/>
      </c>
      <c r="Y210" s="18" t="str">
        <f t="shared" si="56"/>
        <v/>
      </c>
      <c r="Z210" s="18" t="str">
        <f t="shared" si="57"/>
        <v/>
      </c>
      <c r="AA210" s="18" t="str">
        <f t="shared" si="58"/>
        <v/>
      </c>
    </row>
    <row r="211" spans="1:27">
      <c r="A211" s="11">
        <v>42312</v>
      </c>
      <c r="B211" s="12">
        <v>1081.7</v>
      </c>
      <c r="C211" s="12">
        <v>1220.1500000000001</v>
      </c>
      <c r="D211" s="9">
        <f t="shared" si="66"/>
        <v>-5.2306394547308642E-2</v>
      </c>
      <c r="E211" s="9">
        <f t="shared" si="59"/>
        <v>-6.4127982032706643E-2</v>
      </c>
      <c r="F211" s="9">
        <f t="shared" si="60"/>
        <v>1.1388926365693658E-2</v>
      </c>
      <c r="G211" s="9">
        <f t="shared" si="61"/>
        <v>-3.8502897709895914E-2</v>
      </c>
      <c r="H211" s="9">
        <f t="shared" si="62"/>
        <v>-8.9753066355517372E-2</v>
      </c>
      <c r="I211" s="9">
        <f t="shared" si="63"/>
        <v>1.0379896318416482</v>
      </c>
      <c r="J211" s="3">
        <f t="shared" si="64"/>
        <v>-2.9495806065075541E-3</v>
      </c>
      <c r="K211" s="3">
        <f t="shared" si="64"/>
        <v>-1.0234157524152611E-3</v>
      </c>
      <c r="L211" s="15" t="str">
        <f t="shared" si="65"/>
        <v>Enter Trade</v>
      </c>
      <c r="M211" s="12">
        <v>-1.248054016775936</v>
      </c>
      <c r="N211" s="15" t="str">
        <f t="shared" si="67"/>
        <v/>
      </c>
      <c r="O211" s="15" t="str">
        <f t="shared" si="68"/>
        <v>Enter Trade</v>
      </c>
      <c r="P211" s="15" t="str">
        <f t="shared" si="69"/>
        <v/>
      </c>
      <c r="Q211" s="15">
        <f t="shared" si="70"/>
        <v>1087.75</v>
      </c>
      <c r="R211" s="15" t="str">
        <f t="shared" si="71"/>
        <v/>
      </c>
      <c r="S211" s="15">
        <f t="shared" si="72"/>
        <v>1277.45</v>
      </c>
      <c r="T211" s="18" t="str">
        <f t="shared" si="73"/>
        <v/>
      </c>
      <c r="U211" s="18">
        <f t="shared" si="74"/>
        <v>1.6575348772963345E-3</v>
      </c>
      <c r="V211" s="18" t="str">
        <f t="shared" si="75"/>
        <v/>
      </c>
      <c r="W211" s="18">
        <f t="shared" si="76"/>
        <v>9.6822636737274731E-3</v>
      </c>
      <c r="X211" s="18" t="str">
        <f t="shared" si="55"/>
        <v/>
      </c>
      <c r="Y211" s="18" t="str">
        <f t="shared" si="56"/>
        <v/>
      </c>
      <c r="Z211" s="18" t="str">
        <f t="shared" si="57"/>
        <v/>
      </c>
      <c r="AA211" s="18" t="str">
        <f t="shared" si="58"/>
        <v/>
      </c>
    </row>
    <row r="212" spans="1:27">
      <c r="A212" s="11">
        <v>42313</v>
      </c>
      <c r="B212" s="12">
        <v>1079.8499999999999</v>
      </c>
      <c r="C212" s="12">
        <v>1205.8499999999999</v>
      </c>
      <c r="D212" s="9">
        <f t="shared" si="66"/>
        <v>-4.7929855098277289E-2</v>
      </c>
      <c r="E212" s="9">
        <f t="shared" si="59"/>
        <v>-6.3745395479093372E-2</v>
      </c>
      <c r="F212" s="9">
        <f t="shared" si="60"/>
        <v>1.1740331905998684E-2</v>
      </c>
      <c r="G212" s="9">
        <f t="shared" si="61"/>
        <v>-3.7329648690596337E-2</v>
      </c>
      <c r="H212" s="9">
        <f t="shared" si="62"/>
        <v>-9.0161142267590408E-2</v>
      </c>
      <c r="I212" s="9">
        <f t="shared" si="63"/>
        <v>1.3471118625475302</v>
      </c>
      <c r="J212" s="3">
        <f t="shared" si="64"/>
        <v>-1.7102708699270929E-3</v>
      </c>
      <c r="K212" s="3">
        <f t="shared" si="64"/>
        <v>-1.1719870507724609E-2</v>
      </c>
      <c r="L212" s="15" t="str">
        <f t="shared" si="65"/>
        <v>Enter Trade</v>
      </c>
      <c r="M212" s="12">
        <v>-1.248054016775936</v>
      </c>
      <c r="N212" s="15" t="str">
        <f t="shared" si="67"/>
        <v/>
      </c>
      <c r="O212" s="15" t="str">
        <f t="shared" si="68"/>
        <v>Enter Trade</v>
      </c>
      <c r="P212" s="15" t="str">
        <f t="shared" si="69"/>
        <v/>
      </c>
      <c r="Q212" s="15">
        <f t="shared" si="70"/>
        <v>1087.75</v>
      </c>
      <c r="R212" s="15" t="str">
        <f t="shared" si="71"/>
        <v/>
      </c>
      <c r="S212" s="15">
        <f t="shared" si="72"/>
        <v>1277.45</v>
      </c>
      <c r="T212" s="18" t="str">
        <f t="shared" si="73"/>
        <v/>
      </c>
      <c r="U212" s="18">
        <f t="shared" si="74"/>
        <v>1.6575348772963345E-3</v>
      </c>
      <c r="V212" s="18" t="str">
        <f t="shared" si="75"/>
        <v/>
      </c>
      <c r="W212" s="18">
        <f t="shared" si="76"/>
        <v>9.6822636737274731E-3</v>
      </c>
      <c r="X212" s="18" t="str">
        <f t="shared" si="55"/>
        <v/>
      </c>
      <c r="Y212" s="18" t="str">
        <f t="shared" si="56"/>
        <v/>
      </c>
      <c r="Z212" s="18" t="str">
        <f t="shared" si="57"/>
        <v/>
      </c>
      <c r="AA212" s="18" t="str">
        <f t="shared" si="58"/>
        <v/>
      </c>
    </row>
    <row r="213" spans="1:27">
      <c r="A213" s="11">
        <v>42314</v>
      </c>
      <c r="B213" s="12">
        <v>1080.9000000000001</v>
      </c>
      <c r="C213" s="12">
        <v>1205.4000000000001</v>
      </c>
      <c r="D213" s="9">
        <f t="shared" si="66"/>
        <v>-4.7345670289661843E-2</v>
      </c>
      <c r="E213" s="9">
        <f t="shared" si="59"/>
        <v>-6.3505095342826806E-2</v>
      </c>
      <c r="F213" s="9">
        <f t="shared" si="60"/>
        <v>1.2005710870804379E-2</v>
      </c>
      <c r="G213" s="9">
        <f t="shared" si="61"/>
        <v>-3.6492245883516954E-2</v>
      </c>
      <c r="H213" s="9">
        <f t="shared" si="62"/>
        <v>-9.0517944802136652E-2</v>
      </c>
      <c r="I213" s="9">
        <f t="shared" si="63"/>
        <v>1.3459781954654291</v>
      </c>
      <c r="J213" s="3">
        <f t="shared" si="64"/>
        <v>9.723572718434801E-4</v>
      </c>
      <c r="K213" s="3">
        <f t="shared" si="64"/>
        <v>-3.731807438734653E-4</v>
      </c>
      <c r="L213" s="15" t="str">
        <f t="shared" si="65"/>
        <v>Enter Trade</v>
      </c>
      <c r="M213" s="12">
        <v>-1.248054016775936</v>
      </c>
      <c r="N213" s="15" t="str">
        <f t="shared" si="67"/>
        <v/>
      </c>
      <c r="O213" s="15" t="str">
        <f t="shared" si="68"/>
        <v>Enter Trade</v>
      </c>
      <c r="P213" s="15" t="str">
        <f t="shared" si="69"/>
        <v/>
      </c>
      <c r="Q213" s="15">
        <f t="shared" si="70"/>
        <v>1087.75</v>
      </c>
      <c r="R213" s="15" t="str">
        <f t="shared" si="71"/>
        <v/>
      </c>
      <c r="S213" s="15">
        <f t="shared" si="72"/>
        <v>1277.45</v>
      </c>
      <c r="T213" s="18" t="str">
        <f t="shared" si="73"/>
        <v/>
      </c>
      <c r="U213" s="18">
        <f t="shared" si="74"/>
        <v>1.6575348772963345E-3</v>
      </c>
      <c r="V213" s="18" t="str">
        <f t="shared" si="75"/>
        <v/>
      </c>
      <c r="W213" s="18">
        <f t="shared" si="76"/>
        <v>9.6822636737274731E-3</v>
      </c>
      <c r="X213" s="18" t="str">
        <f t="shared" si="55"/>
        <v/>
      </c>
      <c r="Y213" s="18" t="str">
        <f t="shared" si="56"/>
        <v/>
      </c>
      <c r="Z213" s="18" t="str">
        <f t="shared" si="57"/>
        <v/>
      </c>
      <c r="AA213" s="18" t="str">
        <f t="shared" si="58"/>
        <v/>
      </c>
    </row>
    <row r="214" spans="1:27">
      <c r="A214" s="11">
        <v>42317</v>
      </c>
      <c r="B214" s="12">
        <v>1064.8</v>
      </c>
      <c r="C214" s="12">
        <v>1190.75</v>
      </c>
      <c r="D214" s="9">
        <f t="shared" si="66"/>
        <v>-4.8552547717009419E-2</v>
      </c>
      <c r="E214" s="9">
        <f t="shared" si="59"/>
        <v>-6.3596125438632037E-2</v>
      </c>
      <c r="F214" s="9">
        <f t="shared" si="60"/>
        <v>1.1876667035735681E-2</v>
      </c>
      <c r="G214" s="9">
        <f t="shared" si="61"/>
        <v>-3.6873624608226754E-2</v>
      </c>
      <c r="H214" s="9">
        <f t="shared" si="62"/>
        <v>-9.0318626269037319E-2</v>
      </c>
      <c r="I214" s="9">
        <f t="shared" si="63"/>
        <v>1.2666497828353718</v>
      </c>
      <c r="J214" s="3">
        <f t="shared" si="64"/>
        <v>-1.4894994911647827E-2</v>
      </c>
      <c r="K214" s="3">
        <f t="shared" si="64"/>
        <v>-1.2153641944582785E-2</v>
      </c>
      <c r="L214" s="15" t="str">
        <f t="shared" si="65"/>
        <v>Enter Trade</v>
      </c>
      <c r="M214" s="12">
        <v>-1.248054016775936</v>
      </c>
      <c r="N214" s="15" t="str">
        <f t="shared" si="67"/>
        <v/>
      </c>
      <c r="O214" s="15" t="str">
        <f t="shared" si="68"/>
        <v>Enter Trade</v>
      </c>
      <c r="P214" s="15" t="str">
        <f t="shared" si="69"/>
        <v/>
      </c>
      <c r="Q214" s="15">
        <f t="shared" si="70"/>
        <v>1087.75</v>
      </c>
      <c r="R214" s="15" t="str">
        <f t="shared" si="71"/>
        <v/>
      </c>
      <c r="S214" s="15">
        <f t="shared" si="72"/>
        <v>1277.45</v>
      </c>
      <c r="T214" s="18" t="str">
        <f t="shared" si="73"/>
        <v/>
      </c>
      <c r="U214" s="18">
        <f t="shared" si="74"/>
        <v>1.6575348772963345E-3</v>
      </c>
      <c r="V214" s="18" t="str">
        <f t="shared" si="75"/>
        <v/>
      </c>
      <c r="W214" s="18">
        <f t="shared" si="76"/>
        <v>9.6822636737274731E-3</v>
      </c>
      <c r="X214" s="18" t="str">
        <f t="shared" si="55"/>
        <v/>
      </c>
      <c r="Y214" s="18" t="str">
        <f t="shared" si="56"/>
        <v/>
      </c>
      <c r="Z214" s="18" t="str">
        <f t="shared" si="57"/>
        <v/>
      </c>
      <c r="AA214" s="18" t="str">
        <f t="shared" si="58"/>
        <v/>
      </c>
    </row>
    <row r="215" spans="1:27">
      <c r="A215" s="11">
        <v>42318</v>
      </c>
      <c r="B215" s="12">
        <v>1054.5999999999999</v>
      </c>
      <c r="C215" s="12">
        <v>1171.3499999999999</v>
      </c>
      <c r="D215" s="9">
        <f t="shared" si="66"/>
        <v>-4.559891488913409E-2</v>
      </c>
      <c r="E215" s="9">
        <f t="shared" si="59"/>
        <v>-6.3422943039851437E-2</v>
      </c>
      <c r="F215" s="9">
        <f t="shared" si="60"/>
        <v>1.2105451449220208E-2</v>
      </c>
      <c r="G215" s="9">
        <f t="shared" si="61"/>
        <v>-3.6185677279105974E-2</v>
      </c>
      <c r="H215" s="9">
        <f t="shared" si="62"/>
        <v>-9.06602088005969E-2</v>
      </c>
      <c r="I215" s="9">
        <f t="shared" si="63"/>
        <v>1.4723968144009625</v>
      </c>
      <c r="J215" s="3">
        <f t="shared" si="64"/>
        <v>-9.579263711495159E-3</v>
      </c>
      <c r="K215" s="3">
        <f t="shared" si="64"/>
        <v>-1.6292252781860247E-2</v>
      </c>
      <c r="L215" s="15" t="str">
        <f t="shared" si="65"/>
        <v>Enter Trade</v>
      </c>
      <c r="M215" s="12">
        <v>-1.248054016775936</v>
      </c>
      <c r="N215" s="15" t="str">
        <f t="shared" si="67"/>
        <v/>
      </c>
      <c r="O215" s="15" t="str">
        <f t="shared" si="68"/>
        <v>Enter Trade</v>
      </c>
      <c r="P215" s="15" t="str">
        <f t="shared" si="69"/>
        <v/>
      </c>
      <c r="Q215" s="15">
        <f t="shared" si="70"/>
        <v>1087.75</v>
      </c>
      <c r="R215" s="15" t="str">
        <f t="shared" si="71"/>
        <v/>
      </c>
      <c r="S215" s="15">
        <f t="shared" si="72"/>
        <v>1277.45</v>
      </c>
      <c r="T215" s="18" t="str">
        <f t="shared" si="73"/>
        <v/>
      </c>
      <c r="U215" s="18">
        <f t="shared" si="74"/>
        <v>1.6575348772963345E-3</v>
      </c>
      <c r="V215" s="18" t="str">
        <f t="shared" si="75"/>
        <v/>
      </c>
      <c r="W215" s="18">
        <f t="shared" si="76"/>
        <v>9.6822636737274731E-3</v>
      </c>
      <c r="X215" s="18" t="str">
        <f t="shared" si="55"/>
        <v/>
      </c>
      <c r="Y215" s="18" t="str">
        <f t="shared" si="56"/>
        <v/>
      </c>
      <c r="Z215" s="18" t="str">
        <f t="shared" si="57"/>
        <v/>
      </c>
      <c r="AA215" s="18" t="str">
        <f t="shared" si="58"/>
        <v/>
      </c>
    </row>
    <row r="216" spans="1:27">
      <c r="A216" s="11">
        <v>42319</v>
      </c>
      <c r="B216" s="12">
        <v>1054.4000000000001</v>
      </c>
      <c r="C216" s="12">
        <v>1177.4000000000001</v>
      </c>
      <c r="D216" s="9">
        <f t="shared" si="66"/>
        <v>-4.7918634226215548E-2</v>
      </c>
      <c r="E216" s="9">
        <f t="shared" si="59"/>
        <v>-6.3377382150393596E-2</v>
      </c>
      <c r="F216" s="9">
        <f t="shared" si="60"/>
        <v>1.2162930689640972E-2</v>
      </c>
      <c r="G216" s="9">
        <f t="shared" si="61"/>
        <v>-3.601078809870141E-2</v>
      </c>
      <c r="H216" s="9">
        <f t="shared" si="62"/>
        <v>-9.0743976202085783E-2</v>
      </c>
      <c r="I216" s="9">
        <f t="shared" si="63"/>
        <v>1.2709722943125941</v>
      </c>
      <c r="J216" s="3">
        <f t="shared" si="64"/>
        <v>-1.89645363170698E-4</v>
      </c>
      <c r="K216" s="3">
        <f t="shared" si="64"/>
        <v>5.1649805779657512E-3</v>
      </c>
      <c r="L216" s="15" t="str">
        <f t="shared" si="65"/>
        <v>Enter Trade</v>
      </c>
      <c r="M216" s="12">
        <v>-1.248054016775936</v>
      </c>
      <c r="N216" s="15" t="str">
        <f t="shared" si="67"/>
        <v/>
      </c>
      <c r="O216" s="15" t="str">
        <f t="shared" si="68"/>
        <v>Enter Trade</v>
      </c>
      <c r="P216" s="15" t="str">
        <f t="shared" si="69"/>
        <v/>
      </c>
      <c r="Q216" s="15">
        <f t="shared" si="70"/>
        <v>1087.75</v>
      </c>
      <c r="R216" s="15" t="str">
        <f t="shared" si="71"/>
        <v/>
      </c>
      <c r="S216" s="15">
        <f t="shared" si="72"/>
        <v>1277.45</v>
      </c>
      <c r="T216" s="18" t="str">
        <f t="shared" si="73"/>
        <v/>
      </c>
      <c r="U216" s="18">
        <f t="shared" si="74"/>
        <v>1.6575348772963345E-3</v>
      </c>
      <c r="V216" s="18" t="str">
        <f t="shared" si="75"/>
        <v/>
      </c>
      <c r="W216" s="18">
        <f t="shared" si="76"/>
        <v>9.6822636737274731E-3</v>
      </c>
      <c r="X216" s="18" t="str">
        <f t="shared" si="55"/>
        <v/>
      </c>
      <c r="Y216" s="18" t="str">
        <f t="shared" si="56"/>
        <v/>
      </c>
      <c r="Z216" s="18" t="str">
        <f t="shared" si="57"/>
        <v/>
      </c>
      <c r="AA216" s="18" t="str">
        <f t="shared" si="58"/>
        <v/>
      </c>
    </row>
    <row r="217" spans="1:27">
      <c r="A217" s="11">
        <v>42321</v>
      </c>
      <c r="B217" s="12">
        <v>1052.05</v>
      </c>
      <c r="C217" s="12">
        <v>1178.75</v>
      </c>
      <c r="D217" s="9">
        <f t="shared" si="66"/>
        <v>-4.9385325045461864E-2</v>
      </c>
      <c r="E217" s="9">
        <f t="shared" si="59"/>
        <v>-6.3091854365964886E-2</v>
      </c>
      <c r="F217" s="9">
        <f t="shared" si="60"/>
        <v>1.2393070341473258E-2</v>
      </c>
      <c r="G217" s="9">
        <f t="shared" si="61"/>
        <v>-3.5207446097650058E-2</v>
      </c>
      <c r="H217" s="9">
        <f t="shared" si="62"/>
        <v>-9.0976262634279714E-2</v>
      </c>
      <c r="I217" s="9">
        <f t="shared" si="63"/>
        <v>1.1059833393048928</v>
      </c>
      <c r="J217" s="3">
        <f t="shared" si="64"/>
        <v>-2.2287556904401901E-3</v>
      </c>
      <c r="K217" s="3">
        <f t="shared" si="64"/>
        <v>1.1465941905893569E-3</v>
      </c>
      <c r="L217" s="15" t="str">
        <f t="shared" si="65"/>
        <v>Enter Trade</v>
      </c>
      <c r="M217" s="12">
        <v>-1.248054016775936</v>
      </c>
      <c r="N217" s="15" t="str">
        <f t="shared" si="67"/>
        <v/>
      </c>
      <c r="O217" s="15" t="str">
        <f t="shared" si="68"/>
        <v>Enter Trade</v>
      </c>
      <c r="P217" s="15" t="str">
        <f t="shared" si="69"/>
        <v/>
      </c>
      <c r="Q217" s="15">
        <f t="shared" si="70"/>
        <v>1087.75</v>
      </c>
      <c r="R217" s="15" t="str">
        <f t="shared" si="71"/>
        <v/>
      </c>
      <c r="S217" s="15">
        <f t="shared" si="72"/>
        <v>1277.45</v>
      </c>
      <c r="T217" s="18" t="str">
        <f t="shared" si="73"/>
        <v/>
      </c>
      <c r="U217" s="18">
        <f t="shared" si="74"/>
        <v>1.6575348772963345E-3</v>
      </c>
      <c r="V217" s="18" t="str">
        <f t="shared" si="75"/>
        <v/>
      </c>
      <c r="W217" s="18">
        <f t="shared" si="76"/>
        <v>9.6822636737274731E-3</v>
      </c>
      <c r="X217" s="18" t="str">
        <f t="shared" ref="X217:X280" si="77">IF(AND(O216="Enter Trade",O217="Exit Trade",U216&gt;W216),1-Q217/Q216,IF(AND(O216="Enter Trade",O217="Exit Trade",U216&lt;W216),Q217/Q216-1,""))</f>
        <v/>
      </c>
      <c r="Y217" s="18" t="str">
        <f t="shared" ref="Y217:Y280" si="78">IF(AND(O216="Enter Trade",O217="Exit Trade",U216&gt;W216),S217/S216-1,IF(AND(O216="Enter Trade",O217="Exit Trade",U216&lt;W216),1-S217/S216,""))</f>
        <v/>
      </c>
      <c r="Z217" s="18" t="str">
        <f t="shared" ref="Z217:Z280" si="79">IF(AND(X217&lt;&gt;"",Y217&lt;&gt;""),(X217+Y217),"")</f>
        <v/>
      </c>
      <c r="AA217" s="18" t="str">
        <f t="shared" ref="AA217:AA280" si="80">IF(AND(X217&lt;&gt;"",Y217&lt;&gt;""),(X217+Y217)/2,"")</f>
        <v/>
      </c>
    </row>
    <row r="218" spans="1:27">
      <c r="A218" s="11">
        <v>42324</v>
      </c>
      <c r="B218" s="12">
        <v>1060.95</v>
      </c>
      <c r="C218" s="12">
        <v>1178.4000000000001</v>
      </c>
      <c r="D218" s="9">
        <f t="shared" si="66"/>
        <v>-4.5597816696446143E-2</v>
      </c>
      <c r="E218" s="9">
        <f t="shared" si="59"/>
        <v>-6.2782620316958734E-2</v>
      </c>
      <c r="F218" s="9">
        <f t="shared" si="60"/>
        <v>1.2716688478643308E-2</v>
      </c>
      <c r="G218" s="9">
        <f t="shared" si="61"/>
        <v>-3.4170071240011292E-2</v>
      </c>
      <c r="H218" s="9">
        <f t="shared" si="62"/>
        <v>-9.1395169393906184E-2</v>
      </c>
      <c r="I218" s="9">
        <f t="shared" si="63"/>
        <v>1.3513583862161236</v>
      </c>
      <c r="J218" s="3">
        <f t="shared" si="64"/>
        <v>8.4596739698684399E-3</v>
      </c>
      <c r="K218" s="3">
        <f t="shared" si="64"/>
        <v>-2.969247083774414E-4</v>
      </c>
      <c r="L218" s="15" t="str">
        <f t="shared" si="65"/>
        <v>Enter Trade</v>
      </c>
      <c r="M218" s="12">
        <v>-1.248054016775936</v>
      </c>
      <c r="N218" s="15" t="str">
        <f t="shared" si="67"/>
        <v/>
      </c>
      <c r="O218" s="15" t="str">
        <f t="shared" si="68"/>
        <v>Enter Trade</v>
      </c>
      <c r="P218" s="15" t="str">
        <f t="shared" si="69"/>
        <v/>
      </c>
      <c r="Q218" s="15">
        <f t="shared" si="70"/>
        <v>1087.75</v>
      </c>
      <c r="R218" s="15" t="str">
        <f t="shared" si="71"/>
        <v/>
      </c>
      <c r="S218" s="15">
        <f t="shared" si="72"/>
        <v>1277.45</v>
      </c>
      <c r="T218" s="18" t="str">
        <f t="shared" si="73"/>
        <v/>
      </c>
      <c r="U218" s="18">
        <f t="shared" si="74"/>
        <v>1.6575348772963345E-3</v>
      </c>
      <c r="V218" s="18" t="str">
        <f t="shared" si="75"/>
        <v/>
      </c>
      <c r="W218" s="18">
        <f t="shared" si="76"/>
        <v>9.6822636737274731E-3</v>
      </c>
      <c r="X218" s="18" t="str">
        <f t="shared" si="77"/>
        <v/>
      </c>
      <c r="Y218" s="18" t="str">
        <f t="shared" si="78"/>
        <v/>
      </c>
      <c r="Z218" s="18" t="str">
        <f t="shared" si="79"/>
        <v/>
      </c>
      <c r="AA218" s="18" t="str">
        <f t="shared" si="80"/>
        <v/>
      </c>
    </row>
    <row r="219" spans="1:27">
      <c r="A219" s="11">
        <v>42325</v>
      </c>
      <c r="B219" s="12">
        <v>1060.8</v>
      </c>
      <c r="C219" s="12">
        <v>1200.75</v>
      </c>
      <c r="D219" s="9">
        <f t="shared" si="66"/>
        <v>-5.3819084250301907E-2</v>
      </c>
      <c r="E219" s="9">
        <f t="shared" si="59"/>
        <v>-6.292591998829257E-2</v>
      </c>
      <c r="F219" s="9">
        <f t="shared" si="60"/>
        <v>1.2585631029052975E-2</v>
      </c>
      <c r="G219" s="9">
        <f t="shared" si="61"/>
        <v>-3.4608250172923377E-2</v>
      </c>
      <c r="H219" s="9">
        <f t="shared" si="62"/>
        <v>-9.1243589803661762E-2</v>
      </c>
      <c r="I219" s="9">
        <f t="shared" si="63"/>
        <v>0.72358991908854009</v>
      </c>
      <c r="J219" s="3">
        <f t="shared" si="64"/>
        <v>-1.413827230313313E-4</v>
      </c>
      <c r="K219" s="3">
        <f t="shared" si="64"/>
        <v>1.8966395112016216E-2</v>
      </c>
      <c r="L219" s="15" t="str">
        <f t="shared" si="65"/>
        <v/>
      </c>
      <c r="M219" s="12">
        <v>-1.248054016775936</v>
      </c>
      <c r="N219" s="15" t="str">
        <f t="shared" si="67"/>
        <v/>
      </c>
      <c r="O219" s="15" t="str">
        <f t="shared" si="68"/>
        <v>Enter Trade</v>
      </c>
      <c r="P219" s="15" t="str">
        <f t="shared" si="69"/>
        <v/>
      </c>
      <c r="Q219" s="15">
        <f t="shared" si="70"/>
        <v>1087.75</v>
      </c>
      <c r="R219" s="15" t="str">
        <f t="shared" si="71"/>
        <v/>
      </c>
      <c r="S219" s="15">
        <f t="shared" si="72"/>
        <v>1277.45</v>
      </c>
      <c r="T219" s="18" t="str">
        <f t="shared" si="73"/>
        <v/>
      </c>
      <c r="U219" s="18">
        <f t="shared" si="74"/>
        <v>1.6575348772963345E-3</v>
      </c>
      <c r="V219" s="18" t="str">
        <f t="shared" si="75"/>
        <v/>
      </c>
      <c r="W219" s="18">
        <f t="shared" si="76"/>
        <v>9.6822636737274731E-3</v>
      </c>
      <c r="X219" s="18" t="str">
        <f t="shared" si="77"/>
        <v/>
      </c>
      <c r="Y219" s="18" t="str">
        <f t="shared" si="78"/>
        <v/>
      </c>
      <c r="Z219" s="18" t="str">
        <f t="shared" si="79"/>
        <v/>
      </c>
      <c r="AA219" s="18" t="str">
        <f t="shared" si="80"/>
        <v/>
      </c>
    </row>
    <row r="220" spans="1:27">
      <c r="A220" s="11">
        <v>42326</v>
      </c>
      <c r="B220" s="12">
        <v>1048.5999999999999</v>
      </c>
      <c r="C220" s="12">
        <v>1178.7</v>
      </c>
      <c r="D220" s="9">
        <f t="shared" si="66"/>
        <v>-5.0793430153764113E-2</v>
      </c>
      <c r="E220" s="9">
        <f t="shared" si="59"/>
        <v>-6.2666459395472426E-2</v>
      </c>
      <c r="F220" s="9">
        <f t="shared" si="60"/>
        <v>1.2757434493192337E-2</v>
      </c>
      <c r="G220" s="9">
        <f t="shared" si="61"/>
        <v>-3.3962231785789665E-2</v>
      </c>
      <c r="H220" s="9">
        <f t="shared" si="62"/>
        <v>-9.1370687005155188E-2</v>
      </c>
      <c r="I220" s="9">
        <f t="shared" si="63"/>
        <v>0.93067530529308518</v>
      </c>
      <c r="J220" s="3">
        <f t="shared" si="64"/>
        <v>-1.1500754147813015E-2</v>
      </c>
      <c r="K220" s="3">
        <f t="shared" si="64"/>
        <v>-1.8363522798251056E-2</v>
      </c>
      <c r="L220" s="15" t="str">
        <f t="shared" si="65"/>
        <v/>
      </c>
      <c r="M220" s="12">
        <v>-1.248054016775936</v>
      </c>
      <c r="N220" s="15" t="str">
        <f t="shared" si="67"/>
        <v/>
      </c>
      <c r="O220" s="15" t="str">
        <f t="shared" si="68"/>
        <v>Enter Trade</v>
      </c>
      <c r="P220" s="15" t="str">
        <f t="shared" si="69"/>
        <v/>
      </c>
      <c r="Q220" s="15">
        <f t="shared" si="70"/>
        <v>1087.75</v>
      </c>
      <c r="R220" s="15" t="str">
        <f t="shared" si="71"/>
        <v/>
      </c>
      <c r="S220" s="15">
        <f t="shared" si="72"/>
        <v>1277.45</v>
      </c>
      <c r="T220" s="18" t="str">
        <f t="shared" si="73"/>
        <v/>
      </c>
      <c r="U220" s="18">
        <f t="shared" si="74"/>
        <v>1.6575348772963345E-3</v>
      </c>
      <c r="V220" s="18" t="str">
        <f t="shared" si="75"/>
        <v/>
      </c>
      <c r="W220" s="18">
        <f t="shared" si="76"/>
        <v>9.6822636737274731E-3</v>
      </c>
      <c r="X220" s="18" t="str">
        <f t="shared" si="77"/>
        <v/>
      </c>
      <c r="Y220" s="18" t="str">
        <f t="shared" si="78"/>
        <v/>
      </c>
      <c r="Z220" s="18" t="str">
        <f t="shared" si="79"/>
        <v/>
      </c>
      <c r="AA220" s="18" t="str">
        <f t="shared" si="80"/>
        <v/>
      </c>
    </row>
    <row r="221" spans="1:27">
      <c r="A221" s="11">
        <v>42327</v>
      </c>
      <c r="B221" s="12">
        <v>1068.9000000000001</v>
      </c>
      <c r="C221" s="12">
        <v>1214.2</v>
      </c>
      <c r="D221" s="9">
        <f t="shared" si="66"/>
        <v>-5.5353151466252089E-2</v>
      </c>
      <c r="E221" s="9">
        <f t="shared" si="59"/>
        <v>-6.2299919324578935E-2</v>
      </c>
      <c r="F221" s="9">
        <f t="shared" si="60"/>
        <v>1.2805847431981744E-2</v>
      </c>
      <c r="G221" s="9">
        <f t="shared" si="61"/>
        <v>-3.3486762602620013E-2</v>
      </c>
      <c r="H221" s="9">
        <f t="shared" si="62"/>
        <v>-9.1113076046537858E-2</v>
      </c>
      <c r="I221" s="9">
        <f t="shared" si="63"/>
        <v>0.54246842274395368</v>
      </c>
      <c r="J221" s="3">
        <f t="shared" si="64"/>
        <v>1.9359145527370003E-2</v>
      </c>
      <c r="K221" s="3">
        <f t="shared" si="64"/>
        <v>3.0117926529227113E-2</v>
      </c>
      <c r="L221" s="15" t="str">
        <f t="shared" si="65"/>
        <v/>
      </c>
      <c r="M221" s="12">
        <v>-1.248054016775936</v>
      </c>
      <c r="N221" s="15" t="str">
        <f t="shared" si="67"/>
        <v/>
      </c>
      <c r="O221" s="15" t="str">
        <f t="shared" si="68"/>
        <v>Enter Trade</v>
      </c>
      <c r="P221" s="15" t="str">
        <f t="shared" si="69"/>
        <v/>
      </c>
      <c r="Q221" s="15">
        <f t="shared" si="70"/>
        <v>1087.75</v>
      </c>
      <c r="R221" s="15" t="str">
        <f t="shared" si="71"/>
        <v/>
      </c>
      <c r="S221" s="15">
        <f t="shared" si="72"/>
        <v>1277.45</v>
      </c>
      <c r="T221" s="18" t="str">
        <f t="shared" si="73"/>
        <v/>
      </c>
      <c r="U221" s="18">
        <f t="shared" si="74"/>
        <v>1.6575348772963345E-3</v>
      </c>
      <c r="V221" s="18" t="str">
        <f t="shared" si="75"/>
        <v/>
      </c>
      <c r="W221" s="18">
        <f t="shared" si="76"/>
        <v>9.6822636737274731E-3</v>
      </c>
      <c r="X221" s="18" t="str">
        <f t="shared" si="77"/>
        <v/>
      </c>
      <c r="Y221" s="18" t="str">
        <f t="shared" si="78"/>
        <v/>
      </c>
      <c r="Z221" s="18" t="str">
        <f t="shared" si="79"/>
        <v/>
      </c>
      <c r="AA221" s="18" t="str">
        <f t="shared" si="80"/>
        <v/>
      </c>
    </row>
    <row r="222" spans="1:27">
      <c r="A222" s="11">
        <v>42328</v>
      </c>
      <c r="B222" s="12">
        <v>1070.8499999999999</v>
      </c>
      <c r="C222" s="12">
        <v>1205.75</v>
      </c>
      <c r="D222" s="9">
        <f t="shared" si="66"/>
        <v>-5.1528629579644769E-2</v>
      </c>
      <c r="E222" s="9">
        <f t="shared" si="59"/>
        <v>-6.1690379687824821E-2</v>
      </c>
      <c r="F222" s="9">
        <f t="shared" si="60"/>
        <v>1.2870847758208598E-2</v>
      </c>
      <c r="G222" s="9">
        <f t="shared" si="61"/>
        <v>-3.2730972231855476E-2</v>
      </c>
      <c r="H222" s="9">
        <f t="shared" si="62"/>
        <v>-9.0649787143794167E-2</v>
      </c>
      <c r="I222" s="9">
        <f t="shared" si="63"/>
        <v>0.78951676681120142</v>
      </c>
      <c r="J222" s="3">
        <f t="shared" si="64"/>
        <v>1.8243053606509664E-3</v>
      </c>
      <c r="K222" s="3">
        <f t="shared" si="64"/>
        <v>-6.9593147751606365E-3</v>
      </c>
      <c r="L222" s="15" t="str">
        <f t="shared" si="65"/>
        <v/>
      </c>
      <c r="M222" s="12">
        <v>-1.248054016775936</v>
      </c>
      <c r="N222" s="15" t="str">
        <f t="shared" si="67"/>
        <v/>
      </c>
      <c r="O222" s="15" t="str">
        <f t="shared" si="68"/>
        <v>Enter Trade</v>
      </c>
      <c r="P222" s="15" t="str">
        <f t="shared" si="69"/>
        <v/>
      </c>
      <c r="Q222" s="15">
        <f t="shared" si="70"/>
        <v>1087.75</v>
      </c>
      <c r="R222" s="15" t="str">
        <f t="shared" si="71"/>
        <v/>
      </c>
      <c r="S222" s="15">
        <f t="shared" si="72"/>
        <v>1277.45</v>
      </c>
      <c r="T222" s="18" t="str">
        <f t="shared" si="73"/>
        <v/>
      </c>
      <c r="U222" s="18">
        <f t="shared" si="74"/>
        <v>1.6575348772963345E-3</v>
      </c>
      <c r="V222" s="18" t="str">
        <f t="shared" si="75"/>
        <v/>
      </c>
      <c r="W222" s="18">
        <f t="shared" si="76"/>
        <v>9.6822636737274731E-3</v>
      </c>
      <c r="X222" s="18" t="str">
        <f t="shared" si="77"/>
        <v/>
      </c>
      <c r="Y222" s="18" t="str">
        <f t="shared" si="78"/>
        <v/>
      </c>
      <c r="Z222" s="18" t="str">
        <f t="shared" si="79"/>
        <v/>
      </c>
      <c r="AA222" s="18" t="str">
        <f t="shared" si="80"/>
        <v/>
      </c>
    </row>
    <row r="223" spans="1:27">
      <c r="A223" s="11">
        <v>42331</v>
      </c>
      <c r="B223" s="12">
        <v>1066.05</v>
      </c>
      <c r="C223" s="12">
        <v>1191.1500000000001</v>
      </c>
      <c r="D223" s="9">
        <f t="shared" si="66"/>
        <v>-4.8188880578583206E-2</v>
      </c>
      <c r="E223" s="9">
        <f t="shared" si="59"/>
        <v>-6.0900133073360146E-2</v>
      </c>
      <c r="F223" s="9">
        <f t="shared" si="60"/>
        <v>1.2950167545521498E-2</v>
      </c>
      <c r="G223" s="9">
        <f t="shared" si="61"/>
        <v>-3.1762256095936775E-2</v>
      </c>
      <c r="H223" s="9">
        <f t="shared" si="62"/>
        <v>-9.0038010050783518E-2</v>
      </c>
      <c r="I223" s="9">
        <f t="shared" si="63"/>
        <v>0.98155120002079199</v>
      </c>
      <c r="J223" s="3">
        <f t="shared" si="64"/>
        <v>-4.4824205070737779E-3</v>
      </c>
      <c r="K223" s="3">
        <f t="shared" si="64"/>
        <v>-1.2108646070910146E-2</v>
      </c>
      <c r="L223" s="15" t="str">
        <f t="shared" si="65"/>
        <v/>
      </c>
      <c r="M223" s="12">
        <v>-1.248054016775936</v>
      </c>
      <c r="N223" s="15" t="str">
        <f t="shared" si="67"/>
        <v/>
      </c>
      <c r="O223" s="15" t="str">
        <f t="shared" si="68"/>
        <v>Enter Trade</v>
      </c>
      <c r="P223" s="15" t="str">
        <f t="shared" si="69"/>
        <v/>
      </c>
      <c r="Q223" s="15">
        <f t="shared" si="70"/>
        <v>1087.75</v>
      </c>
      <c r="R223" s="15" t="str">
        <f t="shared" si="71"/>
        <v/>
      </c>
      <c r="S223" s="15">
        <f t="shared" si="72"/>
        <v>1277.45</v>
      </c>
      <c r="T223" s="18" t="str">
        <f t="shared" si="73"/>
        <v/>
      </c>
      <c r="U223" s="18">
        <f t="shared" si="74"/>
        <v>1.6575348772963345E-3</v>
      </c>
      <c r="V223" s="18" t="str">
        <f t="shared" si="75"/>
        <v/>
      </c>
      <c r="W223" s="18">
        <f t="shared" si="76"/>
        <v>9.6822636737274731E-3</v>
      </c>
      <c r="X223" s="18" t="str">
        <f t="shared" si="77"/>
        <v/>
      </c>
      <c r="Y223" s="18" t="str">
        <f t="shared" si="78"/>
        <v/>
      </c>
      <c r="Z223" s="18" t="str">
        <f t="shared" si="79"/>
        <v/>
      </c>
      <c r="AA223" s="18" t="str">
        <f t="shared" si="80"/>
        <v/>
      </c>
    </row>
    <row r="224" spans="1:27">
      <c r="A224" s="11">
        <v>42332</v>
      </c>
      <c r="B224" s="12">
        <v>1064.3499999999999</v>
      </c>
      <c r="C224" s="12">
        <v>1218.95</v>
      </c>
      <c r="D224" s="9">
        <f t="shared" si="66"/>
        <v>-5.8901427203181519E-2</v>
      </c>
      <c r="E224" s="9">
        <f t="shared" ref="E224:E287" si="81">AVERAGE(D195:D224)</f>
        <v>-6.0354452212088162E-2</v>
      </c>
      <c r="F224" s="9">
        <f t="shared" ref="F224:F287" si="82">STDEV(D195:D224)</f>
        <v>1.2665475482180772E-2</v>
      </c>
      <c r="G224" s="9">
        <f t="shared" ref="G224:G287" si="83">E224+2.25*F224</f>
        <v>-3.1857132377181421E-2</v>
      </c>
      <c r="H224" s="9">
        <f t="shared" ref="H224:H287" si="84">E224-2.25*F224</f>
        <v>-8.8851772046994903E-2</v>
      </c>
      <c r="I224" s="9">
        <f t="shared" ref="I224:I287" si="85">(D224-E224)/F224</f>
        <v>0.11472328938229942</v>
      </c>
      <c r="J224" s="3">
        <f t="shared" ref="J224:K287" si="86">(B224-B223)/B223</f>
        <v>-1.5946719197036214E-3</v>
      </c>
      <c r="K224" s="3">
        <f t="shared" si="86"/>
        <v>2.3338790244721446E-2</v>
      </c>
      <c r="L224" s="15" t="str">
        <f t="shared" ref="L224:L287" si="87">IF(ABS(I224)&gt;1,"Enter Trade",IF(ABS(I224)&lt;0.5,"Exit Trade",""))</f>
        <v>Exit Trade</v>
      </c>
      <c r="M224" s="12">
        <v>0.11472328938229942</v>
      </c>
      <c r="N224" s="15" t="str">
        <f t="shared" si="67"/>
        <v>Exit Trade</v>
      </c>
      <c r="O224" s="15" t="str">
        <f t="shared" si="68"/>
        <v>Exit Trade</v>
      </c>
      <c r="P224" s="15">
        <f t="shared" si="69"/>
        <v>1064.3499999999999</v>
      </c>
      <c r="Q224" s="15">
        <f t="shared" si="70"/>
        <v>1064.3499999999999</v>
      </c>
      <c r="R224" s="15">
        <f t="shared" si="71"/>
        <v>1218.95</v>
      </c>
      <c r="S224" s="15">
        <f t="shared" si="72"/>
        <v>1218.95</v>
      </c>
      <c r="T224" s="18">
        <f t="shared" si="73"/>
        <v>-1.5946719197036214E-3</v>
      </c>
      <c r="U224" s="18">
        <f t="shared" si="74"/>
        <v>-1.5946719197036214E-3</v>
      </c>
      <c r="V224" s="18">
        <f t="shared" si="75"/>
        <v>2.3338790244721446E-2</v>
      </c>
      <c r="W224" s="18">
        <f t="shared" si="76"/>
        <v>2.3338790244721446E-2</v>
      </c>
      <c r="X224" s="18">
        <f t="shared" si="77"/>
        <v>-2.1512296023902588E-2</v>
      </c>
      <c r="Y224" s="18">
        <f t="shared" si="78"/>
        <v>4.5794355943481135E-2</v>
      </c>
      <c r="Z224" s="18">
        <f t="shared" si="79"/>
        <v>2.4282059919578547E-2</v>
      </c>
      <c r="AA224" s="18">
        <f t="shared" si="80"/>
        <v>1.2141029959789273E-2</v>
      </c>
    </row>
    <row r="225" spans="1:27">
      <c r="A225" s="11">
        <v>42334</v>
      </c>
      <c r="B225" s="12">
        <v>1063.95</v>
      </c>
      <c r="C225" s="12">
        <v>1222.6500000000001</v>
      </c>
      <c r="D225" s="9">
        <f t="shared" si="66"/>
        <v>-6.0380933289022318E-2</v>
      </c>
      <c r="E225" s="9">
        <f t="shared" si="81"/>
        <v>-6.0025672124850021E-2</v>
      </c>
      <c r="F225" s="9">
        <f t="shared" si="82"/>
        <v>1.2527159209430346E-2</v>
      </c>
      <c r="G225" s="9">
        <f t="shared" si="83"/>
        <v>-3.183956390363174E-2</v>
      </c>
      <c r="H225" s="9">
        <f t="shared" si="84"/>
        <v>-8.8211780346068303E-2</v>
      </c>
      <c r="I225" s="9">
        <f t="shared" si="85"/>
        <v>-2.8359275892722635E-2</v>
      </c>
      <c r="J225" s="3">
        <f t="shared" si="86"/>
        <v>-3.7581622586542359E-4</v>
      </c>
      <c r="K225" s="3">
        <f t="shared" si="86"/>
        <v>3.0353993190861358E-3</v>
      </c>
      <c r="L225" s="15" t="str">
        <f t="shared" si="87"/>
        <v>Exit Trade</v>
      </c>
      <c r="M225" s="12">
        <v>0.11472328938229942</v>
      </c>
      <c r="N225" s="15" t="str">
        <f t="shared" si="67"/>
        <v/>
      </c>
      <c r="O225" s="15" t="str">
        <f t="shared" si="68"/>
        <v>Exit Trade</v>
      </c>
      <c r="P225" s="15" t="str">
        <f t="shared" si="69"/>
        <v/>
      </c>
      <c r="Q225" s="15">
        <f t="shared" si="70"/>
        <v>1064.3499999999999</v>
      </c>
      <c r="R225" s="15" t="str">
        <f t="shared" si="71"/>
        <v/>
      </c>
      <c r="S225" s="15">
        <f t="shared" si="72"/>
        <v>1218.95</v>
      </c>
      <c r="T225" s="18" t="str">
        <f t="shared" si="73"/>
        <v/>
      </c>
      <c r="U225" s="18">
        <f t="shared" si="74"/>
        <v>-1.5946719197036214E-3</v>
      </c>
      <c r="V225" s="18" t="str">
        <f t="shared" si="75"/>
        <v/>
      </c>
      <c r="W225" s="18">
        <f t="shared" si="76"/>
        <v>2.3338790244721446E-2</v>
      </c>
      <c r="X225" s="18" t="str">
        <f t="shared" si="77"/>
        <v/>
      </c>
      <c r="Y225" s="18" t="str">
        <f t="shared" si="78"/>
        <v/>
      </c>
      <c r="Z225" s="18" t="str">
        <f t="shared" si="79"/>
        <v/>
      </c>
      <c r="AA225" s="18" t="str">
        <f t="shared" si="80"/>
        <v/>
      </c>
    </row>
    <row r="226" spans="1:27">
      <c r="A226" s="11">
        <v>42335</v>
      </c>
      <c r="B226" s="12">
        <v>1079.4000000000001</v>
      </c>
      <c r="C226" s="12">
        <v>1230.5999999999999</v>
      </c>
      <c r="D226" s="9">
        <f t="shared" si="66"/>
        <v>-5.6934497022814834E-2</v>
      </c>
      <c r="E226" s="9">
        <f t="shared" si="81"/>
        <v>-5.9429650358125162E-2</v>
      </c>
      <c r="F226" s="9">
        <f t="shared" si="82"/>
        <v>1.2220857335559923E-2</v>
      </c>
      <c r="G226" s="9">
        <f t="shared" si="83"/>
        <v>-3.1932721353115333E-2</v>
      </c>
      <c r="H226" s="9">
        <f t="shared" si="84"/>
        <v>-8.6926579363134998E-2</v>
      </c>
      <c r="I226" s="9">
        <f t="shared" si="85"/>
        <v>0.20417170962711412</v>
      </c>
      <c r="J226" s="3">
        <f t="shared" si="86"/>
        <v>1.4521359086423276E-2</v>
      </c>
      <c r="K226" s="3">
        <f t="shared" si="86"/>
        <v>6.5022696601642477E-3</v>
      </c>
      <c r="L226" s="15" t="str">
        <f t="shared" si="87"/>
        <v>Exit Trade</v>
      </c>
      <c r="M226" s="12">
        <v>0.11472328938229942</v>
      </c>
      <c r="N226" s="15" t="str">
        <f t="shared" si="67"/>
        <v/>
      </c>
      <c r="O226" s="15" t="str">
        <f t="shared" si="68"/>
        <v>Exit Trade</v>
      </c>
      <c r="P226" s="15" t="str">
        <f t="shared" si="69"/>
        <v/>
      </c>
      <c r="Q226" s="15">
        <f t="shared" si="70"/>
        <v>1064.3499999999999</v>
      </c>
      <c r="R226" s="15" t="str">
        <f t="shared" si="71"/>
        <v/>
      </c>
      <c r="S226" s="15">
        <f t="shared" si="72"/>
        <v>1218.95</v>
      </c>
      <c r="T226" s="18" t="str">
        <f t="shared" si="73"/>
        <v/>
      </c>
      <c r="U226" s="18">
        <f t="shared" si="74"/>
        <v>-1.5946719197036214E-3</v>
      </c>
      <c r="V226" s="18" t="str">
        <f t="shared" si="75"/>
        <v/>
      </c>
      <c r="W226" s="18">
        <f t="shared" si="76"/>
        <v>2.3338790244721446E-2</v>
      </c>
      <c r="X226" s="18" t="str">
        <f t="shared" si="77"/>
        <v/>
      </c>
      <c r="Y226" s="18" t="str">
        <f t="shared" si="78"/>
        <v/>
      </c>
      <c r="Z226" s="18" t="str">
        <f t="shared" si="79"/>
        <v/>
      </c>
      <c r="AA226" s="18" t="str">
        <f t="shared" si="80"/>
        <v/>
      </c>
    </row>
    <row r="227" spans="1:27">
      <c r="A227" s="11">
        <v>42338</v>
      </c>
      <c r="B227" s="12">
        <v>1077.75</v>
      </c>
      <c r="C227" s="12">
        <v>1211.2</v>
      </c>
      <c r="D227" s="9">
        <f t="shared" si="66"/>
        <v>-5.0697830630071869E-2</v>
      </c>
      <c r="E227" s="9">
        <f t="shared" si="81"/>
        <v>-5.8564412783493711E-2</v>
      </c>
      <c r="F227" s="9">
        <f t="shared" si="82"/>
        <v>1.1873188633638595E-2</v>
      </c>
      <c r="G227" s="9">
        <f t="shared" si="83"/>
        <v>-3.184973835780687E-2</v>
      </c>
      <c r="H227" s="9">
        <f t="shared" si="84"/>
        <v>-8.5279087209180551E-2</v>
      </c>
      <c r="I227" s="9">
        <f t="shared" si="85"/>
        <v>0.66255008626196576</v>
      </c>
      <c r="J227" s="3">
        <f t="shared" si="86"/>
        <v>-1.5286270150084221E-3</v>
      </c>
      <c r="K227" s="3">
        <f t="shared" si="86"/>
        <v>-1.5764667641800637E-2</v>
      </c>
      <c r="L227" s="15" t="str">
        <f t="shared" si="87"/>
        <v/>
      </c>
      <c r="M227" s="12">
        <v>0.11472328938229942</v>
      </c>
      <c r="N227" s="15" t="str">
        <f t="shared" si="67"/>
        <v/>
      </c>
      <c r="O227" s="15" t="str">
        <f t="shared" si="68"/>
        <v>Exit Trade</v>
      </c>
      <c r="P227" s="15" t="str">
        <f t="shared" si="69"/>
        <v/>
      </c>
      <c r="Q227" s="15">
        <f t="shared" si="70"/>
        <v>1064.3499999999999</v>
      </c>
      <c r="R227" s="15" t="str">
        <f t="shared" si="71"/>
        <v/>
      </c>
      <c r="S227" s="15">
        <f t="shared" si="72"/>
        <v>1218.95</v>
      </c>
      <c r="T227" s="18" t="str">
        <f t="shared" si="73"/>
        <v/>
      </c>
      <c r="U227" s="18">
        <f t="shared" si="74"/>
        <v>-1.5946719197036214E-3</v>
      </c>
      <c r="V227" s="18" t="str">
        <f t="shared" si="75"/>
        <v/>
      </c>
      <c r="W227" s="18">
        <f t="shared" si="76"/>
        <v>2.3338790244721446E-2</v>
      </c>
      <c r="X227" s="18" t="str">
        <f t="shared" si="77"/>
        <v/>
      </c>
      <c r="Y227" s="18" t="str">
        <f t="shared" si="78"/>
        <v/>
      </c>
      <c r="Z227" s="18" t="str">
        <f t="shared" si="79"/>
        <v/>
      </c>
      <c r="AA227" s="18" t="str">
        <f t="shared" si="80"/>
        <v/>
      </c>
    </row>
    <row r="228" spans="1:27">
      <c r="A228" s="11">
        <v>42339</v>
      </c>
      <c r="B228" s="12">
        <v>1083</v>
      </c>
      <c r="C228" s="12">
        <v>1224.7</v>
      </c>
      <c r="D228" s="9">
        <f t="shared" si="66"/>
        <v>-5.3401261217393393E-2</v>
      </c>
      <c r="E228" s="9">
        <f t="shared" si="81"/>
        <v>-5.7775129028841674E-2</v>
      </c>
      <c r="F228" s="9">
        <f t="shared" si="82"/>
        <v>1.1376558043538779E-2</v>
      </c>
      <c r="G228" s="9">
        <f t="shared" si="83"/>
        <v>-3.2177873430879425E-2</v>
      </c>
      <c r="H228" s="9">
        <f t="shared" si="84"/>
        <v>-8.3372384626803922E-2</v>
      </c>
      <c r="I228" s="9">
        <f t="shared" si="85"/>
        <v>0.38446319130172962</v>
      </c>
      <c r="J228" s="3">
        <f t="shared" si="86"/>
        <v>4.8712595685455815E-3</v>
      </c>
      <c r="K228" s="3">
        <f t="shared" si="86"/>
        <v>1.1145970937912813E-2</v>
      </c>
      <c r="L228" s="15" t="str">
        <f t="shared" si="87"/>
        <v>Exit Trade</v>
      </c>
      <c r="M228" s="12">
        <v>0.11472328938229942</v>
      </c>
      <c r="N228" s="15" t="str">
        <f t="shared" si="67"/>
        <v/>
      </c>
      <c r="O228" s="15" t="str">
        <f t="shared" si="68"/>
        <v>Exit Trade</v>
      </c>
      <c r="P228" s="15" t="str">
        <f t="shared" si="69"/>
        <v/>
      </c>
      <c r="Q228" s="15">
        <f t="shared" si="70"/>
        <v>1064.3499999999999</v>
      </c>
      <c r="R228" s="15" t="str">
        <f t="shared" si="71"/>
        <v/>
      </c>
      <c r="S228" s="15">
        <f t="shared" si="72"/>
        <v>1218.95</v>
      </c>
      <c r="T228" s="18" t="str">
        <f t="shared" si="73"/>
        <v/>
      </c>
      <c r="U228" s="18">
        <f t="shared" si="74"/>
        <v>-1.5946719197036214E-3</v>
      </c>
      <c r="V228" s="18" t="str">
        <f t="shared" si="75"/>
        <v/>
      </c>
      <c r="W228" s="18">
        <f t="shared" si="76"/>
        <v>2.3338790244721446E-2</v>
      </c>
      <c r="X228" s="18" t="str">
        <f t="shared" si="77"/>
        <v/>
      </c>
      <c r="Y228" s="18" t="str">
        <f t="shared" si="78"/>
        <v/>
      </c>
      <c r="Z228" s="18" t="str">
        <f t="shared" si="79"/>
        <v/>
      </c>
      <c r="AA228" s="18" t="str">
        <f t="shared" si="80"/>
        <v/>
      </c>
    </row>
    <row r="229" spans="1:27">
      <c r="A229" s="11">
        <v>42340</v>
      </c>
      <c r="B229" s="12">
        <v>1077.8</v>
      </c>
      <c r="C229" s="12">
        <v>1211.75</v>
      </c>
      <c r="D229" s="9">
        <f t="shared" si="66"/>
        <v>-5.0874849134790255E-2</v>
      </c>
      <c r="E229" s="9">
        <f t="shared" si="81"/>
        <v>-5.6924657912352301E-2</v>
      </c>
      <c r="F229" s="9">
        <f t="shared" si="82"/>
        <v>1.087990142858049E-2</v>
      </c>
      <c r="G229" s="9">
        <f t="shared" si="83"/>
        <v>-3.24448796980462E-2</v>
      </c>
      <c r="H229" s="9">
        <f t="shared" si="84"/>
        <v>-8.1404436126658403E-2</v>
      </c>
      <c r="I229" s="9">
        <f t="shared" si="85"/>
        <v>0.55605363865427682</v>
      </c>
      <c r="J229" s="3">
        <f t="shared" si="86"/>
        <v>-4.8014773776547046E-3</v>
      </c>
      <c r="K229" s="3">
        <f t="shared" si="86"/>
        <v>-1.0574018126888254E-2</v>
      </c>
      <c r="L229" s="15" t="str">
        <f t="shared" si="87"/>
        <v/>
      </c>
      <c r="M229" s="12">
        <v>0.11472328938229942</v>
      </c>
      <c r="N229" s="15" t="str">
        <f t="shared" si="67"/>
        <v/>
      </c>
      <c r="O229" s="15" t="str">
        <f t="shared" si="68"/>
        <v>Exit Trade</v>
      </c>
      <c r="P229" s="15" t="str">
        <f t="shared" si="69"/>
        <v/>
      </c>
      <c r="Q229" s="15">
        <f t="shared" si="70"/>
        <v>1064.3499999999999</v>
      </c>
      <c r="R229" s="15" t="str">
        <f t="shared" si="71"/>
        <v/>
      </c>
      <c r="S229" s="15">
        <f t="shared" si="72"/>
        <v>1218.95</v>
      </c>
      <c r="T229" s="18" t="str">
        <f t="shared" si="73"/>
        <v/>
      </c>
      <c r="U229" s="18">
        <f t="shared" si="74"/>
        <v>-1.5946719197036214E-3</v>
      </c>
      <c r="V229" s="18" t="str">
        <f t="shared" si="75"/>
        <v/>
      </c>
      <c r="W229" s="18">
        <f t="shared" si="76"/>
        <v>2.3338790244721446E-2</v>
      </c>
      <c r="X229" s="18" t="str">
        <f t="shared" si="77"/>
        <v/>
      </c>
      <c r="Y229" s="18" t="str">
        <f t="shared" si="78"/>
        <v/>
      </c>
      <c r="Z229" s="18" t="str">
        <f t="shared" si="79"/>
        <v/>
      </c>
      <c r="AA229" s="18" t="str">
        <f t="shared" si="80"/>
        <v/>
      </c>
    </row>
    <row r="230" spans="1:27">
      <c r="A230" s="11">
        <v>42341</v>
      </c>
      <c r="B230" s="12">
        <v>1076.75</v>
      </c>
      <c r="C230" s="12">
        <v>1200.2</v>
      </c>
      <c r="D230" s="9">
        <f t="shared" si="66"/>
        <v>-4.7138741995440027E-2</v>
      </c>
      <c r="E230" s="9">
        <f t="shared" si="81"/>
        <v>-5.5878679222627521E-2</v>
      </c>
      <c r="F230" s="9">
        <f t="shared" si="82"/>
        <v>1.0220770853379701E-2</v>
      </c>
      <c r="G230" s="9">
        <f t="shared" si="83"/>
        <v>-3.2881944802523197E-2</v>
      </c>
      <c r="H230" s="9">
        <f t="shared" si="84"/>
        <v>-7.8875413642731845E-2</v>
      </c>
      <c r="I230" s="9">
        <f t="shared" si="85"/>
        <v>0.85511526993068832</v>
      </c>
      <c r="J230" s="3">
        <f t="shared" si="86"/>
        <v>-9.7420671738722821E-4</v>
      </c>
      <c r="K230" s="3">
        <f t="shared" si="86"/>
        <v>-9.5316690736537684E-3</v>
      </c>
      <c r="L230" s="15" t="str">
        <f t="shared" si="87"/>
        <v/>
      </c>
      <c r="M230" s="12">
        <v>0.11472328938229942</v>
      </c>
      <c r="N230" s="15" t="str">
        <f t="shared" si="67"/>
        <v/>
      </c>
      <c r="O230" s="15" t="str">
        <f t="shared" si="68"/>
        <v>Exit Trade</v>
      </c>
      <c r="P230" s="15" t="str">
        <f t="shared" si="69"/>
        <v/>
      </c>
      <c r="Q230" s="15">
        <f t="shared" si="70"/>
        <v>1064.3499999999999</v>
      </c>
      <c r="R230" s="15" t="str">
        <f t="shared" si="71"/>
        <v/>
      </c>
      <c r="S230" s="15">
        <f t="shared" si="72"/>
        <v>1218.95</v>
      </c>
      <c r="T230" s="18" t="str">
        <f t="shared" si="73"/>
        <v/>
      </c>
      <c r="U230" s="18">
        <f t="shared" si="74"/>
        <v>-1.5946719197036214E-3</v>
      </c>
      <c r="V230" s="18" t="str">
        <f t="shared" si="75"/>
        <v/>
      </c>
      <c r="W230" s="18">
        <f t="shared" si="76"/>
        <v>2.3338790244721446E-2</v>
      </c>
      <c r="X230" s="18" t="str">
        <f t="shared" si="77"/>
        <v/>
      </c>
      <c r="Y230" s="18" t="str">
        <f t="shared" si="78"/>
        <v/>
      </c>
      <c r="Z230" s="18" t="str">
        <f t="shared" si="79"/>
        <v/>
      </c>
      <c r="AA230" s="18" t="str">
        <f t="shared" si="80"/>
        <v/>
      </c>
    </row>
    <row r="231" spans="1:27">
      <c r="A231" s="11">
        <v>42342</v>
      </c>
      <c r="B231" s="12">
        <v>1058.9000000000001</v>
      </c>
      <c r="C231" s="12">
        <v>1171.5999999999999</v>
      </c>
      <c r="D231" s="9">
        <f t="shared" si="66"/>
        <v>-4.3924414704543127E-2</v>
      </c>
      <c r="E231" s="9">
        <f t="shared" si="81"/>
        <v>-5.4718664502461614E-2</v>
      </c>
      <c r="F231" s="9">
        <f t="shared" si="82"/>
        <v>9.4869204996509849E-3</v>
      </c>
      <c r="G231" s="9">
        <f t="shared" si="83"/>
        <v>-3.3373093378246899E-2</v>
      </c>
      <c r="H231" s="9">
        <f t="shared" si="84"/>
        <v>-7.606423562667633E-2</v>
      </c>
      <c r="I231" s="9">
        <f t="shared" si="85"/>
        <v>1.1378033365321865</v>
      </c>
      <c r="J231" s="3">
        <f t="shared" si="86"/>
        <v>-1.6577664267471474E-2</v>
      </c>
      <c r="K231" s="3">
        <f t="shared" si="86"/>
        <v>-2.382936177303794E-2</v>
      </c>
      <c r="L231" s="15" t="str">
        <f t="shared" si="87"/>
        <v>Enter Trade</v>
      </c>
      <c r="M231" s="12">
        <v>1.1378033365321865</v>
      </c>
      <c r="N231" s="15" t="str">
        <f t="shared" si="67"/>
        <v>Enter Trade</v>
      </c>
      <c r="O231" s="15" t="str">
        <f t="shared" si="68"/>
        <v>Enter Trade</v>
      </c>
      <c r="P231" s="15">
        <f t="shared" si="69"/>
        <v>1058.9000000000001</v>
      </c>
      <c r="Q231" s="15">
        <f t="shared" si="70"/>
        <v>1058.9000000000001</v>
      </c>
      <c r="R231" s="15">
        <f t="shared" si="71"/>
        <v>1171.5999999999999</v>
      </c>
      <c r="S231" s="15">
        <f t="shared" si="72"/>
        <v>1171.5999999999999</v>
      </c>
      <c r="T231" s="18">
        <f t="shared" si="73"/>
        <v>-1.6577664267471474E-2</v>
      </c>
      <c r="U231" s="18">
        <f t="shared" si="74"/>
        <v>-1.6577664267471474E-2</v>
      </c>
      <c r="V231" s="18">
        <f t="shared" si="75"/>
        <v>-2.382936177303794E-2</v>
      </c>
      <c r="W231" s="18">
        <f t="shared" si="76"/>
        <v>-2.382936177303794E-2</v>
      </c>
      <c r="X231" s="18" t="str">
        <f t="shared" si="77"/>
        <v/>
      </c>
      <c r="Y231" s="18" t="str">
        <f t="shared" si="78"/>
        <v/>
      </c>
      <c r="Z231" s="18" t="str">
        <f t="shared" si="79"/>
        <v/>
      </c>
      <c r="AA231" s="18" t="str">
        <f t="shared" si="80"/>
        <v/>
      </c>
    </row>
    <row r="232" spans="1:27">
      <c r="A232" s="11">
        <v>42345</v>
      </c>
      <c r="B232" s="12">
        <v>1061.95</v>
      </c>
      <c r="C232" s="12">
        <v>1184.5999999999999</v>
      </c>
      <c r="D232" s="9">
        <f t="shared" si="66"/>
        <v>-4.7467659050327925E-2</v>
      </c>
      <c r="E232" s="9">
        <f t="shared" si="81"/>
        <v>-5.3642277820366617E-2</v>
      </c>
      <c r="F232" s="9">
        <f t="shared" si="82"/>
        <v>8.3062826021334368E-3</v>
      </c>
      <c r="G232" s="9">
        <f t="shared" si="83"/>
        <v>-3.4953141965566384E-2</v>
      </c>
      <c r="H232" s="9">
        <f t="shared" si="84"/>
        <v>-7.233141367516685E-2</v>
      </c>
      <c r="I232" s="9">
        <f t="shared" si="85"/>
        <v>0.74336728784700457</v>
      </c>
      <c r="J232" s="3">
        <f t="shared" si="86"/>
        <v>2.8803475304560906E-3</v>
      </c>
      <c r="K232" s="3">
        <f t="shared" si="86"/>
        <v>1.1095937179924889E-2</v>
      </c>
      <c r="L232" s="15" t="str">
        <f t="shared" si="87"/>
        <v/>
      </c>
      <c r="M232" s="12">
        <v>1.1378033365321865</v>
      </c>
      <c r="N232" s="15" t="str">
        <f t="shared" si="67"/>
        <v/>
      </c>
      <c r="O232" s="15" t="str">
        <f t="shared" si="68"/>
        <v>Enter Trade</v>
      </c>
      <c r="P232" s="15" t="str">
        <f t="shared" si="69"/>
        <v/>
      </c>
      <c r="Q232" s="15">
        <f t="shared" si="70"/>
        <v>1058.9000000000001</v>
      </c>
      <c r="R232" s="15" t="str">
        <f t="shared" si="71"/>
        <v/>
      </c>
      <c r="S232" s="15">
        <f t="shared" si="72"/>
        <v>1171.5999999999999</v>
      </c>
      <c r="T232" s="18" t="str">
        <f t="shared" si="73"/>
        <v/>
      </c>
      <c r="U232" s="18">
        <f t="shared" si="74"/>
        <v>-1.6577664267471474E-2</v>
      </c>
      <c r="V232" s="18" t="str">
        <f t="shared" si="75"/>
        <v/>
      </c>
      <c r="W232" s="18">
        <f t="shared" si="76"/>
        <v>-2.382936177303794E-2</v>
      </c>
      <c r="X232" s="18" t="str">
        <f t="shared" si="77"/>
        <v/>
      </c>
      <c r="Y232" s="18" t="str">
        <f t="shared" si="78"/>
        <v/>
      </c>
      <c r="Z232" s="18" t="str">
        <f t="shared" si="79"/>
        <v/>
      </c>
      <c r="AA232" s="18" t="str">
        <f t="shared" si="80"/>
        <v/>
      </c>
    </row>
    <row r="233" spans="1:27">
      <c r="A233" s="11">
        <v>42346</v>
      </c>
      <c r="B233" s="12">
        <v>1049.25</v>
      </c>
      <c r="C233" s="12">
        <v>1171.55</v>
      </c>
      <c r="D233" s="9">
        <f t="shared" si="66"/>
        <v>-4.7881850483267457E-2</v>
      </c>
      <c r="E233" s="9">
        <f t="shared" si="81"/>
        <v>-5.2515407626914465E-2</v>
      </c>
      <c r="F233" s="9">
        <f t="shared" si="82"/>
        <v>6.4577217579866314E-3</v>
      </c>
      <c r="G233" s="9">
        <f t="shared" si="83"/>
        <v>-3.7985533671444541E-2</v>
      </c>
      <c r="H233" s="9">
        <f t="shared" si="84"/>
        <v>-6.7045281582384389E-2</v>
      </c>
      <c r="I233" s="9">
        <f t="shared" si="85"/>
        <v>0.71752195546617104</v>
      </c>
      <c r="J233" s="3">
        <f t="shared" si="86"/>
        <v>-1.1959131785865667E-2</v>
      </c>
      <c r="K233" s="3">
        <f t="shared" si="86"/>
        <v>-1.1016376836062769E-2</v>
      </c>
      <c r="L233" s="15" t="str">
        <f t="shared" si="87"/>
        <v/>
      </c>
      <c r="M233" s="12">
        <v>1.1378033365321865</v>
      </c>
      <c r="N233" s="15" t="str">
        <f t="shared" si="67"/>
        <v/>
      </c>
      <c r="O233" s="15" t="str">
        <f t="shared" si="68"/>
        <v>Enter Trade</v>
      </c>
      <c r="P233" s="15" t="str">
        <f t="shared" si="69"/>
        <v/>
      </c>
      <c r="Q233" s="15">
        <f t="shared" si="70"/>
        <v>1058.9000000000001</v>
      </c>
      <c r="R233" s="15" t="str">
        <f t="shared" si="71"/>
        <v/>
      </c>
      <c r="S233" s="15">
        <f t="shared" si="72"/>
        <v>1171.5999999999999</v>
      </c>
      <c r="T233" s="18" t="str">
        <f t="shared" si="73"/>
        <v/>
      </c>
      <c r="U233" s="18">
        <f t="shared" si="74"/>
        <v>-1.6577664267471474E-2</v>
      </c>
      <c r="V233" s="18" t="str">
        <f t="shared" si="75"/>
        <v/>
      </c>
      <c r="W233" s="18">
        <f t="shared" si="76"/>
        <v>-2.382936177303794E-2</v>
      </c>
      <c r="X233" s="18" t="str">
        <f t="shared" si="77"/>
        <v/>
      </c>
      <c r="Y233" s="18" t="str">
        <f t="shared" si="78"/>
        <v/>
      </c>
      <c r="Z233" s="18" t="str">
        <f t="shared" si="79"/>
        <v/>
      </c>
      <c r="AA233" s="18" t="str">
        <f t="shared" si="80"/>
        <v/>
      </c>
    </row>
    <row r="234" spans="1:27">
      <c r="A234" s="11">
        <v>42347</v>
      </c>
      <c r="B234" s="12">
        <v>1047.45</v>
      </c>
      <c r="C234" s="12">
        <v>1153.25</v>
      </c>
      <c r="D234" s="9">
        <f t="shared" si="66"/>
        <v>-4.1790162183606511E-2</v>
      </c>
      <c r="E234" s="9">
        <f t="shared" si="81"/>
        <v>-5.1369046907823429E-2</v>
      </c>
      <c r="F234" s="9">
        <f t="shared" si="82"/>
        <v>4.9996898115406748E-3</v>
      </c>
      <c r="G234" s="9">
        <f t="shared" si="83"/>
        <v>-4.0119744831856909E-2</v>
      </c>
      <c r="H234" s="9">
        <f t="shared" si="84"/>
        <v>-6.2618348983789943E-2</v>
      </c>
      <c r="I234" s="9">
        <f t="shared" si="85"/>
        <v>1.9158958025968307</v>
      </c>
      <c r="J234" s="3">
        <f t="shared" si="86"/>
        <v>-1.7155110793423442E-3</v>
      </c>
      <c r="K234" s="3">
        <f t="shared" si="86"/>
        <v>-1.5620332038752042E-2</v>
      </c>
      <c r="L234" s="15" t="str">
        <f t="shared" si="87"/>
        <v>Enter Trade</v>
      </c>
      <c r="M234" s="12">
        <v>1.1378033365321865</v>
      </c>
      <c r="N234" s="15" t="str">
        <f t="shared" si="67"/>
        <v/>
      </c>
      <c r="O234" s="15" t="str">
        <f t="shared" si="68"/>
        <v>Enter Trade</v>
      </c>
      <c r="P234" s="15" t="str">
        <f t="shared" si="69"/>
        <v/>
      </c>
      <c r="Q234" s="15">
        <f t="shared" si="70"/>
        <v>1058.9000000000001</v>
      </c>
      <c r="R234" s="15" t="str">
        <f t="shared" si="71"/>
        <v/>
      </c>
      <c r="S234" s="15">
        <f t="shared" si="72"/>
        <v>1171.5999999999999</v>
      </c>
      <c r="T234" s="18" t="str">
        <f t="shared" si="73"/>
        <v/>
      </c>
      <c r="U234" s="18">
        <f t="shared" si="74"/>
        <v>-1.6577664267471474E-2</v>
      </c>
      <c r="V234" s="18" t="str">
        <f t="shared" si="75"/>
        <v/>
      </c>
      <c r="W234" s="18">
        <f t="shared" si="76"/>
        <v>-2.382936177303794E-2</v>
      </c>
      <c r="X234" s="18" t="str">
        <f t="shared" si="77"/>
        <v/>
      </c>
      <c r="Y234" s="18" t="str">
        <f t="shared" si="78"/>
        <v/>
      </c>
      <c r="Z234" s="18" t="str">
        <f t="shared" si="79"/>
        <v/>
      </c>
      <c r="AA234" s="18" t="str">
        <f t="shared" si="80"/>
        <v/>
      </c>
    </row>
    <row r="235" spans="1:27">
      <c r="A235" s="11">
        <v>42348</v>
      </c>
      <c r="B235" s="12">
        <v>1060.5999999999999</v>
      </c>
      <c r="C235" s="12">
        <v>1182.3</v>
      </c>
      <c r="D235" s="9">
        <f t="shared" si="66"/>
        <v>-4.7176066802721635E-2</v>
      </c>
      <c r="E235" s="9">
        <f t="shared" si="81"/>
        <v>-5.0945939835331897E-2</v>
      </c>
      <c r="F235" s="9">
        <f t="shared" si="82"/>
        <v>4.7881556351901094E-3</v>
      </c>
      <c r="G235" s="9">
        <f t="shared" si="83"/>
        <v>-4.0172589656154153E-2</v>
      </c>
      <c r="H235" s="9">
        <f t="shared" si="84"/>
        <v>-6.171929001450964E-2</v>
      </c>
      <c r="I235" s="9">
        <f t="shared" si="85"/>
        <v>0.78733301919092324</v>
      </c>
      <c r="J235" s="3">
        <f t="shared" si="86"/>
        <v>1.2554298534536124E-2</v>
      </c>
      <c r="K235" s="3">
        <f t="shared" si="86"/>
        <v>2.518968133535656E-2</v>
      </c>
      <c r="L235" s="15" t="str">
        <f t="shared" si="87"/>
        <v/>
      </c>
      <c r="M235" s="12">
        <v>1.1378033365321865</v>
      </c>
      <c r="N235" s="15" t="str">
        <f t="shared" si="67"/>
        <v/>
      </c>
      <c r="O235" s="15" t="str">
        <f t="shared" si="68"/>
        <v>Enter Trade</v>
      </c>
      <c r="P235" s="15" t="str">
        <f t="shared" si="69"/>
        <v/>
      </c>
      <c r="Q235" s="15">
        <f t="shared" si="70"/>
        <v>1058.9000000000001</v>
      </c>
      <c r="R235" s="15" t="str">
        <f t="shared" si="71"/>
        <v/>
      </c>
      <c r="S235" s="15">
        <f t="shared" si="72"/>
        <v>1171.5999999999999</v>
      </c>
      <c r="T235" s="18" t="str">
        <f t="shared" si="73"/>
        <v/>
      </c>
      <c r="U235" s="18">
        <f t="shared" si="74"/>
        <v>-1.6577664267471474E-2</v>
      </c>
      <c r="V235" s="18" t="str">
        <f t="shared" si="75"/>
        <v/>
      </c>
      <c r="W235" s="18">
        <f t="shared" si="76"/>
        <v>-2.382936177303794E-2</v>
      </c>
      <c r="X235" s="18" t="str">
        <f t="shared" si="77"/>
        <v/>
      </c>
      <c r="Y235" s="18" t="str">
        <f t="shared" si="78"/>
        <v/>
      </c>
      <c r="Z235" s="18" t="str">
        <f t="shared" si="79"/>
        <v/>
      </c>
      <c r="AA235" s="18" t="str">
        <f t="shared" si="80"/>
        <v/>
      </c>
    </row>
    <row r="236" spans="1:27">
      <c r="A236" s="11">
        <v>42349</v>
      </c>
      <c r="B236" s="12">
        <v>1046.3499999999999</v>
      </c>
      <c r="C236" s="12">
        <v>1174.75</v>
      </c>
      <c r="D236" s="9">
        <f t="shared" si="66"/>
        <v>-5.0268475049380465E-2</v>
      </c>
      <c r="E236" s="9">
        <f t="shared" si="81"/>
        <v>-5.0730555115101543E-2</v>
      </c>
      <c r="F236" s="9">
        <f t="shared" si="82"/>
        <v>4.6626849367093536E-3</v>
      </c>
      <c r="G236" s="9">
        <f t="shared" si="83"/>
        <v>-4.02395140075055E-2</v>
      </c>
      <c r="H236" s="9">
        <f t="shared" si="84"/>
        <v>-6.1221596222697586E-2</v>
      </c>
      <c r="I236" s="9">
        <f t="shared" si="85"/>
        <v>9.9101713281787102E-2</v>
      </c>
      <c r="J236" s="3">
        <f t="shared" si="86"/>
        <v>-1.343579106166321E-2</v>
      </c>
      <c r="K236" s="3">
        <f t="shared" si="86"/>
        <v>-6.3858580732470225E-3</v>
      </c>
      <c r="L236" s="15" t="str">
        <f t="shared" si="87"/>
        <v>Exit Trade</v>
      </c>
      <c r="M236" s="12">
        <v>9.9101713281787102E-2</v>
      </c>
      <c r="N236" s="15" t="str">
        <f t="shared" si="67"/>
        <v>Exit Trade</v>
      </c>
      <c r="O236" s="15" t="str">
        <f t="shared" si="68"/>
        <v>Exit Trade</v>
      </c>
      <c r="P236" s="15">
        <f t="shared" si="69"/>
        <v>1046.3499999999999</v>
      </c>
      <c r="Q236" s="15">
        <f t="shared" si="70"/>
        <v>1046.3499999999999</v>
      </c>
      <c r="R236" s="15">
        <f t="shared" si="71"/>
        <v>1174.75</v>
      </c>
      <c r="S236" s="15">
        <f t="shared" si="72"/>
        <v>1174.75</v>
      </c>
      <c r="T236" s="18">
        <f t="shared" si="73"/>
        <v>-1.343579106166321E-2</v>
      </c>
      <c r="U236" s="18">
        <f t="shared" si="74"/>
        <v>-1.343579106166321E-2</v>
      </c>
      <c r="V236" s="18">
        <f t="shared" si="75"/>
        <v>-6.3858580732470225E-3</v>
      </c>
      <c r="W236" s="18">
        <f t="shared" si="76"/>
        <v>-6.3858580732470225E-3</v>
      </c>
      <c r="X236" s="18">
        <f t="shared" si="77"/>
        <v>1.1851921805647536E-2</v>
      </c>
      <c r="Y236" s="18">
        <f t="shared" si="78"/>
        <v>2.6886309320588442E-3</v>
      </c>
      <c r="Z236" s="18">
        <f t="shared" si="79"/>
        <v>1.454055273770638E-2</v>
      </c>
      <c r="AA236" s="18">
        <f t="shared" si="80"/>
        <v>7.2702763688531902E-3</v>
      </c>
    </row>
    <row r="237" spans="1:27">
      <c r="A237" s="11">
        <v>42352</v>
      </c>
      <c r="B237" s="12">
        <v>1055.05</v>
      </c>
      <c r="C237" s="12">
        <v>1188.05</v>
      </c>
      <c r="D237" s="9">
        <f t="shared" si="66"/>
        <v>-5.1561676824971661E-2</v>
      </c>
      <c r="E237" s="9">
        <f t="shared" si="81"/>
        <v>-5.0476666567300543E-2</v>
      </c>
      <c r="F237" s="9">
        <f t="shared" si="82"/>
        <v>4.3859899194751677E-3</v>
      </c>
      <c r="G237" s="9">
        <f t="shared" si="83"/>
        <v>-4.0608189248481419E-2</v>
      </c>
      <c r="H237" s="9">
        <f t="shared" si="84"/>
        <v>-6.0345143886119668E-2</v>
      </c>
      <c r="I237" s="9">
        <f t="shared" si="85"/>
        <v>-0.24738092827193534</v>
      </c>
      <c r="J237" s="3">
        <f t="shared" si="86"/>
        <v>8.3146174798108142E-3</v>
      </c>
      <c r="K237" s="3">
        <f t="shared" si="86"/>
        <v>1.1321557778250653E-2</v>
      </c>
      <c r="L237" s="15" t="str">
        <f t="shared" si="87"/>
        <v>Exit Trade</v>
      </c>
      <c r="M237" s="12">
        <v>9.9101713281787102E-2</v>
      </c>
      <c r="N237" s="15" t="str">
        <f t="shared" si="67"/>
        <v/>
      </c>
      <c r="O237" s="15" t="str">
        <f t="shared" si="68"/>
        <v>Exit Trade</v>
      </c>
      <c r="P237" s="15" t="str">
        <f t="shared" si="69"/>
        <v/>
      </c>
      <c r="Q237" s="15">
        <f t="shared" si="70"/>
        <v>1046.3499999999999</v>
      </c>
      <c r="R237" s="15" t="str">
        <f t="shared" si="71"/>
        <v/>
      </c>
      <c r="S237" s="15">
        <f t="shared" si="72"/>
        <v>1174.75</v>
      </c>
      <c r="T237" s="18" t="str">
        <f t="shared" si="73"/>
        <v/>
      </c>
      <c r="U237" s="18">
        <f t="shared" si="74"/>
        <v>-1.343579106166321E-2</v>
      </c>
      <c r="V237" s="18" t="str">
        <f t="shared" si="75"/>
        <v/>
      </c>
      <c r="W237" s="18">
        <f t="shared" si="76"/>
        <v>-6.3858580732470225E-3</v>
      </c>
      <c r="X237" s="18" t="str">
        <f t="shared" si="77"/>
        <v/>
      </c>
      <c r="Y237" s="18" t="str">
        <f t="shared" si="78"/>
        <v/>
      </c>
      <c r="Z237" s="18" t="str">
        <f t="shared" si="79"/>
        <v/>
      </c>
      <c r="AA237" s="18" t="str">
        <f t="shared" si="80"/>
        <v/>
      </c>
    </row>
    <row r="238" spans="1:27">
      <c r="A238" s="11">
        <v>42353</v>
      </c>
      <c r="B238" s="12">
        <v>1059.45</v>
      </c>
      <c r="C238" s="12">
        <v>1206.55</v>
      </c>
      <c r="D238" s="9">
        <f t="shared" si="66"/>
        <v>-5.6464858678656193E-2</v>
      </c>
      <c r="E238" s="9">
        <f t="shared" si="81"/>
        <v>-5.0423871246425153E-2</v>
      </c>
      <c r="F238" s="9">
        <f t="shared" si="82"/>
        <v>4.3003976420252516E-3</v>
      </c>
      <c r="G238" s="9">
        <f t="shared" si="83"/>
        <v>-4.0747976551868334E-2</v>
      </c>
      <c r="H238" s="9">
        <f t="shared" si="84"/>
        <v>-6.0099765940981972E-2</v>
      </c>
      <c r="I238" s="9">
        <f t="shared" si="85"/>
        <v>-1.4047508940094355</v>
      </c>
      <c r="J238" s="3">
        <f t="shared" si="86"/>
        <v>4.1704184635800116E-3</v>
      </c>
      <c r="K238" s="3">
        <f t="shared" si="86"/>
        <v>1.5571735196330122E-2</v>
      </c>
      <c r="L238" s="15" t="str">
        <f t="shared" si="87"/>
        <v>Enter Trade</v>
      </c>
      <c r="M238" s="12">
        <v>-1.4047508940094355</v>
      </c>
      <c r="N238" s="15" t="str">
        <f t="shared" si="67"/>
        <v>Enter Trade</v>
      </c>
      <c r="O238" s="15" t="str">
        <f t="shared" si="68"/>
        <v>Enter Trade</v>
      </c>
      <c r="P238" s="15">
        <f t="shared" si="69"/>
        <v>1059.45</v>
      </c>
      <c r="Q238" s="15">
        <f t="shared" si="70"/>
        <v>1059.45</v>
      </c>
      <c r="R238" s="15">
        <f t="shared" si="71"/>
        <v>1206.55</v>
      </c>
      <c r="S238" s="15">
        <f t="shared" si="72"/>
        <v>1206.55</v>
      </c>
      <c r="T238" s="18">
        <f t="shared" si="73"/>
        <v>4.1704184635800116E-3</v>
      </c>
      <c r="U238" s="18">
        <f t="shared" si="74"/>
        <v>4.1704184635800116E-3</v>
      </c>
      <c r="V238" s="18">
        <f t="shared" si="75"/>
        <v>1.5571735196330122E-2</v>
      </c>
      <c r="W238" s="18">
        <f t="shared" si="76"/>
        <v>1.5571735196330122E-2</v>
      </c>
      <c r="X238" s="18" t="str">
        <f t="shared" si="77"/>
        <v/>
      </c>
      <c r="Y238" s="18" t="str">
        <f t="shared" si="78"/>
        <v/>
      </c>
      <c r="Z238" s="18" t="str">
        <f t="shared" si="79"/>
        <v/>
      </c>
      <c r="AA238" s="18" t="str">
        <f t="shared" si="80"/>
        <v/>
      </c>
    </row>
    <row r="239" spans="1:27">
      <c r="A239" s="11">
        <v>42354</v>
      </c>
      <c r="B239" s="12">
        <v>1067.3</v>
      </c>
      <c r="C239" s="12">
        <v>1219.3</v>
      </c>
      <c r="D239" s="9">
        <f t="shared" si="66"/>
        <v>-5.7824064375042034E-2</v>
      </c>
      <c r="E239" s="9">
        <f t="shared" si="81"/>
        <v>-5.0615843654815411E-2</v>
      </c>
      <c r="F239" s="9">
        <f t="shared" si="82"/>
        <v>4.5000899728991446E-3</v>
      </c>
      <c r="G239" s="9">
        <f t="shared" si="83"/>
        <v>-4.0490641215792336E-2</v>
      </c>
      <c r="H239" s="9">
        <f t="shared" si="84"/>
        <v>-6.0741046093838486E-2</v>
      </c>
      <c r="I239" s="9">
        <f t="shared" si="85"/>
        <v>-1.6017948004676867</v>
      </c>
      <c r="J239" s="3">
        <f t="shared" si="86"/>
        <v>7.409504931804152E-3</v>
      </c>
      <c r="K239" s="3">
        <f t="shared" si="86"/>
        <v>1.0567320044755709E-2</v>
      </c>
      <c r="L239" s="15" t="str">
        <f t="shared" si="87"/>
        <v>Enter Trade</v>
      </c>
      <c r="M239" s="12">
        <v>-1.4047508940094355</v>
      </c>
      <c r="N239" s="15" t="str">
        <f t="shared" si="67"/>
        <v/>
      </c>
      <c r="O239" s="15" t="str">
        <f t="shared" si="68"/>
        <v>Enter Trade</v>
      </c>
      <c r="P239" s="15" t="str">
        <f t="shared" si="69"/>
        <v/>
      </c>
      <c r="Q239" s="15">
        <f t="shared" si="70"/>
        <v>1059.45</v>
      </c>
      <c r="R239" s="15" t="str">
        <f t="shared" si="71"/>
        <v/>
      </c>
      <c r="S239" s="15">
        <f t="shared" si="72"/>
        <v>1206.55</v>
      </c>
      <c r="T239" s="18" t="str">
        <f t="shared" si="73"/>
        <v/>
      </c>
      <c r="U239" s="18">
        <f t="shared" si="74"/>
        <v>4.1704184635800116E-3</v>
      </c>
      <c r="V239" s="18" t="str">
        <f t="shared" si="75"/>
        <v/>
      </c>
      <c r="W239" s="18">
        <f t="shared" si="76"/>
        <v>1.5571735196330122E-2</v>
      </c>
      <c r="X239" s="18" t="str">
        <f t="shared" si="77"/>
        <v/>
      </c>
      <c r="Y239" s="18" t="str">
        <f t="shared" si="78"/>
        <v/>
      </c>
      <c r="Z239" s="18" t="str">
        <f t="shared" si="79"/>
        <v/>
      </c>
      <c r="AA239" s="18" t="str">
        <f t="shared" si="80"/>
        <v/>
      </c>
    </row>
    <row r="240" spans="1:27">
      <c r="A240" s="11">
        <v>42355</v>
      </c>
      <c r="B240" s="12">
        <v>1080.25</v>
      </c>
      <c r="C240" s="12">
        <v>1240.95</v>
      </c>
      <c r="D240" s="9">
        <f t="shared" si="66"/>
        <v>-6.023000839978844E-2</v>
      </c>
      <c r="E240" s="9">
        <f t="shared" si="81"/>
        <v>-5.0907903719436022E-2</v>
      </c>
      <c r="F240" s="9">
        <f t="shared" si="82"/>
        <v>4.8295789497025E-3</v>
      </c>
      <c r="G240" s="9">
        <f t="shared" si="83"/>
        <v>-4.0041351082605398E-2</v>
      </c>
      <c r="H240" s="9">
        <f t="shared" si="84"/>
        <v>-6.1774456356266647E-2</v>
      </c>
      <c r="I240" s="9">
        <f t="shared" si="85"/>
        <v>-1.930210641018024</v>
      </c>
      <c r="J240" s="3">
        <f t="shared" si="86"/>
        <v>1.2133420781411081E-2</v>
      </c>
      <c r="K240" s="3">
        <f t="shared" si="86"/>
        <v>1.7756089559583441E-2</v>
      </c>
      <c r="L240" s="15" t="str">
        <f t="shared" si="87"/>
        <v>Enter Trade</v>
      </c>
      <c r="M240" s="12">
        <v>-1.4047508940094355</v>
      </c>
      <c r="N240" s="15" t="str">
        <f t="shared" si="67"/>
        <v/>
      </c>
      <c r="O240" s="15" t="str">
        <f t="shared" si="68"/>
        <v>Enter Trade</v>
      </c>
      <c r="P240" s="15" t="str">
        <f t="shared" si="69"/>
        <v/>
      </c>
      <c r="Q240" s="15">
        <f t="shared" si="70"/>
        <v>1059.45</v>
      </c>
      <c r="R240" s="15" t="str">
        <f t="shared" si="71"/>
        <v/>
      </c>
      <c r="S240" s="15">
        <f t="shared" si="72"/>
        <v>1206.55</v>
      </c>
      <c r="T240" s="18" t="str">
        <f t="shared" si="73"/>
        <v/>
      </c>
      <c r="U240" s="18">
        <f t="shared" si="74"/>
        <v>4.1704184635800116E-3</v>
      </c>
      <c r="V240" s="18" t="str">
        <f t="shared" si="75"/>
        <v/>
      </c>
      <c r="W240" s="18">
        <f t="shared" si="76"/>
        <v>1.5571735196330122E-2</v>
      </c>
      <c r="X240" s="18" t="str">
        <f t="shared" si="77"/>
        <v/>
      </c>
      <c r="Y240" s="18" t="str">
        <f t="shared" si="78"/>
        <v/>
      </c>
      <c r="Z240" s="18" t="str">
        <f t="shared" si="79"/>
        <v/>
      </c>
      <c r="AA240" s="18" t="str">
        <f t="shared" si="80"/>
        <v/>
      </c>
    </row>
    <row r="241" spans="1:27">
      <c r="A241" s="11">
        <v>42356</v>
      </c>
      <c r="B241" s="12">
        <v>1073</v>
      </c>
      <c r="C241" s="12">
        <v>1224.8499999999999</v>
      </c>
      <c r="D241" s="9">
        <f t="shared" si="66"/>
        <v>-5.7483184562330918E-2</v>
      </c>
      <c r="E241" s="9">
        <f t="shared" si="81"/>
        <v>-5.1080463386603429E-2</v>
      </c>
      <c r="F241" s="9">
        <f t="shared" si="82"/>
        <v>4.9716624171612126E-3</v>
      </c>
      <c r="G241" s="9">
        <f t="shared" si="83"/>
        <v>-3.98942229479907E-2</v>
      </c>
      <c r="H241" s="9">
        <f t="shared" si="84"/>
        <v>-6.2266703825216159E-2</v>
      </c>
      <c r="I241" s="9">
        <f t="shared" si="85"/>
        <v>-1.2878431072927516</v>
      </c>
      <c r="J241" s="3">
        <f t="shared" si="86"/>
        <v>-6.7114093959731542E-3</v>
      </c>
      <c r="K241" s="3">
        <f t="shared" si="86"/>
        <v>-1.2973931262339446E-2</v>
      </c>
      <c r="L241" s="15" t="str">
        <f t="shared" si="87"/>
        <v>Enter Trade</v>
      </c>
      <c r="M241" s="12">
        <v>-1.4047508940094355</v>
      </c>
      <c r="N241" s="15" t="str">
        <f t="shared" si="67"/>
        <v/>
      </c>
      <c r="O241" s="15" t="str">
        <f t="shared" si="68"/>
        <v>Enter Trade</v>
      </c>
      <c r="P241" s="15" t="str">
        <f t="shared" si="69"/>
        <v/>
      </c>
      <c r="Q241" s="15">
        <f t="shared" si="70"/>
        <v>1059.45</v>
      </c>
      <c r="R241" s="15" t="str">
        <f t="shared" si="71"/>
        <v/>
      </c>
      <c r="S241" s="15">
        <f t="shared" si="72"/>
        <v>1206.55</v>
      </c>
      <c r="T241" s="18" t="str">
        <f t="shared" si="73"/>
        <v/>
      </c>
      <c r="U241" s="18">
        <f t="shared" si="74"/>
        <v>4.1704184635800116E-3</v>
      </c>
      <c r="V241" s="18" t="str">
        <f t="shared" si="75"/>
        <v/>
      </c>
      <c r="W241" s="18">
        <f t="shared" si="76"/>
        <v>1.5571735196330122E-2</v>
      </c>
      <c r="X241" s="18" t="str">
        <f t="shared" si="77"/>
        <v/>
      </c>
      <c r="Y241" s="18" t="str">
        <f t="shared" si="78"/>
        <v/>
      </c>
      <c r="Z241" s="18" t="str">
        <f t="shared" si="79"/>
        <v/>
      </c>
      <c r="AA241" s="18" t="str">
        <f t="shared" si="80"/>
        <v/>
      </c>
    </row>
    <row r="242" spans="1:27">
      <c r="A242" s="11">
        <v>42359</v>
      </c>
      <c r="B242" s="12">
        <v>1075.4000000000001</v>
      </c>
      <c r="C242" s="12">
        <v>1232.3499999999999</v>
      </c>
      <c r="D242" s="9">
        <f t="shared" si="66"/>
        <v>-5.916403727935942E-2</v>
      </c>
      <c r="E242" s="9">
        <f t="shared" si="81"/>
        <v>-5.1454936125972829E-2</v>
      </c>
      <c r="F242" s="9">
        <f t="shared" si="82"/>
        <v>5.146194870914709E-3</v>
      </c>
      <c r="G242" s="9">
        <f t="shared" si="83"/>
        <v>-3.9875997666414732E-2</v>
      </c>
      <c r="H242" s="9">
        <f t="shared" si="84"/>
        <v>-6.3033874585530919E-2</v>
      </c>
      <c r="I242" s="9">
        <f t="shared" si="85"/>
        <v>-1.4980196721575643</v>
      </c>
      <c r="J242" s="3">
        <f t="shared" si="86"/>
        <v>2.2367194780988733E-3</v>
      </c>
      <c r="K242" s="3">
        <f t="shared" si="86"/>
        <v>6.1231987590317184E-3</v>
      </c>
      <c r="L242" s="15" t="str">
        <f t="shared" si="87"/>
        <v>Enter Trade</v>
      </c>
      <c r="M242" s="12">
        <v>-1.4047508940094355</v>
      </c>
      <c r="N242" s="15" t="str">
        <f t="shared" si="67"/>
        <v/>
      </c>
      <c r="O242" s="15" t="str">
        <f t="shared" si="68"/>
        <v>Enter Trade</v>
      </c>
      <c r="P242" s="15" t="str">
        <f t="shared" si="69"/>
        <v/>
      </c>
      <c r="Q242" s="15">
        <f t="shared" si="70"/>
        <v>1059.45</v>
      </c>
      <c r="R242" s="15" t="str">
        <f t="shared" si="71"/>
        <v/>
      </c>
      <c r="S242" s="15">
        <f t="shared" si="72"/>
        <v>1206.55</v>
      </c>
      <c r="T242" s="18" t="str">
        <f t="shared" si="73"/>
        <v/>
      </c>
      <c r="U242" s="18">
        <f t="shared" si="74"/>
        <v>4.1704184635800116E-3</v>
      </c>
      <c r="V242" s="18" t="str">
        <f t="shared" si="75"/>
        <v/>
      </c>
      <c r="W242" s="18">
        <f t="shared" si="76"/>
        <v>1.5571735196330122E-2</v>
      </c>
      <c r="X242" s="18" t="str">
        <f t="shared" si="77"/>
        <v/>
      </c>
      <c r="Y242" s="18" t="str">
        <f t="shared" si="78"/>
        <v/>
      </c>
      <c r="Z242" s="18" t="str">
        <f t="shared" si="79"/>
        <v/>
      </c>
      <c r="AA242" s="18" t="str">
        <f t="shared" si="80"/>
        <v/>
      </c>
    </row>
    <row r="243" spans="1:27">
      <c r="A243" s="11">
        <v>42360</v>
      </c>
      <c r="B243" s="12">
        <v>1066.45</v>
      </c>
      <c r="C243" s="12">
        <v>1228.25</v>
      </c>
      <c r="D243" s="9">
        <f t="shared" si="66"/>
        <v>-6.1346274233910147E-2</v>
      </c>
      <c r="E243" s="9">
        <f t="shared" si="81"/>
        <v>-5.1921622924114438E-2</v>
      </c>
      <c r="F243" s="9">
        <f t="shared" si="82"/>
        <v>5.3897569987405424E-3</v>
      </c>
      <c r="G243" s="9">
        <f t="shared" si="83"/>
        <v>-3.9794669676948217E-2</v>
      </c>
      <c r="H243" s="9">
        <f t="shared" si="84"/>
        <v>-6.4048576171280652E-2</v>
      </c>
      <c r="I243" s="9">
        <f t="shared" si="85"/>
        <v>-1.7486226766806046</v>
      </c>
      <c r="J243" s="3">
        <f t="shared" si="86"/>
        <v>-8.3224846568719039E-3</v>
      </c>
      <c r="K243" s="3">
        <f t="shared" si="86"/>
        <v>-3.3269769140259744E-3</v>
      </c>
      <c r="L243" s="15" t="str">
        <f t="shared" si="87"/>
        <v>Enter Trade</v>
      </c>
      <c r="M243" s="12">
        <v>-1.4047508940094355</v>
      </c>
      <c r="N243" s="15" t="str">
        <f t="shared" si="67"/>
        <v/>
      </c>
      <c r="O243" s="15" t="str">
        <f t="shared" si="68"/>
        <v>Enter Trade</v>
      </c>
      <c r="P243" s="15" t="str">
        <f t="shared" si="69"/>
        <v/>
      </c>
      <c r="Q243" s="15">
        <f t="shared" si="70"/>
        <v>1059.45</v>
      </c>
      <c r="R243" s="15" t="str">
        <f t="shared" si="71"/>
        <v/>
      </c>
      <c r="S243" s="15">
        <f t="shared" si="72"/>
        <v>1206.55</v>
      </c>
      <c r="T243" s="18" t="str">
        <f t="shared" si="73"/>
        <v/>
      </c>
      <c r="U243" s="18">
        <f t="shared" si="74"/>
        <v>4.1704184635800116E-3</v>
      </c>
      <c r="V243" s="18" t="str">
        <f t="shared" si="75"/>
        <v/>
      </c>
      <c r="W243" s="18">
        <f t="shared" si="76"/>
        <v>1.5571735196330122E-2</v>
      </c>
      <c r="X243" s="18" t="str">
        <f t="shared" si="77"/>
        <v/>
      </c>
      <c r="Y243" s="18" t="str">
        <f t="shared" si="78"/>
        <v/>
      </c>
      <c r="Z243" s="18" t="str">
        <f t="shared" si="79"/>
        <v/>
      </c>
      <c r="AA243" s="18" t="str">
        <f t="shared" si="80"/>
        <v/>
      </c>
    </row>
    <row r="244" spans="1:27">
      <c r="A244" s="11">
        <v>42361</v>
      </c>
      <c r="B244" s="12">
        <v>1074.0999999999999</v>
      </c>
      <c r="C244" s="12">
        <v>1239.2</v>
      </c>
      <c r="D244" s="9">
        <f t="shared" si="66"/>
        <v>-6.2096688167444583E-2</v>
      </c>
      <c r="E244" s="9">
        <f t="shared" si="81"/>
        <v>-5.2373094272462277E-2</v>
      </c>
      <c r="F244" s="9">
        <f t="shared" si="82"/>
        <v>5.6583823332938647E-3</v>
      </c>
      <c r="G244" s="9">
        <f t="shared" si="83"/>
        <v>-3.9641734022551084E-2</v>
      </c>
      <c r="H244" s="9">
        <f t="shared" si="84"/>
        <v>-6.510445452237347E-2</v>
      </c>
      <c r="I244" s="9">
        <f t="shared" si="85"/>
        <v>-1.7184405934835434</v>
      </c>
      <c r="J244" s="3">
        <f t="shared" si="86"/>
        <v>7.1733320830792476E-3</v>
      </c>
      <c r="K244" s="3">
        <f t="shared" si="86"/>
        <v>8.9151231426827151E-3</v>
      </c>
      <c r="L244" s="15" t="str">
        <f t="shared" si="87"/>
        <v>Enter Trade</v>
      </c>
      <c r="M244" s="12">
        <v>-1.4047508940094355</v>
      </c>
      <c r="N244" s="15" t="str">
        <f t="shared" si="67"/>
        <v/>
      </c>
      <c r="O244" s="15" t="str">
        <f t="shared" si="68"/>
        <v>Enter Trade</v>
      </c>
      <c r="P244" s="15" t="str">
        <f t="shared" si="69"/>
        <v/>
      </c>
      <c r="Q244" s="15">
        <f t="shared" si="70"/>
        <v>1059.45</v>
      </c>
      <c r="R244" s="15" t="str">
        <f t="shared" si="71"/>
        <v/>
      </c>
      <c r="S244" s="15">
        <f t="shared" si="72"/>
        <v>1206.55</v>
      </c>
      <c r="T244" s="18" t="str">
        <f t="shared" si="73"/>
        <v/>
      </c>
      <c r="U244" s="18">
        <f t="shared" si="74"/>
        <v>4.1704184635800116E-3</v>
      </c>
      <c r="V244" s="18" t="str">
        <f t="shared" si="75"/>
        <v/>
      </c>
      <c r="W244" s="18">
        <f t="shared" si="76"/>
        <v>1.5571735196330122E-2</v>
      </c>
      <c r="X244" s="18" t="str">
        <f t="shared" si="77"/>
        <v/>
      </c>
      <c r="Y244" s="18" t="str">
        <f t="shared" si="78"/>
        <v/>
      </c>
      <c r="Z244" s="18" t="str">
        <f t="shared" si="79"/>
        <v/>
      </c>
      <c r="AA244" s="18" t="str">
        <f t="shared" si="80"/>
        <v/>
      </c>
    </row>
    <row r="245" spans="1:27">
      <c r="A245" s="11">
        <v>42362</v>
      </c>
      <c r="B245" s="12">
        <v>1074</v>
      </c>
      <c r="C245" s="12">
        <v>1229.55</v>
      </c>
      <c r="D245" s="9">
        <f t="shared" si="66"/>
        <v>-5.8741912778764394E-2</v>
      </c>
      <c r="E245" s="9">
        <f t="shared" si="81"/>
        <v>-5.2811194202116628E-2</v>
      </c>
      <c r="F245" s="9">
        <f t="shared" si="82"/>
        <v>5.6245025056935729E-3</v>
      </c>
      <c r="G245" s="9">
        <f t="shared" si="83"/>
        <v>-4.0156063564306087E-2</v>
      </c>
      <c r="H245" s="9">
        <f t="shared" si="84"/>
        <v>-6.5466324839927162E-2</v>
      </c>
      <c r="I245" s="9">
        <f t="shared" si="85"/>
        <v>-1.0544432277600049</v>
      </c>
      <c r="J245" s="3">
        <f t="shared" si="86"/>
        <v>-9.3101201005408297E-5</v>
      </c>
      <c r="K245" s="3">
        <f t="shared" si="86"/>
        <v>-7.787282117495231E-3</v>
      </c>
      <c r="L245" s="15" t="str">
        <f t="shared" si="87"/>
        <v>Enter Trade</v>
      </c>
      <c r="M245" s="12">
        <v>-1.4047508940094355</v>
      </c>
      <c r="N245" s="15" t="str">
        <f t="shared" si="67"/>
        <v/>
      </c>
      <c r="O245" s="15" t="str">
        <f t="shared" si="68"/>
        <v>Enter Trade</v>
      </c>
      <c r="P245" s="15" t="str">
        <f t="shared" si="69"/>
        <v/>
      </c>
      <c r="Q245" s="15">
        <f t="shared" si="70"/>
        <v>1059.45</v>
      </c>
      <c r="R245" s="15" t="str">
        <f t="shared" si="71"/>
        <v/>
      </c>
      <c r="S245" s="15">
        <f t="shared" si="72"/>
        <v>1206.55</v>
      </c>
      <c r="T245" s="18" t="str">
        <f t="shared" si="73"/>
        <v/>
      </c>
      <c r="U245" s="18">
        <f t="shared" si="74"/>
        <v>4.1704184635800116E-3</v>
      </c>
      <c r="V245" s="18" t="str">
        <f t="shared" si="75"/>
        <v/>
      </c>
      <c r="W245" s="18">
        <f t="shared" si="76"/>
        <v>1.5571735196330122E-2</v>
      </c>
      <c r="X245" s="18" t="str">
        <f t="shared" si="77"/>
        <v/>
      </c>
      <c r="Y245" s="18" t="str">
        <f t="shared" si="78"/>
        <v/>
      </c>
      <c r="Z245" s="18" t="str">
        <f t="shared" si="79"/>
        <v/>
      </c>
      <c r="AA245" s="18" t="str">
        <f t="shared" si="80"/>
        <v/>
      </c>
    </row>
    <row r="246" spans="1:27">
      <c r="A246" s="11">
        <v>42366</v>
      </c>
      <c r="B246" s="12">
        <v>1077.25</v>
      </c>
      <c r="C246" s="12">
        <v>1227.6500000000001</v>
      </c>
      <c r="D246" s="9">
        <f t="shared" si="66"/>
        <v>-5.6758065401048059E-2</v>
      </c>
      <c r="E246" s="9">
        <f t="shared" si="81"/>
        <v>-5.3105841907944366E-2</v>
      </c>
      <c r="F246" s="9">
        <f t="shared" si="82"/>
        <v>5.5907927871812028E-3</v>
      </c>
      <c r="G246" s="9">
        <f t="shared" si="83"/>
        <v>-4.0526558136786656E-2</v>
      </c>
      <c r="H246" s="9">
        <f t="shared" si="84"/>
        <v>-6.5685125679102077E-2</v>
      </c>
      <c r="I246" s="9">
        <f t="shared" si="85"/>
        <v>-0.65325681564833871</v>
      </c>
      <c r="J246" s="3">
        <f t="shared" si="86"/>
        <v>3.0260707635009309E-3</v>
      </c>
      <c r="K246" s="3">
        <f t="shared" si="86"/>
        <v>-1.5452807937862338E-3</v>
      </c>
      <c r="L246" s="15" t="str">
        <f t="shared" si="87"/>
        <v/>
      </c>
      <c r="M246" s="12">
        <v>-1.4047508940094355</v>
      </c>
      <c r="N246" s="15" t="str">
        <f t="shared" si="67"/>
        <v/>
      </c>
      <c r="O246" s="15" t="str">
        <f t="shared" si="68"/>
        <v>Enter Trade</v>
      </c>
      <c r="P246" s="15" t="str">
        <f t="shared" si="69"/>
        <v/>
      </c>
      <c r="Q246" s="15">
        <f t="shared" si="70"/>
        <v>1059.45</v>
      </c>
      <c r="R246" s="15" t="str">
        <f t="shared" si="71"/>
        <v/>
      </c>
      <c r="S246" s="15">
        <f t="shared" si="72"/>
        <v>1206.55</v>
      </c>
      <c r="T246" s="18" t="str">
        <f t="shared" si="73"/>
        <v/>
      </c>
      <c r="U246" s="18">
        <f t="shared" si="74"/>
        <v>4.1704184635800116E-3</v>
      </c>
      <c r="V246" s="18" t="str">
        <f t="shared" si="75"/>
        <v/>
      </c>
      <c r="W246" s="18">
        <f t="shared" si="76"/>
        <v>1.5571735196330122E-2</v>
      </c>
      <c r="X246" s="18" t="str">
        <f t="shared" si="77"/>
        <v/>
      </c>
      <c r="Y246" s="18" t="str">
        <f t="shared" si="78"/>
        <v/>
      </c>
      <c r="Z246" s="18" t="str">
        <f t="shared" si="79"/>
        <v/>
      </c>
      <c r="AA246" s="18" t="str">
        <f t="shared" si="80"/>
        <v/>
      </c>
    </row>
    <row r="247" spans="1:27">
      <c r="A247" s="11">
        <v>42367</v>
      </c>
      <c r="B247" s="12">
        <v>1077.95</v>
      </c>
      <c r="C247" s="12">
        <v>1234.3</v>
      </c>
      <c r="D247" s="9">
        <f t="shared" si="66"/>
        <v>-5.8822112137341551E-2</v>
      </c>
      <c r="E247" s="9">
        <f t="shared" si="81"/>
        <v>-5.3420401477673699E-2</v>
      </c>
      <c r="F247" s="9">
        <f t="shared" si="82"/>
        <v>5.6395066536825116E-3</v>
      </c>
      <c r="G247" s="9">
        <f t="shared" si="83"/>
        <v>-4.0731511506888043E-2</v>
      </c>
      <c r="H247" s="9">
        <f t="shared" si="84"/>
        <v>-6.6109291448459354E-2</v>
      </c>
      <c r="I247" s="9">
        <f t="shared" si="85"/>
        <v>-0.95783390132904933</v>
      </c>
      <c r="J247" s="3">
        <f t="shared" si="86"/>
        <v>6.4980273845443995E-4</v>
      </c>
      <c r="K247" s="3">
        <f t="shared" si="86"/>
        <v>5.4168533376775657E-3</v>
      </c>
      <c r="L247" s="15" t="str">
        <f t="shared" si="87"/>
        <v/>
      </c>
      <c r="M247" s="12">
        <v>-1.4047508940094355</v>
      </c>
      <c r="N247" s="15" t="str">
        <f t="shared" si="67"/>
        <v/>
      </c>
      <c r="O247" s="15" t="str">
        <f t="shared" si="68"/>
        <v>Enter Trade</v>
      </c>
      <c r="P247" s="15" t="str">
        <f t="shared" si="69"/>
        <v/>
      </c>
      <c r="Q247" s="15">
        <f t="shared" si="70"/>
        <v>1059.45</v>
      </c>
      <c r="R247" s="15" t="str">
        <f t="shared" si="71"/>
        <v/>
      </c>
      <c r="S247" s="15">
        <f t="shared" si="72"/>
        <v>1206.55</v>
      </c>
      <c r="T247" s="18" t="str">
        <f t="shared" si="73"/>
        <v/>
      </c>
      <c r="U247" s="18">
        <f t="shared" si="74"/>
        <v>4.1704184635800116E-3</v>
      </c>
      <c r="V247" s="18" t="str">
        <f t="shared" si="75"/>
        <v/>
      </c>
      <c r="W247" s="18">
        <f t="shared" si="76"/>
        <v>1.5571735196330122E-2</v>
      </c>
      <c r="X247" s="18" t="str">
        <f t="shared" si="77"/>
        <v/>
      </c>
      <c r="Y247" s="18" t="str">
        <f t="shared" si="78"/>
        <v/>
      </c>
      <c r="Z247" s="18" t="str">
        <f t="shared" si="79"/>
        <v/>
      </c>
      <c r="AA247" s="18" t="str">
        <f t="shared" si="80"/>
        <v/>
      </c>
    </row>
    <row r="248" spans="1:27">
      <c r="A248" s="11">
        <v>42368</v>
      </c>
      <c r="B248" s="12">
        <v>1074.3</v>
      </c>
      <c r="C248" s="12">
        <v>1233.7</v>
      </c>
      <c r="D248" s="9">
        <f t="shared" si="66"/>
        <v>-6.0083989002564113E-2</v>
      </c>
      <c r="E248" s="9">
        <f t="shared" si="81"/>
        <v>-5.3903273887877627E-2</v>
      </c>
      <c r="F248" s="9">
        <f t="shared" si="82"/>
        <v>5.5663168554329996E-3</v>
      </c>
      <c r="G248" s="9">
        <f t="shared" si="83"/>
        <v>-4.1379060963153379E-2</v>
      </c>
      <c r="H248" s="9">
        <f t="shared" si="84"/>
        <v>-6.6427486812601882E-2</v>
      </c>
      <c r="I248" s="9">
        <f t="shared" si="85"/>
        <v>-1.1103778809597953</v>
      </c>
      <c r="J248" s="3">
        <f t="shared" si="86"/>
        <v>-3.3860568672017168E-3</v>
      </c>
      <c r="K248" s="3">
        <f t="shared" si="86"/>
        <v>-4.8610548489014753E-4</v>
      </c>
      <c r="L248" s="15" t="str">
        <f t="shared" si="87"/>
        <v>Enter Trade</v>
      </c>
      <c r="M248" s="12">
        <v>-1.4047508940094355</v>
      </c>
      <c r="N248" s="15" t="str">
        <f t="shared" si="67"/>
        <v/>
      </c>
      <c r="O248" s="15" t="str">
        <f t="shared" si="68"/>
        <v>Enter Trade</v>
      </c>
      <c r="P248" s="15" t="str">
        <f t="shared" si="69"/>
        <v/>
      </c>
      <c r="Q248" s="15">
        <f t="shared" si="70"/>
        <v>1059.45</v>
      </c>
      <c r="R248" s="15" t="str">
        <f t="shared" si="71"/>
        <v/>
      </c>
      <c r="S248" s="15">
        <f t="shared" si="72"/>
        <v>1206.55</v>
      </c>
      <c r="T248" s="18" t="str">
        <f t="shared" si="73"/>
        <v/>
      </c>
      <c r="U248" s="18">
        <f t="shared" si="74"/>
        <v>4.1704184635800116E-3</v>
      </c>
      <c r="V248" s="18" t="str">
        <f t="shared" si="75"/>
        <v/>
      </c>
      <c r="W248" s="18">
        <f t="shared" si="76"/>
        <v>1.5571735196330122E-2</v>
      </c>
      <c r="X248" s="18" t="str">
        <f t="shared" si="77"/>
        <v/>
      </c>
      <c r="Y248" s="18" t="str">
        <f t="shared" si="78"/>
        <v/>
      </c>
      <c r="Z248" s="18" t="str">
        <f t="shared" si="79"/>
        <v/>
      </c>
      <c r="AA248" s="18" t="str">
        <f t="shared" si="80"/>
        <v/>
      </c>
    </row>
    <row r="249" spans="1:27">
      <c r="A249" s="11">
        <v>42369</v>
      </c>
      <c r="B249" s="12">
        <v>1082.1500000000001</v>
      </c>
      <c r="C249" s="12">
        <v>1263.75</v>
      </c>
      <c r="D249" s="9">
        <f t="shared" si="66"/>
        <v>-6.7373704818188856E-2</v>
      </c>
      <c r="E249" s="9">
        <f t="shared" si="81"/>
        <v>-5.4355094573473865E-2</v>
      </c>
      <c r="F249" s="9">
        <f t="shared" si="82"/>
        <v>6.0851820597604385E-3</v>
      </c>
      <c r="G249" s="9">
        <f t="shared" si="83"/>
        <v>-4.066343493901288E-2</v>
      </c>
      <c r="H249" s="9">
        <f t="shared" si="84"/>
        <v>-6.8046754207934851E-2</v>
      </c>
      <c r="I249" s="9">
        <f t="shared" si="85"/>
        <v>-2.1393953569283197</v>
      </c>
      <c r="J249" s="3">
        <f t="shared" si="86"/>
        <v>7.3070836823979678E-3</v>
      </c>
      <c r="K249" s="3">
        <f t="shared" si="86"/>
        <v>2.4357623409256669E-2</v>
      </c>
      <c r="L249" s="15" t="str">
        <f t="shared" si="87"/>
        <v>Enter Trade</v>
      </c>
      <c r="M249" s="12">
        <v>-1.4047508940094355</v>
      </c>
      <c r="N249" s="15" t="str">
        <f t="shared" si="67"/>
        <v/>
      </c>
      <c r="O249" s="15" t="str">
        <f t="shared" si="68"/>
        <v>Enter Trade</v>
      </c>
      <c r="P249" s="15" t="str">
        <f t="shared" si="69"/>
        <v/>
      </c>
      <c r="Q249" s="15">
        <f t="shared" si="70"/>
        <v>1059.45</v>
      </c>
      <c r="R249" s="15" t="str">
        <f t="shared" si="71"/>
        <v/>
      </c>
      <c r="S249" s="15">
        <f t="shared" si="72"/>
        <v>1206.55</v>
      </c>
      <c r="T249" s="18" t="str">
        <f t="shared" si="73"/>
        <v/>
      </c>
      <c r="U249" s="18">
        <f t="shared" si="74"/>
        <v>4.1704184635800116E-3</v>
      </c>
      <c r="V249" s="18" t="str">
        <f t="shared" si="75"/>
        <v/>
      </c>
      <c r="W249" s="18">
        <f t="shared" si="76"/>
        <v>1.5571735196330122E-2</v>
      </c>
      <c r="X249" s="18" t="str">
        <f t="shared" si="77"/>
        <v/>
      </c>
      <c r="Y249" s="18" t="str">
        <f t="shared" si="78"/>
        <v/>
      </c>
      <c r="Z249" s="18" t="str">
        <f t="shared" si="79"/>
        <v/>
      </c>
      <c r="AA249" s="18" t="str">
        <f t="shared" si="80"/>
        <v/>
      </c>
    </row>
    <row r="250" spans="1:27">
      <c r="A250" s="11">
        <v>42370</v>
      </c>
      <c r="B250" s="12">
        <v>1088.75</v>
      </c>
      <c r="C250" s="12">
        <v>1258.45</v>
      </c>
      <c r="D250" s="9">
        <f t="shared" si="66"/>
        <v>-6.2907797076871844E-2</v>
      </c>
      <c r="E250" s="9">
        <f t="shared" si="81"/>
        <v>-5.4758906804244119E-2</v>
      </c>
      <c r="F250" s="9">
        <f t="shared" si="82"/>
        <v>6.2406485003809221E-3</v>
      </c>
      <c r="G250" s="9">
        <f t="shared" si="83"/>
        <v>-4.0717447678387045E-2</v>
      </c>
      <c r="H250" s="9">
        <f t="shared" si="84"/>
        <v>-6.8800365930101193E-2</v>
      </c>
      <c r="I250" s="9">
        <f t="shared" si="85"/>
        <v>-1.3057761981195264</v>
      </c>
      <c r="J250" s="3">
        <f t="shared" si="86"/>
        <v>6.0989696437646432E-3</v>
      </c>
      <c r="K250" s="3">
        <f t="shared" si="86"/>
        <v>-4.1938674579623776E-3</v>
      </c>
      <c r="L250" s="15" t="str">
        <f t="shared" si="87"/>
        <v>Enter Trade</v>
      </c>
      <c r="M250" s="12">
        <v>-1.4047508940094355</v>
      </c>
      <c r="N250" s="15" t="str">
        <f t="shared" si="67"/>
        <v/>
      </c>
      <c r="O250" s="15" t="str">
        <f t="shared" si="68"/>
        <v>Enter Trade</v>
      </c>
      <c r="P250" s="15" t="str">
        <f t="shared" si="69"/>
        <v/>
      </c>
      <c r="Q250" s="15">
        <f t="shared" si="70"/>
        <v>1059.45</v>
      </c>
      <c r="R250" s="15" t="str">
        <f t="shared" si="71"/>
        <v/>
      </c>
      <c r="S250" s="15">
        <f t="shared" si="72"/>
        <v>1206.55</v>
      </c>
      <c r="T250" s="18" t="str">
        <f t="shared" si="73"/>
        <v/>
      </c>
      <c r="U250" s="18">
        <f t="shared" si="74"/>
        <v>4.1704184635800116E-3</v>
      </c>
      <c r="V250" s="18" t="str">
        <f t="shared" si="75"/>
        <v/>
      </c>
      <c r="W250" s="18">
        <f t="shared" si="76"/>
        <v>1.5571735196330122E-2</v>
      </c>
      <c r="X250" s="18" t="str">
        <f t="shared" si="77"/>
        <v/>
      </c>
      <c r="Y250" s="18" t="str">
        <f t="shared" si="78"/>
        <v/>
      </c>
      <c r="Z250" s="18" t="str">
        <f t="shared" si="79"/>
        <v/>
      </c>
      <c r="AA250" s="18" t="str">
        <f t="shared" si="80"/>
        <v/>
      </c>
    </row>
    <row r="251" spans="1:27">
      <c r="A251" s="11">
        <v>42373</v>
      </c>
      <c r="B251" s="12">
        <v>1070.5</v>
      </c>
      <c r="C251" s="12">
        <v>1216.7</v>
      </c>
      <c r="D251" s="9">
        <f t="shared" si="66"/>
        <v>-5.5596836422321515E-2</v>
      </c>
      <c r="E251" s="9">
        <f t="shared" si="81"/>
        <v>-5.4767029636113101E-2</v>
      </c>
      <c r="F251" s="9">
        <f t="shared" si="82"/>
        <v>6.2416071575563253E-3</v>
      </c>
      <c r="G251" s="9">
        <f t="shared" si="83"/>
        <v>-4.0723413531611366E-2</v>
      </c>
      <c r="H251" s="9">
        <f t="shared" si="84"/>
        <v>-6.8810645740614837E-2</v>
      </c>
      <c r="I251" s="9">
        <f t="shared" si="85"/>
        <v>-0.13294761513528094</v>
      </c>
      <c r="J251" s="3">
        <f t="shared" si="86"/>
        <v>-1.6762342135476463E-2</v>
      </c>
      <c r="K251" s="3">
        <f t="shared" si="86"/>
        <v>-3.3175732051332986E-2</v>
      </c>
      <c r="L251" s="15" t="str">
        <f t="shared" si="87"/>
        <v>Exit Trade</v>
      </c>
      <c r="M251" s="12">
        <v>-0.13294761513528094</v>
      </c>
      <c r="N251" s="15" t="str">
        <f t="shared" si="67"/>
        <v>Exit Trade</v>
      </c>
      <c r="O251" s="15" t="str">
        <f t="shared" si="68"/>
        <v>Exit Trade</v>
      </c>
      <c r="P251" s="15">
        <f t="shared" si="69"/>
        <v>1070.5</v>
      </c>
      <c r="Q251" s="15">
        <f t="shared" si="70"/>
        <v>1070.5</v>
      </c>
      <c r="R251" s="15">
        <f t="shared" si="71"/>
        <v>1216.7</v>
      </c>
      <c r="S251" s="15">
        <f t="shared" si="72"/>
        <v>1216.7</v>
      </c>
      <c r="T251" s="18">
        <f t="shared" si="73"/>
        <v>-1.6762342135476463E-2</v>
      </c>
      <c r="U251" s="18">
        <f t="shared" si="74"/>
        <v>-1.6762342135476463E-2</v>
      </c>
      <c r="V251" s="18">
        <f t="shared" si="75"/>
        <v>-3.3175732051332986E-2</v>
      </c>
      <c r="W251" s="18">
        <f t="shared" si="76"/>
        <v>-3.3175732051332986E-2</v>
      </c>
      <c r="X251" s="18">
        <f t="shared" si="77"/>
        <v>1.0429940063240384E-2</v>
      </c>
      <c r="Y251" s="18">
        <f t="shared" si="78"/>
        <v>-8.4124155650409094E-3</v>
      </c>
      <c r="Z251" s="18">
        <f t="shared" si="79"/>
        <v>2.0175244981994744E-3</v>
      </c>
      <c r="AA251" s="18">
        <f t="shared" si="80"/>
        <v>1.0087622490997372E-3</v>
      </c>
    </row>
    <row r="252" spans="1:27">
      <c r="A252" s="11">
        <v>42374</v>
      </c>
      <c r="B252" s="12">
        <v>1062.4000000000001</v>
      </c>
      <c r="C252" s="12">
        <v>1209.4000000000001</v>
      </c>
      <c r="D252" s="9">
        <f t="shared" si="66"/>
        <v>-5.6281902245980647E-2</v>
      </c>
      <c r="E252" s="9">
        <f t="shared" si="81"/>
        <v>-5.49254720583243E-2</v>
      </c>
      <c r="F252" s="9">
        <f t="shared" si="82"/>
        <v>6.2168475807670934E-3</v>
      </c>
      <c r="G252" s="9">
        <f t="shared" si="83"/>
        <v>-4.0937565001598342E-2</v>
      </c>
      <c r="H252" s="9">
        <f t="shared" si="84"/>
        <v>-6.8913379115050258E-2</v>
      </c>
      <c r="I252" s="9">
        <f t="shared" si="85"/>
        <v>-0.2181861739465355</v>
      </c>
      <c r="J252" s="3">
        <f t="shared" si="86"/>
        <v>-7.5665576833254637E-3</v>
      </c>
      <c r="K252" s="3">
        <f t="shared" si="86"/>
        <v>-5.9998356209418546E-3</v>
      </c>
      <c r="L252" s="15" t="str">
        <f t="shared" si="87"/>
        <v>Exit Trade</v>
      </c>
      <c r="M252" s="12">
        <v>-0.13294761513528094</v>
      </c>
      <c r="N252" s="15" t="str">
        <f t="shared" si="67"/>
        <v/>
      </c>
      <c r="O252" s="15" t="str">
        <f t="shared" si="68"/>
        <v>Exit Trade</v>
      </c>
      <c r="P252" s="15" t="str">
        <f t="shared" si="69"/>
        <v/>
      </c>
      <c r="Q252" s="15">
        <f t="shared" si="70"/>
        <v>1070.5</v>
      </c>
      <c r="R252" s="15" t="str">
        <f t="shared" si="71"/>
        <v/>
      </c>
      <c r="S252" s="15">
        <f t="shared" si="72"/>
        <v>1216.7</v>
      </c>
      <c r="T252" s="18" t="str">
        <f t="shared" si="73"/>
        <v/>
      </c>
      <c r="U252" s="18">
        <f t="shared" si="74"/>
        <v>-1.6762342135476463E-2</v>
      </c>
      <c r="V252" s="18" t="str">
        <f t="shared" si="75"/>
        <v/>
      </c>
      <c r="W252" s="18">
        <f t="shared" si="76"/>
        <v>-3.3175732051332986E-2</v>
      </c>
      <c r="X252" s="18" t="str">
        <f t="shared" si="77"/>
        <v/>
      </c>
      <c r="Y252" s="18" t="str">
        <f t="shared" si="78"/>
        <v/>
      </c>
      <c r="Z252" s="18" t="str">
        <f t="shared" si="79"/>
        <v/>
      </c>
      <c r="AA252" s="18" t="str">
        <f t="shared" si="80"/>
        <v/>
      </c>
    </row>
    <row r="253" spans="1:27">
      <c r="A253" s="11">
        <v>42375</v>
      </c>
      <c r="B253" s="12">
        <v>1067.0999999999999</v>
      </c>
      <c r="C253" s="12">
        <v>1209.3</v>
      </c>
      <c r="D253" s="9">
        <f t="shared" si="66"/>
        <v>-5.4328932967270878E-2</v>
      </c>
      <c r="E253" s="9">
        <f t="shared" si="81"/>
        <v>-5.5130140471280557E-2</v>
      </c>
      <c r="F253" s="9">
        <f t="shared" si="82"/>
        <v>6.0871377702229612E-3</v>
      </c>
      <c r="G253" s="9">
        <f t="shared" si="83"/>
        <v>-4.1434080488278895E-2</v>
      </c>
      <c r="H253" s="9">
        <f t="shared" si="84"/>
        <v>-6.8826200454282227E-2</v>
      </c>
      <c r="I253" s="9">
        <f t="shared" si="85"/>
        <v>0.13162302780939564</v>
      </c>
      <c r="J253" s="3">
        <f t="shared" si="86"/>
        <v>4.4239457831323587E-3</v>
      </c>
      <c r="K253" s="3">
        <f t="shared" si="86"/>
        <v>-8.2685629237751299E-5</v>
      </c>
      <c r="L253" s="15" t="str">
        <f t="shared" si="87"/>
        <v>Exit Trade</v>
      </c>
      <c r="M253" s="12">
        <v>-0.13294761513528094</v>
      </c>
      <c r="N253" s="15" t="str">
        <f t="shared" si="67"/>
        <v/>
      </c>
      <c r="O253" s="15" t="str">
        <f t="shared" si="68"/>
        <v>Exit Trade</v>
      </c>
      <c r="P253" s="15" t="str">
        <f t="shared" si="69"/>
        <v/>
      </c>
      <c r="Q253" s="15">
        <f t="shared" si="70"/>
        <v>1070.5</v>
      </c>
      <c r="R253" s="15" t="str">
        <f t="shared" si="71"/>
        <v/>
      </c>
      <c r="S253" s="15">
        <f t="shared" si="72"/>
        <v>1216.7</v>
      </c>
      <c r="T253" s="18" t="str">
        <f t="shared" si="73"/>
        <v/>
      </c>
      <c r="U253" s="18">
        <f t="shared" si="74"/>
        <v>-1.6762342135476463E-2</v>
      </c>
      <c r="V253" s="18" t="str">
        <f t="shared" si="75"/>
        <v/>
      </c>
      <c r="W253" s="18">
        <f t="shared" si="76"/>
        <v>-3.3175732051332986E-2</v>
      </c>
      <c r="X253" s="18" t="str">
        <f t="shared" si="77"/>
        <v/>
      </c>
      <c r="Y253" s="18" t="str">
        <f t="shared" si="78"/>
        <v/>
      </c>
      <c r="Z253" s="18" t="str">
        <f t="shared" si="79"/>
        <v/>
      </c>
      <c r="AA253" s="18" t="str">
        <f t="shared" si="80"/>
        <v/>
      </c>
    </row>
    <row r="254" spans="1:27">
      <c r="A254" s="11">
        <v>42376</v>
      </c>
      <c r="B254" s="12">
        <v>1056.2</v>
      </c>
      <c r="C254" s="12">
        <v>1179.45</v>
      </c>
      <c r="D254" s="9">
        <f t="shared" si="66"/>
        <v>-4.7933371569468128E-2</v>
      </c>
      <c r="E254" s="9">
        <f t="shared" si="81"/>
        <v>-5.4764538616823434E-2</v>
      </c>
      <c r="F254" s="9">
        <f t="shared" si="82"/>
        <v>6.1814658408575734E-3</v>
      </c>
      <c r="G254" s="9">
        <f t="shared" si="83"/>
        <v>-4.085624047489389E-2</v>
      </c>
      <c r="H254" s="9">
        <f t="shared" si="84"/>
        <v>-6.8672836758752978E-2</v>
      </c>
      <c r="I254" s="9">
        <f t="shared" si="85"/>
        <v>1.1051047151637414</v>
      </c>
      <c r="J254" s="3">
        <f t="shared" si="86"/>
        <v>-1.0214600318620433E-2</v>
      </c>
      <c r="K254" s="3">
        <f t="shared" si="86"/>
        <v>-2.4683701314810146E-2</v>
      </c>
      <c r="L254" s="15" t="str">
        <f t="shared" si="87"/>
        <v>Enter Trade</v>
      </c>
      <c r="M254" s="12">
        <v>1.1051047151637414</v>
      </c>
      <c r="N254" s="15" t="str">
        <f t="shared" si="67"/>
        <v>Enter Trade</v>
      </c>
      <c r="O254" s="15" t="str">
        <f t="shared" si="68"/>
        <v>Enter Trade</v>
      </c>
      <c r="P254" s="15">
        <f t="shared" si="69"/>
        <v>1056.2</v>
      </c>
      <c r="Q254" s="15">
        <f t="shared" si="70"/>
        <v>1056.2</v>
      </c>
      <c r="R254" s="15">
        <f t="shared" si="71"/>
        <v>1179.45</v>
      </c>
      <c r="S254" s="15">
        <f t="shared" si="72"/>
        <v>1179.45</v>
      </c>
      <c r="T254" s="18">
        <f t="shared" si="73"/>
        <v>-1.0214600318620433E-2</v>
      </c>
      <c r="U254" s="18">
        <f t="shared" si="74"/>
        <v>-1.0214600318620433E-2</v>
      </c>
      <c r="V254" s="18">
        <f t="shared" si="75"/>
        <v>-2.4683701314810146E-2</v>
      </c>
      <c r="W254" s="18">
        <f t="shared" si="76"/>
        <v>-2.4683701314810146E-2</v>
      </c>
      <c r="X254" s="18" t="str">
        <f t="shared" si="77"/>
        <v/>
      </c>
      <c r="Y254" s="18" t="str">
        <f t="shared" si="78"/>
        <v/>
      </c>
      <c r="Z254" s="18" t="str">
        <f t="shared" si="79"/>
        <v/>
      </c>
      <c r="AA254" s="18" t="str">
        <f t="shared" si="80"/>
        <v/>
      </c>
    </row>
    <row r="255" spans="1:27">
      <c r="A255" s="11">
        <v>42377</v>
      </c>
      <c r="B255" s="12">
        <v>1062.3499999999999</v>
      </c>
      <c r="C255" s="12">
        <v>1174.4000000000001</v>
      </c>
      <c r="D255" s="9">
        <f t="shared" si="66"/>
        <v>-4.3548420340121997E-2</v>
      </c>
      <c r="E255" s="9">
        <f t="shared" si="81"/>
        <v>-5.4203454851860088E-2</v>
      </c>
      <c r="F255" s="9">
        <f t="shared" si="82"/>
        <v>6.4136654984463491E-3</v>
      </c>
      <c r="G255" s="9">
        <f t="shared" si="83"/>
        <v>-3.9772707480355801E-2</v>
      </c>
      <c r="H255" s="9">
        <f t="shared" si="84"/>
        <v>-6.8634202223364374E-2</v>
      </c>
      <c r="I255" s="9">
        <f t="shared" si="85"/>
        <v>1.6613018739937675</v>
      </c>
      <c r="J255" s="3">
        <f t="shared" si="86"/>
        <v>5.8227608407497283E-3</v>
      </c>
      <c r="K255" s="3">
        <f t="shared" si="86"/>
        <v>-4.2816567043960779E-3</v>
      </c>
      <c r="L255" s="15" t="str">
        <f t="shared" si="87"/>
        <v>Enter Trade</v>
      </c>
      <c r="M255" s="12">
        <v>1.1051047151637414</v>
      </c>
      <c r="N255" s="15" t="str">
        <f t="shared" si="67"/>
        <v/>
      </c>
      <c r="O255" s="15" t="str">
        <f t="shared" si="68"/>
        <v>Enter Trade</v>
      </c>
      <c r="P255" s="15" t="str">
        <f t="shared" si="69"/>
        <v/>
      </c>
      <c r="Q255" s="15">
        <f t="shared" si="70"/>
        <v>1056.2</v>
      </c>
      <c r="R255" s="15" t="str">
        <f t="shared" si="71"/>
        <v/>
      </c>
      <c r="S255" s="15">
        <f t="shared" si="72"/>
        <v>1179.45</v>
      </c>
      <c r="T255" s="18" t="str">
        <f t="shared" si="73"/>
        <v/>
      </c>
      <c r="U255" s="18">
        <f t="shared" si="74"/>
        <v>-1.0214600318620433E-2</v>
      </c>
      <c r="V255" s="18" t="str">
        <f t="shared" si="75"/>
        <v/>
      </c>
      <c r="W255" s="18">
        <f t="shared" si="76"/>
        <v>-2.4683701314810146E-2</v>
      </c>
      <c r="X255" s="18" t="str">
        <f t="shared" si="77"/>
        <v/>
      </c>
      <c r="Y255" s="18" t="str">
        <f t="shared" si="78"/>
        <v/>
      </c>
      <c r="Z255" s="18" t="str">
        <f t="shared" si="79"/>
        <v/>
      </c>
      <c r="AA255" s="18" t="str">
        <f t="shared" si="80"/>
        <v/>
      </c>
    </row>
    <row r="256" spans="1:27">
      <c r="A256" s="11">
        <v>42380</v>
      </c>
      <c r="B256" s="12">
        <v>1058.5999999999999</v>
      </c>
      <c r="C256" s="12">
        <v>1161.55</v>
      </c>
      <c r="D256" s="9">
        <f t="shared" si="66"/>
        <v>-4.0306019493250758E-2</v>
      </c>
      <c r="E256" s="9">
        <f t="shared" si="81"/>
        <v>-5.3649172267541297E-2</v>
      </c>
      <c r="F256" s="9">
        <f t="shared" si="82"/>
        <v>6.8716842571318274E-3</v>
      </c>
      <c r="G256" s="9">
        <f t="shared" si="83"/>
        <v>-3.8187882688994687E-2</v>
      </c>
      <c r="H256" s="9">
        <f t="shared" si="84"/>
        <v>-6.9110461846087906E-2</v>
      </c>
      <c r="I256" s="9">
        <f t="shared" si="85"/>
        <v>1.9417587122752693</v>
      </c>
      <c r="J256" s="3">
        <f t="shared" si="86"/>
        <v>-3.5299101049559942E-3</v>
      </c>
      <c r="K256" s="3">
        <f t="shared" si="86"/>
        <v>-1.0941757493188126E-2</v>
      </c>
      <c r="L256" s="15" t="str">
        <f t="shared" si="87"/>
        <v>Enter Trade</v>
      </c>
      <c r="M256" s="12">
        <v>1.1051047151637414</v>
      </c>
      <c r="N256" s="15" t="str">
        <f t="shared" si="67"/>
        <v/>
      </c>
      <c r="O256" s="15" t="str">
        <f t="shared" si="68"/>
        <v>Enter Trade</v>
      </c>
      <c r="P256" s="15" t="str">
        <f t="shared" si="69"/>
        <v/>
      </c>
      <c r="Q256" s="15">
        <f t="shared" si="70"/>
        <v>1056.2</v>
      </c>
      <c r="R256" s="15" t="str">
        <f t="shared" si="71"/>
        <v/>
      </c>
      <c r="S256" s="15">
        <f t="shared" si="72"/>
        <v>1179.45</v>
      </c>
      <c r="T256" s="18" t="str">
        <f t="shared" si="73"/>
        <v/>
      </c>
      <c r="U256" s="18">
        <f t="shared" si="74"/>
        <v>-1.0214600318620433E-2</v>
      </c>
      <c r="V256" s="18" t="str">
        <f t="shared" si="75"/>
        <v/>
      </c>
      <c r="W256" s="18">
        <f t="shared" si="76"/>
        <v>-2.4683701314810146E-2</v>
      </c>
      <c r="X256" s="18" t="str">
        <f t="shared" si="77"/>
        <v/>
      </c>
      <c r="Y256" s="18" t="str">
        <f t="shared" si="78"/>
        <v/>
      </c>
      <c r="Z256" s="18" t="str">
        <f t="shared" si="79"/>
        <v/>
      </c>
      <c r="AA256" s="18" t="str">
        <f t="shared" si="80"/>
        <v/>
      </c>
    </row>
    <row r="257" spans="1:27">
      <c r="A257" s="11">
        <v>42381</v>
      </c>
      <c r="B257" s="12">
        <v>1046.95</v>
      </c>
      <c r="C257" s="12">
        <v>1151.8499999999999</v>
      </c>
      <c r="D257" s="9">
        <f t="shared" si="66"/>
        <v>-4.1469985407650505E-2</v>
      </c>
      <c r="E257" s="9">
        <f t="shared" si="81"/>
        <v>-5.3341577426793921E-2</v>
      </c>
      <c r="F257" s="9">
        <f t="shared" si="82"/>
        <v>7.2067138928945309E-3</v>
      </c>
      <c r="G257" s="9">
        <f t="shared" si="83"/>
        <v>-3.7126471167781228E-2</v>
      </c>
      <c r="H257" s="9">
        <f t="shared" si="84"/>
        <v>-6.9556683685806614E-2</v>
      </c>
      <c r="I257" s="9">
        <f t="shared" si="85"/>
        <v>1.6472961457299184</v>
      </c>
      <c r="J257" s="3">
        <f t="shared" si="86"/>
        <v>-1.1005101076893883E-2</v>
      </c>
      <c r="K257" s="3">
        <f t="shared" si="86"/>
        <v>-8.3509104214196939E-3</v>
      </c>
      <c r="L257" s="15" t="str">
        <f t="shared" si="87"/>
        <v>Enter Trade</v>
      </c>
      <c r="M257" s="12">
        <v>1.1051047151637414</v>
      </c>
      <c r="N257" s="15" t="str">
        <f t="shared" si="67"/>
        <v/>
      </c>
      <c r="O257" s="15" t="str">
        <f t="shared" si="68"/>
        <v>Enter Trade</v>
      </c>
      <c r="P257" s="15" t="str">
        <f t="shared" si="69"/>
        <v/>
      </c>
      <c r="Q257" s="15">
        <f t="shared" si="70"/>
        <v>1056.2</v>
      </c>
      <c r="R257" s="15" t="str">
        <f t="shared" si="71"/>
        <v/>
      </c>
      <c r="S257" s="15">
        <f t="shared" si="72"/>
        <v>1179.45</v>
      </c>
      <c r="T257" s="18" t="str">
        <f t="shared" si="73"/>
        <v/>
      </c>
      <c r="U257" s="18">
        <f t="shared" si="74"/>
        <v>-1.0214600318620433E-2</v>
      </c>
      <c r="V257" s="18" t="str">
        <f t="shared" si="75"/>
        <v/>
      </c>
      <c r="W257" s="18">
        <f t="shared" si="76"/>
        <v>-2.4683701314810146E-2</v>
      </c>
      <c r="X257" s="18" t="str">
        <f t="shared" si="77"/>
        <v/>
      </c>
      <c r="Y257" s="18" t="str">
        <f t="shared" si="78"/>
        <v/>
      </c>
      <c r="Z257" s="18" t="str">
        <f t="shared" si="79"/>
        <v/>
      </c>
      <c r="AA257" s="18" t="str">
        <f t="shared" si="80"/>
        <v/>
      </c>
    </row>
    <row r="258" spans="1:27">
      <c r="A258" s="11">
        <v>42382</v>
      </c>
      <c r="B258" s="12">
        <v>1060.1500000000001</v>
      </c>
      <c r="C258" s="12">
        <v>1167.6500000000001</v>
      </c>
      <c r="D258" s="9">
        <f t="shared" si="66"/>
        <v>-4.1945365977111286E-2</v>
      </c>
      <c r="E258" s="9">
        <f t="shared" si="81"/>
        <v>-5.2959714252117845E-2</v>
      </c>
      <c r="F258" s="9">
        <f t="shared" si="82"/>
        <v>7.5009436592842604E-3</v>
      </c>
      <c r="G258" s="9">
        <f t="shared" si="83"/>
        <v>-3.6082591018728259E-2</v>
      </c>
      <c r="H258" s="9">
        <f t="shared" si="84"/>
        <v>-6.9836837485507425E-2</v>
      </c>
      <c r="I258" s="9">
        <f t="shared" si="85"/>
        <v>1.4683950147223941</v>
      </c>
      <c r="J258" s="3">
        <f t="shared" si="86"/>
        <v>1.2608051960456607E-2</v>
      </c>
      <c r="K258" s="3">
        <f t="shared" si="86"/>
        <v>1.3717063853800567E-2</v>
      </c>
      <c r="L258" s="15" t="str">
        <f t="shared" si="87"/>
        <v>Enter Trade</v>
      </c>
      <c r="M258" s="12">
        <v>1.1051047151637414</v>
      </c>
      <c r="N258" s="15" t="str">
        <f t="shared" si="67"/>
        <v/>
      </c>
      <c r="O258" s="15" t="str">
        <f t="shared" si="68"/>
        <v>Enter Trade</v>
      </c>
      <c r="P258" s="15" t="str">
        <f t="shared" si="69"/>
        <v/>
      </c>
      <c r="Q258" s="15">
        <f t="shared" si="70"/>
        <v>1056.2</v>
      </c>
      <c r="R258" s="15" t="str">
        <f t="shared" si="71"/>
        <v/>
      </c>
      <c r="S258" s="15">
        <f t="shared" si="72"/>
        <v>1179.45</v>
      </c>
      <c r="T258" s="18" t="str">
        <f t="shared" si="73"/>
        <v/>
      </c>
      <c r="U258" s="18">
        <f t="shared" si="74"/>
        <v>-1.0214600318620433E-2</v>
      </c>
      <c r="V258" s="18" t="str">
        <f t="shared" si="75"/>
        <v/>
      </c>
      <c r="W258" s="18">
        <f t="shared" si="76"/>
        <v>-2.4683701314810146E-2</v>
      </c>
      <c r="X258" s="18" t="str">
        <f t="shared" si="77"/>
        <v/>
      </c>
      <c r="Y258" s="18" t="str">
        <f t="shared" si="78"/>
        <v/>
      </c>
      <c r="Z258" s="18" t="str">
        <f t="shared" si="79"/>
        <v/>
      </c>
      <c r="AA258" s="18" t="str">
        <f t="shared" si="80"/>
        <v/>
      </c>
    </row>
    <row r="259" spans="1:27">
      <c r="A259" s="11">
        <v>42383</v>
      </c>
      <c r="B259" s="12">
        <v>1049.75</v>
      </c>
      <c r="C259" s="12">
        <v>1159.3</v>
      </c>
      <c r="D259" s="9">
        <f t="shared" ref="D259:D322" si="88">LOG(B259/C259)</f>
        <v>-4.3109952554665348E-2</v>
      </c>
      <c r="E259" s="9">
        <f t="shared" si="81"/>
        <v>-5.2700884366113684E-2</v>
      </c>
      <c r="F259" s="9">
        <f t="shared" si="82"/>
        <v>7.7065173342178318E-3</v>
      </c>
      <c r="G259" s="9">
        <f t="shared" si="83"/>
        <v>-3.5361220364123563E-2</v>
      </c>
      <c r="H259" s="9">
        <f t="shared" si="84"/>
        <v>-7.0040548368103805E-2</v>
      </c>
      <c r="I259" s="9">
        <f t="shared" si="85"/>
        <v>1.2445221875857575</v>
      </c>
      <c r="J259" s="3">
        <f t="shared" si="86"/>
        <v>-9.8099325567137571E-3</v>
      </c>
      <c r="K259" s="3">
        <f t="shared" si="86"/>
        <v>-7.1511154883742009E-3</v>
      </c>
      <c r="L259" s="15" t="str">
        <f t="shared" si="87"/>
        <v>Enter Trade</v>
      </c>
      <c r="M259" s="12">
        <v>1.1051047151637414</v>
      </c>
      <c r="N259" s="15" t="str">
        <f t="shared" si="67"/>
        <v/>
      </c>
      <c r="O259" s="15" t="str">
        <f t="shared" si="68"/>
        <v>Enter Trade</v>
      </c>
      <c r="P259" s="15" t="str">
        <f t="shared" si="69"/>
        <v/>
      </c>
      <c r="Q259" s="15">
        <f t="shared" si="70"/>
        <v>1056.2</v>
      </c>
      <c r="R259" s="15" t="str">
        <f t="shared" si="71"/>
        <v/>
      </c>
      <c r="S259" s="15">
        <f t="shared" si="72"/>
        <v>1179.45</v>
      </c>
      <c r="T259" s="18" t="str">
        <f t="shared" si="73"/>
        <v/>
      </c>
      <c r="U259" s="18">
        <f t="shared" si="74"/>
        <v>-1.0214600318620433E-2</v>
      </c>
      <c r="V259" s="18" t="str">
        <f t="shared" si="75"/>
        <v/>
      </c>
      <c r="W259" s="18">
        <f t="shared" si="76"/>
        <v>-2.4683701314810146E-2</v>
      </c>
      <c r="X259" s="18" t="str">
        <f t="shared" si="77"/>
        <v/>
      </c>
      <c r="Y259" s="18" t="str">
        <f t="shared" si="78"/>
        <v/>
      </c>
      <c r="Z259" s="18" t="str">
        <f t="shared" si="79"/>
        <v/>
      </c>
      <c r="AA259" s="18" t="str">
        <f t="shared" si="80"/>
        <v/>
      </c>
    </row>
    <row r="260" spans="1:27">
      <c r="A260" s="11">
        <v>42384</v>
      </c>
      <c r="B260" s="12">
        <v>1042.1500000000001</v>
      </c>
      <c r="C260" s="12">
        <v>1149.8</v>
      </c>
      <c r="D260" s="9">
        <f t="shared" si="88"/>
        <v>-4.2692071446397077E-2</v>
      </c>
      <c r="E260" s="9">
        <f t="shared" si="81"/>
        <v>-5.2552662014478918E-2</v>
      </c>
      <c r="F260" s="9">
        <f t="shared" si="82"/>
        <v>7.8584496268621143E-3</v>
      </c>
      <c r="G260" s="9">
        <f t="shared" si="83"/>
        <v>-3.4871150354039163E-2</v>
      </c>
      <c r="H260" s="9">
        <f t="shared" si="84"/>
        <v>-7.0234173674918673E-2</v>
      </c>
      <c r="I260" s="9">
        <f t="shared" si="85"/>
        <v>1.2547755646833845</v>
      </c>
      <c r="J260" s="3">
        <f t="shared" si="86"/>
        <v>-7.2398190045248004E-3</v>
      </c>
      <c r="K260" s="3">
        <f t="shared" si="86"/>
        <v>-8.1946001897696893E-3</v>
      </c>
      <c r="L260" s="15" t="str">
        <f t="shared" si="87"/>
        <v>Enter Trade</v>
      </c>
      <c r="M260" s="12">
        <v>1.1051047151637414</v>
      </c>
      <c r="N260" s="15" t="str">
        <f t="shared" si="67"/>
        <v/>
      </c>
      <c r="O260" s="15" t="str">
        <f t="shared" si="68"/>
        <v>Enter Trade</v>
      </c>
      <c r="P260" s="15" t="str">
        <f t="shared" si="69"/>
        <v/>
      </c>
      <c r="Q260" s="15">
        <f t="shared" si="70"/>
        <v>1056.2</v>
      </c>
      <c r="R260" s="15" t="str">
        <f t="shared" si="71"/>
        <v/>
      </c>
      <c r="S260" s="15">
        <f t="shared" si="72"/>
        <v>1179.45</v>
      </c>
      <c r="T260" s="18" t="str">
        <f t="shared" si="73"/>
        <v/>
      </c>
      <c r="U260" s="18">
        <f t="shared" si="74"/>
        <v>-1.0214600318620433E-2</v>
      </c>
      <c r="V260" s="18" t="str">
        <f t="shared" si="75"/>
        <v/>
      </c>
      <c r="W260" s="18">
        <f t="shared" si="76"/>
        <v>-2.4683701314810146E-2</v>
      </c>
      <c r="X260" s="18" t="str">
        <f t="shared" si="77"/>
        <v/>
      </c>
      <c r="Y260" s="18" t="str">
        <f t="shared" si="78"/>
        <v/>
      </c>
      <c r="Z260" s="18" t="str">
        <f t="shared" si="79"/>
        <v/>
      </c>
      <c r="AA260" s="18" t="str">
        <f t="shared" si="80"/>
        <v/>
      </c>
    </row>
    <row r="261" spans="1:27">
      <c r="A261" s="11">
        <v>42387</v>
      </c>
      <c r="B261" s="12">
        <v>1025.8499999999999</v>
      </c>
      <c r="C261" s="12">
        <v>1131.8</v>
      </c>
      <c r="D261" s="9">
        <f t="shared" si="88"/>
        <v>-4.2685826810598099E-2</v>
      </c>
      <c r="E261" s="9">
        <f t="shared" si="81"/>
        <v>-5.2511375751347414E-2</v>
      </c>
      <c r="F261" s="9">
        <f t="shared" si="82"/>
        <v>7.9084379516838922E-3</v>
      </c>
      <c r="G261" s="9">
        <f t="shared" si="83"/>
        <v>-3.4717390360058657E-2</v>
      </c>
      <c r="H261" s="9">
        <f t="shared" si="84"/>
        <v>-7.0305361142636164E-2</v>
      </c>
      <c r="I261" s="9">
        <f t="shared" si="85"/>
        <v>1.242413356566479</v>
      </c>
      <c r="J261" s="3">
        <f t="shared" si="86"/>
        <v>-1.5640742695389512E-2</v>
      </c>
      <c r="K261" s="3">
        <f t="shared" si="86"/>
        <v>-1.5654896503739781E-2</v>
      </c>
      <c r="L261" s="15" t="str">
        <f t="shared" si="87"/>
        <v>Enter Trade</v>
      </c>
      <c r="M261" s="12">
        <v>1.1051047151637414</v>
      </c>
      <c r="N261" s="15" t="str">
        <f t="shared" si="67"/>
        <v/>
      </c>
      <c r="O261" s="15" t="str">
        <f t="shared" si="68"/>
        <v>Enter Trade</v>
      </c>
      <c r="P261" s="15" t="str">
        <f t="shared" si="69"/>
        <v/>
      </c>
      <c r="Q261" s="15">
        <f t="shared" si="70"/>
        <v>1056.2</v>
      </c>
      <c r="R261" s="15" t="str">
        <f t="shared" si="71"/>
        <v/>
      </c>
      <c r="S261" s="15">
        <f t="shared" si="72"/>
        <v>1179.45</v>
      </c>
      <c r="T261" s="18" t="str">
        <f t="shared" si="73"/>
        <v/>
      </c>
      <c r="U261" s="18">
        <f t="shared" si="74"/>
        <v>-1.0214600318620433E-2</v>
      </c>
      <c r="V261" s="18" t="str">
        <f t="shared" si="75"/>
        <v/>
      </c>
      <c r="W261" s="18">
        <f t="shared" si="76"/>
        <v>-2.4683701314810146E-2</v>
      </c>
      <c r="X261" s="18" t="str">
        <f t="shared" si="77"/>
        <v/>
      </c>
      <c r="Y261" s="18" t="str">
        <f t="shared" si="78"/>
        <v/>
      </c>
      <c r="Z261" s="18" t="str">
        <f t="shared" si="79"/>
        <v/>
      </c>
      <c r="AA261" s="18" t="str">
        <f t="shared" si="80"/>
        <v/>
      </c>
    </row>
    <row r="262" spans="1:27">
      <c r="A262" s="11">
        <v>42388</v>
      </c>
      <c r="B262" s="12">
        <v>1035.8</v>
      </c>
      <c r="C262" s="12">
        <v>1153</v>
      </c>
      <c r="D262" s="9">
        <f t="shared" si="88"/>
        <v>-4.6553400612823821E-2</v>
      </c>
      <c r="E262" s="9">
        <f t="shared" si="81"/>
        <v>-5.2480900470097271E-2</v>
      </c>
      <c r="F262" s="9">
        <f t="shared" si="82"/>
        <v>7.9302755997277541E-3</v>
      </c>
      <c r="G262" s="9">
        <f t="shared" si="83"/>
        <v>-3.4637780370709824E-2</v>
      </c>
      <c r="H262" s="9">
        <f t="shared" si="84"/>
        <v>-7.0324020569484724E-2</v>
      </c>
      <c r="I262" s="9">
        <f t="shared" si="85"/>
        <v>0.74745193691338296</v>
      </c>
      <c r="J262" s="3">
        <f t="shared" si="86"/>
        <v>9.6992737729688031E-3</v>
      </c>
      <c r="K262" s="3">
        <f t="shared" si="86"/>
        <v>1.8731224597985551E-2</v>
      </c>
      <c r="L262" s="15" t="str">
        <f t="shared" si="87"/>
        <v/>
      </c>
      <c r="M262" s="12">
        <v>1.1051047151637414</v>
      </c>
      <c r="N262" s="15" t="str">
        <f t="shared" si="67"/>
        <v/>
      </c>
      <c r="O262" s="15" t="str">
        <f t="shared" si="68"/>
        <v>Enter Trade</v>
      </c>
      <c r="P262" s="15" t="str">
        <f t="shared" si="69"/>
        <v/>
      </c>
      <c r="Q262" s="15">
        <f t="shared" si="70"/>
        <v>1056.2</v>
      </c>
      <c r="R262" s="15" t="str">
        <f t="shared" si="71"/>
        <v/>
      </c>
      <c r="S262" s="15">
        <f t="shared" si="72"/>
        <v>1179.45</v>
      </c>
      <c r="T262" s="18" t="str">
        <f t="shared" si="73"/>
        <v/>
      </c>
      <c r="U262" s="18">
        <f t="shared" si="74"/>
        <v>-1.0214600318620433E-2</v>
      </c>
      <c r="V262" s="18" t="str">
        <f t="shared" si="75"/>
        <v/>
      </c>
      <c r="W262" s="18">
        <f t="shared" si="76"/>
        <v>-2.4683701314810146E-2</v>
      </c>
      <c r="X262" s="18" t="str">
        <f t="shared" si="77"/>
        <v/>
      </c>
      <c r="Y262" s="18" t="str">
        <f t="shared" si="78"/>
        <v/>
      </c>
      <c r="Z262" s="18" t="str">
        <f t="shared" si="79"/>
        <v/>
      </c>
      <c r="AA262" s="18" t="str">
        <f t="shared" si="80"/>
        <v/>
      </c>
    </row>
    <row r="263" spans="1:27">
      <c r="A263" s="11">
        <v>42389</v>
      </c>
      <c r="B263" s="12">
        <v>1018.3</v>
      </c>
      <c r="C263" s="12">
        <v>1136.6500000000001</v>
      </c>
      <c r="D263" s="9">
        <f t="shared" si="88"/>
        <v>-4.7751012504283603E-2</v>
      </c>
      <c r="E263" s="9">
        <f t="shared" si="81"/>
        <v>-5.2476539204131159E-2</v>
      </c>
      <c r="F263" s="9">
        <f t="shared" si="82"/>
        <v>7.932927603067956E-3</v>
      </c>
      <c r="G263" s="9">
        <f t="shared" si="83"/>
        <v>-3.4627452097228256E-2</v>
      </c>
      <c r="H263" s="9">
        <f t="shared" si="84"/>
        <v>-7.0325626311034062E-2</v>
      </c>
      <c r="I263" s="9">
        <f t="shared" si="85"/>
        <v>0.59568509083834575</v>
      </c>
      <c r="J263" s="3">
        <f t="shared" si="86"/>
        <v>-1.6895153504537557E-2</v>
      </c>
      <c r="K263" s="3">
        <f t="shared" si="86"/>
        <v>-1.4180398959236696E-2</v>
      </c>
      <c r="L263" s="15" t="str">
        <f t="shared" si="87"/>
        <v/>
      </c>
      <c r="M263" s="12">
        <v>1.1051047151637414</v>
      </c>
      <c r="N263" s="15" t="str">
        <f t="shared" si="67"/>
        <v/>
      </c>
      <c r="O263" s="15" t="str">
        <f t="shared" si="68"/>
        <v>Enter Trade</v>
      </c>
      <c r="P263" s="15" t="str">
        <f t="shared" si="69"/>
        <v/>
      </c>
      <c r="Q263" s="15">
        <f t="shared" si="70"/>
        <v>1056.2</v>
      </c>
      <c r="R263" s="15" t="str">
        <f t="shared" si="71"/>
        <v/>
      </c>
      <c r="S263" s="15">
        <f t="shared" si="72"/>
        <v>1179.45</v>
      </c>
      <c r="T263" s="18" t="str">
        <f t="shared" si="73"/>
        <v/>
      </c>
      <c r="U263" s="18">
        <f t="shared" si="74"/>
        <v>-1.0214600318620433E-2</v>
      </c>
      <c r="V263" s="18" t="str">
        <f t="shared" si="75"/>
        <v/>
      </c>
      <c r="W263" s="18">
        <f t="shared" si="76"/>
        <v>-2.4683701314810146E-2</v>
      </c>
      <c r="X263" s="18" t="str">
        <f t="shared" si="77"/>
        <v/>
      </c>
      <c r="Y263" s="18" t="str">
        <f t="shared" si="78"/>
        <v/>
      </c>
      <c r="Z263" s="18" t="str">
        <f t="shared" si="79"/>
        <v/>
      </c>
      <c r="AA263" s="18" t="str">
        <f t="shared" si="80"/>
        <v/>
      </c>
    </row>
    <row r="264" spans="1:27">
      <c r="A264" s="11">
        <v>42390</v>
      </c>
      <c r="B264" s="12">
        <v>1023</v>
      </c>
      <c r="C264" s="12">
        <v>1131.0999999999999</v>
      </c>
      <c r="D264" s="9">
        <f t="shared" si="88"/>
        <v>-4.3625368674254907E-2</v>
      </c>
      <c r="E264" s="9">
        <f t="shared" si="81"/>
        <v>-5.2537712753819438E-2</v>
      </c>
      <c r="F264" s="9">
        <f t="shared" si="82"/>
        <v>7.8543666092416344E-3</v>
      </c>
      <c r="G264" s="9">
        <f t="shared" si="83"/>
        <v>-3.4865387883025761E-2</v>
      </c>
      <c r="H264" s="9">
        <f t="shared" si="84"/>
        <v>-7.0210037624613114E-2</v>
      </c>
      <c r="I264" s="9">
        <f t="shared" si="85"/>
        <v>1.1346992727686094</v>
      </c>
      <c r="J264" s="3">
        <f t="shared" si="86"/>
        <v>4.6155356967495292E-3</v>
      </c>
      <c r="K264" s="3">
        <f t="shared" si="86"/>
        <v>-4.8827695420755567E-3</v>
      </c>
      <c r="L264" s="15" t="str">
        <f t="shared" si="87"/>
        <v>Enter Trade</v>
      </c>
      <c r="M264" s="12">
        <v>1.1051047151637414</v>
      </c>
      <c r="N264" s="15" t="str">
        <f t="shared" si="67"/>
        <v/>
      </c>
      <c r="O264" s="15" t="str">
        <f t="shared" si="68"/>
        <v>Enter Trade</v>
      </c>
      <c r="P264" s="15" t="str">
        <f t="shared" si="69"/>
        <v/>
      </c>
      <c r="Q264" s="15">
        <f t="shared" si="70"/>
        <v>1056.2</v>
      </c>
      <c r="R264" s="15" t="str">
        <f t="shared" si="71"/>
        <v/>
      </c>
      <c r="S264" s="15">
        <f t="shared" si="72"/>
        <v>1179.45</v>
      </c>
      <c r="T264" s="18" t="str">
        <f t="shared" si="73"/>
        <v/>
      </c>
      <c r="U264" s="18">
        <f t="shared" si="74"/>
        <v>-1.0214600318620433E-2</v>
      </c>
      <c r="V264" s="18" t="str">
        <f t="shared" si="75"/>
        <v/>
      </c>
      <c r="W264" s="18">
        <f t="shared" si="76"/>
        <v>-2.4683701314810146E-2</v>
      </c>
      <c r="X264" s="18" t="str">
        <f t="shared" si="77"/>
        <v/>
      </c>
      <c r="Y264" s="18" t="str">
        <f t="shared" si="78"/>
        <v/>
      </c>
      <c r="Z264" s="18" t="str">
        <f t="shared" si="79"/>
        <v/>
      </c>
      <c r="AA264" s="18" t="str">
        <f t="shared" si="80"/>
        <v/>
      </c>
    </row>
    <row r="265" spans="1:27">
      <c r="A265" s="11">
        <v>42391</v>
      </c>
      <c r="B265" s="12">
        <v>1030.3</v>
      </c>
      <c r="C265" s="12">
        <v>1158.45</v>
      </c>
      <c r="D265" s="9">
        <f t="shared" si="88"/>
        <v>-5.0913594068275107E-2</v>
      </c>
      <c r="E265" s="9">
        <f t="shared" si="81"/>
        <v>-5.266229699600454E-2</v>
      </c>
      <c r="F265" s="9">
        <f t="shared" si="82"/>
        <v>7.7958124199769864E-3</v>
      </c>
      <c r="G265" s="9">
        <f t="shared" si="83"/>
        <v>-3.5121719051056322E-2</v>
      </c>
      <c r="H265" s="9">
        <f t="shared" si="84"/>
        <v>-7.0202874940952759E-2</v>
      </c>
      <c r="I265" s="9">
        <f t="shared" si="85"/>
        <v>0.22431310984963324</v>
      </c>
      <c r="J265" s="3">
        <f t="shared" si="86"/>
        <v>7.135874877810317E-3</v>
      </c>
      <c r="K265" s="3">
        <f t="shared" si="86"/>
        <v>2.4180001768190379E-2</v>
      </c>
      <c r="L265" s="15" t="str">
        <f t="shared" si="87"/>
        <v>Exit Trade</v>
      </c>
      <c r="M265" s="12">
        <v>0.22431310984963324</v>
      </c>
      <c r="N265" s="15" t="str">
        <f t="shared" si="67"/>
        <v>Exit Trade</v>
      </c>
      <c r="O265" s="15" t="str">
        <f t="shared" si="68"/>
        <v>Exit Trade</v>
      </c>
      <c r="P265" s="15">
        <f t="shared" si="69"/>
        <v>1030.3</v>
      </c>
      <c r="Q265" s="15">
        <f t="shared" si="70"/>
        <v>1030.3</v>
      </c>
      <c r="R265" s="15">
        <f t="shared" si="71"/>
        <v>1158.45</v>
      </c>
      <c r="S265" s="15">
        <f t="shared" si="72"/>
        <v>1158.45</v>
      </c>
      <c r="T265" s="18">
        <f t="shared" si="73"/>
        <v>7.135874877810317E-3</v>
      </c>
      <c r="U265" s="18">
        <f t="shared" si="74"/>
        <v>7.135874877810317E-3</v>
      </c>
      <c r="V265" s="18">
        <f t="shared" si="75"/>
        <v>2.4180001768190379E-2</v>
      </c>
      <c r="W265" s="18">
        <f t="shared" si="76"/>
        <v>2.4180001768190379E-2</v>
      </c>
      <c r="X265" s="18">
        <f t="shared" si="77"/>
        <v>2.4521870857792116E-2</v>
      </c>
      <c r="Y265" s="18">
        <f t="shared" si="78"/>
        <v>-1.7804909067785868E-2</v>
      </c>
      <c r="Z265" s="18">
        <f t="shared" si="79"/>
        <v>6.7169617900062484E-3</v>
      </c>
      <c r="AA265" s="18">
        <f t="shared" si="80"/>
        <v>3.3584808950031242E-3</v>
      </c>
    </row>
    <row r="266" spans="1:27">
      <c r="A266" s="11">
        <v>42394</v>
      </c>
      <c r="B266" s="12">
        <v>1041.1500000000001</v>
      </c>
      <c r="C266" s="12">
        <v>1174.5999999999999</v>
      </c>
      <c r="D266" s="9">
        <f t="shared" si="88"/>
        <v>-5.237669304889761E-2</v>
      </c>
      <c r="E266" s="9">
        <f t="shared" si="81"/>
        <v>-5.2732570929321786E-2</v>
      </c>
      <c r="F266" s="9">
        <f t="shared" si="82"/>
        <v>7.7829811695197633E-3</v>
      </c>
      <c r="G266" s="9">
        <f t="shared" si="83"/>
        <v>-3.5220863297902319E-2</v>
      </c>
      <c r="H266" s="9">
        <f t="shared" si="84"/>
        <v>-7.0244278560741252E-2</v>
      </c>
      <c r="I266" s="9">
        <f t="shared" si="85"/>
        <v>4.5725137023058533E-2</v>
      </c>
      <c r="J266" s="3">
        <f t="shared" si="86"/>
        <v>1.0530913326215799E-2</v>
      </c>
      <c r="K266" s="3">
        <f t="shared" si="86"/>
        <v>1.3941041909447852E-2</v>
      </c>
      <c r="L266" s="15" t="str">
        <f t="shared" si="87"/>
        <v>Exit Trade</v>
      </c>
      <c r="M266" s="12">
        <v>0.22431310984963324</v>
      </c>
      <c r="N266" s="15" t="str">
        <f t="shared" si="67"/>
        <v/>
      </c>
      <c r="O266" s="15" t="str">
        <f t="shared" si="68"/>
        <v>Exit Trade</v>
      </c>
      <c r="P266" s="15" t="str">
        <f t="shared" si="69"/>
        <v/>
      </c>
      <c r="Q266" s="15">
        <f t="shared" si="70"/>
        <v>1030.3</v>
      </c>
      <c r="R266" s="15" t="str">
        <f t="shared" si="71"/>
        <v/>
      </c>
      <c r="S266" s="15">
        <f t="shared" si="72"/>
        <v>1158.45</v>
      </c>
      <c r="T266" s="18" t="str">
        <f t="shared" si="73"/>
        <v/>
      </c>
      <c r="U266" s="18">
        <f t="shared" si="74"/>
        <v>7.135874877810317E-3</v>
      </c>
      <c r="V266" s="18" t="str">
        <f t="shared" si="75"/>
        <v/>
      </c>
      <c r="W266" s="18">
        <f t="shared" si="76"/>
        <v>2.4180001768190379E-2</v>
      </c>
      <c r="X266" s="18" t="str">
        <f t="shared" si="77"/>
        <v/>
      </c>
      <c r="Y266" s="18" t="str">
        <f t="shared" si="78"/>
        <v/>
      </c>
      <c r="Z266" s="18" t="str">
        <f t="shared" si="79"/>
        <v/>
      </c>
      <c r="AA266" s="18" t="str">
        <f t="shared" si="80"/>
        <v/>
      </c>
    </row>
    <row r="267" spans="1:27">
      <c r="A267" s="11">
        <v>42396</v>
      </c>
      <c r="B267" s="12">
        <v>1035.6500000000001</v>
      </c>
      <c r="C267" s="12">
        <v>1169.95</v>
      </c>
      <c r="D267" s="9">
        <f t="shared" si="88"/>
        <v>-5.2954292245425437E-2</v>
      </c>
      <c r="E267" s="9">
        <f t="shared" si="81"/>
        <v>-5.2778991443336899E-2</v>
      </c>
      <c r="F267" s="9">
        <f t="shared" si="82"/>
        <v>7.7799091433456233E-3</v>
      </c>
      <c r="G267" s="9">
        <f t="shared" si="83"/>
        <v>-3.5274195870809245E-2</v>
      </c>
      <c r="H267" s="9">
        <f t="shared" si="84"/>
        <v>-7.0283787015864546E-2</v>
      </c>
      <c r="I267" s="9">
        <f t="shared" si="85"/>
        <v>-2.2532499912094404E-2</v>
      </c>
      <c r="J267" s="3">
        <f t="shared" si="86"/>
        <v>-5.2826201796090854E-3</v>
      </c>
      <c r="K267" s="3">
        <f t="shared" si="86"/>
        <v>-3.9587944832282168E-3</v>
      </c>
      <c r="L267" s="15" t="str">
        <f t="shared" si="87"/>
        <v>Exit Trade</v>
      </c>
      <c r="M267" s="12">
        <v>0.22431310984963324</v>
      </c>
      <c r="N267" s="15" t="str">
        <f t="shared" si="67"/>
        <v/>
      </c>
      <c r="O267" s="15" t="str">
        <f t="shared" si="68"/>
        <v>Exit Trade</v>
      </c>
      <c r="P267" s="15" t="str">
        <f t="shared" si="69"/>
        <v/>
      </c>
      <c r="Q267" s="15">
        <f t="shared" si="70"/>
        <v>1030.3</v>
      </c>
      <c r="R267" s="15" t="str">
        <f t="shared" si="71"/>
        <v/>
      </c>
      <c r="S267" s="15">
        <f t="shared" si="72"/>
        <v>1158.45</v>
      </c>
      <c r="T267" s="18" t="str">
        <f t="shared" si="73"/>
        <v/>
      </c>
      <c r="U267" s="18">
        <f t="shared" si="74"/>
        <v>7.135874877810317E-3</v>
      </c>
      <c r="V267" s="18" t="str">
        <f t="shared" si="75"/>
        <v/>
      </c>
      <c r="W267" s="18">
        <f t="shared" si="76"/>
        <v>2.4180001768190379E-2</v>
      </c>
      <c r="X267" s="18" t="str">
        <f t="shared" si="77"/>
        <v/>
      </c>
      <c r="Y267" s="18" t="str">
        <f t="shared" si="78"/>
        <v/>
      </c>
      <c r="Z267" s="18" t="str">
        <f t="shared" si="79"/>
        <v/>
      </c>
      <c r="AA267" s="18" t="str">
        <f t="shared" si="80"/>
        <v/>
      </c>
    </row>
    <row r="268" spans="1:27">
      <c r="A268" s="11">
        <v>42397</v>
      </c>
      <c r="B268" s="12">
        <v>1031.7</v>
      </c>
      <c r="C268" s="12">
        <v>1147.75</v>
      </c>
      <c r="D268" s="9">
        <f t="shared" si="88"/>
        <v>-4.6293870896382455E-2</v>
      </c>
      <c r="E268" s="9">
        <f t="shared" si="81"/>
        <v>-5.2439958517261111E-2</v>
      </c>
      <c r="F268" s="9">
        <f t="shared" si="82"/>
        <v>7.8351671275133112E-3</v>
      </c>
      <c r="G268" s="9">
        <f t="shared" si="83"/>
        <v>-3.4810832480356158E-2</v>
      </c>
      <c r="H268" s="9">
        <f t="shared" si="84"/>
        <v>-7.0069084554166064E-2</v>
      </c>
      <c r="I268" s="9">
        <f t="shared" si="85"/>
        <v>0.78442329574522707</v>
      </c>
      <c r="J268" s="3">
        <f t="shared" si="86"/>
        <v>-3.8140298363347125E-3</v>
      </c>
      <c r="K268" s="3">
        <f t="shared" si="86"/>
        <v>-1.8975169879054697E-2</v>
      </c>
      <c r="L268" s="15" t="str">
        <f t="shared" si="87"/>
        <v/>
      </c>
      <c r="M268" s="12">
        <v>0.22431310984963324</v>
      </c>
      <c r="N268" s="15" t="str">
        <f t="shared" si="67"/>
        <v/>
      </c>
      <c r="O268" s="15" t="str">
        <f t="shared" si="68"/>
        <v>Exit Trade</v>
      </c>
      <c r="P268" s="15" t="str">
        <f t="shared" si="69"/>
        <v/>
      </c>
      <c r="Q268" s="15">
        <f t="shared" si="70"/>
        <v>1030.3</v>
      </c>
      <c r="R268" s="15" t="str">
        <f t="shared" si="71"/>
        <v/>
      </c>
      <c r="S268" s="15">
        <f t="shared" si="72"/>
        <v>1158.45</v>
      </c>
      <c r="T268" s="18" t="str">
        <f t="shared" si="73"/>
        <v/>
      </c>
      <c r="U268" s="18">
        <f t="shared" si="74"/>
        <v>7.135874877810317E-3</v>
      </c>
      <c r="V268" s="18" t="str">
        <f t="shared" si="75"/>
        <v/>
      </c>
      <c r="W268" s="18">
        <f t="shared" si="76"/>
        <v>2.4180001768190379E-2</v>
      </c>
      <c r="X268" s="18" t="str">
        <f t="shared" si="77"/>
        <v/>
      </c>
      <c r="Y268" s="18" t="str">
        <f t="shared" si="78"/>
        <v/>
      </c>
      <c r="Z268" s="18" t="str">
        <f t="shared" si="79"/>
        <v/>
      </c>
      <c r="AA268" s="18" t="str">
        <f t="shared" si="80"/>
        <v/>
      </c>
    </row>
    <row r="269" spans="1:27">
      <c r="A269" s="11">
        <v>42398</v>
      </c>
      <c r="B269" s="12">
        <v>1049.8499999999999</v>
      </c>
      <c r="C269" s="12">
        <v>1180</v>
      </c>
      <c r="D269" s="9">
        <f t="shared" si="88"/>
        <v>-5.075475473702909E-2</v>
      </c>
      <c r="E269" s="9">
        <f t="shared" si="81"/>
        <v>-5.2204314862660674E-2</v>
      </c>
      <c r="F269" s="9">
        <f t="shared" si="82"/>
        <v>7.7737199888812288E-3</v>
      </c>
      <c r="G269" s="9">
        <f t="shared" si="83"/>
        <v>-3.4713444887677913E-2</v>
      </c>
      <c r="H269" s="9">
        <f t="shared" si="84"/>
        <v>-6.9695184837643434E-2</v>
      </c>
      <c r="I269" s="9">
        <f t="shared" si="85"/>
        <v>0.18646930011691873</v>
      </c>
      <c r="J269" s="3">
        <f t="shared" si="86"/>
        <v>1.7592323349810857E-2</v>
      </c>
      <c r="K269" s="3">
        <f t="shared" si="86"/>
        <v>2.8098453495970378E-2</v>
      </c>
      <c r="L269" s="15" t="str">
        <f t="shared" si="87"/>
        <v>Exit Trade</v>
      </c>
      <c r="M269" s="12">
        <v>0.22431310984963324</v>
      </c>
      <c r="N269" s="15" t="str">
        <f t="shared" si="67"/>
        <v/>
      </c>
      <c r="O269" s="15" t="str">
        <f t="shared" si="68"/>
        <v>Exit Trade</v>
      </c>
      <c r="P269" s="15" t="str">
        <f t="shared" si="69"/>
        <v/>
      </c>
      <c r="Q269" s="15">
        <f t="shared" si="70"/>
        <v>1030.3</v>
      </c>
      <c r="R269" s="15" t="str">
        <f t="shared" si="71"/>
        <v/>
      </c>
      <c r="S269" s="15">
        <f t="shared" si="72"/>
        <v>1158.45</v>
      </c>
      <c r="T269" s="18" t="str">
        <f t="shared" si="73"/>
        <v/>
      </c>
      <c r="U269" s="18">
        <f t="shared" si="74"/>
        <v>7.135874877810317E-3</v>
      </c>
      <c r="V269" s="18" t="str">
        <f t="shared" si="75"/>
        <v/>
      </c>
      <c r="W269" s="18">
        <f t="shared" si="76"/>
        <v>2.4180001768190379E-2</v>
      </c>
      <c r="X269" s="18" t="str">
        <f t="shared" si="77"/>
        <v/>
      </c>
      <c r="Y269" s="18" t="str">
        <f t="shared" si="78"/>
        <v/>
      </c>
      <c r="Z269" s="18" t="str">
        <f t="shared" si="79"/>
        <v/>
      </c>
      <c r="AA269" s="18" t="str">
        <f t="shared" si="80"/>
        <v/>
      </c>
    </row>
    <row r="270" spans="1:27">
      <c r="A270" s="11">
        <v>42401</v>
      </c>
      <c r="B270" s="12">
        <v>1059.75</v>
      </c>
      <c r="C270" s="12">
        <v>1180.05</v>
      </c>
      <c r="D270" s="9">
        <f t="shared" si="88"/>
        <v>-4.6696983984553526E-2</v>
      </c>
      <c r="E270" s="9">
        <f t="shared" si="81"/>
        <v>-5.175321404881951E-2</v>
      </c>
      <c r="F270" s="9">
        <f t="shared" si="82"/>
        <v>7.6840747313272565E-3</v>
      </c>
      <c r="G270" s="9">
        <f t="shared" si="83"/>
        <v>-3.4464045903333185E-2</v>
      </c>
      <c r="H270" s="9">
        <f t="shared" si="84"/>
        <v>-6.9042382194305835E-2</v>
      </c>
      <c r="I270" s="9">
        <f t="shared" si="85"/>
        <v>0.65801417100385617</v>
      </c>
      <c r="J270" s="3">
        <f t="shared" si="86"/>
        <v>9.4299185597943435E-3</v>
      </c>
      <c r="K270" s="3">
        <f t="shared" si="86"/>
        <v>4.2372881355893663E-5</v>
      </c>
      <c r="L270" s="15" t="str">
        <f t="shared" si="87"/>
        <v/>
      </c>
      <c r="M270" s="12">
        <v>0.22431310984963324</v>
      </c>
      <c r="N270" s="15" t="str">
        <f t="shared" si="67"/>
        <v/>
      </c>
      <c r="O270" s="15" t="str">
        <f t="shared" si="68"/>
        <v>Exit Trade</v>
      </c>
      <c r="P270" s="15" t="str">
        <f t="shared" si="69"/>
        <v/>
      </c>
      <c r="Q270" s="15">
        <f t="shared" si="70"/>
        <v>1030.3</v>
      </c>
      <c r="R270" s="15" t="str">
        <f t="shared" si="71"/>
        <v/>
      </c>
      <c r="S270" s="15">
        <f t="shared" si="72"/>
        <v>1158.45</v>
      </c>
      <c r="T270" s="18" t="str">
        <f t="shared" si="73"/>
        <v/>
      </c>
      <c r="U270" s="18">
        <f t="shared" si="74"/>
        <v>7.135874877810317E-3</v>
      </c>
      <c r="V270" s="18" t="str">
        <f t="shared" si="75"/>
        <v/>
      </c>
      <c r="W270" s="18">
        <f t="shared" si="76"/>
        <v>2.4180001768190379E-2</v>
      </c>
      <c r="X270" s="18" t="str">
        <f t="shared" si="77"/>
        <v/>
      </c>
      <c r="Y270" s="18" t="str">
        <f t="shared" si="78"/>
        <v/>
      </c>
      <c r="Z270" s="18" t="str">
        <f t="shared" si="79"/>
        <v/>
      </c>
      <c r="AA270" s="18" t="str">
        <f t="shared" si="80"/>
        <v/>
      </c>
    </row>
    <row r="271" spans="1:27">
      <c r="A271" s="11">
        <v>42402</v>
      </c>
      <c r="B271" s="12">
        <v>1053.8</v>
      </c>
      <c r="C271" s="12">
        <v>1179.8</v>
      </c>
      <c r="D271" s="9">
        <f t="shared" si="88"/>
        <v>-4.9050197596359389E-2</v>
      </c>
      <c r="E271" s="9">
        <f t="shared" si="81"/>
        <v>-5.1472114483287125E-2</v>
      </c>
      <c r="F271" s="9">
        <f t="shared" si="82"/>
        <v>7.6212234439738662E-3</v>
      </c>
      <c r="G271" s="9">
        <f t="shared" si="83"/>
        <v>-3.4324361734345929E-2</v>
      </c>
      <c r="H271" s="9">
        <f t="shared" si="84"/>
        <v>-6.8619867232228321E-2</v>
      </c>
      <c r="I271" s="9">
        <f t="shared" si="85"/>
        <v>0.31778583907584496</v>
      </c>
      <c r="J271" s="3">
        <f t="shared" si="86"/>
        <v>-5.6145317291814538E-3</v>
      </c>
      <c r="K271" s="3">
        <f t="shared" si="86"/>
        <v>-2.1185542985466718E-4</v>
      </c>
      <c r="L271" s="15" t="str">
        <f t="shared" si="87"/>
        <v>Exit Trade</v>
      </c>
      <c r="M271" s="12">
        <v>0.22431310984963324</v>
      </c>
      <c r="N271" s="15" t="str">
        <f t="shared" si="67"/>
        <v/>
      </c>
      <c r="O271" s="15" t="str">
        <f t="shared" si="68"/>
        <v>Exit Trade</v>
      </c>
      <c r="P271" s="15" t="str">
        <f t="shared" si="69"/>
        <v/>
      </c>
      <c r="Q271" s="15">
        <f t="shared" si="70"/>
        <v>1030.3</v>
      </c>
      <c r="R271" s="15" t="str">
        <f t="shared" si="71"/>
        <v/>
      </c>
      <c r="S271" s="15">
        <f t="shared" si="72"/>
        <v>1158.45</v>
      </c>
      <c r="T271" s="18" t="str">
        <f t="shared" si="73"/>
        <v/>
      </c>
      <c r="U271" s="18">
        <f t="shared" si="74"/>
        <v>7.135874877810317E-3</v>
      </c>
      <c r="V271" s="18" t="str">
        <f t="shared" si="75"/>
        <v/>
      </c>
      <c r="W271" s="18">
        <f t="shared" si="76"/>
        <v>2.4180001768190379E-2</v>
      </c>
      <c r="X271" s="18" t="str">
        <f t="shared" si="77"/>
        <v/>
      </c>
      <c r="Y271" s="18" t="str">
        <f t="shared" si="78"/>
        <v/>
      </c>
      <c r="Z271" s="18" t="str">
        <f t="shared" si="79"/>
        <v/>
      </c>
      <c r="AA271" s="18" t="str">
        <f t="shared" si="80"/>
        <v/>
      </c>
    </row>
    <row r="272" spans="1:27">
      <c r="A272" s="11">
        <v>42403</v>
      </c>
      <c r="B272" s="12">
        <v>1043.8499999999999</v>
      </c>
      <c r="C272" s="12">
        <v>1160.95</v>
      </c>
      <c r="D272" s="9">
        <f t="shared" si="88"/>
        <v>-4.6175420319061793E-2</v>
      </c>
      <c r="E272" s="9">
        <f t="shared" si="81"/>
        <v>-5.1039160584610541E-2</v>
      </c>
      <c r="F272" s="9">
        <f t="shared" si="82"/>
        <v>7.5376621664342636E-3</v>
      </c>
      <c r="G272" s="9">
        <f t="shared" si="83"/>
        <v>-3.4079420710133451E-2</v>
      </c>
      <c r="H272" s="9">
        <f t="shared" si="84"/>
        <v>-6.799890045908763E-2</v>
      </c>
      <c r="I272" s="9">
        <f t="shared" si="85"/>
        <v>0.6452584578819841</v>
      </c>
      <c r="J272" s="3">
        <f t="shared" si="86"/>
        <v>-9.4420193585120944E-3</v>
      </c>
      <c r="K272" s="3">
        <f t="shared" si="86"/>
        <v>-1.5977284285472036E-2</v>
      </c>
      <c r="L272" s="15" t="str">
        <f t="shared" si="87"/>
        <v/>
      </c>
      <c r="M272" s="12">
        <v>0.22431310984963324</v>
      </c>
      <c r="N272" s="15" t="str">
        <f t="shared" ref="N272:N335" si="89">IF(M272&lt;&gt;M271,L272,"")</f>
        <v/>
      </c>
      <c r="O272" s="15" t="str">
        <f t="shared" ref="O272:O335" si="90">IF(M272&lt;&gt;M271,N272,O271)</f>
        <v>Exit Trade</v>
      </c>
      <c r="P272" s="15" t="str">
        <f t="shared" ref="P272:P335" si="91">IF(OR(N272="Enter Trade",N272="Exit Trade"),B272,"")</f>
        <v/>
      </c>
      <c r="Q272" s="15">
        <f t="shared" ref="Q272:Q335" si="92">IF(M272&lt;&gt;M271,P272,Q271)</f>
        <v>1030.3</v>
      </c>
      <c r="R272" s="15" t="str">
        <f t="shared" ref="R272:R335" si="93">IF(OR(N272="Enter Trade",N272="Exit Trade"),C272,"")</f>
        <v/>
      </c>
      <c r="S272" s="15">
        <f t="shared" ref="S272:S335" si="94">IF(M272&lt;&gt;M271,R272,S271)</f>
        <v>1158.45</v>
      </c>
      <c r="T272" s="18" t="str">
        <f t="shared" ref="T272:T335" si="95">IF(OR(N272="Enter Trade",N272="Exit Trade"),J272,"")</f>
        <v/>
      </c>
      <c r="U272" s="18">
        <f t="shared" ref="U272:U335" si="96">IF(M272&lt;&gt;M271,T272,U271)</f>
        <v>7.135874877810317E-3</v>
      </c>
      <c r="V272" s="18" t="str">
        <f t="shared" ref="V272:V335" si="97">IF(OR(N272="Enter Trade",N272="Exit Trade"),K272,"")</f>
        <v/>
      </c>
      <c r="W272" s="18">
        <f t="shared" ref="W272:W335" si="98">IF(M272&lt;&gt;M271,V272,W271)</f>
        <v>2.4180001768190379E-2</v>
      </c>
      <c r="X272" s="18" t="str">
        <f t="shared" si="77"/>
        <v/>
      </c>
      <c r="Y272" s="18" t="str">
        <f t="shared" si="78"/>
        <v/>
      </c>
      <c r="Z272" s="18" t="str">
        <f t="shared" si="79"/>
        <v/>
      </c>
      <c r="AA272" s="18" t="str">
        <f t="shared" si="80"/>
        <v/>
      </c>
    </row>
    <row r="273" spans="1:27">
      <c r="A273" s="11">
        <v>42404</v>
      </c>
      <c r="B273" s="12">
        <v>1049.2</v>
      </c>
      <c r="C273" s="12">
        <v>1168.3499999999999</v>
      </c>
      <c r="D273" s="9">
        <f t="shared" si="88"/>
        <v>-4.6714680976885227E-2</v>
      </c>
      <c r="E273" s="9">
        <f t="shared" si="81"/>
        <v>-5.0551440809376375E-2</v>
      </c>
      <c r="F273" s="9">
        <f t="shared" si="82"/>
        <v>7.3179104607779665E-3</v>
      </c>
      <c r="G273" s="9">
        <f t="shared" si="83"/>
        <v>-3.4086142272625949E-2</v>
      </c>
      <c r="H273" s="9">
        <f t="shared" si="84"/>
        <v>-6.70167393461268E-2</v>
      </c>
      <c r="I273" s="9">
        <f t="shared" si="85"/>
        <v>0.52429718196951836</v>
      </c>
      <c r="J273" s="3">
        <f t="shared" si="86"/>
        <v>5.1252574603632105E-3</v>
      </c>
      <c r="K273" s="3">
        <f t="shared" si="86"/>
        <v>6.3740901847623615E-3</v>
      </c>
      <c r="L273" s="15" t="str">
        <f t="shared" si="87"/>
        <v/>
      </c>
      <c r="M273" s="12">
        <v>0.22431310984963324</v>
      </c>
      <c r="N273" s="15" t="str">
        <f t="shared" si="89"/>
        <v/>
      </c>
      <c r="O273" s="15" t="str">
        <f t="shared" si="90"/>
        <v>Exit Trade</v>
      </c>
      <c r="P273" s="15" t="str">
        <f t="shared" si="91"/>
        <v/>
      </c>
      <c r="Q273" s="15">
        <f t="shared" si="92"/>
        <v>1030.3</v>
      </c>
      <c r="R273" s="15" t="str">
        <f t="shared" si="93"/>
        <v/>
      </c>
      <c r="S273" s="15">
        <f t="shared" si="94"/>
        <v>1158.45</v>
      </c>
      <c r="T273" s="18" t="str">
        <f t="shared" si="95"/>
        <v/>
      </c>
      <c r="U273" s="18">
        <f t="shared" si="96"/>
        <v>7.135874877810317E-3</v>
      </c>
      <c r="V273" s="18" t="str">
        <f t="shared" si="97"/>
        <v/>
      </c>
      <c r="W273" s="18">
        <f t="shared" si="98"/>
        <v>2.4180001768190379E-2</v>
      </c>
      <c r="X273" s="18" t="str">
        <f t="shared" si="77"/>
        <v/>
      </c>
      <c r="Y273" s="18" t="str">
        <f t="shared" si="78"/>
        <v/>
      </c>
      <c r="Z273" s="18" t="str">
        <f t="shared" si="79"/>
        <v/>
      </c>
      <c r="AA273" s="18" t="str">
        <f t="shared" si="80"/>
        <v/>
      </c>
    </row>
    <row r="274" spans="1:27">
      <c r="A274" s="11">
        <v>42405</v>
      </c>
      <c r="B274" s="12">
        <v>1055.25</v>
      </c>
      <c r="C274" s="12">
        <v>1182.95</v>
      </c>
      <c r="D274" s="9">
        <f t="shared" si="88"/>
        <v>-4.9611027771899595E-2</v>
      </c>
      <c r="E274" s="9">
        <f t="shared" si="81"/>
        <v>-5.0135252129524868E-2</v>
      </c>
      <c r="F274" s="9">
        <f t="shared" si="82"/>
        <v>6.9861879533141312E-3</v>
      </c>
      <c r="G274" s="9">
        <f t="shared" si="83"/>
        <v>-3.4416329234568069E-2</v>
      </c>
      <c r="H274" s="9">
        <f t="shared" si="84"/>
        <v>-6.5854175024481668E-2</v>
      </c>
      <c r="I274" s="9">
        <f t="shared" si="85"/>
        <v>7.5037253668016488E-2</v>
      </c>
      <c r="J274" s="3">
        <f t="shared" si="86"/>
        <v>5.7662981319099834E-3</v>
      </c>
      <c r="K274" s="3">
        <f t="shared" si="86"/>
        <v>1.2496255402918764E-2</v>
      </c>
      <c r="L274" s="15" t="str">
        <f t="shared" si="87"/>
        <v>Exit Trade</v>
      </c>
      <c r="M274" s="12">
        <v>0.22431310984963324</v>
      </c>
      <c r="N274" s="15" t="str">
        <f t="shared" si="89"/>
        <v/>
      </c>
      <c r="O274" s="15" t="str">
        <f t="shared" si="90"/>
        <v>Exit Trade</v>
      </c>
      <c r="P274" s="15" t="str">
        <f t="shared" si="91"/>
        <v/>
      </c>
      <c r="Q274" s="15">
        <f t="shared" si="92"/>
        <v>1030.3</v>
      </c>
      <c r="R274" s="15" t="str">
        <f t="shared" si="93"/>
        <v/>
      </c>
      <c r="S274" s="15">
        <f t="shared" si="94"/>
        <v>1158.45</v>
      </c>
      <c r="T274" s="18" t="str">
        <f t="shared" si="95"/>
        <v/>
      </c>
      <c r="U274" s="18">
        <f t="shared" si="96"/>
        <v>7.135874877810317E-3</v>
      </c>
      <c r="V274" s="18" t="str">
        <f t="shared" si="97"/>
        <v/>
      </c>
      <c r="W274" s="18">
        <f t="shared" si="98"/>
        <v>2.4180001768190379E-2</v>
      </c>
      <c r="X274" s="18" t="str">
        <f t="shared" si="77"/>
        <v/>
      </c>
      <c r="Y274" s="18" t="str">
        <f t="shared" si="78"/>
        <v/>
      </c>
      <c r="Z274" s="18" t="str">
        <f t="shared" si="79"/>
        <v/>
      </c>
      <c r="AA274" s="18" t="str">
        <f t="shared" si="80"/>
        <v/>
      </c>
    </row>
    <row r="275" spans="1:27">
      <c r="A275" s="11">
        <v>42408</v>
      </c>
      <c r="B275" s="12">
        <v>1035.8499999999999</v>
      </c>
      <c r="C275" s="12">
        <v>1164.0999999999999</v>
      </c>
      <c r="D275" s="9">
        <f t="shared" si="88"/>
        <v>-5.0693418852338322E-2</v>
      </c>
      <c r="E275" s="9">
        <f t="shared" si="81"/>
        <v>-4.9866968998643998E-2</v>
      </c>
      <c r="F275" s="9">
        <f t="shared" si="82"/>
        <v>6.7962350349590594E-3</v>
      </c>
      <c r="G275" s="9">
        <f t="shared" si="83"/>
        <v>-3.4575440169986114E-2</v>
      </c>
      <c r="H275" s="9">
        <f t="shared" si="84"/>
        <v>-6.5158497827301876E-2</v>
      </c>
      <c r="I275" s="9">
        <f t="shared" si="85"/>
        <v>-0.12160407187849737</v>
      </c>
      <c r="J275" s="3">
        <f t="shared" si="86"/>
        <v>-1.8384269130537874E-2</v>
      </c>
      <c r="K275" s="3">
        <f t="shared" si="86"/>
        <v>-1.5934739422629979E-2</v>
      </c>
      <c r="L275" s="15" t="str">
        <f t="shared" si="87"/>
        <v>Exit Trade</v>
      </c>
      <c r="M275" s="12">
        <v>0.22431310984963324</v>
      </c>
      <c r="N275" s="15" t="str">
        <f t="shared" si="89"/>
        <v/>
      </c>
      <c r="O275" s="15" t="str">
        <f t="shared" si="90"/>
        <v>Exit Trade</v>
      </c>
      <c r="P275" s="15" t="str">
        <f t="shared" si="91"/>
        <v/>
      </c>
      <c r="Q275" s="15">
        <f t="shared" si="92"/>
        <v>1030.3</v>
      </c>
      <c r="R275" s="15" t="str">
        <f t="shared" si="93"/>
        <v/>
      </c>
      <c r="S275" s="15">
        <f t="shared" si="94"/>
        <v>1158.45</v>
      </c>
      <c r="T275" s="18" t="str">
        <f t="shared" si="95"/>
        <v/>
      </c>
      <c r="U275" s="18">
        <f t="shared" si="96"/>
        <v>7.135874877810317E-3</v>
      </c>
      <c r="V275" s="18" t="str">
        <f t="shared" si="97"/>
        <v/>
      </c>
      <c r="W275" s="18">
        <f t="shared" si="98"/>
        <v>2.4180001768190379E-2</v>
      </c>
      <c r="X275" s="18" t="str">
        <f t="shared" si="77"/>
        <v/>
      </c>
      <c r="Y275" s="18" t="str">
        <f t="shared" si="78"/>
        <v/>
      </c>
      <c r="Z275" s="18" t="str">
        <f t="shared" si="79"/>
        <v/>
      </c>
      <c r="AA275" s="18" t="str">
        <f t="shared" si="80"/>
        <v/>
      </c>
    </row>
    <row r="276" spans="1:27">
      <c r="A276" s="11">
        <v>42409</v>
      </c>
      <c r="B276" s="12">
        <v>1026.05</v>
      </c>
      <c r="C276" s="12">
        <v>1159.9000000000001</v>
      </c>
      <c r="D276" s="9">
        <f t="shared" si="88"/>
        <v>-5.3252023725046504E-2</v>
      </c>
      <c r="E276" s="9">
        <f t="shared" si="81"/>
        <v>-4.9750100942777285E-2</v>
      </c>
      <c r="F276" s="9">
        <f t="shared" si="82"/>
        <v>6.7031571317649179E-3</v>
      </c>
      <c r="G276" s="9">
        <f t="shared" si="83"/>
        <v>-3.4667997396306216E-2</v>
      </c>
      <c r="H276" s="9">
        <f t="shared" si="84"/>
        <v>-6.4832204489248355E-2</v>
      </c>
      <c r="I276" s="9">
        <f t="shared" si="85"/>
        <v>-0.52242886649252318</v>
      </c>
      <c r="J276" s="3">
        <f t="shared" si="86"/>
        <v>-9.4608292706472516E-3</v>
      </c>
      <c r="K276" s="3">
        <f t="shared" si="86"/>
        <v>-3.6079374624171621E-3</v>
      </c>
      <c r="L276" s="15" t="str">
        <f t="shared" si="87"/>
        <v/>
      </c>
      <c r="M276" s="12">
        <v>0.22431310984963324</v>
      </c>
      <c r="N276" s="15" t="str">
        <f t="shared" si="89"/>
        <v/>
      </c>
      <c r="O276" s="15" t="str">
        <f t="shared" si="90"/>
        <v>Exit Trade</v>
      </c>
      <c r="P276" s="15" t="str">
        <f t="shared" si="91"/>
        <v/>
      </c>
      <c r="Q276" s="15">
        <f t="shared" si="92"/>
        <v>1030.3</v>
      </c>
      <c r="R276" s="15" t="str">
        <f t="shared" si="93"/>
        <v/>
      </c>
      <c r="S276" s="15">
        <f t="shared" si="94"/>
        <v>1158.45</v>
      </c>
      <c r="T276" s="18" t="str">
        <f t="shared" si="95"/>
        <v/>
      </c>
      <c r="U276" s="18">
        <f t="shared" si="96"/>
        <v>7.135874877810317E-3</v>
      </c>
      <c r="V276" s="18" t="str">
        <f t="shared" si="97"/>
        <v/>
      </c>
      <c r="W276" s="18">
        <f t="shared" si="98"/>
        <v>2.4180001768190379E-2</v>
      </c>
      <c r="X276" s="18" t="str">
        <f t="shared" si="77"/>
        <v/>
      </c>
      <c r="Y276" s="18" t="str">
        <f t="shared" si="78"/>
        <v/>
      </c>
      <c r="Z276" s="18" t="str">
        <f t="shared" si="79"/>
        <v/>
      </c>
      <c r="AA276" s="18" t="str">
        <f t="shared" si="80"/>
        <v/>
      </c>
    </row>
    <row r="277" spans="1:27">
      <c r="A277" s="11">
        <v>42410</v>
      </c>
      <c r="B277" s="12">
        <v>1012.95</v>
      </c>
      <c r="C277" s="12">
        <v>1116.55</v>
      </c>
      <c r="D277" s="9">
        <f t="shared" si="88"/>
        <v>-4.2290167120519674E-2</v>
      </c>
      <c r="E277" s="9">
        <f t="shared" si="81"/>
        <v>-4.9199036108883223E-2</v>
      </c>
      <c r="F277" s="9">
        <f t="shared" si="82"/>
        <v>6.6105354847116361E-3</v>
      </c>
      <c r="G277" s="9">
        <f t="shared" si="83"/>
        <v>-3.4325331268282043E-2</v>
      </c>
      <c r="H277" s="9">
        <f t="shared" si="84"/>
        <v>-6.4072740949484397E-2</v>
      </c>
      <c r="I277" s="9">
        <f t="shared" si="85"/>
        <v>1.0451300056314465</v>
      </c>
      <c r="J277" s="3">
        <f t="shared" si="86"/>
        <v>-1.2767408995662892E-2</v>
      </c>
      <c r="K277" s="3">
        <f t="shared" si="86"/>
        <v>-3.7373911544098741E-2</v>
      </c>
      <c r="L277" s="15" t="str">
        <f t="shared" si="87"/>
        <v>Enter Trade</v>
      </c>
      <c r="M277" s="12">
        <v>1.0451300056314465</v>
      </c>
      <c r="N277" s="15" t="str">
        <f t="shared" si="89"/>
        <v>Enter Trade</v>
      </c>
      <c r="O277" s="15" t="str">
        <f t="shared" si="90"/>
        <v>Enter Trade</v>
      </c>
      <c r="P277" s="15">
        <f t="shared" si="91"/>
        <v>1012.95</v>
      </c>
      <c r="Q277" s="15">
        <f t="shared" si="92"/>
        <v>1012.95</v>
      </c>
      <c r="R277" s="15">
        <f t="shared" si="93"/>
        <v>1116.55</v>
      </c>
      <c r="S277" s="15">
        <f t="shared" si="94"/>
        <v>1116.55</v>
      </c>
      <c r="T277" s="18">
        <f t="shared" si="95"/>
        <v>-1.2767408995662892E-2</v>
      </c>
      <c r="U277" s="18">
        <f t="shared" si="96"/>
        <v>-1.2767408995662892E-2</v>
      </c>
      <c r="V277" s="18">
        <f t="shared" si="97"/>
        <v>-3.7373911544098741E-2</v>
      </c>
      <c r="W277" s="18">
        <f t="shared" si="98"/>
        <v>-3.7373911544098741E-2</v>
      </c>
      <c r="X277" s="18" t="str">
        <f t="shared" si="77"/>
        <v/>
      </c>
      <c r="Y277" s="18" t="str">
        <f t="shared" si="78"/>
        <v/>
      </c>
      <c r="Z277" s="18" t="str">
        <f t="shared" si="79"/>
        <v/>
      </c>
      <c r="AA277" s="18" t="str">
        <f t="shared" si="80"/>
        <v/>
      </c>
    </row>
    <row r="278" spans="1:27">
      <c r="A278" s="11">
        <v>42411</v>
      </c>
      <c r="B278" s="12">
        <v>975.3</v>
      </c>
      <c r="C278" s="12">
        <v>1066.6500000000001</v>
      </c>
      <c r="D278" s="9">
        <f t="shared" si="88"/>
        <v>-3.8883713480159718E-2</v>
      </c>
      <c r="E278" s="9">
        <f t="shared" si="81"/>
        <v>-4.8492360258136413E-2</v>
      </c>
      <c r="F278" s="9">
        <f t="shared" si="82"/>
        <v>6.539582822137977E-3</v>
      </c>
      <c r="G278" s="9">
        <f t="shared" si="83"/>
        <v>-3.3778298908325968E-2</v>
      </c>
      <c r="H278" s="9">
        <f t="shared" si="84"/>
        <v>-6.3206421607946858E-2</v>
      </c>
      <c r="I278" s="9">
        <f t="shared" si="85"/>
        <v>1.4693057706141801</v>
      </c>
      <c r="J278" s="3">
        <f t="shared" si="86"/>
        <v>-3.7168665778172752E-2</v>
      </c>
      <c r="K278" s="3">
        <f t="shared" si="86"/>
        <v>-4.4691236397832491E-2</v>
      </c>
      <c r="L278" s="15" t="str">
        <f t="shared" si="87"/>
        <v>Enter Trade</v>
      </c>
      <c r="M278" s="12">
        <v>1.0451300056314465</v>
      </c>
      <c r="N278" s="15" t="str">
        <f t="shared" si="89"/>
        <v/>
      </c>
      <c r="O278" s="15" t="str">
        <f t="shared" si="90"/>
        <v>Enter Trade</v>
      </c>
      <c r="P278" s="15" t="str">
        <f t="shared" si="91"/>
        <v/>
      </c>
      <c r="Q278" s="15">
        <f t="shared" si="92"/>
        <v>1012.95</v>
      </c>
      <c r="R278" s="15" t="str">
        <f t="shared" si="93"/>
        <v/>
      </c>
      <c r="S278" s="15">
        <f t="shared" si="94"/>
        <v>1116.55</v>
      </c>
      <c r="T278" s="18" t="str">
        <f t="shared" si="95"/>
        <v/>
      </c>
      <c r="U278" s="18">
        <f t="shared" si="96"/>
        <v>-1.2767408995662892E-2</v>
      </c>
      <c r="V278" s="18" t="str">
        <f t="shared" si="97"/>
        <v/>
      </c>
      <c r="W278" s="18">
        <f t="shared" si="98"/>
        <v>-3.7373911544098741E-2</v>
      </c>
      <c r="X278" s="18" t="str">
        <f t="shared" si="77"/>
        <v/>
      </c>
      <c r="Y278" s="18" t="str">
        <f t="shared" si="78"/>
        <v/>
      </c>
      <c r="Z278" s="18" t="str">
        <f t="shared" si="79"/>
        <v/>
      </c>
      <c r="AA278" s="18" t="str">
        <f t="shared" si="80"/>
        <v/>
      </c>
    </row>
    <row r="279" spans="1:27">
      <c r="A279" s="11">
        <v>42412</v>
      </c>
      <c r="B279" s="12">
        <v>971.4</v>
      </c>
      <c r="C279" s="12">
        <v>1083.75</v>
      </c>
      <c r="D279" s="9">
        <f t="shared" si="88"/>
        <v>-4.7531011347249345E-2</v>
      </c>
      <c r="E279" s="9">
        <f t="shared" si="81"/>
        <v>-4.7830937142438433E-2</v>
      </c>
      <c r="F279" s="9">
        <f t="shared" si="82"/>
        <v>5.4819854329780249E-3</v>
      </c>
      <c r="G279" s="9">
        <f t="shared" si="83"/>
        <v>-3.5496469918237877E-2</v>
      </c>
      <c r="H279" s="9">
        <f t="shared" si="84"/>
        <v>-6.0165404366638989E-2</v>
      </c>
      <c r="I279" s="9">
        <f t="shared" si="85"/>
        <v>5.471116238011535E-2</v>
      </c>
      <c r="J279" s="3">
        <f t="shared" si="86"/>
        <v>-3.9987696093509457E-3</v>
      </c>
      <c r="K279" s="3">
        <f t="shared" si="86"/>
        <v>1.6031500492195105E-2</v>
      </c>
      <c r="L279" s="15" t="str">
        <f t="shared" si="87"/>
        <v>Exit Trade</v>
      </c>
      <c r="M279" s="12">
        <v>5.471116238011535E-2</v>
      </c>
      <c r="N279" s="15" t="str">
        <f t="shared" si="89"/>
        <v>Exit Trade</v>
      </c>
      <c r="O279" s="15" t="str">
        <f t="shared" si="90"/>
        <v>Exit Trade</v>
      </c>
      <c r="P279" s="15">
        <f t="shared" si="91"/>
        <v>971.4</v>
      </c>
      <c r="Q279" s="15">
        <f t="shared" si="92"/>
        <v>971.4</v>
      </c>
      <c r="R279" s="15">
        <f t="shared" si="93"/>
        <v>1083.75</v>
      </c>
      <c r="S279" s="15">
        <f t="shared" si="94"/>
        <v>1083.75</v>
      </c>
      <c r="T279" s="18">
        <f t="shared" si="95"/>
        <v>-3.9987696093509457E-3</v>
      </c>
      <c r="U279" s="18">
        <f t="shared" si="96"/>
        <v>-3.9987696093509457E-3</v>
      </c>
      <c r="V279" s="18">
        <f t="shared" si="97"/>
        <v>1.6031500492195105E-2</v>
      </c>
      <c r="W279" s="18">
        <f t="shared" si="98"/>
        <v>1.6031500492195105E-2</v>
      </c>
      <c r="X279" s="18">
        <f t="shared" si="77"/>
        <v>4.1018806456389778E-2</v>
      </c>
      <c r="Y279" s="18">
        <f t="shared" si="78"/>
        <v>-2.9376203483946095E-2</v>
      </c>
      <c r="Z279" s="18">
        <f t="shared" si="79"/>
        <v>1.1642602972443683E-2</v>
      </c>
      <c r="AA279" s="18">
        <f t="shared" si="80"/>
        <v>5.8213014862218415E-3</v>
      </c>
    </row>
    <row r="280" spans="1:27">
      <c r="A280" s="11">
        <v>42415</v>
      </c>
      <c r="B280" s="12">
        <v>973.6</v>
      </c>
      <c r="C280" s="12">
        <v>1080.45</v>
      </c>
      <c r="D280" s="9">
        <f t="shared" si="88"/>
        <v>-4.5224108610362412E-2</v>
      </c>
      <c r="E280" s="9">
        <f t="shared" si="81"/>
        <v>-4.7241480860221459E-2</v>
      </c>
      <c r="F280" s="9">
        <f t="shared" si="82"/>
        <v>4.6998637272536595E-3</v>
      </c>
      <c r="G280" s="9">
        <f t="shared" si="83"/>
        <v>-3.6666787473900724E-2</v>
      </c>
      <c r="H280" s="9">
        <f t="shared" si="84"/>
        <v>-5.7816174246542194E-2</v>
      </c>
      <c r="I280" s="9">
        <f t="shared" si="85"/>
        <v>0.42924058375579482</v>
      </c>
      <c r="J280" s="3">
        <f t="shared" si="86"/>
        <v>2.2647724933086734E-3</v>
      </c>
      <c r="K280" s="3">
        <f t="shared" si="86"/>
        <v>-3.0449826989618956E-3</v>
      </c>
      <c r="L280" s="15" t="str">
        <f t="shared" si="87"/>
        <v>Exit Trade</v>
      </c>
      <c r="M280" s="12">
        <v>5.471116238011535E-2</v>
      </c>
      <c r="N280" s="15" t="str">
        <f t="shared" si="89"/>
        <v/>
      </c>
      <c r="O280" s="15" t="str">
        <f t="shared" si="90"/>
        <v>Exit Trade</v>
      </c>
      <c r="P280" s="15" t="str">
        <f t="shared" si="91"/>
        <v/>
      </c>
      <c r="Q280" s="15">
        <f t="shared" si="92"/>
        <v>971.4</v>
      </c>
      <c r="R280" s="15" t="str">
        <f t="shared" si="93"/>
        <v/>
      </c>
      <c r="S280" s="15">
        <f t="shared" si="94"/>
        <v>1083.75</v>
      </c>
      <c r="T280" s="18" t="str">
        <f t="shared" si="95"/>
        <v/>
      </c>
      <c r="U280" s="18">
        <f t="shared" si="96"/>
        <v>-3.9987696093509457E-3</v>
      </c>
      <c r="V280" s="18" t="str">
        <f t="shared" si="97"/>
        <v/>
      </c>
      <c r="W280" s="18">
        <f t="shared" si="98"/>
        <v>1.6031500492195105E-2</v>
      </c>
      <c r="X280" s="18" t="str">
        <f t="shared" si="77"/>
        <v/>
      </c>
      <c r="Y280" s="18" t="str">
        <f t="shared" si="78"/>
        <v/>
      </c>
      <c r="Z280" s="18" t="str">
        <f t="shared" si="79"/>
        <v/>
      </c>
      <c r="AA280" s="18" t="str">
        <f t="shared" si="80"/>
        <v/>
      </c>
    </row>
    <row r="281" spans="1:27">
      <c r="A281" s="11">
        <v>42416</v>
      </c>
      <c r="B281" s="12">
        <v>973.45</v>
      </c>
      <c r="C281" s="12">
        <v>1077.1500000000001</v>
      </c>
      <c r="D281" s="9">
        <f t="shared" si="88"/>
        <v>-4.3962536328197584E-2</v>
      </c>
      <c r="E281" s="9">
        <f t="shared" si="81"/>
        <v>-4.6853670857083987E-2</v>
      </c>
      <c r="F281" s="9">
        <f t="shared" si="82"/>
        <v>4.4605568900308677E-3</v>
      </c>
      <c r="G281" s="9">
        <f t="shared" si="83"/>
        <v>-3.6817417854514534E-2</v>
      </c>
      <c r="H281" s="9">
        <f t="shared" si="84"/>
        <v>-5.6889923859653441E-2</v>
      </c>
      <c r="I281" s="9">
        <f t="shared" si="85"/>
        <v>0.64815551066010424</v>
      </c>
      <c r="J281" s="3">
        <f t="shared" si="86"/>
        <v>-1.5406737880030533E-4</v>
      </c>
      <c r="K281" s="3">
        <f t="shared" si="86"/>
        <v>-3.0542829376648197E-3</v>
      </c>
      <c r="L281" s="15" t="str">
        <f t="shared" si="87"/>
        <v/>
      </c>
      <c r="M281" s="12">
        <v>5.471116238011535E-2</v>
      </c>
      <c r="N281" s="15" t="str">
        <f t="shared" si="89"/>
        <v/>
      </c>
      <c r="O281" s="15" t="str">
        <f t="shared" si="90"/>
        <v>Exit Trade</v>
      </c>
      <c r="P281" s="15" t="str">
        <f t="shared" si="91"/>
        <v/>
      </c>
      <c r="Q281" s="15">
        <f t="shared" si="92"/>
        <v>971.4</v>
      </c>
      <c r="R281" s="15" t="str">
        <f t="shared" si="93"/>
        <v/>
      </c>
      <c r="S281" s="15">
        <f t="shared" si="94"/>
        <v>1083.75</v>
      </c>
      <c r="T281" s="18" t="str">
        <f t="shared" si="95"/>
        <v/>
      </c>
      <c r="U281" s="18">
        <f t="shared" si="96"/>
        <v>-3.9987696093509457E-3</v>
      </c>
      <c r="V281" s="18" t="str">
        <f t="shared" si="97"/>
        <v/>
      </c>
      <c r="W281" s="18">
        <f t="shared" si="98"/>
        <v>1.6031500492195105E-2</v>
      </c>
      <c r="X281" s="18" t="str">
        <f t="shared" ref="X281:X344" si="99">IF(AND(O280="Enter Trade",O281="Exit Trade",U280&gt;W280),1-Q281/Q280,IF(AND(O280="Enter Trade",O281="Exit Trade",U280&lt;W280),Q281/Q280-1,""))</f>
        <v/>
      </c>
      <c r="Y281" s="18" t="str">
        <f t="shared" ref="Y281:Y344" si="100">IF(AND(O280="Enter Trade",O281="Exit Trade",U280&gt;W280),S281/S280-1,IF(AND(O280="Enter Trade",O281="Exit Trade",U280&lt;W280),1-S281/S280,""))</f>
        <v/>
      </c>
      <c r="Z281" s="18" t="str">
        <f t="shared" ref="Z281:Z344" si="101">IF(AND(X281&lt;&gt;"",Y281&lt;&gt;""),(X281+Y281),"")</f>
        <v/>
      </c>
      <c r="AA281" s="18" t="str">
        <f t="shared" ref="AA281:AA344" si="102">IF(AND(X281&lt;&gt;"",Y281&lt;&gt;""),(X281+Y281)/2,"")</f>
        <v/>
      </c>
    </row>
    <row r="282" spans="1:27">
      <c r="A282" s="11">
        <v>42417</v>
      </c>
      <c r="B282" s="12">
        <v>974.9</v>
      </c>
      <c r="C282" s="12">
        <v>1076.3</v>
      </c>
      <c r="D282" s="9">
        <f t="shared" si="88"/>
        <v>-4.2973269885267409E-2</v>
      </c>
      <c r="E282" s="9">
        <f t="shared" si="81"/>
        <v>-4.6410049778393546E-2</v>
      </c>
      <c r="F282" s="9">
        <f t="shared" si="82"/>
        <v>4.1408912918747447E-3</v>
      </c>
      <c r="G282" s="9">
        <f t="shared" si="83"/>
        <v>-3.709304437167537E-2</v>
      </c>
      <c r="H282" s="9">
        <f t="shared" si="84"/>
        <v>-5.5727055185111722E-2</v>
      </c>
      <c r="I282" s="9">
        <f t="shared" si="85"/>
        <v>0.82996139016491077</v>
      </c>
      <c r="J282" s="3">
        <f t="shared" si="86"/>
        <v>1.4895474857465013E-3</v>
      </c>
      <c r="K282" s="3">
        <f t="shared" si="86"/>
        <v>-7.8911943554763617E-4</v>
      </c>
      <c r="L282" s="15" t="str">
        <f t="shared" si="87"/>
        <v/>
      </c>
      <c r="M282" s="12">
        <v>5.471116238011535E-2</v>
      </c>
      <c r="N282" s="15" t="str">
        <f t="shared" si="89"/>
        <v/>
      </c>
      <c r="O282" s="15" t="str">
        <f t="shared" si="90"/>
        <v>Exit Trade</v>
      </c>
      <c r="P282" s="15" t="str">
        <f t="shared" si="91"/>
        <v/>
      </c>
      <c r="Q282" s="15">
        <f t="shared" si="92"/>
        <v>971.4</v>
      </c>
      <c r="R282" s="15" t="str">
        <f t="shared" si="93"/>
        <v/>
      </c>
      <c r="S282" s="15">
        <f t="shared" si="94"/>
        <v>1083.75</v>
      </c>
      <c r="T282" s="18" t="str">
        <f t="shared" si="95"/>
        <v/>
      </c>
      <c r="U282" s="18">
        <f t="shared" si="96"/>
        <v>-3.9987696093509457E-3</v>
      </c>
      <c r="V282" s="18" t="str">
        <f t="shared" si="97"/>
        <v/>
      </c>
      <c r="W282" s="18">
        <f t="shared" si="98"/>
        <v>1.6031500492195105E-2</v>
      </c>
      <c r="X282" s="18" t="str">
        <f t="shared" si="99"/>
        <v/>
      </c>
      <c r="Y282" s="18" t="str">
        <f t="shared" si="100"/>
        <v/>
      </c>
      <c r="Z282" s="18" t="str">
        <f t="shared" si="101"/>
        <v/>
      </c>
      <c r="AA282" s="18" t="str">
        <f t="shared" si="102"/>
        <v/>
      </c>
    </row>
    <row r="283" spans="1:27">
      <c r="A283" s="11">
        <v>42418</v>
      </c>
      <c r="B283" s="12">
        <v>989.45</v>
      </c>
      <c r="C283" s="12">
        <v>1069.0999999999999</v>
      </c>
      <c r="D283" s="9">
        <f t="shared" si="88"/>
        <v>-3.3624476706686335E-2</v>
      </c>
      <c r="E283" s="9">
        <f t="shared" si="81"/>
        <v>-4.5719901236374066E-2</v>
      </c>
      <c r="F283" s="9">
        <f t="shared" si="82"/>
        <v>4.486514112445209E-3</v>
      </c>
      <c r="G283" s="9">
        <f t="shared" si="83"/>
        <v>-3.5625244483372343E-2</v>
      </c>
      <c r="H283" s="9">
        <f t="shared" si="84"/>
        <v>-5.581455798937579E-2</v>
      </c>
      <c r="I283" s="9">
        <f t="shared" si="85"/>
        <v>2.6959515174901716</v>
      </c>
      <c r="J283" s="3">
        <f t="shared" si="86"/>
        <v>1.4924607652066949E-2</v>
      </c>
      <c r="K283" s="3">
        <f t="shared" si="86"/>
        <v>-6.6895846882839786E-3</v>
      </c>
      <c r="L283" s="15" t="str">
        <f t="shared" si="87"/>
        <v>Enter Trade</v>
      </c>
      <c r="M283" s="12">
        <v>2.6959515174901716</v>
      </c>
      <c r="N283" s="15" t="str">
        <f t="shared" si="89"/>
        <v>Enter Trade</v>
      </c>
      <c r="O283" s="15" t="str">
        <f t="shared" si="90"/>
        <v>Enter Trade</v>
      </c>
      <c r="P283" s="15">
        <f t="shared" si="91"/>
        <v>989.45</v>
      </c>
      <c r="Q283" s="15">
        <f t="shared" si="92"/>
        <v>989.45</v>
      </c>
      <c r="R283" s="15">
        <f t="shared" si="93"/>
        <v>1069.0999999999999</v>
      </c>
      <c r="S283" s="15">
        <f t="shared" si="94"/>
        <v>1069.0999999999999</v>
      </c>
      <c r="T283" s="18">
        <f t="shared" si="95"/>
        <v>1.4924607652066949E-2</v>
      </c>
      <c r="U283" s="18">
        <f t="shared" si="96"/>
        <v>1.4924607652066949E-2</v>
      </c>
      <c r="V283" s="18">
        <f t="shared" si="97"/>
        <v>-6.6895846882839786E-3</v>
      </c>
      <c r="W283" s="18">
        <f t="shared" si="98"/>
        <v>-6.6895846882839786E-3</v>
      </c>
      <c r="X283" s="18" t="str">
        <f t="shared" si="99"/>
        <v/>
      </c>
      <c r="Y283" s="18" t="str">
        <f t="shared" si="100"/>
        <v/>
      </c>
      <c r="Z283" s="18" t="str">
        <f t="shared" si="101"/>
        <v/>
      </c>
      <c r="AA283" s="18" t="str">
        <f t="shared" si="102"/>
        <v/>
      </c>
    </row>
    <row r="284" spans="1:27">
      <c r="A284" s="11">
        <v>42419</v>
      </c>
      <c r="B284" s="12">
        <v>989.3</v>
      </c>
      <c r="C284" s="12">
        <v>1060.8499999999999</v>
      </c>
      <c r="D284" s="9">
        <f t="shared" si="88"/>
        <v>-3.032597164048827E-2</v>
      </c>
      <c r="E284" s="9">
        <f t="shared" si="81"/>
        <v>-4.5132987905408074E-2</v>
      </c>
      <c r="F284" s="9">
        <f t="shared" si="82"/>
        <v>5.2701994246752209E-3</v>
      </c>
      <c r="G284" s="9">
        <f t="shared" si="83"/>
        <v>-3.3275039199888827E-2</v>
      </c>
      <c r="H284" s="9">
        <f t="shared" si="84"/>
        <v>-5.6990936610927322E-2</v>
      </c>
      <c r="I284" s="9">
        <f t="shared" si="85"/>
        <v>2.8095741871916537</v>
      </c>
      <c r="J284" s="3">
        <f t="shared" si="86"/>
        <v>-1.5159937338934856E-4</v>
      </c>
      <c r="K284" s="3">
        <f t="shared" si="86"/>
        <v>-7.7167711158918724E-3</v>
      </c>
      <c r="L284" s="15" t="str">
        <f t="shared" si="87"/>
        <v>Enter Trade</v>
      </c>
      <c r="M284" s="12">
        <v>2.6959515174901716</v>
      </c>
      <c r="N284" s="15" t="str">
        <f t="shared" si="89"/>
        <v/>
      </c>
      <c r="O284" s="15" t="str">
        <f t="shared" si="90"/>
        <v>Enter Trade</v>
      </c>
      <c r="P284" s="15" t="str">
        <f t="shared" si="91"/>
        <v/>
      </c>
      <c r="Q284" s="15">
        <f t="shared" si="92"/>
        <v>989.45</v>
      </c>
      <c r="R284" s="15" t="str">
        <f t="shared" si="93"/>
        <v/>
      </c>
      <c r="S284" s="15">
        <f t="shared" si="94"/>
        <v>1069.0999999999999</v>
      </c>
      <c r="T284" s="18" t="str">
        <f t="shared" si="95"/>
        <v/>
      </c>
      <c r="U284" s="18">
        <f t="shared" si="96"/>
        <v>1.4924607652066949E-2</v>
      </c>
      <c r="V284" s="18" t="str">
        <f t="shared" si="97"/>
        <v/>
      </c>
      <c r="W284" s="18">
        <f t="shared" si="98"/>
        <v>-6.6895846882839786E-3</v>
      </c>
      <c r="X284" s="18" t="str">
        <f t="shared" si="99"/>
        <v/>
      </c>
      <c r="Y284" s="18" t="str">
        <f t="shared" si="100"/>
        <v/>
      </c>
      <c r="Z284" s="18" t="str">
        <f t="shared" si="101"/>
        <v/>
      </c>
      <c r="AA284" s="18" t="str">
        <f t="shared" si="102"/>
        <v/>
      </c>
    </row>
    <row r="285" spans="1:27">
      <c r="A285" s="11">
        <v>42422</v>
      </c>
      <c r="B285" s="12">
        <v>988.75</v>
      </c>
      <c r="C285" s="12">
        <v>1058.4000000000001</v>
      </c>
      <c r="D285" s="9">
        <f t="shared" si="88"/>
        <v>-2.9563334673711621E-2</v>
      </c>
      <c r="E285" s="9">
        <f t="shared" si="81"/>
        <v>-4.4666818383194404E-2</v>
      </c>
      <c r="F285" s="9">
        <f t="shared" si="82"/>
        <v>5.9852084456042919E-3</v>
      </c>
      <c r="G285" s="9">
        <f t="shared" si="83"/>
        <v>-3.1200099380584746E-2</v>
      </c>
      <c r="H285" s="9">
        <f t="shared" si="84"/>
        <v>-5.8133537385804061E-2</v>
      </c>
      <c r="I285" s="9">
        <f t="shared" si="85"/>
        <v>2.5234682879884014</v>
      </c>
      <c r="J285" s="3">
        <f t="shared" si="86"/>
        <v>-5.5594865056095679E-4</v>
      </c>
      <c r="K285" s="3">
        <f t="shared" si="86"/>
        <v>-2.3094688221707294E-3</v>
      </c>
      <c r="L285" s="15" t="str">
        <f t="shared" si="87"/>
        <v>Enter Trade</v>
      </c>
      <c r="M285" s="12">
        <v>2.6959515174901716</v>
      </c>
      <c r="N285" s="15" t="str">
        <f t="shared" si="89"/>
        <v/>
      </c>
      <c r="O285" s="15" t="str">
        <f t="shared" si="90"/>
        <v>Enter Trade</v>
      </c>
      <c r="P285" s="15" t="str">
        <f t="shared" si="91"/>
        <v/>
      </c>
      <c r="Q285" s="15">
        <f t="shared" si="92"/>
        <v>989.45</v>
      </c>
      <c r="R285" s="15" t="str">
        <f t="shared" si="93"/>
        <v/>
      </c>
      <c r="S285" s="15">
        <f t="shared" si="94"/>
        <v>1069.0999999999999</v>
      </c>
      <c r="T285" s="18" t="str">
        <f t="shared" si="95"/>
        <v/>
      </c>
      <c r="U285" s="18">
        <f t="shared" si="96"/>
        <v>1.4924607652066949E-2</v>
      </c>
      <c r="V285" s="18" t="str">
        <f t="shared" si="97"/>
        <v/>
      </c>
      <c r="W285" s="18">
        <f t="shared" si="98"/>
        <v>-6.6895846882839786E-3</v>
      </c>
      <c r="X285" s="18" t="str">
        <f t="shared" si="99"/>
        <v/>
      </c>
      <c r="Y285" s="18" t="str">
        <f t="shared" si="100"/>
        <v/>
      </c>
      <c r="Z285" s="18" t="str">
        <f t="shared" si="101"/>
        <v/>
      </c>
      <c r="AA285" s="18" t="str">
        <f t="shared" si="102"/>
        <v/>
      </c>
    </row>
    <row r="286" spans="1:27">
      <c r="A286" s="11">
        <v>42423</v>
      </c>
      <c r="B286" s="12">
        <v>970.05</v>
      </c>
      <c r="C286" s="12">
        <v>1051.0999999999999</v>
      </c>
      <c r="D286" s="9">
        <f t="shared" si="88"/>
        <v>-3.4849916084645091E-2</v>
      </c>
      <c r="E286" s="9">
        <f t="shared" si="81"/>
        <v>-4.4484948269574213E-2</v>
      </c>
      <c r="F286" s="9">
        <f t="shared" si="82"/>
        <v>6.201283475652266E-3</v>
      </c>
      <c r="G286" s="9">
        <f t="shared" si="83"/>
        <v>-3.0532060449356614E-2</v>
      </c>
      <c r="H286" s="9">
        <f t="shared" si="84"/>
        <v>-5.8437836089791813E-2</v>
      </c>
      <c r="I286" s="9">
        <f t="shared" si="85"/>
        <v>1.5537158110508222</v>
      </c>
      <c r="J286" s="3">
        <f t="shared" si="86"/>
        <v>-1.8912768647281968E-2</v>
      </c>
      <c r="K286" s="3">
        <f t="shared" si="86"/>
        <v>-6.8972033257749255E-3</v>
      </c>
      <c r="L286" s="15" t="str">
        <f t="shared" si="87"/>
        <v>Enter Trade</v>
      </c>
      <c r="M286" s="12">
        <v>2.6959515174901716</v>
      </c>
      <c r="N286" s="15" t="str">
        <f t="shared" si="89"/>
        <v/>
      </c>
      <c r="O286" s="15" t="str">
        <f t="shared" si="90"/>
        <v>Enter Trade</v>
      </c>
      <c r="P286" s="15" t="str">
        <f t="shared" si="91"/>
        <v/>
      </c>
      <c r="Q286" s="15">
        <f t="shared" si="92"/>
        <v>989.45</v>
      </c>
      <c r="R286" s="15" t="str">
        <f t="shared" si="93"/>
        <v/>
      </c>
      <c r="S286" s="15">
        <f t="shared" si="94"/>
        <v>1069.0999999999999</v>
      </c>
      <c r="T286" s="18" t="str">
        <f t="shared" si="95"/>
        <v/>
      </c>
      <c r="U286" s="18">
        <f t="shared" si="96"/>
        <v>1.4924607652066949E-2</v>
      </c>
      <c r="V286" s="18" t="str">
        <f t="shared" si="97"/>
        <v/>
      </c>
      <c r="W286" s="18">
        <f t="shared" si="98"/>
        <v>-6.6895846882839786E-3</v>
      </c>
      <c r="X286" s="18" t="str">
        <f t="shared" si="99"/>
        <v/>
      </c>
      <c r="Y286" s="18" t="str">
        <f t="shared" si="100"/>
        <v/>
      </c>
      <c r="Z286" s="18" t="str">
        <f t="shared" si="101"/>
        <v/>
      </c>
      <c r="AA286" s="18" t="str">
        <f t="shared" si="102"/>
        <v/>
      </c>
    </row>
    <row r="287" spans="1:27">
      <c r="A287" s="11">
        <v>42424</v>
      </c>
      <c r="B287" s="12">
        <v>949.6</v>
      </c>
      <c r="C287" s="12">
        <v>1022.1</v>
      </c>
      <c r="D287" s="9">
        <f t="shared" si="88"/>
        <v>-3.1952682341005054E-2</v>
      </c>
      <c r="E287" s="9">
        <f t="shared" si="81"/>
        <v>-4.4167704834019356E-2</v>
      </c>
      <c r="F287" s="9">
        <f t="shared" si="82"/>
        <v>6.5919751943897776E-3</v>
      </c>
      <c r="G287" s="9">
        <f t="shared" si="83"/>
        <v>-2.9335760646642357E-2</v>
      </c>
      <c r="H287" s="9">
        <f t="shared" si="84"/>
        <v>-5.8999649021396358E-2</v>
      </c>
      <c r="I287" s="9">
        <f t="shared" si="85"/>
        <v>1.8530140258127978</v>
      </c>
      <c r="J287" s="3">
        <f t="shared" si="86"/>
        <v>-2.1081387557342336E-2</v>
      </c>
      <c r="K287" s="3">
        <f t="shared" si="86"/>
        <v>-2.7590143659023774E-2</v>
      </c>
      <c r="L287" s="15" t="str">
        <f t="shared" si="87"/>
        <v>Enter Trade</v>
      </c>
      <c r="M287" s="12">
        <v>2.6959515174901716</v>
      </c>
      <c r="N287" s="15" t="str">
        <f t="shared" si="89"/>
        <v/>
      </c>
      <c r="O287" s="15" t="str">
        <f t="shared" si="90"/>
        <v>Enter Trade</v>
      </c>
      <c r="P287" s="15" t="str">
        <f t="shared" si="91"/>
        <v/>
      </c>
      <c r="Q287" s="15">
        <f t="shared" si="92"/>
        <v>989.45</v>
      </c>
      <c r="R287" s="15" t="str">
        <f t="shared" si="93"/>
        <v/>
      </c>
      <c r="S287" s="15">
        <f t="shared" si="94"/>
        <v>1069.0999999999999</v>
      </c>
      <c r="T287" s="18" t="str">
        <f t="shared" si="95"/>
        <v/>
      </c>
      <c r="U287" s="18">
        <f t="shared" si="96"/>
        <v>1.4924607652066949E-2</v>
      </c>
      <c r="V287" s="18" t="str">
        <f t="shared" si="97"/>
        <v/>
      </c>
      <c r="W287" s="18">
        <f t="shared" si="98"/>
        <v>-6.6895846882839786E-3</v>
      </c>
      <c r="X287" s="18" t="str">
        <f t="shared" si="99"/>
        <v/>
      </c>
      <c r="Y287" s="18" t="str">
        <f t="shared" si="100"/>
        <v/>
      </c>
      <c r="Z287" s="18" t="str">
        <f t="shared" si="101"/>
        <v/>
      </c>
      <c r="AA287" s="18" t="str">
        <f t="shared" si="102"/>
        <v/>
      </c>
    </row>
    <row r="288" spans="1:27">
      <c r="A288" s="11">
        <v>42425</v>
      </c>
      <c r="B288" s="12">
        <v>942.65</v>
      </c>
      <c r="C288" s="12">
        <v>1042.6500000000001</v>
      </c>
      <c r="D288" s="9">
        <f t="shared" si="88"/>
        <v>-4.3788075701866512E-2</v>
      </c>
      <c r="E288" s="9">
        <f t="shared" ref="E288:E351" si="103">AVERAGE(D259:D288)</f>
        <v>-4.4229128491511206E-2</v>
      </c>
      <c r="F288" s="9">
        <f t="shared" ref="F288:F351" si="104">STDEV(D259:D288)</f>
        <v>6.5791261191325695E-3</v>
      </c>
      <c r="G288" s="9">
        <f t="shared" ref="G288:G351" si="105">E288+2.25*F288</f>
        <v>-2.9426094723462925E-2</v>
      </c>
      <c r="H288" s="9">
        <f t="shared" ref="H288:H351" si="106">E288-2.25*F288</f>
        <v>-5.9032162259559484E-2</v>
      </c>
      <c r="I288" s="9">
        <f t="shared" ref="I288:I351" si="107">(D288-E288)/F288</f>
        <v>6.7038202590778903E-2</v>
      </c>
      <c r="J288" s="3">
        <f t="shared" ref="J288:K351" si="108">(B288-B287)/B287</f>
        <v>-7.3188711036226255E-3</v>
      </c>
      <c r="K288" s="3">
        <f t="shared" si="108"/>
        <v>2.0105664807748818E-2</v>
      </c>
      <c r="L288" s="15" t="str">
        <f t="shared" ref="L288:L351" si="109">IF(ABS(I288)&gt;1,"Enter Trade",IF(ABS(I288)&lt;0.5,"Exit Trade",""))</f>
        <v>Exit Trade</v>
      </c>
      <c r="M288" s="12">
        <v>6.7038202590778903E-2</v>
      </c>
      <c r="N288" s="15" t="str">
        <f t="shared" si="89"/>
        <v>Exit Trade</v>
      </c>
      <c r="O288" s="15" t="str">
        <f t="shared" si="90"/>
        <v>Exit Trade</v>
      </c>
      <c r="P288" s="15">
        <f t="shared" si="91"/>
        <v>942.65</v>
      </c>
      <c r="Q288" s="15">
        <f t="shared" si="92"/>
        <v>942.65</v>
      </c>
      <c r="R288" s="15">
        <f t="shared" si="93"/>
        <v>1042.6500000000001</v>
      </c>
      <c r="S288" s="15">
        <f t="shared" si="94"/>
        <v>1042.6500000000001</v>
      </c>
      <c r="T288" s="18">
        <f t="shared" si="95"/>
        <v>-7.3188711036226255E-3</v>
      </c>
      <c r="U288" s="18">
        <f t="shared" si="96"/>
        <v>-7.3188711036226255E-3</v>
      </c>
      <c r="V288" s="18">
        <f t="shared" si="97"/>
        <v>2.0105664807748818E-2</v>
      </c>
      <c r="W288" s="18">
        <f t="shared" si="98"/>
        <v>2.0105664807748818E-2</v>
      </c>
      <c r="X288" s="18">
        <f t="shared" si="99"/>
        <v>4.7299004497448172E-2</v>
      </c>
      <c r="Y288" s="18">
        <f t="shared" si="100"/>
        <v>-2.4740435880647116E-2</v>
      </c>
      <c r="Z288" s="18">
        <f t="shared" si="101"/>
        <v>2.2558568616801056E-2</v>
      </c>
      <c r="AA288" s="18">
        <f t="shared" si="102"/>
        <v>1.1279284308400528E-2</v>
      </c>
    </row>
    <row r="289" spans="1:27">
      <c r="A289" s="11">
        <v>42426</v>
      </c>
      <c r="B289" s="12">
        <v>961</v>
      </c>
      <c r="C289" s="12">
        <v>1053.7</v>
      </c>
      <c r="D289" s="9">
        <f t="shared" si="88"/>
        <v>-3.9993592382484677E-2</v>
      </c>
      <c r="E289" s="9">
        <f t="shared" si="103"/>
        <v>-4.4125249819105178E-2</v>
      </c>
      <c r="F289" s="9">
        <f t="shared" si="104"/>
        <v>6.621869728271999E-3</v>
      </c>
      <c r="G289" s="9">
        <f t="shared" si="105"/>
        <v>-2.922604293049318E-2</v>
      </c>
      <c r="H289" s="9">
        <f t="shared" si="106"/>
        <v>-5.9024456707717179E-2</v>
      </c>
      <c r="I289" s="9">
        <f t="shared" si="107"/>
        <v>0.62394121391129687</v>
      </c>
      <c r="J289" s="3">
        <f t="shared" si="108"/>
        <v>1.9466397920755343E-2</v>
      </c>
      <c r="K289" s="3">
        <f t="shared" si="108"/>
        <v>1.0597995492255267E-2</v>
      </c>
      <c r="L289" s="15" t="str">
        <f t="shared" si="109"/>
        <v/>
      </c>
      <c r="M289" s="12">
        <v>6.7038202590778903E-2</v>
      </c>
      <c r="N289" s="15" t="str">
        <f t="shared" si="89"/>
        <v/>
      </c>
      <c r="O289" s="15" t="str">
        <f t="shared" si="90"/>
        <v>Exit Trade</v>
      </c>
      <c r="P289" s="15" t="str">
        <f t="shared" si="91"/>
        <v/>
      </c>
      <c r="Q289" s="15">
        <f t="shared" si="92"/>
        <v>942.65</v>
      </c>
      <c r="R289" s="15" t="str">
        <f t="shared" si="93"/>
        <v/>
      </c>
      <c r="S289" s="15">
        <f t="shared" si="94"/>
        <v>1042.6500000000001</v>
      </c>
      <c r="T289" s="18" t="str">
        <f t="shared" si="95"/>
        <v/>
      </c>
      <c r="U289" s="18">
        <f t="shared" si="96"/>
        <v>-7.3188711036226255E-3</v>
      </c>
      <c r="V289" s="18" t="str">
        <f t="shared" si="97"/>
        <v/>
      </c>
      <c r="W289" s="18">
        <f t="shared" si="98"/>
        <v>2.0105664807748818E-2</v>
      </c>
      <c r="X289" s="18" t="str">
        <f t="shared" si="99"/>
        <v/>
      </c>
      <c r="Y289" s="18" t="str">
        <f t="shared" si="100"/>
        <v/>
      </c>
      <c r="Z289" s="18" t="str">
        <f t="shared" si="101"/>
        <v/>
      </c>
      <c r="AA289" s="18" t="str">
        <f t="shared" si="102"/>
        <v/>
      </c>
    </row>
    <row r="290" spans="1:27">
      <c r="A290" s="11">
        <v>42429</v>
      </c>
      <c r="B290" s="12">
        <v>971.85</v>
      </c>
      <c r="C290" s="12">
        <v>1060.3</v>
      </c>
      <c r="D290" s="9">
        <f t="shared" si="88"/>
        <v>-3.7829522406233045E-2</v>
      </c>
      <c r="E290" s="9">
        <f t="shared" si="103"/>
        <v>-4.3963164851099718E-2</v>
      </c>
      <c r="F290" s="9">
        <f t="shared" si="104"/>
        <v>6.7169873161429198E-3</v>
      </c>
      <c r="G290" s="9">
        <f t="shared" si="105"/>
        <v>-2.884994338977815E-2</v>
      </c>
      <c r="H290" s="9">
        <f t="shared" si="106"/>
        <v>-5.9076386312421285E-2</v>
      </c>
      <c r="I290" s="9">
        <f t="shared" si="107"/>
        <v>0.91315379294013321</v>
      </c>
      <c r="J290" s="3">
        <f t="shared" si="108"/>
        <v>1.1290322580645185E-2</v>
      </c>
      <c r="K290" s="3">
        <f t="shared" si="108"/>
        <v>6.2636424029609084E-3</v>
      </c>
      <c r="L290" s="15" t="str">
        <f t="shared" si="109"/>
        <v/>
      </c>
      <c r="M290" s="12">
        <v>6.7038202590778903E-2</v>
      </c>
      <c r="N290" s="15" t="str">
        <f t="shared" si="89"/>
        <v/>
      </c>
      <c r="O290" s="15" t="str">
        <f t="shared" si="90"/>
        <v>Exit Trade</v>
      </c>
      <c r="P290" s="15" t="str">
        <f t="shared" si="91"/>
        <v/>
      </c>
      <c r="Q290" s="15">
        <f t="shared" si="92"/>
        <v>942.65</v>
      </c>
      <c r="R290" s="15" t="str">
        <f t="shared" si="93"/>
        <v/>
      </c>
      <c r="S290" s="15">
        <f t="shared" si="94"/>
        <v>1042.6500000000001</v>
      </c>
      <c r="T290" s="18" t="str">
        <f t="shared" si="95"/>
        <v/>
      </c>
      <c r="U290" s="18">
        <f t="shared" si="96"/>
        <v>-7.3188711036226255E-3</v>
      </c>
      <c r="V290" s="18" t="str">
        <f t="shared" si="97"/>
        <v/>
      </c>
      <c r="W290" s="18">
        <f t="shared" si="98"/>
        <v>2.0105664807748818E-2</v>
      </c>
      <c r="X290" s="18" t="str">
        <f t="shared" si="99"/>
        <v/>
      </c>
      <c r="Y290" s="18" t="str">
        <f t="shared" si="100"/>
        <v/>
      </c>
      <c r="Z290" s="18" t="str">
        <f t="shared" si="101"/>
        <v/>
      </c>
      <c r="AA290" s="18" t="str">
        <f t="shared" si="102"/>
        <v/>
      </c>
    </row>
    <row r="291" spans="1:27">
      <c r="A291" s="11">
        <v>42430</v>
      </c>
      <c r="B291" s="12">
        <v>984.15</v>
      </c>
      <c r="C291" s="12">
        <v>1069.45</v>
      </c>
      <c r="D291" s="9">
        <f t="shared" si="88"/>
        <v>-3.6099187997603442E-2</v>
      </c>
      <c r="E291" s="9">
        <f t="shared" si="103"/>
        <v>-4.3743610223999883E-2</v>
      </c>
      <c r="F291" s="9">
        <f t="shared" si="104"/>
        <v>6.8661690669083912E-3</v>
      </c>
      <c r="G291" s="9">
        <f t="shared" si="105"/>
        <v>-2.8294729823456002E-2</v>
      </c>
      <c r="H291" s="9">
        <f t="shared" si="106"/>
        <v>-5.9192490624543764E-2</v>
      </c>
      <c r="I291" s="9">
        <f t="shared" si="107"/>
        <v>1.1133460524936465</v>
      </c>
      <c r="J291" s="3">
        <f t="shared" si="108"/>
        <v>1.2656274116375937E-2</v>
      </c>
      <c r="K291" s="3">
        <f t="shared" si="108"/>
        <v>8.629633122701208E-3</v>
      </c>
      <c r="L291" s="15" t="str">
        <f t="shared" si="109"/>
        <v>Enter Trade</v>
      </c>
      <c r="M291" s="12">
        <v>1.1133460524936465</v>
      </c>
      <c r="N291" s="15" t="str">
        <f t="shared" si="89"/>
        <v>Enter Trade</v>
      </c>
      <c r="O291" s="15" t="str">
        <f t="shared" si="90"/>
        <v>Enter Trade</v>
      </c>
      <c r="P291" s="15">
        <f t="shared" si="91"/>
        <v>984.15</v>
      </c>
      <c r="Q291" s="15">
        <f t="shared" si="92"/>
        <v>984.15</v>
      </c>
      <c r="R291" s="15">
        <f t="shared" si="93"/>
        <v>1069.45</v>
      </c>
      <c r="S291" s="15">
        <f t="shared" si="94"/>
        <v>1069.45</v>
      </c>
      <c r="T291" s="18">
        <f t="shared" si="95"/>
        <v>1.2656274116375937E-2</v>
      </c>
      <c r="U291" s="18">
        <f t="shared" si="96"/>
        <v>1.2656274116375937E-2</v>
      </c>
      <c r="V291" s="18">
        <f t="shared" si="97"/>
        <v>8.629633122701208E-3</v>
      </c>
      <c r="W291" s="18">
        <f t="shared" si="98"/>
        <v>8.629633122701208E-3</v>
      </c>
      <c r="X291" s="18" t="str">
        <f t="shared" si="99"/>
        <v/>
      </c>
      <c r="Y291" s="18" t="str">
        <f t="shared" si="100"/>
        <v/>
      </c>
      <c r="Z291" s="18" t="str">
        <f t="shared" si="101"/>
        <v/>
      </c>
      <c r="AA291" s="18" t="str">
        <f t="shared" si="102"/>
        <v/>
      </c>
    </row>
    <row r="292" spans="1:27">
      <c r="A292" s="11">
        <v>42431</v>
      </c>
      <c r="B292" s="12">
        <v>1007.2</v>
      </c>
      <c r="C292" s="12">
        <v>1099.55</v>
      </c>
      <c r="D292" s="9">
        <f t="shared" si="88"/>
        <v>-3.809926578333242E-2</v>
      </c>
      <c r="E292" s="9">
        <f t="shared" si="103"/>
        <v>-4.3461805729683507E-2</v>
      </c>
      <c r="F292" s="9">
        <f t="shared" si="104"/>
        <v>6.9201488446992256E-3</v>
      </c>
      <c r="G292" s="9">
        <f t="shared" si="105"/>
        <v>-2.7891470829110247E-2</v>
      </c>
      <c r="H292" s="9">
        <f t="shared" si="106"/>
        <v>-5.9032140630256767E-2</v>
      </c>
      <c r="I292" s="9">
        <f t="shared" si="107"/>
        <v>0.77491685030138424</v>
      </c>
      <c r="J292" s="3">
        <f t="shared" si="108"/>
        <v>2.3421226439059157E-2</v>
      </c>
      <c r="K292" s="3">
        <f t="shared" si="108"/>
        <v>2.8145308336060507E-2</v>
      </c>
      <c r="L292" s="15" t="str">
        <f t="shared" si="109"/>
        <v/>
      </c>
      <c r="M292" s="12">
        <v>1.1133460524936465</v>
      </c>
      <c r="N292" s="15" t="str">
        <f t="shared" si="89"/>
        <v/>
      </c>
      <c r="O292" s="15" t="str">
        <f t="shared" si="90"/>
        <v>Enter Trade</v>
      </c>
      <c r="P292" s="15" t="str">
        <f t="shared" si="91"/>
        <v/>
      </c>
      <c r="Q292" s="15">
        <f t="shared" si="92"/>
        <v>984.15</v>
      </c>
      <c r="R292" s="15" t="str">
        <f t="shared" si="93"/>
        <v/>
      </c>
      <c r="S292" s="15">
        <f t="shared" si="94"/>
        <v>1069.45</v>
      </c>
      <c r="T292" s="18" t="str">
        <f t="shared" si="95"/>
        <v/>
      </c>
      <c r="U292" s="18">
        <f t="shared" si="96"/>
        <v>1.2656274116375937E-2</v>
      </c>
      <c r="V292" s="18" t="str">
        <f t="shared" si="97"/>
        <v/>
      </c>
      <c r="W292" s="18">
        <f t="shared" si="98"/>
        <v>8.629633122701208E-3</v>
      </c>
      <c r="X292" s="18" t="str">
        <f t="shared" si="99"/>
        <v/>
      </c>
      <c r="Y292" s="18" t="str">
        <f t="shared" si="100"/>
        <v/>
      </c>
      <c r="Z292" s="18" t="str">
        <f t="shared" si="101"/>
        <v/>
      </c>
      <c r="AA292" s="18" t="str">
        <f t="shared" si="102"/>
        <v/>
      </c>
    </row>
    <row r="293" spans="1:27">
      <c r="A293" s="11">
        <v>42432</v>
      </c>
      <c r="B293" s="12">
        <v>1015.85</v>
      </c>
      <c r="C293" s="12">
        <v>1124.1500000000001</v>
      </c>
      <c r="D293" s="9">
        <f t="shared" si="88"/>
        <v>-4.3994679880286179E-2</v>
      </c>
      <c r="E293" s="9">
        <f t="shared" si="103"/>
        <v>-4.3336594642216925E-2</v>
      </c>
      <c r="F293" s="9">
        <f t="shared" si="104"/>
        <v>6.8736921428442163E-3</v>
      </c>
      <c r="G293" s="9">
        <f t="shared" si="105"/>
        <v>-2.7870787320817436E-2</v>
      </c>
      <c r="H293" s="9">
        <f t="shared" si="106"/>
        <v>-5.8802401963616413E-2</v>
      </c>
      <c r="I293" s="9">
        <f t="shared" si="107"/>
        <v>-9.5739702097997953E-2</v>
      </c>
      <c r="J293" s="3">
        <f t="shared" si="108"/>
        <v>8.5881652104844892E-3</v>
      </c>
      <c r="K293" s="3">
        <f t="shared" si="108"/>
        <v>2.2372788868173468E-2</v>
      </c>
      <c r="L293" s="15" t="str">
        <f t="shared" si="109"/>
        <v>Exit Trade</v>
      </c>
      <c r="M293" s="12">
        <v>-9.5739702097997953E-2</v>
      </c>
      <c r="N293" s="15" t="str">
        <f t="shared" si="89"/>
        <v>Exit Trade</v>
      </c>
      <c r="O293" s="15" t="str">
        <f t="shared" si="90"/>
        <v>Exit Trade</v>
      </c>
      <c r="P293" s="15">
        <f t="shared" si="91"/>
        <v>1015.85</v>
      </c>
      <c r="Q293" s="15">
        <f t="shared" si="92"/>
        <v>1015.85</v>
      </c>
      <c r="R293" s="15">
        <f t="shared" si="93"/>
        <v>1124.1500000000001</v>
      </c>
      <c r="S293" s="15">
        <f t="shared" si="94"/>
        <v>1124.1500000000001</v>
      </c>
      <c r="T293" s="18">
        <f t="shared" si="95"/>
        <v>8.5881652104844892E-3</v>
      </c>
      <c r="U293" s="18">
        <f t="shared" si="96"/>
        <v>8.5881652104844892E-3</v>
      </c>
      <c r="V293" s="18">
        <f t="shared" si="97"/>
        <v>2.2372788868173468E-2</v>
      </c>
      <c r="W293" s="18">
        <f t="shared" si="98"/>
        <v>2.2372788868173468E-2</v>
      </c>
      <c r="X293" s="18">
        <f t="shared" si="99"/>
        <v>-3.2210537011634344E-2</v>
      </c>
      <c r="Y293" s="18">
        <f t="shared" si="100"/>
        <v>5.114778624526628E-2</v>
      </c>
      <c r="Z293" s="18">
        <f t="shared" si="101"/>
        <v>1.8937249233631936E-2</v>
      </c>
      <c r="AA293" s="18">
        <f t="shared" si="102"/>
        <v>9.4686246168159682E-3</v>
      </c>
    </row>
    <row r="294" spans="1:27">
      <c r="A294" s="11">
        <v>42433</v>
      </c>
      <c r="B294" s="12">
        <v>1020.55</v>
      </c>
      <c r="C294" s="12">
        <v>1129</v>
      </c>
      <c r="D294" s="9">
        <f t="shared" si="88"/>
        <v>-4.3859654879591307E-2</v>
      </c>
      <c r="E294" s="9">
        <f t="shared" si="103"/>
        <v>-4.3344404182394797E-2</v>
      </c>
      <c r="F294" s="9">
        <f t="shared" si="104"/>
        <v>6.8741646225162975E-3</v>
      </c>
      <c r="G294" s="9">
        <f t="shared" si="105"/>
        <v>-2.7877533781733126E-2</v>
      </c>
      <c r="H294" s="9">
        <f t="shared" si="106"/>
        <v>-5.8811274583056468E-2</v>
      </c>
      <c r="I294" s="9">
        <f t="shared" si="107"/>
        <v>-7.495466365597489E-2</v>
      </c>
      <c r="J294" s="3">
        <f t="shared" si="108"/>
        <v>4.6266673229314681E-3</v>
      </c>
      <c r="K294" s="3">
        <f t="shared" si="108"/>
        <v>4.314370857981505E-3</v>
      </c>
      <c r="L294" s="15" t="str">
        <f t="shared" si="109"/>
        <v>Exit Trade</v>
      </c>
      <c r="M294" s="12">
        <v>-9.5739702097997953E-2</v>
      </c>
      <c r="N294" s="15" t="str">
        <f t="shared" si="89"/>
        <v/>
      </c>
      <c r="O294" s="15" t="str">
        <f t="shared" si="90"/>
        <v>Exit Trade</v>
      </c>
      <c r="P294" s="15" t="str">
        <f t="shared" si="91"/>
        <v/>
      </c>
      <c r="Q294" s="15">
        <f t="shared" si="92"/>
        <v>1015.85</v>
      </c>
      <c r="R294" s="15" t="str">
        <f t="shared" si="93"/>
        <v/>
      </c>
      <c r="S294" s="15">
        <f t="shared" si="94"/>
        <v>1124.1500000000001</v>
      </c>
      <c r="T294" s="18" t="str">
        <f t="shared" si="95"/>
        <v/>
      </c>
      <c r="U294" s="18">
        <f t="shared" si="96"/>
        <v>8.5881652104844892E-3</v>
      </c>
      <c r="V294" s="18" t="str">
        <f t="shared" si="97"/>
        <v/>
      </c>
      <c r="W294" s="18">
        <f t="shared" si="98"/>
        <v>2.2372788868173468E-2</v>
      </c>
      <c r="X294" s="18" t="str">
        <f t="shared" si="99"/>
        <v/>
      </c>
      <c r="Y294" s="18" t="str">
        <f t="shared" si="100"/>
        <v/>
      </c>
      <c r="Z294" s="18" t="str">
        <f t="shared" si="101"/>
        <v/>
      </c>
      <c r="AA294" s="18" t="str">
        <f t="shared" si="102"/>
        <v/>
      </c>
    </row>
    <row r="295" spans="1:27">
      <c r="A295" s="11">
        <v>42437</v>
      </c>
      <c r="B295" s="12">
        <v>1014.15</v>
      </c>
      <c r="C295" s="12">
        <v>1146.45</v>
      </c>
      <c r="D295" s="9">
        <f t="shared" si="88"/>
        <v>-5.3252923648856164E-2</v>
      </c>
      <c r="E295" s="9">
        <f t="shared" si="103"/>
        <v>-4.3422381835080834E-2</v>
      </c>
      <c r="F295" s="9">
        <f t="shared" si="104"/>
        <v>6.9755082512275258E-3</v>
      </c>
      <c r="G295" s="9">
        <f t="shared" si="105"/>
        <v>-2.7727488269818901E-2</v>
      </c>
      <c r="H295" s="9">
        <f t="shared" si="106"/>
        <v>-5.911727540034277E-2</v>
      </c>
      <c r="I295" s="9">
        <f t="shared" si="107"/>
        <v>-1.4092939839968486</v>
      </c>
      <c r="J295" s="3">
        <f t="shared" si="108"/>
        <v>-6.2711283131644483E-3</v>
      </c>
      <c r="K295" s="3">
        <f t="shared" si="108"/>
        <v>1.5456155890168331E-2</v>
      </c>
      <c r="L295" s="15" t="str">
        <f t="shared" si="109"/>
        <v>Enter Trade</v>
      </c>
      <c r="M295" s="12">
        <v>-1.4092939839968486</v>
      </c>
      <c r="N295" s="15" t="str">
        <f t="shared" si="89"/>
        <v>Enter Trade</v>
      </c>
      <c r="O295" s="15" t="str">
        <f t="shared" si="90"/>
        <v>Enter Trade</v>
      </c>
      <c r="P295" s="15">
        <f t="shared" si="91"/>
        <v>1014.15</v>
      </c>
      <c r="Q295" s="15">
        <f t="shared" si="92"/>
        <v>1014.15</v>
      </c>
      <c r="R295" s="15">
        <f t="shared" si="93"/>
        <v>1146.45</v>
      </c>
      <c r="S295" s="15">
        <f t="shared" si="94"/>
        <v>1146.45</v>
      </c>
      <c r="T295" s="18">
        <f t="shared" si="95"/>
        <v>-6.2711283131644483E-3</v>
      </c>
      <c r="U295" s="18">
        <f t="shared" si="96"/>
        <v>-6.2711283131644483E-3</v>
      </c>
      <c r="V295" s="18">
        <f t="shared" si="97"/>
        <v>1.5456155890168331E-2</v>
      </c>
      <c r="W295" s="18">
        <f t="shared" si="98"/>
        <v>1.5456155890168331E-2</v>
      </c>
      <c r="X295" s="18" t="str">
        <f t="shared" si="99"/>
        <v/>
      </c>
      <c r="Y295" s="18" t="str">
        <f t="shared" si="100"/>
        <v/>
      </c>
      <c r="Z295" s="18" t="str">
        <f t="shared" si="101"/>
        <v/>
      </c>
      <c r="AA295" s="18" t="str">
        <f t="shared" si="102"/>
        <v/>
      </c>
    </row>
    <row r="296" spans="1:27">
      <c r="A296" s="11">
        <v>42438</v>
      </c>
      <c r="B296" s="12">
        <v>1024.8</v>
      </c>
      <c r="C296" s="12">
        <v>1128.6500000000001</v>
      </c>
      <c r="D296" s="9">
        <f t="shared" si="88"/>
        <v>-4.1920169178873451E-2</v>
      </c>
      <c r="E296" s="9">
        <f t="shared" si="103"/>
        <v>-4.3073831039413354E-2</v>
      </c>
      <c r="F296" s="9">
        <f t="shared" si="104"/>
        <v>6.7708963124923074E-3</v>
      </c>
      <c r="G296" s="9">
        <f t="shared" si="105"/>
        <v>-2.7839314336305661E-2</v>
      </c>
      <c r="H296" s="9">
        <f t="shared" si="106"/>
        <v>-5.8308347742521048E-2</v>
      </c>
      <c r="I296" s="9">
        <f t="shared" si="107"/>
        <v>0.1703853976336038</v>
      </c>
      <c r="J296" s="3">
        <f t="shared" si="108"/>
        <v>1.0501405117586134E-2</v>
      </c>
      <c r="K296" s="3">
        <f t="shared" si="108"/>
        <v>-1.5526189541628465E-2</v>
      </c>
      <c r="L296" s="15" t="str">
        <f t="shared" si="109"/>
        <v>Exit Trade</v>
      </c>
      <c r="M296" s="12">
        <v>0.1703853976336038</v>
      </c>
      <c r="N296" s="15" t="str">
        <f t="shared" si="89"/>
        <v>Exit Trade</v>
      </c>
      <c r="O296" s="15" t="str">
        <f t="shared" si="90"/>
        <v>Exit Trade</v>
      </c>
      <c r="P296" s="15">
        <f t="shared" si="91"/>
        <v>1024.8</v>
      </c>
      <c r="Q296" s="15">
        <f t="shared" si="92"/>
        <v>1024.8</v>
      </c>
      <c r="R296" s="15">
        <f t="shared" si="93"/>
        <v>1128.6500000000001</v>
      </c>
      <c r="S296" s="15">
        <f t="shared" si="94"/>
        <v>1128.6500000000001</v>
      </c>
      <c r="T296" s="18">
        <f t="shared" si="95"/>
        <v>1.0501405117586134E-2</v>
      </c>
      <c r="U296" s="18">
        <f t="shared" si="96"/>
        <v>1.0501405117586134E-2</v>
      </c>
      <c r="V296" s="18">
        <f t="shared" si="97"/>
        <v>-1.5526189541628465E-2</v>
      </c>
      <c r="W296" s="18">
        <f t="shared" si="98"/>
        <v>-1.5526189541628465E-2</v>
      </c>
      <c r="X296" s="18">
        <f t="shared" si="99"/>
        <v>1.0501405117586238E-2</v>
      </c>
      <c r="Y296" s="18">
        <f t="shared" si="100"/>
        <v>1.5526189541628432E-2</v>
      </c>
      <c r="Z296" s="18">
        <f t="shared" si="101"/>
        <v>2.602759465921467E-2</v>
      </c>
      <c r="AA296" s="18">
        <f t="shared" si="102"/>
        <v>1.3013797329607335E-2</v>
      </c>
    </row>
    <row r="297" spans="1:27">
      <c r="A297" s="11">
        <v>42439</v>
      </c>
      <c r="B297" s="12">
        <v>1021.25</v>
      </c>
      <c r="C297" s="12">
        <v>1153.1500000000001</v>
      </c>
      <c r="D297" s="9">
        <f t="shared" si="88"/>
        <v>-5.275373379514154E-2</v>
      </c>
      <c r="E297" s="9">
        <f t="shared" si="103"/>
        <v>-4.3067145757737228E-2</v>
      </c>
      <c r="F297" s="9">
        <f t="shared" si="104"/>
        <v>6.7608960135836036E-3</v>
      </c>
      <c r="G297" s="9">
        <f t="shared" si="105"/>
        <v>-2.7855129727174119E-2</v>
      </c>
      <c r="H297" s="9">
        <f t="shared" si="106"/>
        <v>-5.8279161788300338E-2</v>
      </c>
      <c r="I297" s="9">
        <f t="shared" si="107"/>
        <v>-1.43273732031118</v>
      </c>
      <c r="J297" s="3">
        <f t="shared" si="108"/>
        <v>-3.4640905542544444E-3</v>
      </c>
      <c r="K297" s="3">
        <f t="shared" si="108"/>
        <v>2.1707349488326762E-2</v>
      </c>
      <c r="L297" s="15" t="str">
        <f t="shared" si="109"/>
        <v>Enter Trade</v>
      </c>
      <c r="M297" s="12">
        <v>-1.43273732031118</v>
      </c>
      <c r="N297" s="15" t="str">
        <f t="shared" si="89"/>
        <v>Enter Trade</v>
      </c>
      <c r="O297" s="15" t="str">
        <f t="shared" si="90"/>
        <v>Enter Trade</v>
      </c>
      <c r="P297" s="15">
        <f t="shared" si="91"/>
        <v>1021.25</v>
      </c>
      <c r="Q297" s="15">
        <f t="shared" si="92"/>
        <v>1021.25</v>
      </c>
      <c r="R297" s="15">
        <f t="shared" si="93"/>
        <v>1153.1500000000001</v>
      </c>
      <c r="S297" s="15">
        <f t="shared" si="94"/>
        <v>1153.1500000000001</v>
      </c>
      <c r="T297" s="18">
        <f t="shared" si="95"/>
        <v>-3.4640905542544444E-3</v>
      </c>
      <c r="U297" s="18">
        <f t="shared" si="96"/>
        <v>-3.4640905542544444E-3</v>
      </c>
      <c r="V297" s="18">
        <f t="shared" si="97"/>
        <v>2.1707349488326762E-2</v>
      </c>
      <c r="W297" s="18">
        <f t="shared" si="98"/>
        <v>2.1707349488326762E-2</v>
      </c>
      <c r="X297" s="18" t="str">
        <f t="shared" si="99"/>
        <v/>
      </c>
      <c r="Y297" s="18" t="str">
        <f t="shared" si="100"/>
        <v/>
      </c>
      <c r="Z297" s="18" t="str">
        <f t="shared" si="101"/>
        <v/>
      </c>
      <c r="AA297" s="18" t="str">
        <f t="shared" si="102"/>
        <v/>
      </c>
    </row>
    <row r="298" spans="1:27">
      <c r="A298" s="11">
        <v>42440</v>
      </c>
      <c r="B298" s="12">
        <v>1028.7</v>
      </c>
      <c r="C298" s="12">
        <v>1160.5</v>
      </c>
      <c r="D298" s="9">
        <f t="shared" si="88"/>
        <v>-5.2356404957329856E-2</v>
      </c>
      <c r="E298" s="9">
        <f t="shared" si="103"/>
        <v>-4.3269230226435487E-2</v>
      </c>
      <c r="F298" s="9">
        <f t="shared" si="104"/>
        <v>6.9486668770307614E-3</v>
      </c>
      <c r="G298" s="9">
        <f t="shared" si="105"/>
        <v>-2.7634729753116274E-2</v>
      </c>
      <c r="H298" s="9">
        <f t="shared" si="106"/>
        <v>-5.89037306997547E-2</v>
      </c>
      <c r="I298" s="9">
        <f t="shared" si="107"/>
        <v>-1.3077580047667237</v>
      </c>
      <c r="J298" s="3">
        <f t="shared" si="108"/>
        <v>7.2949816401469232E-3</v>
      </c>
      <c r="K298" s="3">
        <f t="shared" si="108"/>
        <v>6.3738455534838563E-3</v>
      </c>
      <c r="L298" s="15" t="str">
        <f t="shared" si="109"/>
        <v>Enter Trade</v>
      </c>
      <c r="M298" s="12">
        <v>-1.43273732031118</v>
      </c>
      <c r="N298" s="15" t="str">
        <f t="shared" si="89"/>
        <v/>
      </c>
      <c r="O298" s="15" t="str">
        <f t="shared" si="90"/>
        <v>Enter Trade</v>
      </c>
      <c r="P298" s="15" t="str">
        <f t="shared" si="91"/>
        <v/>
      </c>
      <c r="Q298" s="15">
        <f t="shared" si="92"/>
        <v>1021.25</v>
      </c>
      <c r="R298" s="15" t="str">
        <f t="shared" si="93"/>
        <v/>
      </c>
      <c r="S298" s="15">
        <f t="shared" si="94"/>
        <v>1153.1500000000001</v>
      </c>
      <c r="T298" s="18" t="str">
        <f t="shared" si="95"/>
        <v/>
      </c>
      <c r="U298" s="18">
        <f t="shared" si="96"/>
        <v>-3.4640905542544444E-3</v>
      </c>
      <c r="V298" s="18" t="str">
        <f t="shared" si="97"/>
        <v/>
      </c>
      <c r="W298" s="18">
        <f t="shared" si="98"/>
        <v>2.1707349488326762E-2</v>
      </c>
      <c r="X298" s="18" t="str">
        <f t="shared" si="99"/>
        <v/>
      </c>
      <c r="Y298" s="18" t="str">
        <f t="shared" si="100"/>
        <v/>
      </c>
      <c r="Z298" s="18" t="str">
        <f t="shared" si="101"/>
        <v/>
      </c>
      <c r="AA298" s="18" t="str">
        <f t="shared" si="102"/>
        <v/>
      </c>
    </row>
    <row r="299" spans="1:27">
      <c r="A299" s="11">
        <v>42443</v>
      </c>
      <c r="B299" s="12">
        <v>1027.55</v>
      </c>
      <c r="C299" s="12">
        <v>1158.7</v>
      </c>
      <c r="D299" s="9">
        <f t="shared" si="88"/>
        <v>-5.2168043379406191E-2</v>
      </c>
      <c r="E299" s="9">
        <f t="shared" si="103"/>
        <v>-4.3316339847848065E-2</v>
      </c>
      <c r="F299" s="9">
        <f t="shared" si="104"/>
        <v>7.0057227555721038E-3</v>
      </c>
      <c r="G299" s="9">
        <f t="shared" si="105"/>
        <v>-2.7553463647810833E-2</v>
      </c>
      <c r="H299" s="9">
        <f t="shared" si="106"/>
        <v>-5.9079216047885297E-2</v>
      </c>
      <c r="I299" s="9">
        <f t="shared" si="107"/>
        <v>-1.2634961217267404</v>
      </c>
      <c r="J299" s="3">
        <f t="shared" si="108"/>
        <v>-1.1179158160786341E-3</v>
      </c>
      <c r="K299" s="3">
        <f t="shared" si="108"/>
        <v>-1.5510555794915593E-3</v>
      </c>
      <c r="L299" s="15" t="str">
        <f t="shared" si="109"/>
        <v>Enter Trade</v>
      </c>
      <c r="M299" s="12">
        <v>-1.43273732031118</v>
      </c>
      <c r="N299" s="15" t="str">
        <f t="shared" si="89"/>
        <v/>
      </c>
      <c r="O299" s="15" t="str">
        <f t="shared" si="90"/>
        <v>Enter Trade</v>
      </c>
      <c r="P299" s="15" t="str">
        <f t="shared" si="91"/>
        <v/>
      </c>
      <c r="Q299" s="15">
        <f t="shared" si="92"/>
        <v>1021.25</v>
      </c>
      <c r="R299" s="15" t="str">
        <f t="shared" si="93"/>
        <v/>
      </c>
      <c r="S299" s="15">
        <f t="shared" si="94"/>
        <v>1153.1500000000001</v>
      </c>
      <c r="T299" s="18" t="str">
        <f t="shared" si="95"/>
        <v/>
      </c>
      <c r="U299" s="18">
        <f t="shared" si="96"/>
        <v>-3.4640905542544444E-3</v>
      </c>
      <c r="V299" s="18" t="str">
        <f t="shared" si="97"/>
        <v/>
      </c>
      <c r="W299" s="18">
        <f t="shared" si="98"/>
        <v>2.1707349488326762E-2</v>
      </c>
      <c r="X299" s="18" t="str">
        <f t="shared" si="99"/>
        <v/>
      </c>
      <c r="Y299" s="18" t="str">
        <f t="shared" si="100"/>
        <v/>
      </c>
      <c r="Z299" s="18" t="str">
        <f t="shared" si="101"/>
        <v/>
      </c>
      <c r="AA299" s="18" t="str">
        <f t="shared" si="102"/>
        <v/>
      </c>
    </row>
    <row r="300" spans="1:27">
      <c r="A300" s="11">
        <v>42444</v>
      </c>
      <c r="B300" s="12">
        <v>1026.7</v>
      </c>
      <c r="C300" s="12">
        <v>1111.3499999999999</v>
      </c>
      <c r="D300" s="9">
        <f t="shared" si="88"/>
        <v>-3.4407291816016837E-2</v>
      </c>
      <c r="E300" s="9">
        <f t="shared" si="103"/>
        <v>-4.290668344223017E-2</v>
      </c>
      <c r="F300" s="9">
        <f t="shared" si="104"/>
        <v>7.1588677091707293E-3</v>
      </c>
      <c r="G300" s="9">
        <f t="shared" si="105"/>
        <v>-2.679923109659603E-2</v>
      </c>
      <c r="H300" s="9">
        <f t="shared" si="106"/>
        <v>-5.9014135787864311E-2</v>
      </c>
      <c r="I300" s="9">
        <f t="shared" si="107"/>
        <v>1.1872536232685724</v>
      </c>
      <c r="J300" s="3">
        <f t="shared" si="108"/>
        <v>-8.2721035472717536E-4</v>
      </c>
      <c r="K300" s="3">
        <f t="shared" si="108"/>
        <v>-4.0864762233537702E-2</v>
      </c>
      <c r="L300" s="15" t="str">
        <f t="shared" si="109"/>
        <v>Enter Trade</v>
      </c>
      <c r="M300" s="12">
        <v>-1.43273732031118</v>
      </c>
      <c r="N300" s="15" t="str">
        <f t="shared" si="89"/>
        <v/>
      </c>
      <c r="O300" s="15" t="str">
        <f t="shared" si="90"/>
        <v>Enter Trade</v>
      </c>
      <c r="P300" s="15" t="str">
        <f t="shared" si="91"/>
        <v/>
      </c>
      <c r="Q300" s="15">
        <f t="shared" si="92"/>
        <v>1021.25</v>
      </c>
      <c r="R300" s="15" t="str">
        <f t="shared" si="93"/>
        <v/>
      </c>
      <c r="S300" s="15">
        <f t="shared" si="94"/>
        <v>1153.1500000000001</v>
      </c>
      <c r="T300" s="18" t="str">
        <f t="shared" si="95"/>
        <v/>
      </c>
      <c r="U300" s="18">
        <f t="shared" si="96"/>
        <v>-3.4640905542544444E-3</v>
      </c>
      <c r="V300" s="18" t="str">
        <f t="shared" si="97"/>
        <v/>
      </c>
      <c r="W300" s="18">
        <f t="shared" si="98"/>
        <v>2.1707349488326762E-2</v>
      </c>
      <c r="X300" s="18" t="str">
        <f t="shared" si="99"/>
        <v/>
      </c>
      <c r="Y300" s="18" t="str">
        <f t="shared" si="100"/>
        <v/>
      </c>
      <c r="Z300" s="18" t="str">
        <f t="shared" si="101"/>
        <v/>
      </c>
      <c r="AA300" s="18" t="str">
        <f t="shared" si="102"/>
        <v/>
      </c>
    </row>
    <row r="301" spans="1:27">
      <c r="A301" s="11">
        <v>42445</v>
      </c>
      <c r="B301" s="12">
        <v>1030.45</v>
      </c>
      <c r="C301" s="12">
        <v>1125.95</v>
      </c>
      <c r="D301" s="9">
        <f t="shared" si="88"/>
        <v>-3.8492181675502758E-2</v>
      </c>
      <c r="E301" s="9">
        <f t="shared" si="103"/>
        <v>-4.2554749578201621E-2</v>
      </c>
      <c r="F301" s="9">
        <f t="shared" si="104"/>
        <v>7.1057566652625087E-3</v>
      </c>
      <c r="G301" s="9">
        <f t="shared" si="105"/>
        <v>-2.6566797081360977E-2</v>
      </c>
      <c r="H301" s="9">
        <f t="shared" si="106"/>
        <v>-5.8542702075042266E-2</v>
      </c>
      <c r="I301" s="9">
        <f t="shared" si="107"/>
        <v>0.57172910557988821</v>
      </c>
      <c r="J301" s="3">
        <f t="shared" si="108"/>
        <v>3.6524788156228694E-3</v>
      </c>
      <c r="K301" s="3">
        <f t="shared" si="108"/>
        <v>1.3137175507266062E-2</v>
      </c>
      <c r="L301" s="15" t="str">
        <f t="shared" si="109"/>
        <v/>
      </c>
      <c r="M301" s="12">
        <v>-1.43273732031118</v>
      </c>
      <c r="N301" s="15" t="str">
        <f t="shared" si="89"/>
        <v/>
      </c>
      <c r="O301" s="15" t="str">
        <f t="shared" si="90"/>
        <v>Enter Trade</v>
      </c>
      <c r="P301" s="15" t="str">
        <f t="shared" si="91"/>
        <v/>
      </c>
      <c r="Q301" s="15">
        <f t="shared" si="92"/>
        <v>1021.25</v>
      </c>
      <c r="R301" s="15" t="str">
        <f t="shared" si="93"/>
        <v/>
      </c>
      <c r="S301" s="15">
        <f t="shared" si="94"/>
        <v>1153.1500000000001</v>
      </c>
      <c r="T301" s="18" t="str">
        <f t="shared" si="95"/>
        <v/>
      </c>
      <c r="U301" s="18">
        <f t="shared" si="96"/>
        <v>-3.4640905542544444E-3</v>
      </c>
      <c r="V301" s="18" t="str">
        <f t="shared" si="97"/>
        <v/>
      </c>
      <c r="W301" s="18">
        <f t="shared" si="98"/>
        <v>2.1707349488326762E-2</v>
      </c>
      <c r="X301" s="18" t="str">
        <f t="shared" si="99"/>
        <v/>
      </c>
      <c r="Y301" s="18" t="str">
        <f t="shared" si="100"/>
        <v/>
      </c>
      <c r="Z301" s="18" t="str">
        <f t="shared" si="101"/>
        <v/>
      </c>
      <c r="AA301" s="18" t="str">
        <f t="shared" si="102"/>
        <v/>
      </c>
    </row>
    <row r="302" spans="1:27">
      <c r="A302" s="11">
        <v>42446</v>
      </c>
      <c r="B302" s="12">
        <v>1018.4</v>
      </c>
      <c r="C302" s="12">
        <v>1108.05</v>
      </c>
      <c r="D302" s="9">
        <f t="shared" si="88"/>
        <v>-3.6640967431068941E-2</v>
      </c>
      <c r="E302" s="9">
        <f t="shared" si="103"/>
        <v>-4.2236934481935197E-2</v>
      </c>
      <c r="F302" s="9">
        <f t="shared" si="104"/>
        <v>7.1513078750753429E-3</v>
      </c>
      <c r="G302" s="9">
        <f t="shared" si="105"/>
        <v>-2.6146491763015676E-2</v>
      </c>
      <c r="H302" s="9">
        <f t="shared" si="106"/>
        <v>-5.8327377200854721E-2</v>
      </c>
      <c r="I302" s="9">
        <f t="shared" si="107"/>
        <v>0.78250959805129339</v>
      </c>
      <c r="J302" s="3">
        <f t="shared" si="108"/>
        <v>-1.1693920131981238E-2</v>
      </c>
      <c r="K302" s="3">
        <f t="shared" si="108"/>
        <v>-1.5897686398152752E-2</v>
      </c>
      <c r="L302" s="15" t="str">
        <f t="shared" si="109"/>
        <v/>
      </c>
      <c r="M302" s="12">
        <v>-1.43273732031118</v>
      </c>
      <c r="N302" s="15" t="str">
        <f t="shared" si="89"/>
        <v/>
      </c>
      <c r="O302" s="15" t="str">
        <f t="shared" si="90"/>
        <v>Enter Trade</v>
      </c>
      <c r="P302" s="15" t="str">
        <f t="shared" si="91"/>
        <v/>
      </c>
      <c r="Q302" s="15">
        <f t="shared" si="92"/>
        <v>1021.25</v>
      </c>
      <c r="R302" s="15" t="str">
        <f t="shared" si="93"/>
        <v/>
      </c>
      <c r="S302" s="15">
        <f t="shared" si="94"/>
        <v>1153.1500000000001</v>
      </c>
      <c r="T302" s="18" t="str">
        <f t="shared" si="95"/>
        <v/>
      </c>
      <c r="U302" s="18">
        <f t="shared" si="96"/>
        <v>-3.4640905542544444E-3</v>
      </c>
      <c r="V302" s="18" t="str">
        <f t="shared" si="97"/>
        <v/>
      </c>
      <c r="W302" s="18">
        <f t="shared" si="98"/>
        <v>2.1707349488326762E-2</v>
      </c>
      <c r="X302" s="18" t="str">
        <f t="shared" si="99"/>
        <v/>
      </c>
      <c r="Y302" s="18" t="str">
        <f t="shared" si="100"/>
        <v/>
      </c>
      <c r="Z302" s="18" t="str">
        <f t="shared" si="101"/>
        <v/>
      </c>
      <c r="AA302" s="18" t="str">
        <f t="shared" si="102"/>
        <v/>
      </c>
    </row>
    <row r="303" spans="1:27">
      <c r="A303" s="11">
        <v>42447</v>
      </c>
      <c r="B303" s="12">
        <v>1028.4000000000001</v>
      </c>
      <c r="C303" s="12">
        <v>1129.3</v>
      </c>
      <c r="D303" s="9">
        <f t="shared" si="88"/>
        <v>-4.0647260169738311E-2</v>
      </c>
      <c r="E303" s="9">
        <f t="shared" si="103"/>
        <v>-4.2034687121696959E-2</v>
      </c>
      <c r="F303" s="9">
        <f t="shared" si="104"/>
        <v>7.1059582971481619E-3</v>
      </c>
      <c r="G303" s="9">
        <f t="shared" si="105"/>
        <v>-2.6046280953113597E-2</v>
      </c>
      <c r="H303" s="9">
        <f t="shared" si="106"/>
        <v>-5.8023093290280325E-2</v>
      </c>
      <c r="I303" s="9">
        <f t="shared" si="107"/>
        <v>0.19524839493013416</v>
      </c>
      <c r="J303" s="3">
        <f t="shared" si="108"/>
        <v>9.8193244304792954E-3</v>
      </c>
      <c r="K303" s="3">
        <f t="shared" si="108"/>
        <v>1.9177834935246604E-2</v>
      </c>
      <c r="L303" s="15" t="str">
        <f t="shared" si="109"/>
        <v>Exit Trade</v>
      </c>
      <c r="M303" s="12">
        <v>0.19524839493013416</v>
      </c>
      <c r="N303" s="15" t="str">
        <f t="shared" si="89"/>
        <v>Exit Trade</v>
      </c>
      <c r="O303" s="15" t="str">
        <f t="shared" si="90"/>
        <v>Exit Trade</v>
      </c>
      <c r="P303" s="15">
        <f t="shared" si="91"/>
        <v>1028.4000000000001</v>
      </c>
      <c r="Q303" s="15">
        <f t="shared" si="92"/>
        <v>1028.4000000000001</v>
      </c>
      <c r="R303" s="15">
        <f t="shared" si="93"/>
        <v>1129.3</v>
      </c>
      <c r="S303" s="15">
        <f t="shared" si="94"/>
        <v>1129.3</v>
      </c>
      <c r="T303" s="18">
        <f t="shared" si="95"/>
        <v>9.8193244304792954E-3</v>
      </c>
      <c r="U303" s="18">
        <f t="shared" si="96"/>
        <v>9.8193244304792954E-3</v>
      </c>
      <c r="V303" s="18">
        <f t="shared" si="97"/>
        <v>1.9177834935246604E-2</v>
      </c>
      <c r="W303" s="18">
        <f t="shared" si="98"/>
        <v>1.9177834935246604E-2</v>
      </c>
      <c r="X303" s="18">
        <f t="shared" si="99"/>
        <v>7.0012239902081941E-3</v>
      </c>
      <c r="Y303" s="18">
        <f t="shared" si="100"/>
        <v>2.0682478428652118E-2</v>
      </c>
      <c r="Z303" s="18">
        <f t="shared" si="101"/>
        <v>2.7683702418860312E-2</v>
      </c>
      <c r="AA303" s="18">
        <f t="shared" si="102"/>
        <v>1.3841851209430156E-2</v>
      </c>
    </row>
    <row r="304" spans="1:27">
      <c r="A304" s="11">
        <v>42450</v>
      </c>
      <c r="B304" s="12">
        <v>1045.5999999999999</v>
      </c>
      <c r="C304" s="12">
        <v>1151.25</v>
      </c>
      <c r="D304" s="9">
        <f t="shared" si="88"/>
        <v>-4.18040686324175E-2</v>
      </c>
      <c r="E304" s="9">
        <f t="shared" si="103"/>
        <v>-4.177445515038089E-2</v>
      </c>
      <c r="F304" s="9">
        <f t="shared" si="104"/>
        <v>6.9603935758128718E-3</v>
      </c>
      <c r="G304" s="9">
        <f t="shared" si="105"/>
        <v>-2.6113569604801927E-2</v>
      </c>
      <c r="H304" s="9">
        <f t="shared" si="106"/>
        <v>-5.7435340695959854E-2</v>
      </c>
      <c r="I304" s="9">
        <f t="shared" si="107"/>
        <v>-4.2545700489575221E-3</v>
      </c>
      <c r="J304" s="3">
        <f t="shared" si="108"/>
        <v>1.6725009723842683E-2</v>
      </c>
      <c r="K304" s="3">
        <f t="shared" si="108"/>
        <v>1.9436819268573494E-2</v>
      </c>
      <c r="L304" s="15" t="str">
        <f t="shared" si="109"/>
        <v>Exit Trade</v>
      </c>
      <c r="M304" s="12">
        <v>0.19524839493013416</v>
      </c>
      <c r="N304" s="15" t="str">
        <f t="shared" si="89"/>
        <v/>
      </c>
      <c r="O304" s="15" t="str">
        <f t="shared" si="90"/>
        <v>Exit Trade</v>
      </c>
      <c r="P304" s="15" t="str">
        <f t="shared" si="91"/>
        <v/>
      </c>
      <c r="Q304" s="15">
        <f t="shared" si="92"/>
        <v>1028.4000000000001</v>
      </c>
      <c r="R304" s="15" t="str">
        <f t="shared" si="93"/>
        <v/>
      </c>
      <c r="S304" s="15">
        <f t="shared" si="94"/>
        <v>1129.3</v>
      </c>
      <c r="T304" s="18" t="str">
        <f t="shared" si="95"/>
        <v/>
      </c>
      <c r="U304" s="18">
        <f t="shared" si="96"/>
        <v>9.8193244304792954E-3</v>
      </c>
      <c r="V304" s="18" t="str">
        <f t="shared" si="97"/>
        <v/>
      </c>
      <c r="W304" s="18">
        <f t="shared" si="98"/>
        <v>1.9177834935246604E-2</v>
      </c>
      <c r="X304" s="18" t="str">
        <f t="shared" si="99"/>
        <v/>
      </c>
      <c r="Y304" s="18" t="str">
        <f t="shared" si="100"/>
        <v/>
      </c>
      <c r="Z304" s="18" t="str">
        <f t="shared" si="101"/>
        <v/>
      </c>
      <c r="AA304" s="18" t="str">
        <f t="shared" si="102"/>
        <v/>
      </c>
    </row>
    <row r="305" spans="1:27">
      <c r="A305" s="11">
        <v>42451</v>
      </c>
      <c r="B305" s="12">
        <v>1053.8499999999999</v>
      </c>
      <c r="C305" s="12">
        <v>1168.0999999999999</v>
      </c>
      <c r="D305" s="9">
        <f t="shared" si="88"/>
        <v>-4.4701224068447717E-2</v>
      </c>
      <c r="E305" s="9">
        <f t="shared" si="103"/>
        <v>-4.15747153242512E-2</v>
      </c>
      <c r="F305" s="9">
        <f t="shared" si="104"/>
        <v>6.7792443532089771E-3</v>
      </c>
      <c r="G305" s="9">
        <f t="shared" si="105"/>
        <v>-2.6321415529531003E-2</v>
      </c>
      <c r="H305" s="9">
        <f t="shared" si="106"/>
        <v>-5.6828015118971398E-2</v>
      </c>
      <c r="I305" s="9">
        <f t="shared" si="107"/>
        <v>-0.46118838343930973</v>
      </c>
      <c r="J305" s="3">
        <f t="shared" si="108"/>
        <v>7.8902065799540937E-3</v>
      </c>
      <c r="K305" s="3">
        <f t="shared" si="108"/>
        <v>1.4636264929424459E-2</v>
      </c>
      <c r="L305" s="15" t="str">
        <f t="shared" si="109"/>
        <v>Exit Trade</v>
      </c>
      <c r="M305" s="12">
        <v>0.19524839493013416</v>
      </c>
      <c r="N305" s="15" t="str">
        <f t="shared" si="89"/>
        <v/>
      </c>
      <c r="O305" s="15" t="str">
        <f t="shared" si="90"/>
        <v>Exit Trade</v>
      </c>
      <c r="P305" s="15" t="str">
        <f t="shared" si="91"/>
        <v/>
      </c>
      <c r="Q305" s="15">
        <f t="shared" si="92"/>
        <v>1028.4000000000001</v>
      </c>
      <c r="R305" s="15" t="str">
        <f t="shared" si="93"/>
        <v/>
      </c>
      <c r="S305" s="15">
        <f t="shared" si="94"/>
        <v>1129.3</v>
      </c>
      <c r="T305" s="18" t="str">
        <f t="shared" si="95"/>
        <v/>
      </c>
      <c r="U305" s="18">
        <f t="shared" si="96"/>
        <v>9.8193244304792954E-3</v>
      </c>
      <c r="V305" s="18" t="str">
        <f t="shared" si="97"/>
        <v/>
      </c>
      <c r="W305" s="18">
        <f t="shared" si="98"/>
        <v>1.9177834935246604E-2</v>
      </c>
      <c r="X305" s="18" t="str">
        <f t="shared" si="99"/>
        <v/>
      </c>
      <c r="Y305" s="18" t="str">
        <f t="shared" si="100"/>
        <v/>
      </c>
      <c r="Z305" s="18" t="str">
        <f t="shared" si="101"/>
        <v/>
      </c>
      <c r="AA305" s="18" t="str">
        <f t="shared" si="102"/>
        <v/>
      </c>
    </row>
    <row r="306" spans="1:27">
      <c r="A306" s="11">
        <v>42452</v>
      </c>
      <c r="B306" s="12">
        <v>1049.3499999999999</v>
      </c>
      <c r="C306" s="12">
        <v>1162.75</v>
      </c>
      <c r="D306" s="9">
        <f t="shared" si="88"/>
        <v>-4.4565981328118315E-2</v>
      </c>
      <c r="E306" s="9">
        <f t="shared" si="103"/>
        <v>-4.1285180577686931E-2</v>
      </c>
      <c r="F306" s="9">
        <f t="shared" si="104"/>
        <v>6.4403354371559852E-3</v>
      </c>
      <c r="G306" s="9">
        <f t="shared" si="105"/>
        <v>-2.6794425844085965E-2</v>
      </c>
      <c r="H306" s="9">
        <f t="shared" si="106"/>
        <v>-5.5775935311287897E-2</v>
      </c>
      <c r="I306" s="9">
        <f t="shared" si="107"/>
        <v>-0.50941457668549117</v>
      </c>
      <c r="J306" s="3">
        <f t="shared" si="108"/>
        <v>-4.2700574085496046E-3</v>
      </c>
      <c r="K306" s="3">
        <f t="shared" si="108"/>
        <v>-4.580087321290908E-3</v>
      </c>
      <c r="L306" s="15" t="str">
        <f t="shared" si="109"/>
        <v/>
      </c>
      <c r="M306" s="12">
        <v>0.19524839493013416</v>
      </c>
      <c r="N306" s="15" t="str">
        <f t="shared" si="89"/>
        <v/>
      </c>
      <c r="O306" s="15" t="str">
        <f t="shared" si="90"/>
        <v>Exit Trade</v>
      </c>
      <c r="P306" s="15" t="str">
        <f t="shared" si="91"/>
        <v/>
      </c>
      <c r="Q306" s="15">
        <f t="shared" si="92"/>
        <v>1028.4000000000001</v>
      </c>
      <c r="R306" s="15" t="str">
        <f t="shared" si="93"/>
        <v/>
      </c>
      <c r="S306" s="15">
        <f t="shared" si="94"/>
        <v>1129.3</v>
      </c>
      <c r="T306" s="18" t="str">
        <f t="shared" si="95"/>
        <v/>
      </c>
      <c r="U306" s="18">
        <f t="shared" si="96"/>
        <v>9.8193244304792954E-3</v>
      </c>
      <c r="V306" s="18" t="str">
        <f t="shared" si="97"/>
        <v/>
      </c>
      <c r="W306" s="18">
        <f t="shared" si="98"/>
        <v>1.9177834935246604E-2</v>
      </c>
      <c r="X306" s="18" t="str">
        <f t="shared" si="99"/>
        <v/>
      </c>
      <c r="Y306" s="18" t="str">
        <f t="shared" si="100"/>
        <v/>
      </c>
      <c r="Z306" s="18" t="str">
        <f t="shared" si="101"/>
        <v/>
      </c>
      <c r="AA306" s="18" t="str">
        <f t="shared" si="102"/>
        <v/>
      </c>
    </row>
    <row r="307" spans="1:27">
      <c r="A307" s="11">
        <v>42457</v>
      </c>
      <c r="B307" s="12">
        <v>1047.5</v>
      </c>
      <c r="C307" s="12">
        <v>1143.3499999999999</v>
      </c>
      <c r="D307" s="9">
        <f t="shared" si="88"/>
        <v>-3.8025164461983903E-2</v>
      </c>
      <c r="E307" s="9">
        <f t="shared" si="103"/>
        <v>-4.1143013822402395E-2</v>
      </c>
      <c r="F307" s="9">
        <f t="shared" si="104"/>
        <v>6.4644146901048603E-3</v>
      </c>
      <c r="G307" s="9">
        <f t="shared" si="105"/>
        <v>-2.6598080769666459E-2</v>
      </c>
      <c r="H307" s="9">
        <f t="shared" si="106"/>
        <v>-5.5687946875138332E-2</v>
      </c>
      <c r="I307" s="9">
        <f t="shared" si="107"/>
        <v>0.48230961500520897</v>
      </c>
      <c r="J307" s="3">
        <f t="shared" si="108"/>
        <v>-1.7629961404678222E-3</v>
      </c>
      <c r="K307" s="3">
        <f t="shared" si="108"/>
        <v>-1.6684583960438693E-2</v>
      </c>
      <c r="L307" s="15" t="str">
        <f t="shared" si="109"/>
        <v>Exit Trade</v>
      </c>
      <c r="M307" s="12">
        <v>0.19524839493013416</v>
      </c>
      <c r="N307" s="15" t="str">
        <f t="shared" si="89"/>
        <v/>
      </c>
      <c r="O307" s="15" t="str">
        <f t="shared" si="90"/>
        <v>Exit Trade</v>
      </c>
      <c r="P307" s="15" t="str">
        <f t="shared" si="91"/>
        <v/>
      </c>
      <c r="Q307" s="15">
        <f t="shared" si="92"/>
        <v>1028.4000000000001</v>
      </c>
      <c r="R307" s="15" t="str">
        <f t="shared" si="93"/>
        <v/>
      </c>
      <c r="S307" s="15">
        <f t="shared" si="94"/>
        <v>1129.3</v>
      </c>
      <c r="T307" s="18" t="str">
        <f t="shared" si="95"/>
        <v/>
      </c>
      <c r="U307" s="18">
        <f t="shared" si="96"/>
        <v>9.8193244304792954E-3</v>
      </c>
      <c r="V307" s="18" t="str">
        <f t="shared" si="97"/>
        <v/>
      </c>
      <c r="W307" s="18">
        <f t="shared" si="98"/>
        <v>1.9177834935246604E-2</v>
      </c>
      <c r="X307" s="18" t="str">
        <f t="shared" si="99"/>
        <v/>
      </c>
      <c r="Y307" s="18" t="str">
        <f t="shared" si="100"/>
        <v/>
      </c>
      <c r="Z307" s="18" t="str">
        <f t="shared" si="101"/>
        <v/>
      </c>
      <c r="AA307" s="18" t="str">
        <f t="shared" si="102"/>
        <v/>
      </c>
    </row>
    <row r="308" spans="1:27">
      <c r="A308" s="11">
        <v>42458</v>
      </c>
      <c r="B308" s="12">
        <v>1053.8</v>
      </c>
      <c r="C308" s="12">
        <v>1125.75</v>
      </c>
      <c r="D308" s="9">
        <f t="shared" si="88"/>
        <v>-2.8683761398200995E-2</v>
      </c>
      <c r="E308" s="9">
        <f t="shared" si="103"/>
        <v>-4.0803015419670442E-2</v>
      </c>
      <c r="F308" s="9">
        <f t="shared" si="104"/>
        <v>6.8444078024007329E-3</v>
      </c>
      <c r="G308" s="9">
        <f t="shared" si="105"/>
        <v>-2.5403097864268795E-2</v>
      </c>
      <c r="H308" s="9">
        <f t="shared" si="106"/>
        <v>-5.620293297507209E-2</v>
      </c>
      <c r="I308" s="9">
        <f t="shared" si="107"/>
        <v>1.7706797098236196</v>
      </c>
      <c r="J308" s="3">
        <f t="shared" si="108"/>
        <v>6.014319809069169E-3</v>
      </c>
      <c r="K308" s="3">
        <f t="shared" si="108"/>
        <v>-1.53933616128044E-2</v>
      </c>
      <c r="L308" s="15" t="str">
        <f t="shared" si="109"/>
        <v>Enter Trade</v>
      </c>
      <c r="M308" s="12">
        <v>1.7706797098236196</v>
      </c>
      <c r="N308" s="15" t="str">
        <f t="shared" si="89"/>
        <v>Enter Trade</v>
      </c>
      <c r="O308" s="15" t="str">
        <f t="shared" si="90"/>
        <v>Enter Trade</v>
      </c>
      <c r="P308" s="15">
        <f t="shared" si="91"/>
        <v>1053.8</v>
      </c>
      <c r="Q308" s="15">
        <f t="shared" si="92"/>
        <v>1053.8</v>
      </c>
      <c r="R308" s="15">
        <f t="shared" si="93"/>
        <v>1125.75</v>
      </c>
      <c r="S308" s="15">
        <f t="shared" si="94"/>
        <v>1125.75</v>
      </c>
      <c r="T308" s="18">
        <f t="shared" si="95"/>
        <v>6.014319809069169E-3</v>
      </c>
      <c r="U308" s="18">
        <f t="shared" si="96"/>
        <v>6.014319809069169E-3</v>
      </c>
      <c r="V308" s="18">
        <f t="shared" si="97"/>
        <v>-1.53933616128044E-2</v>
      </c>
      <c r="W308" s="18">
        <f t="shared" si="98"/>
        <v>-1.53933616128044E-2</v>
      </c>
      <c r="X308" s="18" t="str">
        <f t="shared" si="99"/>
        <v/>
      </c>
      <c r="Y308" s="18" t="str">
        <f t="shared" si="100"/>
        <v/>
      </c>
      <c r="Z308" s="18" t="str">
        <f t="shared" si="101"/>
        <v/>
      </c>
      <c r="AA308" s="18" t="str">
        <f t="shared" si="102"/>
        <v/>
      </c>
    </row>
    <row r="309" spans="1:27">
      <c r="A309" s="11">
        <v>42459</v>
      </c>
      <c r="B309" s="12">
        <v>1064.95</v>
      </c>
      <c r="C309" s="12">
        <v>1115.3</v>
      </c>
      <c r="D309" s="9">
        <f t="shared" si="88"/>
        <v>-2.0062484316622459E-2</v>
      </c>
      <c r="E309" s="9">
        <f t="shared" si="103"/>
        <v>-3.9887397851982871E-2</v>
      </c>
      <c r="F309" s="9">
        <f t="shared" si="104"/>
        <v>7.6974797983375125E-3</v>
      </c>
      <c r="G309" s="9">
        <f t="shared" si="105"/>
        <v>-2.2568068305723468E-2</v>
      </c>
      <c r="H309" s="9">
        <f t="shared" si="106"/>
        <v>-5.7206727398242271E-2</v>
      </c>
      <c r="I309" s="9">
        <f t="shared" si="107"/>
        <v>2.5755070561720941</v>
      </c>
      <c r="J309" s="3">
        <f t="shared" si="108"/>
        <v>1.0580755361548767E-2</v>
      </c>
      <c r="K309" s="3">
        <f t="shared" si="108"/>
        <v>-9.2827004219409679E-3</v>
      </c>
      <c r="L309" s="15" t="str">
        <f t="shared" si="109"/>
        <v>Enter Trade</v>
      </c>
      <c r="M309" s="12">
        <v>1.7706797098236196</v>
      </c>
      <c r="N309" s="15" t="str">
        <f t="shared" si="89"/>
        <v/>
      </c>
      <c r="O309" s="15" t="str">
        <f t="shared" si="90"/>
        <v>Enter Trade</v>
      </c>
      <c r="P309" s="15" t="str">
        <f t="shared" si="91"/>
        <v/>
      </c>
      <c r="Q309" s="15">
        <f t="shared" si="92"/>
        <v>1053.8</v>
      </c>
      <c r="R309" s="15" t="str">
        <f t="shared" si="93"/>
        <v/>
      </c>
      <c r="S309" s="15">
        <f t="shared" si="94"/>
        <v>1125.75</v>
      </c>
      <c r="T309" s="18" t="str">
        <f t="shared" si="95"/>
        <v/>
      </c>
      <c r="U309" s="18">
        <f t="shared" si="96"/>
        <v>6.014319809069169E-3</v>
      </c>
      <c r="V309" s="18" t="str">
        <f t="shared" si="97"/>
        <v/>
      </c>
      <c r="W309" s="18">
        <f t="shared" si="98"/>
        <v>-1.53933616128044E-2</v>
      </c>
      <c r="X309" s="18" t="str">
        <f t="shared" si="99"/>
        <v/>
      </c>
      <c r="Y309" s="18" t="str">
        <f t="shared" si="100"/>
        <v/>
      </c>
      <c r="Z309" s="18" t="str">
        <f t="shared" si="101"/>
        <v/>
      </c>
      <c r="AA309" s="18" t="str">
        <f t="shared" si="102"/>
        <v/>
      </c>
    </row>
    <row r="310" spans="1:27">
      <c r="A310" s="11">
        <v>42460</v>
      </c>
      <c r="B310" s="12">
        <v>1071.1500000000001</v>
      </c>
      <c r="C310" s="12">
        <v>1105.5999999999999</v>
      </c>
      <c r="D310" s="9">
        <f t="shared" si="88"/>
        <v>-1.3747737899673125E-2</v>
      </c>
      <c r="E310" s="9">
        <f t="shared" si="103"/>
        <v>-3.8838185494959897E-2</v>
      </c>
      <c r="F310" s="9">
        <f t="shared" si="104"/>
        <v>8.9828583994806845E-3</v>
      </c>
      <c r="G310" s="9">
        <f t="shared" si="105"/>
        <v>-1.8626754096128358E-2</v>
      </c>
      <c r="H310" s="9">
        <f t="shared" si="106"/>
        <v>-5.9049616893791436E-2</v>
      </c>
      <c r="I310" s="9">
        <f t="shared" si="107"/>
        <v>2.7931474013591595</v>
      </c>
      <c r="J310" s="3">
        <f t="shared" si="108"/>
        <v>5.8218695713414198E-3</v>
      </c>
      <c r="K310" s="3">
        <f t="shared" si="108"/>
        <v>-8.6972115125975493E-3</v>
      </c>
      <c r="L310" s="15" t="str">
        <f t="shared" si="109"/>
        <v>Enter Trade</v>
      </c>
      <c r="M310" s="12">
        <v>1.7706797098236196</v>
      </c>
      <c r="N310" s="15" t="str">
        <f t="shared" si="89"/>
        <v/>
      </c>
      <c r="O310" s="15" t="str">
        <f t="shared" si="90"/>
        <v>Enter Trade</v>
      </c>
      <c r="P310" s="15" t="str">
        <f t="shared" si="91"/>
        <v/>
      </c>
      <c r="Q310" s="15">
        <f t="shared" si="92"/>
        <v>1053.8</v>
      </c>
      <c r="R310" s="15" t="str">
        <f t="shared" si="93"/>
        <v/>
      </c>
      <c r="S310" s="15">
        <f t="shared" si="94"/>
        <v>1125.75</v>
      </c>
      <c r="T310" s="18" t="str">
        <f t="shared" si="95"/>
        <v/>
      </c>
      <c r="U310" s="18">
        <f t="shared" si="96"/>
        <v>6.014319809069169E-3</v>
      </c>
      <c r="V310" s="18" t="str">
        <f t="shared" si="97"/>
        <v/>
      </c>
      <c r="W310" s="18">
        <f t="shared" si="98"/>
        <v>-1.53933616128044E-2</v>
      </c>
      <c r="X310" s="18" t="str">
        <f t="shared" si="99"/>
        <v/>
      </c>
      <c r="Y310" s="18" t="str">
        <f t="shared" si="100"/>
        <v/>
      </c>
      <c r="Z310" s="18" t="str">
        <f t="shared" si="101"/>
        <v/>
      </c>
      <c r="AA310" s="18" t="str">
        <f t="shared" si="102"/>
        <v/>
      </c>
    </row>
    <row r="311" spans="1:27">
      <c r="A311" s="11">
        <v>42461</v>
      </c>
      <c r="B311" s="12">
        <v>1064.45</v>
      </c>
      <c r="C311" s="12">
        <v>1113.4000000000001</v>
      </c>
      <c r="D311" s="9">
        <f t="shared" si="88"/>
        <v>-1.952595066495388E-2</v>
      </c>
      <c r="E311" s="9">
        <f t="shared" si="103"/>
        <v>-3.802363263951844E-2</v>
      </c>
      <c r="F311" s="9">
        <f t="shared" si="104"/>
        <v>9.5896121200305488E-3</v>
      </c>
      <c r="G311" s="9">
        <f t="shared" si="105"/>
        <v>-1.6447005369449704E-2</v>
      </c>
      <c r="H311" s="9">
        <f t="shared" si="106"/>
        <v>-5.9600259909587172E-2</v>
      </c>
      <c r="I311" s="9">
        <f t="shared" si="107"/>
        <v>1.9289291102741319</v>
      </c>
      <c r="J311" s="3">
        <f t="shared" si="108"/>
        <v>-6.254959622835312E-3</v>
      </c>
      <c r="K311" s="3">
        <f t="shared" si="108"/>
        <v>7.0549927641101505E-3</v>
      </c>
      <c r="L311" s="15" t="str">
        <f t="shared" si="109"/>
        <v>Enter Trade</v>
      </c>
      <c r="M311" s="12">
        <v>1.7706797098236196</v>
      </c>
      <c r="N311" s="15" t="str">
        <f t="shared" si="89"/>
        <v/>
      </c>
      <c r="O311" s="15" t="str">
        <f t="shared" si="90"/>
        <v>Enter Trade</v>
      </c>
      <c r="P311" s="15" t="str">
        <f t="shared" si="91"/>
        <v/>
      </c>
      <c r="Q311" s="15">
        <f t="shared" si="92"/>
        <v>1053.8</v>
      </c>
      <c r="R311" s="15" t="str">
        <f t="shared" si="93"/>
        <v/>
      </c>
      <c r="S311" s="15">
        <f t="shared" si="94"/>
        <v>1125.75</v>
      </c>
      <c r="T311" s="18" t="str">
        <f t="shared" si="95"/>
        <v/>
      </c>
      <c r="U311" s="18">
        <f t="shared" si="96"/>
        <v>6.014319809069169E-3</v>
      </c>
      <c r="V311" s="18" t="str">
        <f t="shared" si="97"/>
        <v/>
      </c>
      <c r="W311" s="18">
        <f t="shared" si="98"/>
        <v>-1.53933616128044E-2</v>
      </c>
      <c r="X311" s="18" t="str">
        <f t="shared" si="99"/>
        <v/>
      </c>
      <c r="Y311" s="18" t="str">
        <f t="shared" si="100"/>
        <v/>
      </c>
      <c r="Z311" s="18" t="str">
        <f t="shared" si="101"/>
        <v/>
      </c>
      <c r="AA311" s="18" t="str">
        <f t="shared" si="102"/>
        <v/>
      </c>
    </row>
    <row r="312" spans="1:27">
      <c r="A312" s="11">
        <v>42464</v>
      </c>
      <c r="B312" s="12">
        <v>1069.05</v>
      </c>
      <c r="C312" s="12">
        <v>1103.7</v>
      </c>
      <c r="D312" s="9">
        <f t="shared" si="88"/>
        <v>-1.3853024698154541E-2</v>
      </c>
      <c r="E312" s="9">
        <f t="shared" si="103"/>
        <v>-3.7052957799948001E-2</v>
      </c>
      <c r="F312" s="9">
        <f t="shared" si="104"/>
        <v>1.0501744104460968E-2</v>
      </c>
      <c r="G312" s="9">
        <f t="shared" si="105"/>
        <v>-1.3424033564910821E-2</v>
      </c>
      <c r="H312" s="9">
        <f t="shared" si="106"/>
        <v>-6.0681882034985181E-2</v>
      </c>
      <c r="I312" s="9">
        <f t="shared" si="107"/>
        <v>2.2091504869118372</v>
      </c>
      <c r="J312" s="3">
        <f t="shared" si="108"/>
        <v>4.3214805768236261E-3</v>
      </c>
      <c r="K312" s="3">
        <f t="shared" si="108"/>
        <v>-8.7120531704688742E-3</v>
      </c>
      <c r="L312" s="15" t="str">
        <f t="shared" si="109"/>
        <v>Enter Trade</v>
      </c>
      <c r="M312" s="12">
        <v>1.7706797098236196</v>
      </c>
      <c r="N312" s="15" t="str">
        <f t="shared" si="89"/>
        <v/>
      </c>
      <c r="O312" s="15" t="str">
        <f t="shared" si="90"/>
        <v>Enter Trade</v>
      </c>
      <c r="P312" s="15" t="str">
        <f t="shared" si="91"/>
        <v/>
      </c>
      <c r="Q312" s="15">
        <f t="shared" si="92"/>
        <v>1053.8</v>
      </c>
      <c r="R312" s="15" t="str">
        <f t="shared" si="93"/>
        <v/>
      </c>
      <c r="S312" s="15">
        <f t="shared" si="94"/>
        <v>1125.75</v>
      </c>
      <c r="T312" s="18" t="str">
        <f t="shared" si="95"/>
        <v/>
      </c>
      <c r="U312" s="18">
        <f t="shared" si="96"/>
        <v>6.014319809069169E-3</v>
      </c>
      <c r="V312" s="18" t="str">
        <f t="shared" si="97"/>
        <v/>
      </c>
      <c r="W312" s="18">
        <f t="shared" si="98"/>
        <v>-1.53933616128044E-2</v>
      </c>
      <c r="X312" s="18" t="str">
        <f t="shared" si="99"/>
        <v/>
      </c>
      <c r="Y312" s="18" t="str">
        <f t="shared" si="100"/>
        <v/>
      </c>
      <c r="Z312" s="18" t="str">
        <f t="shared" si="101"/>
        <v/>
      </c>
      <c r="AA312" s="18" t="str">
        <f t="shared" si="102"/>
        <v/>
      </c>
    </row>
    <row r="313" spans="1:27">
      <c r="A313" s="11">
        <v>42465</v>
      </c>
      <c r="B313" s="12">
        <v>1057.45</v>
      </c>
      <c r="C313" s="12">
        <v>1103.45</v>
      </c>
      <c r="D313" s="9">
        <f t="shared" si="88"/>
        <v>-1.8492817461977732E-2</v>
      </c>
      <c r="E313" s="9">
        <f t="shared" si="103"/>
        <v>-3.6548569158457722E-2</v>
      </c>
      <c r="F313" s="9">
        <f t="shared" si="104"/>
        <v>1.1022554209188056E-2</v>
      </c>
      <c r="G313" s="9">
        <f t="shared" si="105"/>
        <v>-1.1747822187784595E-2</v>
      </c>
      <c r="H313" s="9">
        <f t="shared" si="106"/>
        <v>-6.1349316129130846E-2</v>
      </c>
      <c r="I313" s="9">
        <f t="shared" si="107"/>
        <v>1.6380732953374164</v>
      </c>
      <c r="J313" s="3">
        <f t="shared" si="108"/>
        <v>-1.0850755343529217E-2</v>
      </c>
      <c r="K313" s="3">
        <f t="shared" si="108"/>
        <v>-2.2651082721754099E-4</v>
      </c>
      <c r="L313" s="15" t="str">
        <f t="shared" si="109"/>
        <v>Enter Trade</v>
      </c>
      <c r="M313" s="12">
        <v>1.7706797098236196</v>
      </c>
      <c r="N313" s="15" t="str">
        <f t="shared" si="89"/>
        <v/>
      </c>
      <c r="O313" s="15" t="str">
        <f t="shared" si="90"/>
        <v>Enter Trade</v>
      </c>
      <c r="P313" s="15" t="str">
        <f t="shared" si="91"/>
        <v/>
      </c>
      <c r="Q313" s="15">
        <f t="shared" si="92"/>
        <v>1053.8</v>
      </c>
      <c r="R313" s="15" t="str">
        <f t="shared" si="93"/>
        <v/>
      </c>
      <c r="S313" s="15">
        <f t="shared" si="94"/>
        <v>1125.75</v>
      </c>
      <c r="T313" s="18" t="str">
        <f t="shared" si="95"/>
        <v/>
      </c>
      <c r="U313" s="18">
        <f t="shared" si="96"/>
        <v>6.014319809069169E-3</v>
      </c>
      <c r="V313" s="18" t="str">
        <f t="shared" si="97"/>
        <v/>
      </c>
      <c r="W313" s="18">
        <f t="shared" si="98"/>
        <v>-1.53933616128044E-2</v>
      </c>
      <c r="X313" s="18" t="str">
        <f t="shared" si="99"/>
        <v/>
      </c>
      <c r="Y313" s="18" t="str">
        <f t="shared" si="100"/>
        <v/>
      </c>
      <c r="Z313" s="18" t="str">
        <f t="shared" si="101"/>
        <v/>
      </c>
      <c r="AA313" s="18" t="str">
        <f t="shared" si="102"/>
        <v/>
      </c>
    </row>
    <row r="314" spans="1:27">
      <c r="A314" s="11">
        <v>42466</v>
      </c>
      <c r="B314" s="12">
        <v>1061.5</v>
      </c>
      <c r="C314" s="12">
        <v>1102.05</v>
      </c>
      <c r="D314" s="9">
        <f t="shared" si="88"/>
        <v>-1.6281300398040151E-2</v>
      </c>
      <c r="E314" s="9">
        <f t="shared" si="103"/>
        <v>-3.6080413450376124E-2</v>
      </c>
      <c r="F314" s="9">
        <f t="shared" si="104"/>
        <v>1.1580111826728025E-2</v>
      </c>
      <c r="G314" s="9">
        <f t="shared" si="105"/>
        <v>-1.0025161840238068E-2</v>
      </c>
      <c r="H314" s="9">
        <f t="shared" si="106"/>
        <v>-6.2135665060514184E-2</v>
      </c>
      <c r="I314" s="9">
        <f t="shared" si="107"/>
        <v>1.709751455649823</v>
      </c>
      <c r="J314" s="3">
        <f t="shared" si="108"/>
        <v>3.8299683200150878E-3</v>
      </c>
      <c r="K314" s="3">
        <f t="shared" si="108"/>
        <v>-1.268748017581305E-3</v>
      </c>
      <c r="L314" s="15" t="str">
        <f t="shared" si="109"/>
        <v>Enter Trade</v>
      </c>
      <c r="M314" s="12">
        <v>1.7706797098236196</v>
      </c>
      <c r="N314" s="15" t="str">
        <f t="shared" si="89"/>
        <v/>
      </c>
      <c r="O314" s="15" t="str">
        <f t="shared" si="90"/>
        <v>Enter Trade</v>
      </c>
      <c r="P314" s="15" t="str">
        <f t="shared" si="91"/>
        <v/>
      </c>
      <c r="Q314" s="15">
        <f t="shared" si="92"/>
        <v>1053.8</v>
      </c>
      <c r="R314" s="15" t="str">
        <f t="shared" si="93"/>
        <v/>
      </c>
      <c r="S314" s="15">
        <f t="shared" si="94"/>
        <v>1125.75</v>
      </c>
      <c r="T314" s="18" t="str">
        <f t="shared" si="95"/>
        <v/>
      </c>
      <c r="U314" s="18">
        <f t="shared" si="96"/>
        <v>6.014319809069169E-3</v>
      </c>
      <c r="V314" s="18" t="str">
        <f t="shared" si="97"/>
        <v/>
      </c>
      <c r="W314" s="18">
        <f t="shared" si="98"/>
        <v>-1.53933616128044E-2</v>
      </c>
      <c r="X314" s="18" t="str">
        <f t="shared" si="99"/>
        <v/>
      </c>
      <c r="Y314" s="18" t="str">
        <f t="shared" si="100"/>
        <v/>
      </c>
      <c r="Z314" s="18" t="str">
        <f t="shared" si="101"/>
        <v/>
      </c>
      <c r="AA314" s="18" t="str">
        <f t="shared" si="102"/>
        <v/>
      </c>
    </row>
    <row r="315" spans="1:27">
      <c r="A315" s="11">
        <v>42467</v>
      </c>
      <c r="B315" s="12">
        <v>1055.5</v>
      </c>
      <c r="C315" s="12">
        <v>1070.8499999999999</v>
      </c>
      <c r="D315" s="9">
        <f t="shared" si="88"/>
        <v>-6.2704033706002986E-3</v>
      </c>
      <c r="E315" s="9">
        <f t="shared" si="103"/>
        <v>-3.5303982406939077E-2</v>
      </c>
      <c r="F315" s="9">
        <f t="shared" si="104"/>
        <v>1.2753565745994828E-2</v>
      </c>
      <c r="G315" s="9">
        <f t="shared" si="105"/>
        <v>-6.6084594784507136E-3</v>
      </c>
      <c r="H315" s="9">
        <f t="shared" si="106"/>
        <v>-6.3999505335427448E-2</v>
      </c>
      <c r="I315" s="9">
        <f t="shared" si="107"/>
        <v>2.2765067914795969</v>
      </c>
      <c r="J315" s="3">
        <f t="shared" si="108"/>
        <v>-5.6523787093735282E-3</v>
      </c>
      <c r="K315" s="3">
        <f t="shared" si="108"/>
        <v>-2.8310875187151259E-2</v>
      </c>
      <c r="L315" s="15" t="str">
        <f t="shared" si="109"/>
        <v>Enter Trade</v>
      </c>
      <c r="M315" s="12">
        <v>1.7706797098236196</v>
      </c>
      <c r="N315" s="15" t="str">
        <f t="shared" si="89"/>
        <v/>
      </c>
      <c r="O315" s="15" t="str">
        <f t="shared" si="90"/>
        <v>Enter Trade</v>
      </c>
      <c r="P315" s="15" t="str">
        <f t="shared" si="91"/>
        <v/>
      </c>
      <c r="Q315" s="15">
        <f t="shared" si="92"/>
        <v>1053.8</v>
      </c>
      <c r="R315" s="15" t="str">
        <f t="shared" si="93"/>
        <v/>
      </c>
      <c r="S315" s="15">
        <f t="shared" si="94"/>
        <v>1125.75</v>
      </c>
      <c r="T315" s="18" t="str">
        <f t="shared" si="95"/>
        <v/>
      </c>
      <c r="U315" s="18">
        <f t="shared" si="96"/>
        <v>6.014319809069169E-3</v>
      </c>
      <c r="V315" s="18" t="str">
        <f t="shared" si="97"/>
        <v/>
      </c>
      <c r="W315" s="18">
        <f t="shared" si="98"/>
        <v>-1.53933616128044E-2</v>
      </c>
      <c r="X315" s="18" t="str">
        <f t="shared" si="99"/>
        <v/>
      </c>
      <c r="Y315" s="18" t="str">
        <f t="shared" si="100"/>
        <v/>
      </c>
      <c r="Z315" s="18" t="str">
        <f t="shared" si="101"/>
        <v/>
      </c>
      <c r="AA315" s="18" t="str">
        <f t="shared" si="102"/>
        <v/>
      </c>
    </row>
    <row r="316" spans="1:27">
      <c r="A316" s="11">
        <v>42468</v>
      </c>
      <c r="B316" s="12">
        <v>1059.3499999999999</v>
      </c>
      <c r="C316" s="12">
        <v>1079.55</v>
      </c>
      <c r="D316" s="9">
        <f t="shared" si="88"/>
        <v>-8.2032908182613409E-3</v>
      </c>
      <c r="E316" s="9">
        <f t="shared" si="103"/>
        <v>-3.4415761564726283E-2</v>
      </c>
      <c r="F316" s="9">
        <f t="shared" si="104"/>
        <v>1.3680495754160254E-2</v>
      </c>
      <c r="G316" s="9">
        <f t="shared" si="105"/>
        <v>-3.634646117865712E-3</v>
      </c>
      <c r="H316" s="9">
        <f t="shared" si="106"/>
        <v>-6.5196877011586857E-2</v>
      </c>
      <c r="I316" s="9">
        <f t="shared" si="107"/>
        <v>1.9160468463647378</v>
      </c>
      <c r="J316" s="3">
        <f t="shared" si="108"/>
        <v>3.6475603979155935E-3</v>
      </c>
      <c r="K316" s="3">
        <f t="shared" si="108"/>
        <v>8.1243871690713423E-3</v>
      </c>
      <c r="L316" s="15" t="str">
        <f t="shared" si="109"/>
        <v>Enter Trade</v>
      </c>
      <c r="M316" s="12">
        <v>1.7706797098236196</v>
      </c>
      <c r="N316" s="15" t="str">
        <f t="shared" si="89"/>
        <v/>
      </c>
      <c r="O316" s="15" t="str">
        <f t="shared" si="90"/>
        <v>Enter Trade</v>
      </c>
      <c r="P316" s="15" t="str">
        <f t="shared" si="91"/>
        <v/>
      </c>
      <c r="Q316" s="15">
        <f t="shared" si="92"/>
        <v>1053.8</v>
      </c>
      <c r="R316" s="15" t="str">
        <f t="shared" si="93"/>
        <v/>
      </c>
      <c r="S316" s="15">
        <f t="shared" si="94"/>
        <v>1125.75</v>
      </c>
      <c r="T316" s="18" t="str">
        <f t="shared" si="95"/>
        <v/>
      </c>
      <c r="U316" s="18">
        <f t="shared" si="96"/>
        <v>6.014319809069169E-3</v>
      </c>
      <c r="V316" s="18" t="str">
        <f t="shared" si="97"/>
        <v/>
      </c>
      <c r="W316" s="18">
        <f t="shared" si="98"/>
        <v>-1.53933616128044E-2</v>
      </c>
      <c r="X316" s="18" t="str">
        <f t="shared" si="99"/>
        <v/>
      </c>
      <c r="Y316" s="18" t="str">
        <f t="shared" si="100"/>
        <v/>
      </c>
      <c r="Z316" s="18" t="str">
        <f t="shared" si="101"/>
        <v/>
      </c>
      <c r="AA316" s="18" t="str">
        <f t="shared" si="102"/>
        <v/>
      </c>
    </row>
    <row r="317" spans="1:27">
      <c r="A317" s="11">
        <v>42471</v>
      </c>
      <c r="B317" s="12">
        <v>1070.95</v>
      </c>
      <c r="C317" s="12">
        <v>1079.8</v>
      </c>
      <c r="D317" s="9">
        <f t="shared" si="88"/>
        <v>-3.5741279625562624E-3</v>
      </c>
      <c r="E317" s="9">
        <f t="shared" si="103"/>
        <v>-3.3469809752111321E-2</v>
      </c>
      <c r="F317" s="9">
        <f t="shared" si="104"/>
        <v>1.4792609778071751E-2</v>
      </c>
      <c r="G317" s="9">
        <f t="shared" si="105"/>
        <v>-1.8643775144987912E-4</v>
      </c>
      <c r="H317" s="9">
        <f t="shared" si="106"/>
        <v>-6.6753181752772756E-2</v>
      </c>
      <c r="I317" s="9">
        <f t="shared" si="107"/>
        <v>2.0209876578960242</v>
      </c>
      <c r="J317" s="3">
        <f t="shared" si="108"/>
        <v>1.0950110917071919E-2</v>
      </c>
      <c r="K317" s="3">
        <f t="shared" si="108"/>
        <v>2.3157797230327452E-4</v>
      </c>
      <c r="L317" s="15" t="str">
        <f t="shared" si="109"/>
        <v>Enter Trade</v>
      </c>
      <c r="M317" s="12">
        <v>1.7706797098236196</v>
      </c>
      <c r="N317" s="15" t="str">
        <f t="shared" si="89"/>
        <v/>
      </c>
      <c r="O317" s="15" t="str">
        <f t="shared" si="90"/>
        <v>Enter Trade</v>
      </c>
      <c r="P317" s="15" t="str">
        <f t="shared" si="91"/>
        <v/>
      </c>
      <c r="Q317" s="15">
        <f t="shared" si="92"/>
        <v>1053.8</v>
      </c>
      <c r="R317" s="15" t="str">
        <f t="shared" si="93"/>
        <v/>
      </c>
      <c r="S317" s="15">
        <f t="shared" si="94"/>
        <v>1125.75</v>
      </c>
      <c r="T317" s="18" t="str">
        <f t="shared" si="95"/>
        <v/>
      </c>
      <c r="U317" s="18">
        <f t="shared" si="96"/>
        <v>6.014319809069169E-3</v>
      </c>
      <c r="V317" s="18" t="str">
        <f t="shared" si="97"/>
        <v/>
      </c>
      <c r="W317" s="18">
        <f t="shared" si="98"/>
        <v>-1.53933616128044E-2</v>
      </c>
      <c r="X317" s="18" t="str">
        <f t="shared" si="99"/>
        <v/>
      </c>
      <c r="Y317" s="18" t="str">
        <f t="shared" si="100"/>
        <v/>
      </c>
      <c r="Z317" s="18" t="str">
        <f t="shared" si="101"/>
        <v/>
      </c>
      <c r="AA317" s="18" t="str">
        <f t="shared" si="102"/>
        <v/>
      </c>
    </row>
    <row r="318" spans="1:27">
      <c r="A318" s="11">
        <v>42472</v>
      </c>
      <c r="B318" s="12">
        <v>1063</v>
      </c>
      <c r="C318" s="12">
        <v>1090.5</v>
      </c>
      <c r="D318" s="9">
        <f t="shared" si="88"/>
        <v>-1.1092405391422306E-2</v>
      </c>
      <c r="E318" s="9">
        <f t="shared" si="103"/>
        <v>-3.2379954075096508E-2</v>
      </c>
      <c r="F318" s="9">
        <f t="shared" si="104"/>
        <v>1.5204883368400365E-2</v>
      </c>
      <c r="G318" s="9">
        <f t="shared" si="105"/>
        <v>1.8310335038043135E-3</v>
      </c>
      <c r="H318" s="9">
        <f t="shared" si="106"/>
        <v>-6.6590941653997329E-2</v>
      </c>
      <c r="I318" s="9">
        <f t="shared" si="107"/>
        <v>1.4000468249506717</v>
      </c>
      <c r="J318" s="3">
        <f t="shared" si="108"/>
        <v>-7.4233157477006815E-3</v>
      </c>
      <c r="K318" s="3">
        <f t="shared" si="108"/>
        <v>9.9092424523060246E-3</v>
      </c>
      <c r="L318" s="15" t="str">
        <f t="shared" si="109"/>
        <v>Enter Trade</v>
      </c>
      <c r="M318" s="12">
        <v>1.7706797098236196</v>
      </c>
      <c r="N318" s="15" t="str">
        <f t="shared" si="89"/>
        <v/>
      </c>
      <c r="O318" s="15" t="str">
        <f t="shared" si="90"/>
        <v>Enter Trade</v>
      </c>
      <c r="P318" s="15" t="str">
        <f t="shared" si="91"/>
        <v/>
      </c>
      <c r="Q318" s="15">
        <f t="shared" si="92"/>
        <v>1053.8</v>
      </c>
      <c r="R318" s="15" t="str">
        <f t="shared" si="93"/>
        <v/>
      </c>
      <c r="S318" s="15">
        <f t="shared" si="94"/>
        <v>1125.75</v>
      </c>
      <c r="T318" s="18" t="str">
        <f t="shared" si="95"/>
        <v/>
      </c>
      <c r="U318" s="18">
        <f t="shared" si="96"/>
        <v>6.014319809069169E-3</v>
      </c>
      <c r="V318" s="18" t="str">
        <f t="shared" si="97"/>
        <v/>
      </c>
      <c r="W318" s="18">
        <f t="shared" si="98"/>
        <v>-1.53933616128044E-2</v>
      </c>
      <c r="X318" s="18" t="str">
        <f t="shared" si="99"/>
        <v/>
      </c>
      <c r="Y318" s="18" t="str">
        <f t="shared" si="100"/>
        <v/>
      </c>
      <c r="Z318" s="18" t="str">
        <f t="shared" si="101"/>
        <v/>
      </c>
      <c r="AA318" s="18" t="str">
        <f t="shared" si="102"/>
        <v/>
      </c>
    </row>
    <row r="319" spans="1:27">
      <c r="A319" s="11">
        <v>42473</v>
      </c>
      <c r="B319" s="12">
        <v>1081.75</v>
      </c>
      <c r="C319" s="12">
        <v>1114.95</v>
      </c>
      <c r="D319" s="9">
        <f t="shared" si="88"/>
        <v>-1.3128487987868771E-2</v>
      </c>
      <c r="E319" s="9">
        <f t="shared" si="103"/>
        <v>-3.1484450595275978E-2</v>
      </c>
      <c r="F319" s="9">
        <f t="shared" si="104"/>
        <v>1.5528682619384775E-2</v>
      </c>
      <c r="G319" s="9">
        <f t="shared" si="105"/>
        <v>3.4550852983397662E-3</v>
      </c>
      <c r="H319" s="9">
        <f t="shared" si="106"/>
        <v>-6.6423986488891723E-2</v>
      </c>
      <c r="I319" s="9">
        <f t="shared" si="107"/>
        <v>1.1820682447648896</v>
      </c>
      <c r="J319" s="3">
        <f t="shared" si="108"/>
        <v>1.7638758231420509E-2</v>
      </c>
      <c r="K319" s="3">
        <f t="shared" si="108"/>
        <v>2.2420907840440207E-2</v>
      </c>
      <c r="L319" s="15" t="str">
        <f t="shared" si="109"/>
        <v>Enter Trade</v>
      </c>
      <c r="M319" s="12">
        <v>1.7706797098236196</v>
      </c>
      <c r="N319" s="15" t="str">
        <f t="shared" si="89"/>
        <v/>
      </c>
      <c r="O319" s="15" t="str">
        <f t="shared" si="90"/>
        <v>Enter Trade</v>
      </c>
      <c r="P319" s="15" t="str">
        <f t="shared" si="91"/>
        <v/>
      </c>
      <c r="Q319" s="15">
        <f t="shared" si="92"/>
        <v>1053.8</v>
      </c>
      <c r="R319" s="15" t="str">
        <f t="shared" si="93"/>
        <v/>
      </c>
      <c r="S319" s="15">
        <f t="shared" si="94"/>
        <v>1125.75</v>
      </c>
      <c r="T319" s="18" t="str">
        <f t="shared" si="95"/>
        <v/>
      </c>
      <c r="U319" s="18">
        <f t="shared" si="96"/>
        <v>6.014319809069169E-3</v>
      </c>
      <c r="V319" s="18" t="str">
        <f t="shared" si="97"/>
        <v/>
      </c>
      <c r="W319" s="18">
        <f t="shared" si="98"/>
        <v>-1.53933616128044E-2</v>
      </c>
      <c r="X319" s="18" t="str">
        <f t="shared" si="99"/>
        <v/>
      </c>
      <c r="Y319" s="18" t="str">
        <f t="shared" si="100"/>
        <v/>
      </c>
      <c r="Z319" s="18" t="str">
        <f t="shared" si="101"/>
        <v/>
      </c>
      <c r="AA319" s="18" t="str">
        <f t="shared" si="102"/>
        <v/>
      </c>
    </row>
    <row r="320" spans="1:27">
      <c r="A320" s="11">
        <v>42478</v>
      </c>
      <c r="B320" s="12">
        <v>1087.8</v>
      </c>
      <c r="C320" s="12">
        <v>1132.4000000000001</v>
      </c>
      <c r="D320" s="9">
        <f t="shared" si="88"/>
        <v>-1.745080621391313E-2</v>
      </c>
      <c r="E320" s="9">
        <f t="shared" si="103"/>
        <v>-3.0805160055531987E-2</v>
      </c>
      <c r="F320" s="9">
        <f t="shared" si="104"/>
        <v>1.5686475288284315E-2</v>
      </c>
      <c r="G320" s="9">
        <f t="shared" si="105"/>
        <v>4.4894093431077225E-3</v>
      </c>
      <c r="H320" s="9">
        <f t="shared" si="106"/>
        <v>-6.6099729454171696E-2</v>
      </c>
      <c r="I320" s="9">
        <f t="shared" si="107"/>
        <v>0.85132916070653308</v>
      </c>
      <c r="J320" s="3">
        <f t="shared" si="108"/>
        <v>5.5927894615206419E-3</v>
      </c>
      <c r="K320" s="3">
        <f t="shared" si="108"/>
        <v>1.5650926050495579E-2</v>
      </c>
      <c r="L320" s="15" t="str">
        <f t="shared" si="109"/>
        <v/>
      </c>
      <c r="M320" s="12">
        <v>1.7706797098236196</v>
      </c>
      <c r="N320" s="15" t="str">
        <f t="shared" si="89"/>
        <v/>
      </c>
      <c r="O320" s="15" t="str">
        <f t="shared" si="90"/>
        <v>Enter Trade</v>
      </c>
      <c r="P320" s="15" t="str">
        <f t="shared" si="91"/>
        <v/>
      </c>
      <c r="Q320" s="15">
        <f t="shared" si="92"/>
        <v>1053.8</v>
      </c>
      <c r="R320" s="15" t="str">
        <f t="shared" si="93"/>
        <v/>
      </c>
      <c r="S320" s="15">
        <f t="shared" si="94"/>
        <v>1125.75</v>
      </c>
      <c r="T320" s="18" t="str">
        <f t="shared" si="95"/>
        <v/>
      </c>
      <c r="U320" s="18">
        <f t="shared" si="96"/>
        <v>6.014319809069169E-3</v>
      </c>
      <c r="V320" s="18" t="str">
        <f t="shared" si="97"/>
        <v/>
      </c>
      <c r="W320" s="18">
        <f t="shared" si="98"/>
        <v>-1.53933616128044E-2</v>
      </c>
      <c r="X320" s="18" t="str">
        <f t="shared" si="99"/>
        <v/>
      </c>
      <c r="Y320" s="18" t="str">
        <f t="shared" si="100"/>
        <v/>
      </c>
      <c r="Z320" s="18" t="str">
        <f t="shared" si="101"/>
        <v/>
      </c>
      <c r="AA320" s="18" t="str">
        <f t="shared" si="102"/>
        <v/>
      </c>
    </row>
    <row r="321" spans="1:27">
      <c r="A321" s="11">
        <v>42480</v>
      </c>
      <c r="B321" s="12">
        <v>1097.8499999999999</v>
      </c>
      <c r="C321" s="12">
        <v>1140</v>
      </c>
      <c r="D321" s="9">
        <f t="shared" si="88"/>
        <v>-1.6361845122608382E-2</v>
      </c>
      <c r="E321" s="9">
        <f t="shared" si="103"/>
        <v>-3.0147248626365485E-2</v>
      </c>
      <c r="F321" s="9">
        <f t="shared" si="104"/>
        <v>1.5869616266649005E-2</v>
      </c>
      <c r="G321" s="9">
        <f t="shared" si="105"/>
        <v>5.5593879735947767E-3</v>
      </c>
      <c r="H321" s="9">
        <f t="shared" si="106"/>
        <v>-6.5853885226325751E-2</v>
      </c>
      <c r="I321" s="9">
        <f t="shared" si="107"/>
        <v>0.86866646755208532</v>
      </c>
      <c r="J321" s="3">
        <f t="shared" si="108"/>
        <v>9.2388306674020537E-3</v>
      </c>
      <c r="K321" s="3">
        <f t="shared" si="108"/>
        <v>6.7114093959730736E-3</v>
      </c>
      <c r="L321" s="15" t="str">
        <f t="shared" si="109"/>
        <v/>
      </c>
      <c r="M321" s="12">
        <v>1.7706797098236196</v>
      </c>
      <c r="N321" s="15" t="str">
        <f t="shared" si="89"/>
        <v/>
      </c>
      <c r="O321" s="15" t="str">
        <f t="shared" si="90"/>
        <v>Enter Trade</v>
      </c>
      <c r="P321" s="15" t="str">
        <f t="shared" si="91"/>
        <v/>
      </c>
      <c r="Q321" s="15">
        <f t="shared" si="92"/>
        <v>1053.8</v>
      </c>
      <c r="R321" s="15" t="str">
        <f t="shared" si="93"/>
        <v/>
      </c>
      <c r="S321" s="15">
        <f t="shared" si="94"/>
        <v>1125.75</v>
      </c>
      <c r="T321" s="18" t="str">
        <f t="shared" si="95"/>
        <v/>
      </c>
      <c r="U321" s="18">
        <f t="shared" si="96"/>
        <v>6.014319809069169E-3</v>
      </c>
      <c r="V321" s="18" t="str">
        <f t="shared" si="97"/>
        <v/>
      </c>
      <c r="W321" s="18">
        <f t="shared" si="98"/>
        <v>-1.53933616128044E-2</v>
      </c>
      <c r="X321" s="18" t="str">
        <f t="shared" si="99"/>
        <v/>
      </c>
      <c r="Y321" s="18" t="str">
        <f t="shared" si="100"/>
        <v/>
      </c>
      <c r="Z321" s="18" t="str">
        <f t="shared" si="101"/>
        <v/>
      </c>
      <c r="AA321" s="18" t="str">
        <f t="shared" si="102"/>
        <v/>
      </c>
    </row>
    <row r="322" spans="1:27">
      <c r="A322" s="11">
        <v>42481</v>
      </c>
      <c r="B322" s="12">
        <v>1091.1500000000001</v>
      </c>
      <c r="C322" s="12">
        <v>1150.0999999999999</v>
      </c>
      <c r="D322" s="9">
        <f t="shared" si="88"/>
        <v>-2.2851146449970869E-2</v>
      </c>
      <c r="E322" s="9">
        <f t="shared" si="103"/>
        <v>-2.9638977981920101E-2</v>
      </c>
      <c r="F322" s="9">
        <f t="shared" si="104"/>
        <v>1.5850318447506489E-2</v>
      </c>
      <c r="G322" s="9">
        <f t="shared" si="105"/>
        <v>6.0242385249694962E-3</v>
      </c>
      <c r="H322" s="9">
        <f t="shared" si="106"/>
        <v>-6.5302194488809695E-2</v>
      </c>
      <c r="I322" s="9">
        <f t="shared" si="107"/>
        <v>0.42824575130331644</v>
      </c>
      <c r="J322" s="3">
        <f t="shared" si="108"/>
        <v>-6.1028373639384417E-3</v>
      </c>
      <c r="K322" s="3">
        <f t="shared" si="108"/>
        <v>8.8596491228069372E-3</v>
      </c>
      <c r="L322" s="15" t="str">
        <f t="shared" si="109"/>
        <v>Exit Trade</v>
      </c>
      <c r="M322" s="12">
        <v>0.42824575130331644</v>
      </c>
      <c r="N322" s="15" t="str">
        <f t="shared" si="89"/>
        <v>Exit Trade</v>
      </c>
      <c r="O322" s="15" t="str">
        <f t="shared" si="90"/>
        <v>Exit Trade</v>
      </c>
      <c r="P322" s="15">
        <f t="shared" si="91"/>
        <v>1091.1500000000001</v>
      </c>
      <c r="Q322" s="15">
        <f t="shared" si="92"/>
        <v>1091.1500000000001</v>
      </c>
      <c r="R322" s="15">
        <f t="shared" si="93"/>
        <v>1150.0999999999999</v>
      </c>
      <c r="S322" s="15">
        <f t="shared" si="94"/>
        <v>1150.0999999999999</v>
      </c>
      <c r="T322" s="18">
        <f t="shared" si="95"/>
        <v>-6.1028373639384417E-3</v>
      </c>
      <c r="U322" s="18">
        <f t="shared" si="96"/>
        <v>-6.1028373639384417E-3</v>
      </c>
      <c r="V322" s="18">
        <f t="shared" si="97"/>
        <v>8.8596491228069372E-3</v>
      </c>
      <c r="W322" s="18">
        <f t="shared" si="98"/>
        <v>8.8596491228069372E-3</v>
      </c>
      <c r="X322" s="18">
        <f t="shared" si="99"/>
        <v>-3.5443158094515148E-2</v>
      </c>
      <c r="Y322" s="18">
        <f t="shared" si="100"/>
        <v>2.1630024428158867E-2</v>
      </c>
      <c r="Z322" s="18">
        <f t="shared" si="101"/>
        <v>-1.3813133666356281E-2</v>
      </c>
      <c r="AA322" s="18">
        <f t="shared" si="102"/>
        <v>-6.9065668331781405E-3</v>
      </c>
    </row>
    <row r="323" spans="1:27">
      <c r="A323" s="11">
        <v>42482</v>
      </c>
      <c r="B323" s="12">
        <v>1092.1500000000001</v>
      </c>
      <c r="C323" s="12">
        <v>1131.9000000000001</v>
      </c>
      <c r="D323" s="9">
        <f t="shared" ref="D323:D386" si="110">LOG(B323/C323)</f>
        <v>-1.5525769813379529E-2</v>
      </c>
      <c r="E323" s="9">
        <f t="shared" si="103"/>
        <v>-2.8690014313023211E-2</v>
      </c>
      <c r="F323" s="9">
        <f t="shared" si="104"/>
        <v>1.5813379056335116E-2</v>
      </c>
      <c r="G323" s="9">
        <f t="shared" si="105"/>
        <v>6.8900885637308007E-3</v>
      </c>
      <c r="H323" s="9">
        <f t="shared" si="106"/>
        <v>-6.4270117189777223E-2</v>
      </c>
      <c r="I323" s="9">
        <f t="shared" si="107"/>
        <v>0.83247511191289991</v>
      </c>
      <c r="J323" s="3">
        <f t="shared" si="108"/>
        <v>9.1646428080465554E-4</v>
      </c>
      <c r="K323" s="3">
        <f t="shared" si="108"/>
        <v>-1.5824710894704653E-2</v>
      </c>
      <c r="L323" s="15" t="str">
        <f t="shared" si="109"/>
        <v/>
      </c>
      <c r="M323" s="12">
        <v>0.42824575130331644</v>
      </c>
      <c r="N323" s="15" t="str">
        <f t="shared" si="89"/>
        <v/>
      </c>
      <c r="O323" s="15" t="str">
        <f t="shared" si="90"/>
        <v>Exit Trade</v>
      </c>
      <c r="P323" s="15" t="str">
        <f t="shared" si="91"/>
        <v/>
      </c>
      <c r="Q323" s="15">
        <f t="shared" si="92"/>
        <v>1091.1500000000001</v>
      </c>
      <c r="R323" s="15" t="str">
        <f t="shared" si="93"/>
        <v/>
      </c>
      <c r="S323" s="15">
        <f t="shared" si="94"/>
        <v>1150.0999999999999</v>
      </c>
      <c r="T323" s="18" t="str">
        <f t="shared" si="95"/>
        <v/>
      </c>
      <c r="U323" s="18">
        <f t="shared" si="96"/>
        <v>-6.1028373639384417E-3</v>
      </c>
      <c r="V323" s="18" t="str">
        <f t="shared" si="97"/>
        <v/>
      </c>
      <c r="W323" s="18">
        <f t="shared" si="98"/>
        <v>8.8596491228069372E-3</v>
      </c>
      <c r="X323" s="18" t="str">
        <f t="shared" si="99"/>
        <v/>
      </c>
      <c r="Y323" s="18" t="str">
        <f t="shared" si="100"/>
        <v/>
      </c>
      <c r="Z323" s="18" t="str">
        <f t="shared" si="101"/>
        <v/>
      </c>
      <c r="AA323" s="18" t="str">
        <f t="shared" si="102"/>
        <v/>
      </c>
    </row>
    <row r="324" spans="1:27">
      <c r="A324" s="11">
        <v>42485</v>
      </c>
      <c r="B324" s="12">
        <v>1093.25</v>
      </c>
      <c r="C324" s="12">
        <v>1112</v>
      </c>
      <c r="D324" s="9">
        <f t="shared" si="110"/>
        <v>-7.385301229144047E-3</v>
      </c>
      <c r="E324" s="9">
        <f t="shared" si="103"/>
        <v>-2.7474202524674973E-2</v>
      </c>
      <c r="F324" s="9">
        <f t="shared" si="104"/>
        <v>1.6007813408724599E-2</v>
      </c>
      <c r="G324" s="9">
        <f t="shared" si="105"/>
        <v>8.5433776449553717E-3</v>
      </c>
      <c r="H324" s="9">
        <f t="shared" si="106"/>
        <v>-6.3491782694305318E-2</v>
      </c>
      <c r="I324" s="9">
        <f t="shared" si="107"/>
        <v>1.2549434943177216</v>
      </c>
      <c r="J324" s="3">
        <f t="shared" si="108"/>
        <v>1.0071876573729882E-3</v>
      </c>
      <c r="K324" s="3">
        <f t="shared" si="108"/>
        <v>-1.7581058397385007E-2</v>
      </c>
      <c r="L324" s="15" t="str">
        <f t="shared" si="109"/>
        <v>Enter Trade</v>
      </c>
      <c r="M324" s="12">
        <v>1.2549434943177216</v>
      </c>
      <c r="N324" s="15" t="str">
        <f t="shared" si="89"/>
        <v>Enter Trade</v>
      </c>
      <c r="O324" s="15" t="str">
        <f t="shared" si="90"/>
        <v>Enter Trade</v>
      </c>
      <c r="P324" s="15">
        <f t="shared" si="91"/>
        <v>1093.25</v>
      </c>
      <c r="Q324" s="15">
        <f t="shared" si="92"/>
        <v>1093.25</v>
      </c>
      <c r="R324" s="15">
        <f t="shared" si="93"/>
        <v>1112</v>
      </c>
      <c r="S324" s="15">
        <f t="shared" si="94"/>
        <v>1112</v>
      </c>
      <c r="T324" s="18">
        <f t="shared" si="95"/>
        <v>1.0071876573729882E-3</v>
      </c>
      <c r="U324" s="18">
        <f t="shared" si="96"/>
        <v>1.0071876573729882E-3</v>
      </c>
      <c r="V324" s="18">
        <f t="shared" si="97"/>
        <v>-1.7581058397385007E-2</v>
      </c>
      <c r="W324" s="18">
        <f t="shared" si="98"/>
        <v>-1.7581058397385007E-2</v>
      </c>
      <c r="X324" s="18" t="str">
        <f t="shared" si="99"/>
        <v/>
      </c>
      <c r="Y324" s="18" t="str">
        <f t="shared" si="100"/>
        <v/>
      </c>
      <c r="Z324" s="18" t="str">
        <f t="shared" si="101"/>
        <v/>
      </c>
      <c r="AA324" s="18" t="str">
        <f t="shared" si="102"/>
        <v/>
      </c>
    </row>
    <row r="325" spans="1:27">
      <c r="A325" s="11">
        <v>42486</v>
      </c>
      <c r="B325" s="12">
        <v>1113.8499999999999</v>
      </c>
      <c r="C325" s="12">
        <v>1127.3</v>
      </c>
      <c r="D325" s="9">
        <f t="shared" si="110"/>
        <v>-5.2127978141278224E-3</v>
      </c>
      <c r="E325" s="9">
        <f t="shared" si="103"/>
        <v>-2.5872864996850698E-2</v>
      </c>
      <c r="F325" s="9">
        <f t="shared" si="104"/>
        <v>1.5740735462679536E-2</v>
      </c>
      <c r="G325" s="9">
        <f t="shared" si="105"/>
        <v>9.5437897941782583E-3</v>
      </c>
      <c r="H325" s="9">
        <f t="shared" si="106"/>
        <v>-6.1289519787879651E-2</v>
      </c>
      <c r="I325" s="9">
        <f t="shared" si="107"/>
        <v>1.3125223552423468</v>
      </c>
      <c r="J325" s="3">
        <f t="shared" si="108"/>
        <v>1.8842899611250775E-2</v>
      </c>
      <c r="K325" s="3">
        <f t="shared" si="108"/>
        <v>1.3758992805755354E-2</v>
      </c>
      <c r="L325" s="15" t="str">
        <f t="shared" si="109"/>
        <v>Enter Trade</v>
      </c>
      <c r="M325" s="12">
        <v>1.2549434943177216</v>
      </c>
      <c r="N325" s="15" t="str">
        <f t="shared" si="89"/>
        <v/>
      </c>
      <c r="O325" s="15" t="str">
        <f t="shared" si="90"/>
        <v>Enter Trade</v>
      </c>
      <c r="P325" s="15" t="str">
        <f t="shared" si="91"/>
        <v/>
      </c>
      <c r="Q325" s="15">
        <f t="shared" si="92"/>
        <v>1093.25</v>
      </c>
      <c r="R325" s="15" t="str">
        <f t="shared" si="93"/>
        <v/>
      </c>
      <c r="S325" s="15">
        <f t="shared" si="94"/>
        <v>1112</v>
      </c>
      <c r="T325" s="18" t="str">
        <f t="shared" si="95"/>
        <v/>
      </c>
      <c r="U325" s="18">
        <f t="shared" si="96"/>
        <v>1.0071876573729882E-3</v>
      </c>
      <c r="V325" s="18" t="str">
        <f t="shared" si="97"/>
        <v/>
      </c>
      <c r="W325" s="18">
        <f t="shared" si="98"/>
        <v>-1.7581058397385007E-2</v>
      </c>
      <c r="X325" s="18" t="str">
        <f t="shared" si="99"/>
        <v/>
      </c>
      <c r="Y325" s="18" t="str">
        <f t="shared" si="100"/>
        <v/>
      </c>
      <c r="Z325" s="18" t="str">
        <f t="shared" si="101"/>
        <v/>
      </c>
      <c r="AA325" s="18" t="str">
        <f t="shared" si="102"/>
        <v/>
      </c>
    </row>
    <row r="326" spans="1:27">
      <c r="A326" s="11">
        <v>42487</v>
      </c>
      <c r="B326" s="12">
        <v>1124.2</v>
      </c>
      <c r="C326" s="12">
        <v>1121.5</v>
      </c>
      <c r="D326" s="9">
        <f t="shared" si="110"/>
        <v>1.0443030379324297E-3</v>
      </c>
      <c r="E326" s="9">
        <f t="shared" si="103"/>
        <v>-2.4440715922957167E-2</v>
      </c>
      <c r="F326" s="9">
        <f t="shared" si="104"/>
        <v>1.6178783753659286E-2</v>
      </c>
      <c r="G326" s="9">
        <f t="shared" si="105"/>
        <v>1.1961547522776225E-2</v>
      </c>
      <c r="H326" s="9">
        <f t="shared" si="106"/>
        <v>-6.0842979368690556E-2</v>
      </c>
      <c r="I326" s="9">
        <f t="shared" si="107"/>
        <v>1.5752122872107392</v>
      </c>
      <c r="J326" s="3">
        <f t="shared" si="108"/>
        <v>9.2920949858599795E-3</v>
      </c>
      <c r="K326" s="3">
        <f t="shared" si="108"/>
        <v>-5.1450368136254365E-3</v>
      </c>
      <c r="L326" s="15" t="str">
        <f t="shared" si="109"/>
        <v>Enter Trade</v>
      </c>
      <c r="M326" s="12">
        <v>1.2549434943177216</v>
      </c>
      <c r="N326" s="15" t="str">
        <f t="shared" si="89"/>
        <v/>
      </c>
      <c r="O326" s="15" t="str">
        <f t="shared" si="90"/>
        <v>Enter Trade</v>
      </c>
      <c r="P326" s="15" t="str">
        <f t="shared" si="91"/>
        <v/>
      </c>
      <c r="Q326" s="15">
        <f t="shared" si="92"/>
        <v>1093.25</v>
      </c>
      <c r="R326" s="15" t="str">
        <f t="shared" si="93"/>
        <v/>
      </c>
      <c r="S326" s="15">
        <f t="shared" si="94"/>
        <v>1112</v>
      </c>
      <c r="T326" s="18" t="str">
        <f t="shared" si="95"/>
        <v/>
      </c>
      <c r="U326" s="18">
        <f t="shared" si="96"/>
        <v>1.0071876573729882E-3</v>
      </c>
      <c r="V326" s="18" t="str">
        <f t="shared" si="97"/>
        <v/>
      </c>
      <c r="W326" s="18">
        <f t="shared" si="98"/>
        <v>-1.7581058397385007E-2</v>
      </c>
      <c r="X326" s="18" t="str">
        <f t="shared" si="99"/>
        <v/>
      </c>
      <c r="Y326" s="18" t="str">
        <f t="shared" si="100"/>
        <v/>
      </c>
      <c r="Z326" s="18" t="str">
        <f t="shared" si="101"/>
        <v/>
      </c>
      <c r="AA326" s="18" t="str">
        <f t="shared" si="102"/>
        <v/>
      </c>
    </row>
    <row r="327" spans="1:27">
      <c r="A327" s="11">
        <v>42488</v>
      </c>
      <c r="B327" s="12">
        <v>1113.95</v>
      </c>
      <c r="C327" s="12">
        <v>1085.55</v>
      </c>
      <c r="D327" s="9">
        <f t="shared" si="110"/>
        <v>1.1215866147515692E-2</v>
      </c>
      <c r="E327" s="9">
        <f t="shared" si="103"/>
        <v>-2.2308395924868593E-2</v>
      </c>
      <c r="F327" s="9">
        <f t="shared" si="104"/>
        <v>1.6530222556622537E-2</v>
      </c>
      <c r="G327" s="9">
        <f t="shared" si="105"/>
        <v>1.4884604827532115E-2</v>
      </c>
      <c r="H327" s="9">
        <f t="shared" si="106"/>
        <v>-5.9501396677269301E-2</v>
      </c>
      <c r="I327" s="9">
        <f t="shared" si="107"/>
        <v>2.0280587244092119</v>
      </c>
      <c r="J327" s="3">
        <f t="shared" si="108"/>
        <v>-9.1175947340330892E-3</v>
      </c>
      <c r="K327" s="3">
        <f t="shared" si="108"/>
        <v>-3.2055283102987109E-2</v>
      </c>
      <c r="L327" s="15" t="str">
        <f t="shared" si="109"/>
        <v>Enter Trade</v>
      </c>
      <c r="M327" s="12">
        <v>1.2549434943177216</v>
      </c>
      <c r="N327" s="15" t="str">
        <f t="shared" si="89"/>
        <v/>
      </c>
      <c r="O327" s="15" t="str">
        <f t="shared" si="90"/>
        <v>Enter Trade</v>
      </c>
      <c r="P327" s="15" t="str">
        <f t="shared" si="91"/>
        <v/>
      </c>
      <c r="Q327" s="15">
        <f t="shared" si="92"/>
        <v>1093.25</v>
      </c>
      <c r="R327" s="15" t="str">
        <f t="shared" si="93"/>
        <v/>
      </c>
      <c r="S327" s="15">
        <f t="shared" si="94"/>
        <v>1112</v>
      </c>
      <c r="T327" s="18" t="str">
        <f t="shared" si="95"/>
        <v/>
      </c>
      <c r="U327" s="18">
        <f t="shared" si="96"/>
        <v>1.0071876573729882E-3</v>
      </c>
      <c r="V327" s="18" t="str">
        <f t="shared" si="97"/>
        <v/>
      </c>
      <c r="W327" s="18">
        <f t="shared" si="98"/>
        <v>-1.7581058397385007E-2</v>
      </c>
      <c r="X327" s="18" t="str">
        <f t="shared" si="99"/>
        <v/>
      </c>
      <c r="Y327" s="18" t="str">
        <f t="shared" si="100"/>
        <v/>
      </c>
      <c r="Z327" s="18" t="str">
        <f t="shared" si="101"/>
        <v/>
      </c>
      <c r="AA327" s="18" t="str">
        <f t="shared" si="102"/>
        <v/>
      </c>
    </row>
    <row r="328" spans="1:27">
      <c r="A328" s="11">
        <v>42489</v>
      </c>
      <c r="B328" s="12">
        <v>1132.3499999999999</v>
      </c>
      <c r="C328" s="12">
        <v>1088.45</v>
      </c>
      <c r="D328" s="9">
        <f t="shared" si="110"/>
        <v>1.7172200726525054E-2</v>
      </c>
      <c r="E328" s="9">
        <f t="shared" si="103"/>
        <v>-1.9990775735406766E-2</v>
      </c>
      <c r="F328" s="9">
        <f t="shared" si="104"/>
        <v>1.7038387935958049E-2</v>
      </c>
      <c r="G328" s="9">
        <f t="shared" si="105"/>
        <v>1.8345597120498845E-2</v>
      </c>
      <c r="H328" s="9">
        <f t="shared" si="106"/>
        <v>-5.8327148591312376E-2</v>
      </c>
      <c r="I328" s="9">
        <f t="shared" si="107"/>
        <v>2.1811321940559036</v>
      </c>
      <c r="J328" s="3">
        <f t="shared" si="108"/>
        <v>1.6517797028591824E-2</v>
      </c>
      <c r="K328" s="3">
        <f t="shared" si="108"/>
        <v>2.6714568651836313E-3</v>
      </c>
      <c r="L328" s="15" t="str">
        <f t="shared" si="109"/>
        <v>Enter Trade</v>
      </c>
      <c r="M328" s="12">
        <v>1.2549434943177216</v>
      </c>
      <c r="N328" s="15" t="str">
        <f t="shared" si="89"/>
        <v/>
      </c>
      <c r="O328" s="15" t="str">
        <f t="shared" si="90"/>
        <v>Enter Trade</v>
      </c>
      <c r="P328" s="15" t="str">
        <f t="shared" si="91"/>
        <v/>
      </c>
      <c r="Q328" s="15">
        <f t="shared" si="92"/>
        <v>1093.25</v>
      </c>
      <c r="R328" s="15" t="str">
        <f t="shared" si="93"/>
        <v/>
      </c>
      <c r="S328" s="15">
        <f t="shared" si="94"/>
        <v>1112</v>
      </c>
      <c r="T328" s="18" t="str">
        <f t="shared" si="95"/>
        <v/>
      </c>
      <c r="U328" s="18">
        <f t="shared" si="96"/>
        <v>1.0071876573729882E-3</v>
      </c>
      <c r="V328" s="18" t="str">
        <f t="shared" si="97"/>
        <v/>
      </c>
      <c r="W328" s="18">
        <f t="shared" si="98"/>
        <v>-1.7581058397385007E-2</v>
      </c>
      <c r="X328" s="18" t="str">
        <f t="shared" si="99"/>
        <v/>
      </c>
      <c r="Y328" s="18" t="str">
        <f t="shared" si="100"/>
        <v/>
      </c>
      <c r="Z328" s="18" t="str">
        <f t="shared" si="101"/>
        <v/>
      </c>
      <c r="AA328" s="18" t="str">
        <f t="shared" si="102"/>
        <v/>
      </c>
    </row>
    <row r="329" spans="1:27">
      <c r="A329" s="11">
        <v>42492</v>
      </c>
      <c r="B329" s="12">
        <v>1117.6500000000001</v>
      </c>
      <c r="C329" s="12">
        <v>1091.9000000000001</v>
      </c>
      <c r="D329" s="9">
        <f t="shared" si="110"/>
        <v>1.0122956462606601E-2</v>
      </c>
      <c r="E329" s="9">
        <f t="shared" si="103"/>
        <v>-1.7914409074006335E-2</v>
      </c>
      <c r="F329" s="9">
        <f t="shared" si="104"/>
        <v>1.6775407491543482E-2</v>
      </c>
      <c r="G329" s="9">
        <f t="shared" si="105"/>
        <v>1.9830257781966502E-2</v>
      </c>
      <c r="H329" s="9">
        <f t="shared" si="106"/>
        <v>-5.5659075929979172E-2</v>
      </c>
      <c r="I329" s="9">
        <f t="shared" si="107"/>
        <v>1.6713373759025902</v>
      </c>
      <c r="J329" s="3">
        <f t="shared" si="108"/>
        <v>-1.2981851900913869E-2</v>
      </c>
      <c r="K329" s="3">
        <f t="shared" si="108"/>
        <v>3.1696449078965918E-3</v>
      </c>
      <c r="L329" s="15" t="str">
        <f t="shared" si="109"/>
        <v>Enter Trade</v>
      </c>
      <c r="M329" s="12">
        <v>1.2549434943177216</v>
      </c>
      <c r="N329" s="15" t="str">
        <f t="shared" si="89"/>
        <v/>
      </c>
      <c r="O329" s="15" t="str">
        <f t="shared" si="90"/>
        <v>Enter Trade</v>
      </c>
      <c r="P329" s="15" t="str">
        <f t="shared" si="91"/>
        <v/>
      </c>
      <c r="Q329" s="15">
        <f t="shared" si="92"/>
        <v>1093.25</v>
      </c>
      <c r="R329" s="15" t="str">
        <f t="shared" si="93"/>
        <v/>
      </c>
      <c r="S329" s="15">
        <f t="shared" si="94"/>
        <v>1112</v>
      </c>
      <c r="T329" s="18" t="str">
        <f t="shared" si="95"/>
        <v/>
      </c>
      <c r="U329" s="18">
        <f t="shared" si="96"/>
        <v>1.0071876573729882E-3</v>
      </c>
      <c r="V329" s="18" t="str">
        <f t="shared" si="97"/>
        <v/>
      </c>
      <c r="W329" s="18">
        <f t="shared" si="98"/>
        <v>-1.7581058397385007E-2</v>
      </c>
      <c r="X329" s="18" t="str">
        <f t="shared" si="99"/>
        <v/>
      </c>
      <c r="Y329" s="18" t="str">
        <f t="shared" si="100"/>
        <v/>
      </c>
      <c r="Z329" s="18" t="str">
        <f t="shared" si="101"/>
        <v/>
      </c>
      <c r="AA329" s="18" t="str">
        <f t="shared" si="102"/>
        <v/>
      </c>
    </row>
    <row r="330" spans="1:27">
      <c r="A330" s="11">
        <v>42493</v>
      </c>
      <c r="B330" s="12">
        <v>1118</v>
      </c>
      <c r="C330" s="12">
        <v>1099.5999999999999</v>
      </c>
      <c r="D330" s="9">
        <f t="shared" si="110"/>
        <v>7.2070723789736633E-3</v>
      </c>
      <c r="E330" s="9">
        <f t="shared" si="103"/>
        <v>-1.6527263600839989E-2</v>
      </c>
      <c r="F330" s="9">
        <f t="shared" si="104"/>
        <v>1.7082319021131474E-2</v>
      </c>
      <c r="G330" s="9">
        <f t="shared" si="105"/>
        <v>2.1907954196705826E-2</v>
      </c>
      <c r="H330" s="9">
        <f t="shared" si="106"/>
        <v>-5.4962481398385804E-2</v>
      </c>
      <c r="I330" s="9">
        <f t="shared" si="107"/>
        <v>1.3894094795006102</v>
      </c>
      <c r="J330" s="3">
        <f t="shared" si="108"/>
        <v>3.131570706392064E-4</v>
      </c>
      <c r="K330" s="3">
        <f t="shared" si="108"/>
        <v>7.0519278322189009E-3</v>
      </c>
      <c r="L330" s="15" t="str">
        <f t="shared" si="109"/>
        <v>Enter Trade</v>
      </c>
      <c r="M330" s="12">
        <v>1.2549434943177216</v>
      </c>
      <c r="N330" s="15" t="str">
        <f t="shared" si="89"/>
        <v/>
      </c>
      <c r="O330" s="15" t="str">
        <f t="shared" si="90"/>
        <v>Enter Trade</v>
      </c>
      <c r="P330" s="15" t="str">
        <f t="shared" si="91"/>
        <v/>
      </c>
      <c r="Q330" s="15">
        <f t="shared" si="92"/>
        <v>1093.25</v>
      </c>
      <c r="R330" s="15" t="str">
        <f t="shared" si="93"/>
        <v/>
      </c>
      <c r="S330" s="15">
        <f t="shared" si="94"/>
        <v>1112</v>
      </c>
      <c r="T330" s="18" t="str">
        <f t="shared" si="95"/>
        <v/>
      </c>
      <c r="U330" s="18">
        <f t="shared" si="96"/>
        <v>1.0071876573729882E-3</v>
      </c>
      <c r="V330" s="18" t="str">
        <f t="shared" si="97"/>
        <v/>
      </c>
      <c r="W330" s="18">
        <f t="shared" si="98"/>
        <v>-1.7581058397385007E-2</v>
      </c>
      <c r="X330" s="18" t="str">
        <f t="shared" si="99"/>
        <v/>
      </c>
      <c r="Y330" s="18" t="str">
        <f t="shared" si="100"/>
        <v/>
      </c>
      <c r="Z330" s="18" t="str">
        <f t="shared" si="101"/>
        <v/>
      </c>
      <c r="AA330" s="18" t="str">
        <f t="shared" si="102"/>
        <v/>
      </c>
    </row>
    <row r="331" spans="1:27">
      <c r="A331" s="11">
        <v>42494</v>
      </c>
      <c r="B331" s="12">
        <v>1127.3499999999999</v>
      </c>
      <c r="C331" s="12">
        <v>1129.9000000000001</v>
      </c>
      <c r="D331" s="9">
        <f t="shared" si="110"/>
        <v>-9.8123947277955754E-4</v>
      </c>
      <c r="E331" s="9">
        <f t="shared" si="103"/>
        <v>-1.5276898860749214E-2</v>
      </c>
      <c r="F331" s="9">
        <f t="shared" si="104"/>
        <v>1.6789448607443205E-2</v>
      </c>
      <c r="G331" s="9">
        <f t="shared" si="105"/>
        <v>2.2499360505997996E-2</v>
      </c>
      <c r="H331" s="9">
        <f t="shared" si="106"/>
        <v>-5.3053158227496421E-2</v>
      </c>
      <c r="I331" s="9">
        <f t="shared" si="107"/>
        <v>0.85146687793141784</v>
      </c>
      <c r="J331" s="3">
        <f t="shared" si="108"/>
        <v>8.3631484794274673E-3</v>
      </c>
      <c r="K331" s="3">
        <f t="shared" si="108"/>
        <v>2.7555474718079471E-2</v>
      </c>
      <c r="L331" s="15" t="str">
        <f t="shared" si="109"/>
        <v/>
      </c>
      <c r="M331" s="12">
        <v>1.2549434943177216</v>
      </c>
      <c r="N331" s="15" t="str">
        <f t="shared" si="89"/>
        <v/>
      </c>
      <c r="O331" s="15" t="str">
        <f t="shared" si="90"/>
        <v>Enter Trade</v>
      </c>
      <c r="P331" s="15" t="str">
        <f t="shared" si="91"/>
        <v/>
      </c>
      <c r="Q331" s="15">
        <f t="shared" si="92"/>
        <v>1093.25</v>
      </c>
      <c r="R331" s="15" t="str">
        <f t="shared" si="93"/>
        <v/>
      </c>
      <c r="S331" s="15">
        <f t="shared" si="94"/>
        <v>1112</v>
      </c>
      <c r="T331" s="18" t="str">
        <f t="shared" si="95"/>
        <v/>
      </c>
      <c r="U331" s="18">
        <f t="shared" si="96"/>
        <v>1.0071876573729882E-3</v>
      </c>
      <c r="V331" s="18" t="str">
        <f t="shared" si="97"/>
        <v/>
      </c>
      <c r="W331" s="18">
        <f t="shared" si="98"/>
        <v>-1.7581058397385007E-2</v>
      </c>
      <c r="X331" s="18" t="str">
        <f t="shared" si="99"/>
        <v/>
      </c>
      <c r="Y331" s="18" t="str">
        <f t="shared" si="100"/>
        <v/>
      </c>
      <c r="Z331" s="18" t="str">
        <f t="shared" si="101"/>
        <v/>
      </c>
      <c r="AA331" s="18" t="str">
        <f t="shared" si="102"/>
        <v/>
      </c>
    </row>
    <row r="332" spans="1:27">
      <c r="A332" s="11">
        <v>42495</v>
      </c>
      <c r="B332" s="12">
        <v>1132.3</v>
      </c>
      <c r="C332" s="12">
        <v>1162.6500000000001</v>
      </c>
      <c r="D332" s="9">
        <f t="shared" si="110"/>
        <v>-1.1487488630112848E-2</v>
      </c>
      <c r="E332" s="9">
        <f t="shared" si="103"/>
        <v>-1.4438449567384014E-2</v>
      </c>
      <c r="F332" s="9">
        <f t="shared" si="104"/>
        <v>1.6306893231676608E-2</v>
      </c>
      <c r="G332" s="9">
        <f t="shared" si="105"/>
        <v>2.2252060203888355E-2</v>
      </c>
      <c r="H332" s="9">
        <f t="shared" si="106"/>
        <v>-5.1128959338656382E-2</v>
      </c>
      <c r="I332" s="9">
        <f t="shared" si="107"/>
        <v>0.18096401904066187</v>
      </c>
      <c r="J332" s="3">
        <f t="shared" si="108"/>
        <v>4.3908280480773904E-3</v>
      </c>
      <c r="K332" s="3">
        <f t="shared" si="108"/>
        <v>2.8984865917337815E-2</v>
      </c>
      <c r="L332" s="15" t="str">
        <f t="shared" si="109"/>
        <v>Exit Trade</v>
      </c>
      <c r="M332" s="12">
        <v>0.18096401904066187</v>
      </c>
      <c r="N332" s="15" t="str">
        <f t="shared" si="89"/>
        <v>Exit Trade</v>
      </c>
      <c r="O332" s="15" t="str">
        <f t="shared" si="90"/>
        <v>Exit Trade</v>
      </c>
      <c r="P332" s="15">
        <f t="shared" si="91"/>
        <v>1132.3</v>
      </c>
      <c r="Q332" s="15">
        <f t="shared" si="92"/>
        <v>1132.3</v>
      </c>
      <c r="R332" s="15">
        <f t="shared" si="93"/>
        <v>1162.6500000000001</v>
      </c>
      <c r="S332" s="15">
        <f t="shared" si="94"/>
        <v>1162.6500000000001</v>
      </c>
      <c r="T332" s="18">
        <f t="shared" si="95"/>
        <v>4.3908280480773904E-3</v>
      </c>
      <c r="U332" s="18">
        <f t="shared" si="96"/>
        <v>4.3908280480773904E-3</v>
      </c>
      <c r="V332" s="18">
        <f t="shared" si="97"/>
        <v>2.8984865917337815E-2</v>
      </c>
      <c r="W332" s="18">
        <f t="shared" si="98"/>
        <v>2.8984865917337815E-2</v>
      </c>
      <c r="X332" s="18">
        <f t="shared" si="99"/>
        <v>-3.5719185913560381E-2</v>
      </c>
      <c r="Y332" s="18">
        <f t="shared" si="100"/>
        <v>4.5548561151079303E-2</v>
      </c>
      <c r="Z332" s="18">
        <f t="shared" si="101"/>
        <v>9.8293752375189225E-3</v>
      </c>
      <c r="AA332" s="18">
        <f t="shared" si="102"/>
        <v>4.9146876187594613E-3</v>
      </c>
    </row>
    <row r="333" spans="1:27">
      <c r="A333" s="11">
        <v>42496</v>
      </c>
      <c r="B333" s="12">
        <v>1119.6500000000001</v>
      </c>
      <c r="C333" s="12">
        <v>1167.8</v>
      </c>
      <c r="D333" s="9">
        <f t="shared" si="110"/>
        <v>-1.828618648088574E-2</v>
      </c>
      <c r="E333" s="9">
        <f t="shared" si="103"/>
        <v>-1.3693080444422263E-2</v>
      </c>
      <c r="F333" s="9">
        <f t="shared" si="104"/>
        <v>1.556162866165188E-2</v>
      </c>
      <c r="G333" s="9">
        <f t="shared" si="105"/>
        <v>2.1320584044294471E-2</v>
      </c>
      <c r="H333" s="9">
        <f t="shared" si="106"/>
        <v>-4.8706744933138993E-2</v>
      </c>
      <c r="I333" s="9">
        <f t="shared" si="107"/>
        <v>-0.29515586937131782</v>
      </c>
      <c r="J333" s="3">
        <f t="shared" si="108"/>
        <v>-1.1171950896405426E-2</v>
      </c>
      <c r="K333" s="3">
        <f t="shared" si="108"/>
        <v>4.4295359738527182E-3</v>
      </c>
      <c r="L333" s="15" t="str">
        <f t="shared" si="109"/>
        <v>Exit Trade</v>
      </c>
      <c r="M333" s="12">
        <v>0.18096401904066187</v>
      </c>
      <c r="N333" s="15" t="str">
        <f t="shared" si="89"/>
        <v/>
      </c>
      <c r="O333" s="15" t="str">
        <f t="shared" si="90"/>
        <v>Exit Trade</v>
      </c>
      <c r="P333" s="15" t="str">
        <f t="shared" si="91"/>
        <v/>
      </c>
      <c r="Q333" s="15">
        <f t="shared" si="92"/>
        <v>1132.3</v>
      </c>
      <c r="R333" s="15" t="str">
        <f t="shared" si="93"/>
        <v/>
      </c>
      <c r="S333" s="15">
        <f t="shared" si="94"/>
        <v>1162.6500000000001</v>
      </c>
      <c r="T333" s="18" t="str">
        <f t="shared" si="95"/>
        <v/>
      </c>
      <c r="U333" s="18">
        <f t="shared" si="96"/>
        <v>4.3908280480773904E-3</v>
      </c>
      <c r="V333" s="18" t="str">
        <f t="shared" si="97"/>
        <v/>
      </c>
      <c r="W333" s="18">
        <f t="shared" si="98"/>
        <v>2.8984865917337815E-2</v>
      </c>
      <c r="X333" s="18" t="str">
        <f t="shared" si="99"/>
        <v/>
      </c>
      <c r="Y333" s="18" t="str">
        <f t="shared" si="100"/>
        <v/>
      </c>
      <c r="Z333" s="18" t="str">
        <f t="shared" si="101"/>
        <v/>
      </c>
      <c r="AA333" s="18" t="str">
        <f t="shared" si="102"/>
        <v/>
      </c>
    </row>
    <row r="334" spans="1:27">
      <c r="A334" s="11">
        <v>42499</v>
      </c>
      <c r="B334" s="12">
        <v>1141.4000000000001</v>
      </c>
      <c r="C334" s="12">
        <v>1203.5999999999999</v>
      </c>
      <c r="D334" s="9">
        <f t="shared" si="110"/>
        <v>-2.3044310855103521E-2</v>
      </c>
      <c r="E334" s="9">
        <f t="shared" si="103"/>
        <v>-1.3067755185178463E-2</v>
      </c>
      <c r="F334" s="9">
        <f t="shared" si="104"/>
        <v>1.474875940356575E-2</v>
      </c>
      <c r="G334" s="9">
        <f t="shared" si="105"/>
        <v>2.0116953472844472E-2</v>
      </c>
      <c r="H334" s="9">
        <f t="shared" si="106"/>
        <v>-4.6252463843201398E-2</v>
      </c>
      <c r="I334" s="9">
        <f t="shared" si="107"/>
        <v>-0.67643354921859156</v>
      </c>
      <c r="J334" s="3">
        <f t="shared" si="108"/>
        <v>1.9425713392578037E-2</v>
      </c>
      <c r="K334" s="3">
        <f t="shared" si="108"/>
        <v>3.0655934235314229E-2</v>
      </c>
      <c r="L334" s="15" t="str">
        <f t="shared" si="109"/>
        <v/>
      </c>
      <c r="M334" s="12">
        <v>0.18096401904066187</v>
      </c>
      <c r="N334" s="15" t="str">
        <f t="shared" si="89"/>
        <v/>
      </c>
      <c r="O334" s="15" t="str">
        <f t="shared" si="90"/>
        <v>Exit Trade</v>
      </c>
      <c r="P334" s="15" t="str">
        <f t="shared" si="91"/>
        <v/>
      </c>
      <c r="Q334" s="15">
        <f t="shared" si="92"/>
        <v>1132.3</v>
      </c>
      <c r="R334" s="15" t="str">
        <f t="shared" si="93"/>
        <v/>
      </c>
      <c r="S334" s="15">
        <f t="shared" si="94"/>
        <v>1162.6500000000001</v>
      </c>
      <c r="T334" s="18" t="str">
        <f t="shared" si="95"/>
        <v/>
      </c>
      <c r="U334" s="18">
        <f t="shared" si="96"/>
        <v>4.3908280480773904E-3</v>
      </c>
      <c r="V334" s="18" t="str">
        <f t="shared" si="97"/>
        <v/>
      </c>
      <c r="W334" s="18">
        <f t="shared" si="98"/>
        <v>2.8984865917337815E-2</v>
      </c>
      <c r="X334" s="18" t="str">
        <f t="shared" si="99"/>
        <v/>
      </c>
      <c r="Y334" s="18" t="str">
        <f t="shared" si="100"/>
        <v/>
      </c>
      <c r="Z334" s="18" t="str">
        <f t="shared" si="101"/>
        <v/>
      </c>
      <c r="AA334" s="18" t="str">
        <f t="shared" si="102"/>
        <v/>
      </c>
    </row>
    <row r="335" spans="1:27">
      <c r="A335" s="11">
        <v>42500</v>
      </c>
      <c r="B335" s="12">
        <v>1144.9000000000001</v>
      </c>
      <c r="C335" s="12">
        <v>1218.55</v>
      </c>
      <c r="D335" s="9">
        <f t="shared" si="110"/>
        <v>-2.7075798649778625E-2</v>
      </c>
      <c r="E335" s="9">
        <f t="shared" si="103"/>
        <v>-1.2480241004556161E-2</v>
      </c>
      <c r="F335" s="9">
        <f t="shared" si="104"/>
        <v>1.3763325774816598E-2</v>
      </c>
      <c r="G335" s="9">
        <f t="shared" si="105"/>
        <v>1.8487241988781183E-2</v>
      </c>
      <c r="H335" s="9">
        <f t="shared" si="106"/>
        <v>-4.3447723997893505E-2</v>
      </c>
      <c r="I335" s="9">
        <f t="shared" si="107"/>
        <v>-1.0604673524424337</v>
      </c>
      <c r="J335" s="3">
        <f t="shared" si="108"/>
        <v>3.0664096723322233E-3</v>
      </c>
      <c r="K335" s="3">
        <f t="shared" si="108"/>
        <v>1.2421070122964478E-2</v>
      </c>
      <c r="L335" s="15" t="str">
        <f t="shared" si="109"/>
        <v>Enter Trade</v>
      </c>
      <c r="M335" s="12">
        <v>-1.0604673524424337</v>
      </c>
      <c r="N335" s="15" t="str">
        <f t="shared" si="89"/>
        <v>Enter Trade</v>
      </c>
      <c r="O335" s="15" t="str">
        <f t="shared" si="90"/>
        <v>Enter Trade</v>
      </c>
      <c r="P335" s="15">
        <f t="shared" si="91"/>
        <v>1144.9000000000001</v>
      </c>
      <c r="Q335" s="15">
        <f t="shared" si="92"/>
        <v>1144.9000000000001</v>
      </c>
      <c r="R335" s="15">
        <f t="shared" si="93"/>
        <v>1218.55</v>
      </c>
      <c r="S335" s="15">
        <f t="shared" si="94"/>
        <v>1218.55</v>
      </c>
      <c r="T335" s="18">
        <f t="shared" si="95"/>
        <v>3.0664096723322233E-3</v>
      </c>
      <c r="U335" s="18">
        <f t="shared" si="96"/>
        <v>3.0664096723322233E-3</v>
      </c>
      <c r="V335" s="18">
        <f t="shared" si="97"/>
        <v>1.2421070122964478E-2</v>
      </c>
      <c r="W335" s="18">
        <f t="shared" si="98"/>
        <v>1.2421070122964478E-2</v>
      </c>
      <c r="X335" s="18" t="str">
        <f t="shared" si="99"/>
        <v/>
      </c>
      <c r="Y335" s="18" t="str">
        <f t="shared" si="100"/>
        <v/>
      </c>
      <c r="Z335" s="18" t="str">
        <f t="shared" si="101"/>
        <v/>
      </c>
      <c r="AA335" s="18" t="str">
        <f t="shared" si="102"/>
        <v/>
      </c>
    </row>
    <row r="336" spans="1:27">
      <c r="A336" s="11">
        <v>42501</v>
      </c>
      <c r="B336" s="12">
        <v>1138.8</v>
      </c>
      <c r="C336" s="12">
        <v>1203.8</v>
      </c>
      <c r="D336" s="9">
        <f t="shared" si="110"/>
        <v>-2.4106880513853596E-2</v>
      </c>
      <c r="E336" s="9">
        <f t="shared" si="103"/>
        <v>-1.1798270977414002E-2</v>
      </c>
      <c r="F336" s="9">
        <f t="shared" si="104"/>
        <v>1.2574161349642815E-2</v>
      </c>
      <c r="G336" s="9">
        <f t="shared" si="105"/>
        <v>1.649359205928233E-2</v>
      </c>
      <c r="H336" s="9">
        <f t="shared" si="106"/>
        <v>-4.0090134014110337E-2</v>
      </c>
      <c r="I336" s="9">
        <f t="shared" si="107"/>
        <v>-0.97888115113054719</v>
      </c>
      <c r="J336" s="3">
        <f t="shared" si="108"/>
        <v>-5.3279762424667098E-3</v>
      </c>
      <c r="K336" s="3">
        <f t="shared" si="108"/>
        <v>-1.2104550490336876E-2</v>
      </c>
      <c r="L336" s="15" t="str">
        <f t="shared" si="109"/>
        <v/>
      </c>
      <c r="M336" s="12">
        <v>-1.0604673524424337</v>
      </c>
      <c r="N336" s="15" t="str">
        <f t="shared" ref="N336:N399" si="111">IF(M336&lt;&gt;M335,L336,"")</f>
        <v/>
      </c>
      <c r="O336" s="15" t="str">
        <f t="shared" ref="O336:O399" si="112">IF(M336&lt;&gt;M335,N336,O335)</f>
        <v>Enter Trade</v>
      </c>
      <c r="P336" s="15" t="str">
        <f t="shared" ref="P336:P399" si="113">IF(OR(N336="Enter Trade",N336="Exit Trade"),B336,"")</f>
        <v/>
      </c>
      <c r="Q336" s="15">
        <f t="shared" ref="Q336:Q399" si="114">IF(M336&lt;&gt;M335,P336,Q335)</f>
        <v>1144.9000000000001</v>
      </c>
      <c r="R336" s="15" t="str">
        <f t="shared" ref="R336:R399" si="115">IF(OR(N336="Enter Trade",N336="Exit Trade"),C336,"")</f>
        <v/>
      </c>
      <c r="S336" s="15">
        <f t="shared" ref="S336:S399" si="116">IF(M336&lt;&gt;M335,R336,S335)</f>
        <v>1218.55</v>
      </c>
      <c r="T336" s="18" t="str">
        <f t="shared" ref="T336:T399" si="117">IF(OR(N336="Enter Trade",N336="Exit Trade"),J336,"")</f>
        <v/>
      </c>
      <c r="U336" s="18">
        <f t="shared" ref="U336:U399" si="118">IF(M336&lt;&gt;M335,T336,U335)</f>
        <v>3.0664096723322233E-3</v>
      </c>
      <c r="V336" s="18" t="str">
        <f t="shared" ref="V336:V399" si="119">IF(OR(N336="Enter Trade",N336="Exit Trade"),K336,"")</f>
        <v/>
      </c>
      <c r="W336" s="18">
        <f t="shared" ref="W336:W399" si="120">IF(M336&lt;&gt;M335,V336,W335)</f>
        <v>1.2421070122964478E-2</v>
      </c>
      <c r="X336" s="18" t="str">
        <f t="shared" si="99"/>
        <v/>
      </c>
      <c r="Y336" s="18" t="str">
        <f t="shared" si="100"/>
        <v/>
      </c>
      <c r="Z336" s="18" t="str">
        <f t="shared" si="101"/>
        <v/>
      </c>
      <c r="AA336" s="18" t="str">
        <f t="shared" si="102"/>
        <v/>
      </c>
    </row>
    <row r="337" spans="1:27">
      <c r="A337" s="11">
        <v>42502</v>
      </c>
      <c r="B337" s="12">
        <v>1149.0999999999999</v>
      </c>
      <c r="C337" s="12">
        <v>1195.8499999999999</v>
      </c>
      <c r="D337" s="9">
        <f t="shared" si="110"/>
        <v>-1.731888321635585E-2</v>
      </c>
      <c r="E337" s="9">
        <f t="shared" si="103"/>
        <v>-1.1108061602559728E-2</v>
      </c>
      <c r="F337" s="9">
        <f t="shared" si="104"/>
        <v>1.1616741818668381E-2</v>
      </c>
      <c r="G337" s="9">
        <f t="shared" si="105"/>
        <v>1.502960748944413E-2</v>
      </c>
      <c r="H337" s="9">
        <f t="shared" si="106"/>
        <v>-3.7245730694563585E-2</v>
      </c>
      <c r="I337" s="9">
        <f t="shared" si="107"/>
        <v>-0.53464402590192572</v>
      </c>
      <c r="J337" s="3">
        <f t="shared" si="108"/>
        <v>9.0446083596768135E-3</v>
      </c>
      <c r="K337" s="3">
        <f t="shared" si="108"/>
        <v>-6.604087057650811E-3</v>
      </c>
      <c r="L337" s="15" t="str">
        <f t="shared" si="109"/>
        <v/>
      </c>
      <c r="M337" s="12">
        <v>-1.0604673524424337</v>
      </c>
      <c r="N337" s="15" t="str">
        <f t="shared" si="111"/>
        <v/>
      </c>
      <c r="O337" s="15" t="str">
        <f t="shared" si="112"/>
        <v>Enter Trade</v>
      </c>
      <c r="P337" s="15" t="str">
        <f t="shared" si="113"/>
        <v/>
      </c>
      <c r="Q337" s="15">
        <f t="shared" si="114"/>
        <v>1144.9000000000001</v>
      </c>
      <c r="R337" s="15" t="str">
        <f t="shared" si="115"/>
        <v/>
      </c>
      <c r="S337" s="15">
        <f t="shared" si="116"/>
        <v>1218.55</v>
      </c>
      <c r="T337" s="18" t="str">
        <f t="shared" si="117"/>
        <v/>
      </c>
      <c r="U337" s="18">
        <f t="shared" si="118"/>
        <v>3.0664096723322233E-3</v>
      </c>
      <c r="V337" s="18" t="str">
        <f t="shared" si="119"/>
        <v/>
      </c>
      <c r="W337" s="18">
        <f t="shared" si="120"/>
        <v>1.2421070122964478E-2</v>
      </c>
      <c r="X337" s="18" t="str">
        <f t="shared" si="99"/>
        <v/>
      </c>
      <c r="Y337" s="18" t="str">
        <f t="shared" si="100"/>
        <v/>
      </c>
      <c r="Z337" s="18" t="str">
        <f t="shared" si="101"/>
        <v/>
      </c>
      <c r="AA337" s="18" t="str">
        <f t="shared" si="102"/>
        <v/>
      </c>
    </row>
    <row r="338" spans="1:27">
      <c r="A338" s="11">
        <v>42503</v>
      </c>
      <c r="B338" s="12">
        <v>1140.9000000000001</v>
      </c>
      <c r="C338" s="12">
        <v>1166</v>
      </c>
      <c r="D338" s="9">
        <f t="shared" si="110"/>
        <v>-9.4509702917503716E-3</v>
      </c>
      <c r="E338" s="9">
        <f t="shared" si="103"/>
        <v>-1.0466968565678043E-2</v>
      </c>
      <c r="F338" s="9">
        <f t="shared" si="104"/>
        <v>1.1134015516013535E-2</v>
      </c>
      <c r="G338" s="9">
        <f t="shared" si="105"/>
        <v>1.458456634535241E-2</v>
      </c>
      <c r="H338" s="9">
        <f t="shared" si="106"/>
        <v>-3.5518503476708499E-2</v>
      </c>
      <c r="I338" s="9">
        <f t="shared" si="107"/>
        <v>9.1251738644194294E-2</v>
      </c>
      <c r="J338" s="3">
        <f t="shared" si="108"/>
        <v>-7.1360194935165076E-3</v>
      </c>
      <c r="K338" s="3">
        <f t="shared" si="108"/>
        <v>-2.4961324580842003E-2</v>
      </c>
      <c r="L338" s="15" t="str">
        <f t="shared" si="109"/>
        <v>Exit Trade</v>
      </c>
      <c r="M338" s="12">
        <v>9.1251738644194294E-2</v>
      </c>
      <c r="N338" s="15" t="str">
        <f t="shared" si="111"/>
        <v>Exit Trade</v>
      </c>
      <c r="O338" s="15" t="str">
        <f t="shared" si="112"/>
        <v>Exit Trade</v>
      </c>
      <c r="P338" s="15">
        <f t="shared" si="113"/>
        <v>1140.9000000000001</v>
      </c>
      <c r="Q338" s="15">
        <f t="shared" si="114"/>
        <v>1140.9000000000001</v>
      </c>
      <c r="R338" s="15">
        <f t="shared" si="115"/>
        <v>1166</v>
      </c>
      <c r="S338" s="15">
        <f t="shared" si="116"/>
        <v>1166</v>
      </c>
      <c r="T338" s="18">
        <f t="shared" si="117"/>
        <v>-7.1360194935165076E-3</v>
      </c>
      <c r="U338" s="18">
        <f t="shared" si="118"/>
        <v>-7.1360194935165076E-3</v>
      </c>
      <c r="V338" s="18">
        <f t="shared" si="119"/>
        <v>-2.4961324580842003E-2</v>
      </c>
      <c r="W338" s="18">
        <f t="shared" si="120"/>
        <v>-2.4961324580842003E-2</v>
      </c>
      <c r="X338" s="18">
        <f t="shared" si="99"/>
        <v>-3.4937549130928947E-3</v>
      </c>
      <c r="Y338" s="18">
        <f t="shared" si="100"/>
        <v>4.3125025645234016E-2</v>
      </c>
      <c r="Z338" s="18">
        <f t="shared" si="101"/>
        <v>3.9631270732141122E-2</v>
      </c>
      <c r="AA338" s="18">
        <f t="shared" si="102"/>
        <v>1.9815635366070561E-2</v>
      </c>
    </row>
    <row r="339" spans="1:27">
      <c r="A339" s="11">
        <v>42506</v>
      </c>
      <c r="B339" s="12">
        <v>1162.8</v>
      </c>
      <c r="C339" s="12">
        <v>1186.45</v>
      </c>
      <c r="D339" s="9">
        <f t="shared" si="110"/>
        <v>-8.7444175741034288E-3</v>
      </c>
      <c r="E339" s="9">
        <f t="shared" si="103"/>
        <v>-1.008969967426074E-2</v>
      </c>
      <c r="F339" s="9">
        <f t="shared" si="104"/>
        <v>1.0988467385075371E-2</v>
      </c>
      <c r="G339" s="9">
        <f t="shared" si="105"/>
        <v>1.4634351942158846E-2</v>
      </c>
      <c r="H339" s="9">
        <f t="shared" si="106"/>
        <v>-3.4813751290680324E-2</v>
      </c>
      <c r="I339" s="9">
        <f t="shared" si="107"/>
        <v>0.12242672731453746</v>
      </c>
      <c r="J339" s="3">
        <f t="shared" si="108"/>
        <v>1.9195372074677766E-2</v>
      </c>
      <c r="K339" s="3">
        <f t="shared" si="108"/>
        <v>1.7538593481989748E-2</v>
      </c>
      <c r="L339" s="15" t="str">
        <f t="shared" si="109"/>
        <v>Exit Trade</v>
      </c>
      <c r="M339" s="12">
        <v>9.1251738644194294E-2</v>
      </c>
      <c r="N339" s="15" t="str">
        <f t="shared" si="111"/>
        <v/>
      </c>
      <c r="O339" s="15" t="str">
        <f t="shared" si="112"/>
        <v>Exit Trade</v>
      </c>
      <c r="P339" s="15" t="str">
        <f t="shared" si="113"/>
        <v/>
      </c>
      <c r="Q339" s="15">
        <f t="shared" si="114"/>
        <v>1140.9000000000001</v>
      </c>
      <c r="R339" s="15" t="str">
        <f t="shared" si="115"/>
        <v/>
      </c>
      <c r="S339" s="15">
        <f t="shared" si="116"/>
        <v>1166</v>
      </c>
      <c r="T339" s="18" t="str">
        <f t="shared" si="117"/>
        <v/>
      </c>
      <c r="U339" s="18">
        <f t="shared" si="118"/>
        <v>-7.1360194935165076E-3</v>
      </c>
      <c r="V339" s="18" t="str">
        <f t="shared" si="119"/>
        <v/>
      </c>
      <c r="W339" s="18">
        <f t="shared" si="120"/>
        <v>-2.4961324580842003E-2</v>
      </c>
      <c r="X339" s="18" t="str">
        <f t="shared" si="99"/>
        <v/>
      </c>
      <c r="Y339" s="18" t="str">
        <f t="shared" si="100"/>
        <v/>
      </c>
      <c r="Z339" s="18" t="str">
        <f t="shared" si="101"/>
        <v/>
      </c>
      <c r="AA339" s="18" t="str">
        <f t="shared" si="102"/>
        <v/>
      </c>
    </row>
    <row r="340" spans="1:27">
      <c r="A340" s="11">
        <v>42507</v>
      </c>
      <c r="B340" s="12">
        <v>1153.45</v>
      </c>
      <c r="C340" s="12">
        <v>1217.8499999999999</v>
      </c>
      <c r="D340" s="9">
        <f t="shared" si="110"/>
        <v>-2.359502708706682E-2</v>
      </c>
      <c r="E340" s="9">
        <f t="shared" si="103"/>
        <v>-1.0417942647173864E-2</v>
      </c>
      <c r="F340" s="9">
        <f t="shared" si="104"/>
        <v>1.1245575942539998E-2</v>
      </c>
      <c r="G340" s="9">
        <f t="shared" si="105"/>
        <v>1.4884603223541132E-2</v>
      </c>
      <c r="H340" s="9">
        <f t="shared" si="106"/>
        <v>-3.5720488517888858E-2</v>
      </c>
      <c r="I340" s="9">
        <f t="shared" si="107"/>
        <v>-1.1717571876462465</v>
      </c>
      <c r="J340" s="3">
        <f t="shared" si="108"/>
        <v>-8.0409356725145414E-3</v>
      </c>
      <c r="K340" s="3">
        <f t="shared" si="108"/>
        <v>2.6465506342450051E-2</v>
      </c>
      <c r="L340" s="15" t="str">
        <f t="shared" si="109"/>
        <v>Enter Trade</v>
      </c>
      <c r="M340" s="12">
        <v>-1.1717571876462465</v>
      </c>
      <c r="N340" s="15" t="str">
        <f t="shared" si="111"/>
        <v>Enter Trade</v>
      </c>
      <c r="O340" s="15" t="str">
        <f t="shared" si="112"/>
        <v>Enter Trade</v>
      </c>
      <c r="P340" s="15">
        <f t="shared" si="113"/>
        <v>1153.45</v>
      </c>
      <c r="Q340" s="15">
        <f t="shared" si="114"/>
        <v>1153.45</v>
      </c>
      <c r="R340" s="15">
        <f t="shared" si="115"/>
        <v>1217.8499999999999</v>
      </c>
      <c r="S340" s="15">
        <f t="shared" si="116"/>
        <v>1217.8499999999999</v>
      </c>
      <c r="T340" s="18">
        <f t="shared" si="117"/>
        <v>-8.0409356725145414E-3</v>
      </c>
      <c r="U340" s="18">
        <f t="shared" si="118"/>
        <v>-8.0409356725145414E-3</v>
      </c>
      <c r="V340" s="18">
        <f t="shared" si="119"/>
        <v>2.6465506342450051E-2</v>
      </c>
      <c r="W340" s="18">
        <f t="shared" si="120"/>
        <v>2.6465506342450051E-2</v>
      </c>
      <c r="X340" s="18" t="str">
        <f t="shared" si="99"/>
        <v/>
      </c>
      <c r="Y340" s="18" t="str">
        <f t="shared" si="100"/>
        <v/>
      </c>
      <c r="Z340" s="18" t="str">
        <f t="shared" si="101"/>
        <v/>
      </c>
      <c r="AA340" s="18" t="str">
        <f t="shared" si="102"/>
        <v/>
      </c>
    </row>
    <row r="341" spans="1:27">
      <c r="A341" s="11">
        <v>42508</v>
      </c>
      <c r="B341" s="12">
        <v>1140.6500000000001</v>
      </c>
      <c r="C341" s="12">
        <v>1208.2</v>
      </c>
      <c r="D341" s="9">
        <f t="shared" si="110"/>
        <v>-2.4986426578027788E-2</v>
      </c>
      <c r="E341" s="9">
        <f t="shared" si="103"/>
        <v>-1.0599958510942996E-2</v>
      </c>
      <c r="F341" s="9">
        <f t="shared" si="104"/>
        <v>1.1440577196156534E-2</v>
      </c>
      <c r="G341" s="9">
        <f t="shared" si="105"/>
        <v>1.5141340180409205E-2</v>
      </c>
      <c r="H341" s="9">
        <f t="shared" si="106"/>
        <v>-3.6341257202295196E-2</v>
      </c>
      <c r="I341" s="9">
        <f t="shared" si="107"/>
        <v>-1.2574949515587317</v>
      </c>
      <c r="J341" s="3">
        <f t="shared" si="108"/>
        <v>-1.1097143352551003E-2</v>
      </c>
      <c r="K341" s="3">
        <f t="shared" si="108"/>
        <v>-7.9238001395901501E-3</v>
      </c>
      <c r="L341" s="15" t="str">
        <f t="shared" si="109"/>
        <v>Enter Trade</v>
      </c>
      <c r="M341" s="12">
        <v>-1.1717571876462465</v>
      </c>
      <c r="N341" s="15" t="str">
        <f t="shared" si="111"/>
        <v/>
      </c>
      <c r="O341" s="15" t="str">
        <f t="shared" si="112"/>
        <v>Enter Trade</v>
      </c>
      <c r="P341" s="15" t="str">
        <f t="shared" si="113"/>
        <v/>
      </c>
      <c r="Q341" s="15">
        <f t="shared" si="114"/>
        <v>1153.45</v>
      </c>
      <c r="R341" s="15" t="str">
        <f t="shared" si="115"/>
        <v/>
      </c>
      <c r="S341" s="15">
        <f t="shared" si="116"/>
        <v>1217.8499999999999</v>
      </c>
      <c r="T341" s="18" t="str">
        <f t="shared" si="117"/>
        <v/>
      </c>
      <c r="U341" s="18">
        <f t="shared" si="118"/>
        <v>-8.0409356725145414E-3</v>
      </c>
      <c r="V341" s="18" t="str">
        <f t="shared" si="119"/>
        <v/>
      </c>
      <c r="W341" s="18">
        <f t="shared" si="120"/>
        <v>2.6465506342450051E-2</v>
      </c>
      <c r="X341" s="18" t="str">
        <f t="shared" si="99"/>
        <v/>
      </c>
      <c r="Y341" s="18" t="str">
        <f t="shared" si="100"/>
        <v/>
      </c>
      <c r="Z341" s="18" t="str">
        <f t="shared" si="101"/>
        <v/>
      </c>
      <c r="AA341" s="18" t="str">
        <f t="shared" si="102"/>
        <v/>
      </c>
    </row>
    <row r="342" spans="1:27">
      <c r="A342" s="11">
        <v>42509</v>
      </c>
      <c r="B342" s="12">
        <v>1139.3</v>
      </c>
      <c r="C342" s="12">
        <v>1175.8499999999999</v>
      </c>
      <c r="D342" s="9">
        <f t="shared" si="110"/>
        <v>-1.371382612301676E-2</v>
      </c>
      <c r="E342" s="9">
        <f t="shared" si="103"/>
        <v>-1.0595318558438404E-2</v>
      </c>
      <c r="F342" s="9">
        <f t="shared" si="104"/>
        <v>1.143924050539475E-2</v>
      </c>
      <c r="G342" s="9">
        <f t="shared" si="105"/>
        <v>1.5142972578699782E-2</v>
      </c>
      <c r="H342" s="9">
        <f t="shared" si="106"/>
        <v>-3.6333609695576592E-2</v>
      </c>
      <c r="I342" s="9">
        <f t="shared" si="107"/>
        <v>-0.2726149138229646</v>
      </c>
      <c r="J342" s="3">
        <f t="shared" si="108"/>
        <v>-1.1835357033271698E-3</v>
      </c>
      <c r="K342" s="3">
        <f t="shared" si="108"/>
        <v>-2.6775368316504001E-2</v>
      </c>
      <c r="L342" s="15" t="str">
        <f t="shared" si="109"/>
        <v>Exit Trade</v>
      </c>
      <c r="M342" s="12">
        <v>-0.2726149138229646</v>
      </c>
      <c r="N342" s="15" t="str">
        <f t="shared" si="111"/>
        <v>Exit Trade</v>
      </c>
      <c r="O342" s="15" t="str">
        <f t="shared" si="112"/>
        <v>Exit Trade</v>
      </c>
      <c r="P342" s="15">
        <f t="shared" si="113"/>
        <v>1139.3</v>
      </c>
      <c r="Q342" s="15">
        <f t="shared" si="114"/>
        <v>1139.3</v>
      </c>
      <c r="R342" s="15">
        <f t="shared" si="115"/>
        <v>1175.8499999999999</v>
      </c>
      <c r="S342" s="15">
        <f t="shared" si="116"/>
        <v>1175.8499999999999</v>
      </c>
      <c r="T342" s="18">
        <f t="shared" si="117"/>
        <v>-1.1835357033271698E-3</v>
      </c>
      <c r="U342" s="18">
        <f t="shared" si="118"/>
        <v>-1.1835357033271698E-3</v>
      </c>
      <c r="V342" s="18">
        <f t="shared" si="119"/>
        <v>-2.6775368316504001E-2</v>
      </c>
      <c r="W342" s="18">
        <f t="shared" si="120"/>
        <v>-2.6775368316504001E-2</v>
      </c>
      <c r="X342" s="18">
        <f t="shared" si="99"/>
        <v>-1.2267545190515539E-2</v>
      </c>
      <c r="Y342" s="18">
        <f t="shared" si="100"/>
        <v>3.4487005788890301E-2</v>
      </c>
      <c r="Z342" s="18">
        <f t="shared" si="101"/>
        <v>2.2219460598374763E-2</v>
      </c>
      <c r="AA342" s="18">
        <f t="shared" si="102"/>
        <v>1.1109730299187381E-2</v>
      </c>
    </row>
    <row r="343" spans="1:27">
      <c r="A343" s="11">
        <v>42510</v>
      </c>
      <c r="B343" s="12">
        <v>1140.9000000000001</v>
      </c>
      <c r="C343" s="12">
        <v>1179.55</v>
      </c>
      <c r="D343" s="9">
        <f t="shared" si="110"/>
        <v>-1.4468774809619339E-2</v>
      </c>
      <c r="E343" s="9">
        <f t="shared" si="103"/>
        <v>-1.0461183803359791E-2</v>
      </c>
      <c r="F343" s="9">
        <f t="shared" si="104"/>
        <v>1.1366805706773264E-2</v>
      </c>
      <c r="G343" s="9">
        <f t="shared" si="105"/>
        <v>1.5114129036880052E-2</v>
      </c>
      <c r="H343" s="9">
        <f t="shared" si="106"/>
        <v>-3.6036496643599633E-2</v>
      </c>
      <c r="I343" s="9">
        <f t="shared" si="107"/>
        <v>-0.35256967609391798</v>
      </c>
      <c r="J343" s="3">
        <f t="shared" si="108"/>
        <v>1.4043711050646332E-3</v>
      </c>
      <c r="K343" s="3">
        <f t="shared" si="108"/>
        <v>3.1466598630778123E-3</v>
      </c>
      <c r="L343" s="15" t="str">
        <f t="shared" si="109"/>
        <v>Exit Trade</v>
      </c>
      <c r="M343" s="12">
        <v>-0.2726149138229646</v>
      </c>
      <c r="N343" s="15" t="str">
        <f t="shared" si="111"/>
        <v/>
      </c>
      <c r="O343" s="15" t="str">
        <f t="shared" si="112"/>
        <v>Exit Trade</v>
      </c>
      <c r="P343" s="15" t="str">
        <f t="shared" si="113"/>
        <v/>
      </c>
      <c r="Q343" s="15">
        <f t="shared" si="114"/>
        <v>1139.3</v>
      </c>
      <c r="R343" s="15" t="str">
        <f t="shared" si="115"/>
        <v/>
      </c>
      <c r="S343" s="15">
        <f t="shared" si="116"/>
        <v>1175.8499999999999</v>
      </c>
      <c r="T343" s="18" t="str">
        <f t="shared" si="117"/>
        <v/>
      </c>
      <c r="U343" s="18">
        <f t="shared" si="118"/>
        <v>-1.1835357033271698E-3</v>
      </c>
      <c r="V343" s="18" t="str">
        <f t="shared" si="119"/>
        <v/>
      </c>
      <c r="W343" s="18">
        <f t="shared" si="120"/>
        <v>-2.6775368316504001E-2</v>
      </c>
      <c r="X343" s="18" t="str">
        <f t="shared" si="99"/>
        <v/>
      </c>
      <c r="Y343" s="18" t="str">
        <f t="shared" si="100"/>
        <v/>
      </c>
      <c r="Z343" s="18" t="str">
        <f t="shared" si="101"/>
        <v/>
      </c>
      <c r="AA343" s="18" t="str">
        <f t="shared" si="102"/>
        <v/>
      </c>
    </row>
    <row r="344" spans="1:27">
      <c r="A344" s="11">
        <v>42513</v>
      </c>
      <c r="B344" s="12">
        <v>1136.75</v>
      </c>
      <c r="C344" s="12">
        <v>1160.25</v>
      </c>
      <c r="D344" s="9">
        <f t="shared" si="110"/>
        <v>-8.8866142139217806E-3</v>
      </c>
      <c r="E344" s="9">
        <f t="shared" si="103"/>
        <v>-1.0214694263889178E-2</v>
      </c>
      <c r="F344" s="9">
        <f t="shared" si="104"/>
        <v>1.1316309083178353E-2</v>
      </c>
      <c r="G344" s="9">
        <f t="shared" si="105"/>
        <v>1.5247001173262116E-2</v>
      </c>
      <c r="H344" s="9">
        <f t="shared" si="106"/>
        <v>-3.5676389701040472E-2</v>
      </c>
      <c r="I344" s="9">
        <f t="shared" si="107"/>
        <v>0.11735982467477693</v>
      </c>
      <c r="J344" s="3">
        <f t="shared" si="108"/>
        <v>-3.63747918310114E-3</v>
      </c>
      <c r="K344" s="3">
        <f t="shared" si="108"/>
        <v>-1.6362172014751351E-2</v>
      </c>
      <c r="L344" s="15" t="str">
        <f t="shared" si="109"/>
        <v>Exit Trade</v>
      </c>
      <c r="M344" s="12">
        <v>-0.2726149138229646</v>
      </c>
      <c r="N344" s="15" t="str">
        <f t="shared" si="111"/>
        <v/>
      </c>
      <c r="O344" s="15" t="str">
        <f t="shared" si="112"/>
        <v>Exit Trade</v>
      </c>
      <c r="P344" s="15" t="str">
        <f t="shared" si="113"/>
        <v/>
      </c>
      <c r="Q344" s="15">
        <f t="shared" si="114"/>
        <v>1139.3</v>
      </c>
      <c r="R344" s="15" t="str">
        <f t="shared" si="115"/>
        <v/>
      </c>
      <c r="S344" s="15">
        <f t="shared" si="116"/>
        <v>1175.8499999999999</v>
      </c>
      <c r="T344" s="18" t="str">
        <f t="shared" si="117"/>
        <v/>
      </c>
      <c r="U344" s="18">
        <f t="shared" si="118"/>
        <v>-1.1835357033271698E-3</v>
      </c>
      <c r="V344" s="18" t="str">
        <f t="shared" si="119"/>
        <v/>
      </c>
      <c r="W344" s="18">
        <f t="shared" si="120"/>
        <v>-2.6775368316504001E-2</v>
      </c>
      <c r="X344" s="18" t="str">
        <f t="shared" si="99"/>
        <v/>
      </c>
      <c r="Y344" s="18" t="str">
        <f t="shared" si="100"/>
        <v/>
      </c>
      <c r="Z344" s="18" t="str">
        <f t="shared" si="101"/>
        <v/>
      </c>
      <c r="AA344" s="18" t="str">
        <f t="shared" si="102"/>
        <v/>
      </c>
    </row>
    <row r="345" spans="1:27">
      <c r="A345" s="11">
        <v>42514</v>
      </c>
      <c r="B345" s="12">
        <v>1139.95</v>
      </c>
      <c r="C345" s="12">
        <v>1172.75</v>
      </c>
      <c r="D345" s="9">
        <f t="shared" si="110"/>
        <v>-1.2319638704047219E-2</v>
      </c>
      <c r="E345" s="9">
        <f t="shared" si="103"/>
        <v>-1.0416335441670742E-2</v>
      </c>
      <c r="F345" s="9">
        <f t="shared" si="104"/>
        <v>1.1297482588402814E-2</v>
      </c>
      <c r="G345" s="9">
        <f t="shared" si="105"/>
        <v>1.5003000382235588E-2</v>
      </c>
      <c r="H345" s="9">
        <f t="shared" si="106"/>
        <v>-3.5835671265577074E-2</v>
      </c>
      <c r="I345" s="9">
        <f t="shared" si="107"/>
        <v>-0.16847144905806463</v>
      </c>
      <c r="J345" s="3">
        <f t="shared" si="108"/>
        <v>2.8150428854189975E-3</v>
      </c>
      <c r="K345" s="3">
        <f t="shared" si="108"/>
        <v>1.0773540185304891E-2</v>
      </c>
      <c r="L345" s="15" t="str">
        <f t="shared" si="109"/>
        <v>Exit Trade</v>
      </c>
      <c r="M345" s="12">
        <v>-0.2726149138229646</v>
      </c>
      <c r="N345" s="15" t="str">
        <f t="shared" si="111"/>
        <v/>
      </c>
      <c r="O345" s="15" t="str">
        <f t="shared" si="112"/>
        <v>Exit Trade</v>
      </c>
      <c r="P345" s="15" t="str">
        <f t="shared" si="113"/>
        <v/>
      </c>
      <c r="Q345" s="15">
        <f t="shared" si="114"/>
        <v>1139.3</v>
      </c>
      <c r="R345" s="15" t="str">
        <f t="shared" si="115"/>
        <v/>
      </c>
      <c r="S345" s="15">
        <f t="shared" si="116"/>
        <v>1175.8499999999999</v>
      </c>
      <c r="T345" s="18" t="str">
        <f t="shared" si="117"/>
        <v/>
      </c>
      <c r="U345" s="18">
        <f t="shared" si="118"/>
        <v>-1.1835357033271698E-3</v>
      </c>
      <c r="V345" s="18" t="str">
        <f t="shared" si="119"/>
        <v/>
      </c>
      <c r="W345" s="18">
        <f t="shared" si="120"/>
        <v>-2.6775368316504001E-2</v>
      </c>
      <c r="X345" s="18" t="str">
        <f t="shared" ref="X345:X408" si="121">IF(AND(O344="Enter Trade",O345="Exit Trade",U344&gt;W344),1-Q345/Q344,IF(AND(O344="Enter Trade",O345="Exit Trade",U344&lt;W344),Q345/Q344-1,""))</f>
        <v/>
      </c>
      <c r="Y345" s="18" t="str">
        <f t="shared" ref="Y345:Y408" si="122">IF(AND(O344="Enter Trade",O345="Exit Trade",U344&gt;W344),S345/S344-1,IF(AND(O344="Enter Trade",O345="Exit Trade",U344&lt;W344),1-S345/S344,""))</f>
        <v/>
      </c>
      <c r="Z345" s="18" t="str">
        <f t="shared" ref="Z345:Z408" si="123">IF(AND(X345&lt;&gt;"",Y345&lt;&gt;""),(X345+Y345),"")</f>
        <v/>
      </c>
      <c r="AA345" s="18" t="str">
        <f t="shared" ref="AA345:AA408" si="124">IF(AND(X345&lt;&gt;"",Y345&lt;&gt;""),(X345+Y345)/2,"")</f>
        <v/>
      </c>
    </row>
    <row r="346" spans="1:27">
      <c r="A346" s="11">
        <v>42515</v>
      </c>
      <c r="B346" s="12">
        <v>1173.3</v>
      </c>
      <c r="C346" s="12">
        <v>1207.05</v>
      </c>
      <c r="D346" s="9">
        <f t="shared" si="110"/>
        <v>-1.2316189710842858E-2</v>
      </c>
      <c r="E346" s="9">
        <f t="shared" si="103"/>
        <v>-1.0553432071423459E-2</v>
      </c>
      <c r="F346" s="9">
        <f t="shared" si="104"/>
        <v>1.1294655872984083E-2</v>
      </c>
      <c r="G346" s="9">
        <f t="shared" si="105"/>
        <v>1.485954364279073E-2</v>
      </c>
      <c r="H346" s="9">
        <f t="shared" si="106"/>
        <v>-3.5966407785637644E-2</v>
      </c>
      <c r="I346" s="9">
        <f t="shared" si="107"/>
        <v>-0.1560700617391784</v>
      </c>
      <c r="J346" s="3">
        <f t="shared" si="108"/>
        <v>2.9255669108294143E-2</v>
      </c>
      <c r="K346" s="3">
        <f t="shared" si="108"/>
        <v>2.9247495203581286E-2</v>
      </c>
      <c r="L346" s="15" t="str">
        <f t="shared" si="109"/>
        <v>Exit Trade</v>
      </c>
      <c r="M346" s="12">
        <v>-0.2726149138229646</v>
      </c>
      <c r="N346" s="15" t="str">
        <f t="shared" si="111"/>
        <v/>
      </c>
      <c r="O346" s="15" t="str">
        <f t="shared" si="112"/>
        <v>Exit Trade</v>
      </c>
      <c r="P346" s="15" t="str">
        <f t="shared" si="113"/>
        <v/>
      </c>
      <c r="Q346" s="15">
        <f t="shared" si="114"/>
        <v>1139.3</v>
      </c>
      <c r="R346" s="15" t="str">
        <f t="shared" si="115"/>
        <v/>
      </c>
      <c r="S346" s="15">
        <f t="shared" si="116"/>
        <v>1175.8499999999999</v>
      </c>
      <c r="T346" s="18" t="str">
        <f t="shared" si="117"/>
        <v/>
      </c>
      <c r="U346" s="18">
        <f t="shared" si="118"/>
        <v>-1.1835357033271698E-3</v>
      </c>
      <c r="V346" s="18" t="str">
        <f t="shared" si="119"/>
        <v/>
      </c>
      <c r="W346" s="18">
        <f t="shared" si="120"/>
        <v>-2.6775368316504001E-2</v>
      </c>
      <c r="X346" s="18" t="str">
        <f t="shared" si="121"/>
        <v/>
      </c>
      <c r="Y346" s="18" t="str">
        <f t="shared" si="122"/>
        <v/>
      </c>
      <c r="Z346" s="18" t="str">
        <f t="shared" si="123"/>
        <v/>
      </c>
      <c r="AA346" s="18" t="str">
        <f t="shared" si="124"/>
        <v/>
      </c>
    </row>
    <row r="347" spans="1:27">
      <c r="A347" s="11">
        <v>42516</v>
      </c>
      <c r="B347" s="12">
        <v>1183.25</v>
      </c>
      <c r="C347" s="12">
        <v>1228.25</v>
      </c>
      <c r="D347" s="9">
        <f t="shared" si="110"/>
        <v>-1.6210259666827754E-2</v>
      </c>
      <c r="E347" s="9">
        <f t="shared" si="103"/>
        <v>-1.0974636461565842E-2</v>
      </c>
      <c r="F347" s="9">
        <f t="shared" si="104"/>
        <v>1.1260971517218683E-2</v>
      </c>
      <c r="G347" s="9">
        <f t="shared" si="105"/>
        <v>1.4362549452176193E-2</v>
      </c>
      <c r="H347" s="9">
        <f t="shared" si="106"/>
        <v>-3.6311822375307876E-2</v>
      </c>
      <c r="I347" s="9">
        <f t="shared" si="107"/>
        <v>-0.46493530307365916</v>
      </c>
      <c r="J347" s="3">
        <f t="shared" si="108"/>
        <v>8.480354555527184E-3</v>
      </c>
      <c r="K347" s="3">
        <f t="shared" si="108"/>
        <v>1.7563481214531333E-2</v>
      </c>
      <c r="L347" s="15" t="str">
        <f t="shared" si="109"/>
        <v>Exit Trade</v>
      </c>
      <c r="M347" s="12">
        <v>-0.2726149138229646</v>
      </c>
      <c r="N347" s="15" t="str">
        <f t="shared" si="111"/>
        <v/>
      </c>
      <c r="O347" s="15" t="str">
        <f t="shared" si="112"/>
        <v>Exit Trade</v>
      </c>
      <c r="P347" s="15" t="str">
        <f t="shared" si="113"/>
        <v/>
      </c>
      <c r="Q347" s="15">
        <f t="shared" si="114"/>
        <v>1139.3</v>
      </c>
      <c r="R347" s="15" t="str">
        <f t="shared" si="115"/>
        <v/>
      </c>
      <c r="S347" s="15">
        <f t="shared" si="116"/>
        <v>1175.8499999999999</v>
      </c>
      <c r="T347" s="18" t="str">
        <f t="shared" si="117"/>
        <v/>
      </c>
      <c r="U347" s="18">
        <f t="shared" si="118"/>
        <v>-1.1835357033271698E-3</v>
      </c>
      <c r="V347" s="18" t="str">
        <f t="shared" si="119"/>
        <v/>
      </c>
      <c r="W347" s="18">
        <f t="shared" si="120"/>
        <v>-2.6775368316504001E-2</v>
      </c>
      <c r="X347" s="18" t="str">
        <f t="shared" si="121"/>
        <v/>
      </c>
      <c r="Y347" s="18" t="str">
        <f t="shared" si="122"/>
        <v/>
      </c>
      <c r="Z347" s="18" t="str">
        <f t="shared" si="123"/>
        <v/>
      </c>
      <c r="AA347" s="18" t="str">
        <f t="shared" si="124"/>
        <v/>
      </c>
    </row>
    <row r="348" spans="1:27">
      <c r="A348" s="11">
        <v>42517</v>
      </c>
      <c r="B348" s="12">
        <v>1186.8</v>
      </c>
      <c r="C348" s="12">
        <v>1255.55</v>
      </c>
      <c r="D348" s="9">
        <f t="shared" si="110"/>
        <v>-2.4456474738039559E-2</v>
      </c>
      <c r="E348" s="9">
        <f t="shared" si="103"/>
        <v>-1.1420105439786421E-2</v>
      </c>
      <c r="F348" s="9">
        <f t="shared" si="104"/>
        <v>1.1526981423378003E-2</v>
      </c>
      <c r="G348" s="9">
        <f t="shared" si="105"/>
        <v>1.4515602762814087E-2</v>
      </c>
      <c r="H348" s="9">
        <f t="shared" si="106"/>
        <v>-3.735581364238693E-2</v>
      </c>
      <c r="I348" s="9">
        <f t="shared" si="107"/>
        <v>-1.1309438975770298</v>
      </c>
      <c r="J348" s="3">
        <f t="shared" si="108"/>
        <v>3.0002112824846438E-3</v>
      </c>
      <c r="K348" s="3">
        <f t="shared" si="108"/>
        <v>2.2226745369428012E-2</v>
      </c>
      <c r="L348" s="15" t="str">
        <f t="shared" si="109"/>
        <v>Enter Trade</v>
      </c>
      <c r="M348" s="12">
        <v>-1.1309438975770298</v>
      </c>
      <c r="N348" s="15" t="str">
        <f t="shared" si="111"/>
        <v>Enter Trade</v>
      </c>
      <c r="O348" s="15" t="str">
        <f t="shared" si="112"/>
        <v>Enter Trade</v>
      </c>
      <c r="P348" s="15">
        <f t="shared" si="113"/>
        <v>1186.8</v>
      </c>
      <c r="Q348" s="15">
        <f t="shared" si="114"/>
        <v>1186.8</v>
      </c>
      <c r="R348" s="15">
        <f t="shared" si="115"/>
        <v>1255.55</v>
      </c>
      <c r="S348" s="15">
        <f t="shared" si="116"/>
        <v>1255.55</v>
      </c>
      <c r="T348" s="18">
        <f t="shared" si="117"/>
        <v>3.0002112824846438E-3</v>
      </c>
      <c r="U348" s="18">
        <f t="shared" si="118"/>
        <v>3.0002112824846438E-3</v>
      </c>
      <c r="V348" s="18">
        <f t="shared" si="119"/>
        <v>2.2226745369428012E-2</v>
      </c>
      <c r="W348" s="18">
        <f t="shared" si="120"/>
        <v>2.2226745369428012E-2</v>
      </c>
      <c r="X348" s="18" t="str">
        <f t="shared" si="121"/>
        <v/>
      </c>
      <c r="Y348" s="18" t="str">
        <f t="shared" si="122"/>
        <v/>
      </c>
      <c r="Z348" s="18" t="str">
        <f t="shared" si="123"/>
        <v/>
      </c>
      <c r="AA348" s="18" t="str">
        <f t="shared" si="124"/>
        <v/>
      </c>
    </row>
    <row r="349" spans="1:27">
      <c r="A349" s="11">
        <v>42520</v>
      </c>
      <c r="B349" s="12">
        <v>1179.75</v>
      </c>
      <c r="C349" s="12">
        <v>1233.95</v>
      </c>
      <c r="D349" s="9">
        <f t="shared" si="110"/>
        <v>-1.9507576304575894E-2</v>
      </c>
      <c r="E349" s="9">
        <f t="shared" si="103"/>
        <v>-1.163274171700999E-2</v>
      </c>
      <c r="F349" s="9">
        <f t="shared" si="104"/>
        <v>1.1618059529617921E-2</v>
      </c>
      <c r="G349" s="9">
        <f t="shared" si="105"/>
        <v>1.4507892224630331E-2</v>
      </c>
      <c r="H349" s="9">
        <f t="shared" si="106"/>
        <v>-3.7773375658650313E-2</v>
      </c>
      <c r="I349" s="9">
        <f t="shared" si="107"/>
        <v>-0.67780979839968869</v>
      </c>
      <c r="J349" s="3">
        <f t="shared" si="108"/>
        <v>-5.9403437815975348E-3</v>
      </c>
      <c r="K349" s="3">
        <f t="shared" si="108"/>
        <v>-1.7203615945203227E-2</v>
      </c>
      <c r="L349" s="15" t="str">
        <f t="shared" si="109"/>
        <v/>
      </c>
      <c r="M349" s="12">
        <v>-1.1309438975770298</v>
      </c>
      <c r="N349" s="15" t="str">
        <f t="shared" si="111"/>
        <v/>
      </c>
      <c r="O349" s="15" t="str">
        <f t="shared" si="112"/>
        <v>Enter Trade</v>
      </c>
      <c r="P349" s="15" t="str">
        <f t="shared" si="113"/>
        <v/>
      </c>
      <c r="Q349" s="15">
        <f t="shared" si="114"/>
        <v>1186.8</v>
      </c>
      <c r="R349" s="15" t="str">
        <f t="shared" si="115"/>
        <v/>
      </c>
      <c r="S349" s="15">
        <f t="shared" si="116"/>
        <v>1255.55</v>
      </c>
      <c r="T349" s="18" t="str">
        <f t="shared" si="117"/>
        <v/>
      </c>
      <c r="U349" s="18">
        <f t="shared" si="118"/>
        <v>3.0002112824846438E-3</v>
      </c>
      <c r="V349" s="18" t="str">
        <f t="shared" si="119"/>
        <v/>
      </c>
      <c r="W349" s="18">
        <f t="shared" si="120"/>
        <v>2.2226745369428012E-2</v>
      </c>
      <c r="X349" s="18" t="str">
        <f t="shared" si="121"/>
        <v/>
      </c>
      <c r="Y349" s="18" t="str">
        <f t="shared" si="122"/>
        <v/>
      </c>
      <c r="Z349" s="18" t="str">
        <f t="shared" si="123"/>
        <v/>
      </c>
      <c r="AA349" s="18" t="str">
        <f t="shared" si="124"/>
        <v/>
      </c>
    </row>
    <row r="350" spans="1:27">
      <c r="A350" s="11">
        <v>42521</v>
      </c>
      <c r="B350" s="12">
        <v>1181.9000000000001</v>
      </c>
      <c r="C350" s="12">
        <v>1237.7</v>
      </c>
      <c r="D350" s="9">
        <f t="shared" si="110"/>
        <v>-2.0034658292604954E-2</v>
      </c>
      <c r="E350" s="9">
        <f t="shared" si="103"/>
        <v>-1.1718870119633051E-2</v>
      </c>
      <c r="F350" s="9">
        <f t="shared" si="104"/>
        <v>1.1672129632205982E-2</v>
      </c>
      <c r="G350" s="9">
        <f t="shared" si="105"/>
        <v>1.4543421552830409E-2</v>
      </c>
      <c r="H350" s="9">
        <f t="shared" si="106"/>
        <v>-3.7981161792096513E-2</v>
      </c>
      <c r="I350" s="9">
        <f t="shared" si="107"/>
        <v>-0.7124482365263326</v>
      </c>
      <c r="J350" s="3">
        <f t="shared" si="108"/>
        <v>1.8224200042382631E-3</v>
      </c>
      <c r="K350" s="3">
        <f t="shared" si="108"/>
        <v>3.0390210300255275E-3</v>
      </c>
      <c r="L350" s="15" t="str">
        <f t="shared" si="109"/>
        <v/>
      </c>
      <c r="M350" s="12">
        <v>-1.1309438975770298</v>
      </c>
      <c r="N350" s="15" t="str">
        <f t="shared" si="111"/>
        <v/>
      </c>
      <c r="O350" s="15" t="str">
        <f t="shared" si="112"/>
        <v>Enter Trade</v>
      </c>
      <c r="P350" s="15" t="str">
        <f t="shared" si="113"/>
        <v/>
      </c>
      <c r="Q350" s="15">
        <f t="shared" si="114"/>
        <v>1186.8</v>
      </c>
      <c r="R350" s="15" t="str">
        <f t="shared" si="115"/>
        <v/>
      </c>
      <c r="S350" s="15">
        <f t="shared" si="116"/>
        <v>1255.55</v>
      </c>
      <c r="T350" s="18" t="str">
        <f t="shared" si="117"/>
        <v/>
      </c>
      <c r="U350" s="18">
        <f t="shared" si="118"/>
        <v>3.0002112824846438E-3</v>
      </c>
      <c r="V350" s="18" t="str">
        <f t="shared" si="119"/>
        <v/>
      </c>
      <c r="W350" s="18">
        <f t="shared" si="120"/>
        <v>2.2226745369428012E-2</v>
      </c>
      <c r="X350" s="18" t="str">
        <f t="shared" si="121"/>
        <v/>
      </c>
      <c r="Y350" s="18" t="str">
        <f t="shared" si="122"/>
        <v/>
      </c>
      <c r="Z350" s="18" t="str">
        <f t="shared" si="123"/>
        <v/>
      </c>
      <c r="AA350" s="18" t="str">
        <f t="shared" si="124"/>
        <v/>
      </c>
    </row>
    <row r="351" spans="1:27">
      <c r="A351" s="11">
        <v>42522</v>
      </c>
      <c r="B351" s="12">
        <v>1175.1500000000001</v>
      </c>
      <c r="C351" s="12">
        <v>1243.25</v>
      </c>
      <c r="D351" s="9">
        <f t="shared" si="110"/>
        <v>-2.446516298629408E-2</v>
      </c>
      <c r="E351" s="9">
        <f t="shared" si="103"/>
        <v>-1.1988980715089241E-2</v>
      </c>
      <c r="F351" s="9">
        <f t="shared" si="104"/>
        <v>1.1875273742515579E-2</v>
      </c>
      <c r="G351" s="9">
        <f t="shared" si="105"/>
        <v>1.4730385205570812E-2</v>
      </c>
      <c r="H351" s="9">
        <f t="shared" si="106"/>
        <v>-3.8708346635749291E-2</v>
      </c>
      <c r="I351" s="9">
        <f t="shared" si="107"/>
        <v>-1.0506016569991057</v>
      </c>
      <c r="J351" s="3">
        <f t="shared" si="108"/>
        <v>-5.7111430747102121E-3</v>
      </c>
      <c r="K351" s="3">
        <f t="shared" si="108"/>
        <v>4.4841237779752402E-3</v>
      </c>
      <c r="L351" s="15" t="str">
        <f t="shared" si="109"/>
        <v>Enter Trade</v>
      </c>
      <c r="M351" s="12">
        <v>-1.1309438975770298</v>
      </c>
      <c r="N351" s="15" t="str">
        <f t="shared" si="111"/>
        <v/>
      </c>
      <c r="O351" s="15" t="str">
        <f t="shared" si="112"/>
        <v>Enter Trade</v>
      </c>
      <c r="P351" s="15" t="str">
        <f t="shared" si="113"/>
        <v/>
      </c>
      <c r="Q351" s="15">
        <f t="shared" si="114"/>
        <v>1186.8</v>
      </c>
      <c r="R351" s="15" t="str">
        <f t="shared" si="115"/>
        <v/>
      </c>
      <c r="S351" s="15">
        <f t="shared" si="116"/>
        <v>1255.55</v>
      </c>
      <c r="T351" s="18" t="str">
        <f t="shared" si="117"/>
        <v/>
      </c>
      <c r="U351" s="18">
        <f t="shared" si="118"/>
        <v>3.0002112824846438E-3</v>
      </c>
      <c r="V351" s="18" t="str">
        <f t="shared" si="119"/>
        <v/>
      </c>
      <c r="W351" s="18">
        <f t="shared" si="120"/>
        <v>2.2226745369428012E-2</v>
      </c>
      <c r="X351" s="18" t="str">
        <f t="shared" si="121"/>
        <v/>
      </c>
      <c r="Y351" s="18" t="str">
        <f t="shared" si="122"/>
        <v/>
      </c>
      <c r="Z351" s="18" t="str">
        <f t="shared" si="123"/>
        <v/>
      </c>
      <c r="AA351" s="18" t="str">
        <f t="shared" si="124"/>
        <v/>
      </c>
    </row>
    <row r="352" spans="1:27">
      <c r="A352" s="11">
        <v>42523</v>
      </c>
      <c r="B352" s="12">
        <v>1174.95</v>
      </c>
      <c r="C352" s="12">
        <v>1260.55</v>
      </c>
      <c r="D352" s="9">
        <f t="shared" si="110"/>
        <v>-3.0540691144386609E-2</v>
      </c>
      <c r="E352" s="9">
        <f t="shared" ref="E352:E415" si="125">AVERAGE(D323:D352)</f>
        <v>-1.2245298871569768E-2</v>
      </c>
      <c r="F352" s="9">
        <f t="shared" ref="F352:F415" si="126">STDEV(D323:D352)</f>
        <v>1.2196452300469117E-2</v>
      </c>
      <c r="G352" s="9">
        <f t="shared" ref="G352:G415" si="127">E352+2.25*F352</f>
        <v>1.5196718804485745E-2</v>
      </c>
      <c r="H352" s="9">
        <f t="shared" ref="H352:H415" si="128">E352-2.25*F352</f>
        <v>-3.9687316547625279E-2</v>
      </c>
      <c r="I352" s="9">
        <f t="shared" ref="I352:I415" si="129">(D352-E352)/F352</f>
        <v>-1.5000585270286455</v>
      </c>
      <c r="J352" s="3">
        <f t="shared" ref="J352:K415" si="130">(B352-B351)/B351</f>
        <v>-1.7019103944181208E-4</v>
      </c>
      <c r="K352" s="3">
        <f t="shared" si="130"/>
        <v>1.3915141765533847E-2</v>
      </c>
      <c r="L352" s="15" t="str">
        <f t="shared" ref="L352:L415" si="131">IF(ABS(I352)&gt;1,"Enter Trade",IF(ABS(I352)&lt;0.5,"Exit Trade",""))</f>
        <v>Enter Trade</v>
      </c>
      <c r="M352" s="12">
        <v>-1.1309438975770298</v>
      </c>
      <c r="N352" s="15" t="str">
        <f t="shared" si="111"/>
        <v/>
      </c>
      <c r="O352" s="15" t="str">
        <f t="shared" si="112"/>
        <v>Enter Trade</v>
      </c>
      <c r="P352" s="15" t="str">
        <f t="shared" si="113"/>
        <v/>
      </c>
      <c r="Q352" s="15">
        <f t="shared" si="114"/>
        <v>1186.8</v>
      </c>
      <c r="R352" s="15" t="str">
        <f t="shared" si="115"/>
        <v/>
      </c>
      <c r="S352" s="15">
        <f t="shared" si="116"/>
        <v>1255.55</v>
      </c>
      <c r="T352" s="18" t="str">
        <f t="shared" si="117"/>
        <v/>
      </c>
      <c r="U352" s="18">
        <f t="shared" si="118"/>
        <v>3.0002112824846438E-3</v>
      </c>
      <c r="V352" s="18" t="str">
        <f t="shared" si="119"/>
        <v/>
      </c>
      <c r="W352" s="18">
        <f t="shared" si="120"/>
        <v>2.2226745369428012E-2</v>
      </c>
      <c r="X352" s="18" t="str">
        <f t="shared" si="121"/>
        <v/>
      </c>
      <c r="Y352" s="18" t="str">
        <f t="shared" si="122"/>
        <v/>
      </c>
      <c r="Z352" s="18" t="str">
        <f t="shared" si="123"/>
        <v/>
      </c>
      <c r="AA352" s="18" t="str">
        <f t="shared" si="124"/>
        <v/>
      </c>
    </row>
    <row r="353" spans="1:27">
      <c r="A353" s="11">
        <v>42524</v>
      </c>
      <c r="B353" s="12">
        <v>1171.75</v>
      </c>
      <c r="C353" s="12">
        <v>1254.9000000000001</v>
      </c>
      <c r="D353" s="9">
        <f t="shared" si="110"/>
        <v>-2.9774157108044933E-2</v>
      </c>
      <c r="E353" s="9">
        <f t="shared" si="125"/>
        <v>-1.2720245114725279E-2</v>
      </c>
      <c r="F353" s="9">
        <f t="shared" si="126"/>
        <v>1.2599373515170608E-2</v>
      </c>
      <c r="G353" s="9">
        <f t="shared" si="127"/>
        <v>1.562834529440859E-2</v>
      </c>
      <c r="H353" s="9">
        <f t="shared" si="128"/>
        <v>-4.1068835523859148E-2</v>
      </c>
      <c r="I353" s="9">
        <f t="shared" si="129"/>
        <v>-1.3535523788373638</v>
      </c>
      <c r="J353" s="3">
        <f t="shared" si="130"/>
        <v>-2.7235201497936468E-3</v>
      </c>
      <c r="K353" s="3">
        <f t="shared" si="130"/>
        <v>-4.4821704811390771E-3</v>
      </c>
      <c r="L353" s="15" t="str">
        <f t="shared" si="131"/>
        <v>Enter Trade</v>
      </c>
      <c r="M353" s="12">
        <v>-1.1309438975770298</v>
      </c>
      <c r="N353" s="15" t="str">
        <f t="shared" si="111"/>
        <v/>
      </c>
      <c r="O353" s="15" t="str">
        <f t="shared" si="112"/>
        <v>Enter Trade</v>
      </c>
      <c r="P353" s="15" t="str">
        <f t="shared" si="113"/>
        <v/>
      </c>
      <c r="Q353" s="15">
        <f t="shared" si="114"/>
        <v>1186.8</v>
      </c>
      <c r="R353" s="15" t="str">
        <f t="shared" si="115"/>
        <v/>
      </c>
      <c r="S353" s="15">
        <f t="shared" si="116"/>
        <v>1255.55</v>
      </c>
      <c r="T353" s="18" t="str">
        <f t="shared" si="117"/>
        <v/>
      </c>
      <c r="U353" s="18">
        <f t="shared" si="118"/>
        <v>3.0002112824846438E-3</v>
      </c>
      <c r="V353" s="18" t="str">
        <f t="shared" si="119"/>
        <v/>
      </c>
      <c r="W353" s="18">
        <f t="shared" si="120"/>
        <v>2.2226745369428012E-2</v>
      </c>
      <c r="X353" s="18" t="str">
        <f t="shared" si="121"/>
        <v/>
      </c>
      <c r="Y353" s="18" t="str">
        <f t="shared" si="122"/>
        <v/>
      </c>
      <c r="Z353" s="18" t="str">
        <f t="shared" si="123"/>
        <v/>
      </c>
      <c r="AA353" s="18" t="str">
        <f t="shared" si="124"/>
        <v/>
      </c>
    </row>
    <row r="354" spans="1:27">
      <c r="A354" s="11">
        <v>42527</v>
      </c>
      <c r="B354" s="12">
        <v>1171.0999999999999</v>
      </c>
      <c r="C354" s="12">
        <v>1251.6500000000001</v>
      </c>
      <c r="D354" s="9">
        <f t="shared" si="110"/>
        <v>-2.8888922722790002E-2</v>
      </c>
      <c r="E354" s="9">
        <f t="shared" si="125"/>
        <v>-1.343703249784681E-2</v>
      </c>
      <c r="F354" s="9">
        <f t="shared" si="126"/>
        <v>1.289364072206603E-2</v>
      </c>
      <c r="G354" s="9">
        <f t="shared" si="127"/>
        <v>1.5573659126801757E-2</v>
      </c>
      <c r="H354" s="9">
        <f t="shared" si="128"/>
        <v>-4.2447724122495381E-2</v>
      </c>
      <c r="I354" s="9">
        <f t="shared" si="129"/>
        <v>-1.1984117254406665</v>
      </c>
      <c r="J354" s="3">
        <f t="shared" si="130"/>
        <v>-5.5472583742273603E-4</v>
      </c>
      <c r="K354" s="3">
        <f t="shared" si="130"/>
        <v>-2.5898477966371822E-3</v>
      </c>
      <c r="L354" s="15" t="str">
        <f t="shared" si="131"/>
        <v>Enter Trade</v>
      </c>
      <c r="M354" s="12">
        <v>-1.1309438975770298</v>
      </c>
      <c r="N354" s="15" t="str">
        <f t="shared" si="111"/>
        <v/>
      </c>
      <c r="O354" s="15" t="str">
        <f t="shared" si="112"/>
        <v>Enter Trade</v>
      </c>
      <c r="P354" s="15" t="str">
        <f t="shared" si="113"/>
        <v/>
      </c>
      <c r="Q354" s="15">
        <f t="shared" si="114"/>
        <v>1186.8</v>
      </c>
      <c r="R354" s="15" t="str">
        <f t="shared" si="115"/>
        <v/>
      </c>
      <c r="S354" s="15">
        <f t="shared" si="116"/>
        <v>1255.55</v>
      </c>
      <c r="T354" s="18" t="str">
        <f t="shared" si="117"/>
        <v/>
      </c>
      <c r="U354" s="18">
        <f t="shared" si="118"/>
        <v>3.0002112824846438E-3</v>
      </c>
      <c r="V354" s="18" t="str">
        <f t="shared" si="119"/>
        <v/>
      </c>
      <c r="W354" s="18">
        <f t="shared" si="120"/>
        <v>2.2226745369428012E-2</v>
      </c>
      <c r="X354" s="18" t="str">
        <f t="shared" si="121"/>
        <v/>
      </c>
      <c r="Y354" s="18" t="str">
        <f t="shared" si="122"/>
        <v/>
      </c>
      <c r="Z354" s="18" t="str">
        <f t="shared" si="123"/>
        <v/>
      </c>
      <c r="AA354" s="18" t="str">
        <f t="shared" si="124"/>
        <v/>
      </c>
    </row>
    <row r="355" spans="1:27">
      <c r="A355" s="11">
        <v>42528</v>
      </c>
      <c r="B355" s="12">
        <v>1173.7</v>
      </c>
      <c r="C355" s="12">
        <v>1251.3</v>
      </c>
      <c r="D355" s="9">
        <f t="shared" si="110"/>
        <v>-2.7804339982798829E-2</v>
      </c>
      <c r="E355" s="9">
        <f t="shared" si="125"/>
        <v>-1.4190083903469179E-2</v>
      </c>
      <c r="F355" s="9">
        <f t="shared" si="126"/>
        <v>1.3055454741443935E-2</v>
      </c>
      <c r="G355" s="9">
        <f t="shared" si="127"/>
        <v>1.5184689264779673E-2</v>
      </c>
      <c r="H355" s="9">
        <f t="shared" si="128"/>
        <v>-4.3564857071718033E-2</v>
      </c>
      <c r="I355" s="9">
        <f t="shared" si="129"/>
        <v>-1.0428021351191872</v>
      </c>
      <c r="J355" s="3">
        <f t="shared" si="130"/>
        <v>2.2201349158911593E-3</v>
      </c>
      <c r="K355" s="3">
        <f t="shared" si="130"/>
        <v>-2.7963088722896689E-4</v>
      </c>
      <c r="L355" s="15" t="str">
        <f t="shared" si="131"/>
        <v>Enter Trade</v>
      </c>
      <c r="M355" s="12">
        <v>-1.1309438975770298</v>
      </c>
      <c r="N355" s="15" t="str">
        <f t="shared" si="111"/>
        <v/>
      </c>
      <c r="O355" s="15" t="str">
        <f t="shared" si="112"/>
        <v>Enter Trade</v>
      </c>
      <c r="P355" s="15" t="str">
        <f t="shared" si="113"/>
        <v/>
      </c>
      <c r="Q355" s="15">
        <f t="shared" si="114"/>
        <v>1186.8</v>
      </c>
      <c r="R355" s="15" t="str">
        <f t="shared" si="115"/>
        <v/>
      </c>
      <c r="S355" s="15">
        <f t="shared" si="116"/>
        <v>1255.55</v>
      </c>
      <c r="T355" s="18" t="str">
        <f t="shared" si="117"/>
        <v/>
      </c>
      <c r="U355" s="18">
        <f t="shared" si="118"/>
        <v>3.0002112824846438E-3</v>
      </c>
      <c r="V355" s="18" t="str">
        <f t="shared" si="119"/>
        <v/>
      </c>
      <c r="W355" s="18">
        <f t="shared" si="120"/>
        <v>2.2226745369428012E-2</v>
      </c>
      <c r="X355" s="18" t="str">
        <f t="shared" si="121"/>
        <v/>
      </c>
      <c r="Y355" s="18" t="str">
        <f t="shared" si="122"/>
        <v/>
      </c>
      <c r="Z355" s="18" t="str">
        <f t="shared" si="123"/>
        <v/>
      </c>
      <c r="AA355" s="18" t="str">
        <f t="shared" si="124"/>
        <v/>
      </c>
    </row>
    <row r="356" spans="1:27">
      <c r="A356" s="11">
        <v>42529</v>
      </c>
      <c r="B356" s="12">
        <v>1162.5999999999999</v>
      </c>
      <c r="C356" s="12">
        <v>1262.5</v>
      </c>
      <c r="D356" s="9">
        <f t="shared" si="110"/>
        <v>-3.58010681703297E-2</v>
      </c>
      <c r="E356" s="9">
        <f t="shared" si="125"/>
        <v>-1.5418262943744581E-2</v>
      </c>
      <c r="F356" s="9">
        <f t="shared" si="126"/>
        <v>1.3303612990622885E-2</v>
      </c>
      <c r="G356" s="9">
        <f t="shared" si="127"/>
        <v>1.451486628515691E-2</v>
      </c>
      <c r="H356" s="9">
        <f t="shared" si="128"/>
        <v>-4.5351392172646068E-2</v>
      </c>
      <c r="I356" s="9">
        <f t="shared" si="129"/>
        <v>-1.5321255392014212</v>
      </c>
      <c r="J356" s="3">
        <f t="shared" si="130"/>
        <v>-9.4572718752663678E-3</v>
      </c>
      <c r="K356" s="3">
        <f t="shared" si="130"/>
        <v>8.9506912810677266E-3</v>
      </c>
      <c r="L356" s="15" t="str">
        <f t="shared" si="131"/>
        <v>Enter Trade</v>
      </c>
      <c r="M356" s="12">
        <v>-1.1309438975770298</v>
      </c>
      <c r="N356" s="15" t="str">
        <f t="shared" si="111"/>
        <v/>
      </c>
      <c r="O356" s="15" t="str">
        <f t="shared" si="112"/>
        <v>Enter Trade</v>
      </c>
      <c r="P356" s="15" t="str">
        <f t="shared" si="113"/>
        <v/>
      </c>
      <c r="Q356" s="15">
        <f t="shared" si="114"/>
        <v>1186.8</v>
      </c>
      <c r="R356" s="15" t="str">
        <f t="shared" si="115"/>
        <v/>
      </c>
      <c r="S356" s="15">
        <f t="shared" si="116"/>
        <v>1255.55</v>
      </c>
      <c r="T356" s="18" t="str">
        <f t="shared" si="117"/>
        <v/>
      </c>
      <c r="U356" s="18">
        <f t="shared" si="118"/>
        <v>3.0002112824846438E-3</v>
      </c>
      <c r="V356" s="18" t="str">
        <f t="shared" si="119"/>
        <v/>
      </c>
      <c r="W356" s="18">
        <f t="shared" si="120"/>
        <v>2.2226745369428012E-2</v>
      </c>
      <c r="X356" s="18" t="str">
        <f t="shared" si="121"/>
        <v/>
      </c>
      <c r="Y356" s="18" t="str">
        <f t="shared" si="122"/>
        <v/>
      </c>
      <c r="Z356" s="18" t="str">
        <f t="shared" si="123"/>
        <v/>
      </c>
      <c r="AA356" s="18" t="str">
        <f t="shared" si="124"/>
        <v/>
      </c>
    </row>
    <row r="357" spans="1:27">
      <c r="A357" s="11">
        <v>42530</v>
      </c>
      <c r="B357" s="12">
        <v>1159.4000000000001</v>
      </c>
      <c r="C357" s="12">
        <v>1237.5</v>
      </c>
      <c r="D357" s="9">
        <f t="shared" si="110"/>
        <v>-2.8311911570853436E-2</v>
      </c>
      <c r="E357" s="9">
        <f t="shared" si="125"/>
        <v>-1.6735855534356883E-2</v>
      </c>
      <c r="F357" s="9">
        <f t="shared" si="126"/>
        <v>1.2508459585620814E-2</v>
      </c>
      <c r="G357" s="9">
        <f t="shared" si="127"/>
        <v>1.1408178533289948E-2</v>
      </c>
      <c r="H357" s="9">
        <f t="shared" si="128"/>
        <v>-4.4879889602003717E-2</v>
      </c>
      <c r="I357" s="9">
        <f t="shared" si="129"/>
        <v>-0.9254581635139062</v>
      </c>
      <c r="J357" s="3">
        <f t="shared" si="130"/>
        <v>-2.7524514020297766E-3</v>
      </c>
      <c r="K357" s="3">
        <f t="shared" si="130"/>
        <v>-1.9801980198019802E-2</v>
      </c>
      <c r="L357" s="15" t="str">
        <f t="shared" si="131"/>
        <v/>
      </c>
      <c r="M357" s="12">
        <v>-1.1309438975770298</v>
      </c>
      <c r="N357" s="15" t="str">
        <f t="shared" si="111"/>
        <v/>
      </c>
      <c r="O357" s="15" t="str">
        <f t="shared" si="112"/>
        <v>Enter Trade</v>
      </c>
      <c r="P357" s="15" t="str">
        <f t="shared" si="113"/>
        <v/>
      </c>
      <c r="Q357" s="15">
        <f t="shared" si="114"/>
        <v>1186.8</v>
      </c>
      <c r="R357" s="15" t="str">
        <f t="shared" si="115"/>
        <v/>
      </c>
      <c r="S357" s="15">
        <f t="shared" si="116"/>
        <v>1255.55</v>
      </c>
      <c r="T357" s="18" t="str">
        <f t="shared" si="117"/>
        <v/>
      </c>
      <c r="U357" s="18">
        <f t="shared" si="118"/>
        <v>3.0002112824846438E-3</v>
      </c>
      <c r="V357" s="18" t="str">
        <f t="shared" si="119"/>
        <v/>
      </c>
      <c r="W357" s="18">
        <f t="shared" si="120"/>
        <v>2.2226745369428012E-2</v>
      </c>
      <c r="X357" s="18" t="str">
        <f t="shared" si="121"/>
        <v/>
      </c>
      <c r="Y357" s="18" t="str">
        <f t="shared" si="122"/>
        <v/>
      </c>
      <c r="Z357" s="18" t="str">
        <f t="shared" si="123"/>
        <v/>
      </c>
      <c r="AA357" s="18" t="str">
        <f t="shared" si="124"/>
        <v/>
      </c>
    </row>
    <row r="358" spans="1:27">
      <c r="A358" s="11">
        <v>42531</v>
      </c>
      <c r="B358" s="12">
        <v>1161.3499999999999</v>
      </c>
      <c r="C358" s="12">
        <v>1230.4000000000001</v>
      </c>
      <c r="D358" s="9">
        <f t="shared" si="110"/>
        <v>-2.5083198186892395E-2</v>
      </c>
      <c r="E358" s="9">
        <f t="shared" si="125"/>
        <v>-1.8144368831470803E-2</v>
      </c>
      <c r="F358" s="9">
        <f t="shared" si="126"/>
        <v>1.0824285966211648E-2</v>
      </c>
      <c r="G358" s="9">
        <f t="shared" si="127"/>
        <v>6.2102745925054076E-3</v>
      </c>
      <c r="H358" s="9">
        <f t="shared" si="128"/>
        <v>-4.2499012255447013E-2</v>
      </c>
      <c r="I358" s="9">
        <f t="shared" si="129"/>
        <v>-0.64104268651820251</v>
      </c>
      <c r="J358" s="3">
        <f t="shared" si="130"/>
        <v>1.6819044333274261E-3</v>
      </c>
      <c r="K358" s="3">
        <f t="shared" si="130"/>
        <v>-5.7373737373736635E-3</v>
      </c>
      <c r="L358" s="15" t="str">
        <f t="shared" si="131"/>
        <v/>
      </c>
      <c r="M358" s="12">
        <v>-1.1309438975770298</v>
      </c>
      <c r="N358" s="15" t="str">
        <f t="shared" si="111"/>
        <v/>
      </c>
      <c r="O358" s="15" t="str">
        <f t="shared" si="112"/>
        <v>Enter Trade</v>
      </c>
      <c r="P358" s="15" t="str">
        <f t="shared" si="113"/>
        <v/>
      </c>
      <c r="Q358" s="15">
        <f t="shared" si="114"/>
        <v>1186.8</v>
      </c>
      <c r="R358" s="15" t="str">
        <f t="shared" si="115"/>
        <v/>
      </c>
      <c r="S358" s="15">
        <f t="shared" si="116"/>
        <v>1255.55</v>
      </c>
      <c r="T358" s="18" t="str">
        <f t="shared" si="117"/>
        <v/>
      </c>
      <c r="U358" s="18">
        <f t="shared" si="118"/>
        <v>3.0002112824846438E-3</v>
      </c>
      <c r="V358" s="18" t="str">
        <f t="shared" si="119"/>
        <v/>
      </c>
      <c r="W358" s="18">
        <f t="shared" si="120"/>
        <v>2.2226745369428012E-2</v>
      </c>
      <c r="X358" s="18" t="str">
        <f t="shared" si="121"/>
        <v/>
      </c>
      <c r="Y358" s="18" t="str">
        <f t="shared" si="122"/>
        <v/>
      </c>
      <c r="Z358" s="18" t="str">
        <f t="shared" si="123"/>
        <v/>
      </c>
      <c r="AA358" s="18" t="str">
        <f t="shared" si="124"/>
        <v/>
      </c>
    </row>
    <row r="359" spans="1:27">
      <c r="A359" s="11">
        <v>42534</v>
      </c>
      <c r="B359" s="12">
        <v>1152.9000000000001</v>
      </c>
      <c r="C359" s="12">
        <v>1205.3499999999999</v>
      </c>
      <c r="D359" s="9">
        <f t="shared" si="110"/>
        <v>-1.932153303625795E-2</v>
      </c>
      <c r="E359" s="9">
        <f t="shared" si="125"/>
        <v>-1.9125851814766288E-2</v>
      </c>
      <c r="F359" s="9">
        <f t="shared" si="126"/>
        <v>9.4161171523202154E-3</v>
      </c>
      <c r="G359" s="9">
        <f t="shared" si="127"/>
        <v>2.0604117779541957E-3</v>
      </c>
      <c r="H359" s="9">
        <f t="shared" si="128"/>
        <v>-4.0312115407486776E-2</v>
      </c>
      <c r="I359" s="9">
        <f t="shared" si="129"/>
        <v>-2.0781519423156692E-2</v>
      </c>
      <c r="J359" s="3">
        <f t="shared" si="130"/>
        <v>-7.2760149825632399E-3</v>
      </c>
      <c r="K359" s="3">
        <f t="shared" si="130"/>
        <v>-2.0359232769831096E-2</v>
      </c>
      <c r="L359" s="15" t="str">
        <f t="shared" si="131"/>
        <v>Exit Trade</v>
      </c>
      <c r="M359" s="12">
        <v>-2.0781519423156692E-2</v>
      </c>
      <c r="N359" s="15" t="str">
        <f t="shared" si="111"/>
        <v>Exit Trade</v>
      </c>
      <c r="O359" s="15" t="str">
        <f t="shared" si="112"/>
        <v>Exit Trade</v>
      </c>
      <c r="P359" s="15">
        <f t="shared" si="113"/>
        <v>1152.9000000000001</v>
      </c>
      <c r="Q359" s="15">
        <f t="shared" si="114"/>
        <v>1152.9000000000001</v>
      </c>
      <c r="R359" s="15">
        <f t="shared" si="115"/>
        <v>1205.3499999999999</v>
      </c>
      <c r="S359" s="15">
        <f t="shared" si="116"/>
        <v>1205.3499999999999</v>
      </c>
      <c r="T359" s="18">
        <f t="shared" si="117"/>
        <v>-7.2760149825632399E-3</v>
      </c>
      <c r="U359" s="18">
        <f t="shared" si="118"/>
        <v>-7.2760149825632399E-3</v>
      </c>
      <c r="V359" s="18">
        <f t="shared" si="119"/>
        <v>-2.0359232769831096E-2</v>
      </c>
      <c r="W359" s="18">
        <f t="shared" si="120"/>
        <v>-2.0359232769831096E-2</v>
      </c>
      <c r="X359" s="18">
        <f t="shared" si="121"/>
        <v>-2.8564206268958392E-2</v>
      </c>
      <c r="Y359" s="18">
        <f t="shared" si="122"/>
        <v>3.9982477798574334E-2</v>
      </c>
      <c r="Z359" s="18">
        <f t="shared" si="123"/>
        <v>1.1418271529615942E-2</v>
      </c>
      <c r="AA359" s="18">
        <f t="shared" si="124"/>
        <v>5.709135764807971E-3</v>
      </c>
    </row>
    <row r="360" spans="1:27">
      <c r="A360" s="11">
        <v>42535</v>
      </c>
      <c r="B360" s="12">
        <v>1151.8499999999999</v>
      </c>
      <c r="C360" s="12">
        <v>1198.2</v>
      </c>
      <c r="D360" s="9">
        <f t="shared" si="110"/>
        <v>-1.7133388609697028E-2</v>
      </c>
      <c r="E360" s="9">
        <f t="shared" si="125"/>
        <v>-1.9937200514388645E-2</v>
      </c>
      <c r="F360" s="9">
        <f t="shared" si="126"/>
        <v>8.0129916412064392E-3</v>
      </c>
      <c r="G360" s="9">
        <f t="shared" si="127"/>
        <v>-1.907969321674155E-3</v>
      </c>
      <c r="H360" s="9">
        <f t="shared" si="128"/>
        <v>-3.7966431707103135E-2</v>
      </c>
      <c r="I360" s="9">
        <f t="shared" si="129"/>
        <v>0.34990825277704563</v>
      </c>
      <c r="J360" s="3">
        <f t="shared" si="130"/>
        <v>-9.107468123863144E-4</v>
      </c>
      <c r="K360" s="3">
        <f t="shared" si="130"/>
        <v>-5.9318870037747247E-3</v>
      </c>
      <c r="L360" s="15" t="str">
        <f t="shared" si="131"/>
        <v>Exit Trade</v>
      </c>
      <c r="M360" s="12">
        <v>-2.0781519423156692E-2</v>
      </c>
      <c r="N360" s="15" t="str">
        <f t="shared" si="111"/>
        <v/>
      </c>
      <c r="O360" s="15" t="str">
        <f t="shared" si="112"/>
        <v>Exit Trade</v>
      </c>
      <c r="P360" s="15" t="str">
        <f t="shared" si="113"/>
        <v/>
      </c>
      <c r="Q360" s="15">
        <f t="shared" si="114"/>
        <v>1152.9000000000001</v>
      </c>
      <c r="R360" s="15" t="str">
        <f t="shared" si="115"/>
        <v/>
      </c>
      <c r="S360" s="15">
        <f t="shared" si="116"/>
        <v>1205.3499999999999</v>
      </c>
      <c r="T360" s="18" t="str">
        <f t="shared" si="117"/>
        <v/>
      </c>
      <c r="U360" s="18">
        <f t="shared" si="118"/>
        <v>-7.2760149825632399E-3</v>
      </c>
      <c r="V360" s="18" t="str">
        <f t="shared" si="119"/>
        <v/>
      </c>
      <c r="W360" s="18">
        <f t="shared" si="120"/>
        <v>-2.0359232769831096E-2</v>
      </c>
      <c r="X360" s="18" t="str">
        <f t="shared" si="121"/>
        <v/>
      </c>
      <c r="Y360" s="18" t="str">
        <f t="shared" si="122"/>
        <v/>
      </c>
      <c r="Z360" s="18" t="str">
        <f t="shared" si="123"/>
        <v/>
      </c>
      <c r="AA360" s="18" t="str">
        <f t="shared" si="124"/>
        <v/>
      </c>
    </row>
    <row r="361" spans="1:27">
      <c r="A361" s="11">
        <v>42536</v>
      </c>
      <c r="B361" s="12">
        <v>1169.55</v>
      </c>
      <c r="C361" s="12">
        <v>1205.1500000000001</v>
      </c>
      <c r="D361" s="9">
        <f t="shared" si="110"/>
        <v>-1.3022311823747038E-2</v>
      </c>
      <c r="E361" s="9">
        <f t="shared" si="125"/>
        <v>-2.0338569592754225E-2</v>
      </c>
      <c r="F361" s="9">
        <f t="shared" si="126"/>
        <v>7.3006549746326048E-3</v>
      </c>
      <c r="G361" s="9">
        <f t="shared" si="127"/>
        <v>-3.9120958998308634E-3</v>
      </c>
      <c r="H361" s="9">
        <f t="shared" si="128"/>
        <v>-3.676504328567759E-2</v>
      </c>
      <c r="I361" s="9">
        <f t="shared" si="129"/>
        <v>1.0021371773394028</v>
      </c>
      <c r="J361" s="3">
        <f t="shared" si="130"/>
        <v>1.5366584190649865E-2</v>
      </c>
      <c r="K361" s="3">
        <f t="shared" si="130"/>
        <v>5.8003672174929436E-3</v>
      </c>
      <c r="L361" s="15" t="str">
        <f t="shared" si="131"/>
        <v>Enter Trade</v>
      </c>
      <c r="M361" s="12">
        <v>1.0021371773394028</v>
      </c>
      <c r="N361" s="15" t="str">
        <f t="shared" si="111"/>
        <v>Enter Trade</v>
      </c>
      <c r="O361" s="15" t="str">
        <f t="shared" si="112"/>
        <v>Enter Trade</v>
      </c>
      <c r="P361" s="15">
        <f t="shared" si="113"/>
        <v>1169.55</v>
      </c>
      <c r="Q361" s="15">
        <f t="shared" si="114"/>
        <v>1169.55</v>
      </c>
      <c r="R361" s="15">
        <f t="shared" si="115"/>
        <v>1205.1500000000001</v>
      </c>
      <c r="S361" s="15">
        <f t="shared" si="116"/>
        <v>1205.1500000000001</v>
      </c>
      <c r="T361" s="18">
        <f t="shared" si="117"/>
        <v>1.5366584190649865E-2</v>
      </c>
      <c r="U361" s="18">
        <f t="shared" si="118"/>
        <v>1.5366584190649865E-2</v>
      </c>
      <c r="V361" s="18">
        <f t="shared" si="119"/>
        <v>5.8003672174929436E-3</v>
      </c>
      <c r="W361" s="18">
        <f t="shared" si="120"/>
        <v>5.8003672174929436E-3</v>
      </c>
      <c r="X361" s="18" t="str">
        <f t="shared" si="121"/>
        <v/>
      </c>
      <c r="Y361" s="18" t="str">
        <f t="shared" si="122"/>
        <v/>
      </c>
      <c r="Z361" s="18" t="str">
        <f t="shared" si="123"/>
        <v/>
      </c>
      <c r="AA361" s="18" t="str">
        <f t="shared" si="124"/>
        <v/>
      </c>
    </row>
    <row r="362" spans="1:27">
      <c r="A362" s="11">
        <v>42537</v>
      </c>
      <c r="B362" s="12">
        <v>1162.1500000000001</v>
      </c>
      <c r="C362" s="12">
        <v>1200.95</v>
      </c>
      <c r="D362" s="9">
        <f t="shared" si="110"/>
        <v>-1.4262739943675109E-2</v>
      </c>
      <c r="E362" s="9">
        <f t="shared" si="125"/>
        <v>-2.0431077969872969E-2</v>
      </c>
      <c r="F362" s="9">
        <f t="shared" si="126"/>
        <v>7.2015435759729676E-3</v>
      </c>
      <c r="G362" s="9">
        <f t="shared" si="127"/>
        <v>-4.2276049239337934E-3</v>
      </c>
      <c r="H362" s="9">
        <f t="shared" si="128"/>
        <v>-3.6634551015812145E-2</v>
      </c>
      <c r="I362" s="9">
        <f t="shared" si="129"/>
        <v>0.85652998709578521</v>
      </c>
      <c r="J362" s="3">
        <f t="shared" si="130"/>
        <v>-6.3272198708903974E-3</v>
      </c>
      <c r="K362" s="3">
        <f t="shared" si="130"/>
        <v>-3.4850433555989255E-3</v>
      </c>
      <c r="L362" s="15" t="str">
        <f t="shared" si="131"/>
        <v/>
      </c>
      <c r="M362" s="12">
        <v>1.0021371773394028</v>
      </c>
      <c r="N362" s="15" t="str">
        <f t="shared" si="111"/>
        <v/>
      </c>
      <c r="O362" s="15" t="str">
        <f t="shared" si="112"/>
        <v>Enter Trade</v>
      </c>
      <c r="P362" s="15" t="str">
        <f t="shared" si="113"/>
        <v/>
      </c>
      <c r="Q362" s="15">
        <f t="shared" si="114"/>
        <v>1169.55</v>
      </c>
      <c r="R362" s="15" t="str">
        <f t="shared" si="115"/>
        <v/>
      </c>
      <c r="S362" s="15">
        <f t="shared" si="116"/>
        <v>1205.1500000000001</v>
      </c>
      <c r="T362" s="18" t="str">
        <f t="shared" si="117"/>
        <v/>
      </c>
      <c r="U362" s="18">
        <f t="shared" si="118"/>
        <v>1.5366584190649865E-2</v>
      </c>
      <c r="V362" s="18" t="str">
        <f t="shared" si="119"/>
        <v/>
      </c>
      <c r="W362" s="18">
        <f t="shared" si="120"/>
        <v>5.8003672174929436E-3</v>
      </c>
      <c r="X362" s="18" t="str">
        <f t="shared" si="121"/>
        <v/>
      </c>
      <c r="Y362" s="18" t="str">
        <f t="shared" si="122"/>
        <v/>
      </c>
      <c r="Z362" s="18" t="str">
        <f t="shared" si="123"/>
        <v/>
      </c>
      <c r="AA362" s="18" t="str">
        <f t="shared" si="124"/>
        <v/>
      </c>
    </row>
    <row r="363" spans="1:27">
      <c r="A363" s="11">
        <v>42538</v>
      </c>
      <c r="B363" s="12">
        <v>1170</v>
      </c>
      <c r="C363" s="12">
        <v>1227.3</v>
      </c>
      <c r="D363" s="9">
        <f t="shared" si="110"/>
        <v>-2.0764872471874515E-2</v>
      </c>
      <c r="E363" s="9">
        <f t="shared" si="125"/>
        <v>-2.0513700836239261E-2</v>
      </c>
      <c r="F363" s="9">
        <f t="shared" si="126"/>
        <v>7.1902969329869495E-3</v>
      </c>
      <c r="G363" s="9">
        <f t="shared" si="127"/>
        <v>-4.3355327370186263E-3</v>
      </c>
      <c r="H363" s="9">
        <f t="shared" si="128"/>
        <v>-3.6691868935459893E-2</v>
      </c>
      <c r="I363" s="9">
        <f t="shared" si="129"/>
        <v>-3.4932025474908167E-2</v>
      </c>
      <c r="J363" s="3">
        <f t="shared" si="130"/>
        <v>6.7547218517402304E-3</v>
      </c>
      <c r="K363" s="3">
        <f t="shared" si="130"/>
        <v>2.194096340397178E-2</v>
      </c>
      <c r="L363" s="15" t="str">
        <f t="shared" si="131"/>
        <v>Exit Trade</v>
      </c>
      <c r="M363" s="12">
        <v>-3.4932025474908167E-2</v>
      </c>
      <c r="N363" s="15" t="str">
        <f t="shared" si="111"/>
        <v>Exit Trade</v>
      </c>
      <c r="O363" s="15" t="str">
        <f t="shared" si="112"/>
        <v>Exit Trade</v>
      </c>
      <c r="P363" s="15">
        <f t="shared" si="113"/>
        <v>1170</v>
      </c>
      <c r="Q363" s="15">
        <f t="shared" si="114"/>
        <v>1170</v>
      </c>
      <c r="R363" s="15">
        <f t="shared" si="115"/>
        <v>1227.3</v>
      </c>
      <c r="S363" s="15">
        <f t="shared" si="116"/>
        <v>1227.3</v>
      </c>
      <c r="T363" s="18">
        <f t="shared" si="117"/>
        <v>6.7547218517402304E-3</v>
      </c>
      <c r="U363" s="18">
        <f t="shared" si="118"/>
        <v>6.7547218517402304E-3</v>
      </c>
      <c r="V363" s="18">
        <f t="shared" si="119"/>
        <v>2.194096340397178E-2</v>
      </c>
      <c r="W363" s="18">
        <f t="shared" si="120"/>
        <v>2.194096340397178E-2</v>
      </c>
      <c r="X363" s="18">
        <f t="shared" si="121"/>
        <v>-3.8476337052717469E-4</v>
      </c>
      <c r="Y363" s="18">
        <f t="shared" si="122"/>
        <v>1.8379454839646314E-2</v>
      </c>
      <c r="Z363" s="18">
        <f t="shared" si="123"/>
        <v>1.799469146911914E-2</v>
      </c>
      <c r="AA363" s="18">
        <f t="shared" si="124"/>
        <v>8.9973457345595698E-3</v>
      </c>
    </row>
    <row r="364" spans="1:27">
      <c r="A364" s="11">
        <v>42541</v>
      </c>
      <c r="B364" s="12">
        <v>1172.05</v>
      </c>
      <c r="C364" s="12">
        <v>1227.55</v>
      </c>
      <c r="D364" s="9">
        <f t="shared" si="110"/>
        <v>-2.0093051429209616E-2</v>
      </c>
      <c r="E364" s="9">
        <f t="shared" si="125"/>
        <v>-2.0415325522042796E-2</v>
      </c>
      <c r="F364" s="9">
        <f t="shared" si="126"/>
        <v>7.1746521178042665E-3</v>
      </c>
      <c r="G364" s="9">
        <f t="shared" si="127"/>
        <v>-4.2723582569831955E-3</v>
      </c>
      <c r="H364" s="9">
        <f t="shared" si="128"/>
        <v>-3.6558292787102396E-2</v>
      </c>
      <c r="I364" s="9">
        <f t="shared" si="129"/>
        <v>4.4918427756718664E-2</v>
      </c>
      <c r="J364" s="3">
        <f t="shared" si="130"/>
        <v>1.7521367521367132E-3</v>
      </c>
      <c r="K364" s="3">
        <f t="shared" si="130"/>
        <v>2.036991770553247E-4</v>
      </c>
      <c r="L364" s="15" t="str">
        <f t="shared" si="131"/>
        <v>Exit Trade</v>
      </c>
      <c r="M364" s="12">
        <v>-3.4932025474908167E-2</v>
      </c>
      <c r="N364" s="15" t="str">
        <f t="shared" si="111"/>
        <v/>
      </c>
      <c r="O364" s="15" t="str">
        <f t="shared" si="112"/>
        <v>Exit Trade</v>
      </c>
      <c r="P364" s="15" t="str">
        <f t="shared" si="113"/>
        <v/>
      </c>
      <c r="Q364" s="15">
        <f t="shared" si="114"/>
        <v>1170</v>
      </c>
      <c r="R364" s="15" t="str">
        <f t="shared" si="115"/>
        <v/>
      </c>
      <c r="S364" s="15">
        <f t="shared" si="116"/>
        <v>1227.3</v>
      </c>
      <c r="T364" s="18" t="str">
        <f t="shared" si="117"/>
        <v/>
      </c>
      <c r="U364" s="18">
        <f t="shared" si="118"/>
        <v>6.7547218517402304E-3</v>
      </c>
      <c r="V364" s="18" t="str">
        <f t="shared" si="119"/>
        <v/>
      </c>
      <c r="W364" s="18">
        <f t="shared" si="120"/>
        <v>2.194096340397178E-2</v>
      </c>
      <c r="X364" s="18" t="str">
        <f t="shared" si="121"/>
        <v/>
      </c>
      <c r="Y364" s="18" t="str">
        <f t="shared" si="122"/>
        <v/>
      </c>
      <c r="Z364" s="18" t="str">
        <f t="shared" si="123"/>
        <v/>
      </c>
      <c r="AA364" s="18" t="str">
        <f t="shared" si="124"/>
        <v/>
      </c>
    </row>
    <row r="365" spans="1:27">
      <c r="A365" s="11">
        <v>42542</v>
      </c>
      <c r="B365" s="12">
        <v>1166.6500000000001</v>
      </c>
      <c r="C365" s="12">
        <v>1238.1500000000001</v>
      </c>
      <c r="D365" s="9">
        <f t="shared" si="110"/>
        <v>-2.5832676611687401E-2</v>
      </c>
      <c r="E365" s="9">
        <f t="shared" si="125"/>
        <v>-2.0373888120773089E-2</v>
      </c>
      <c r="F365" s="9">
        <f t="shared" si="126"/>
        <v>7.1383559300307363E-3</v>
      </c>
      <c r="G365" s="9">
        <f t="shared" si="127"/>
        <v>-4.3125872782039318E-3</v>
      </c>
      <c r="H365" s="9">
        <f t="shared" si="128"/>
        <v>-3.6435188963342247E-2</v>
      </c>
      <c r="I365" s="9">
        <f t="shared" si="129"/>
        <v>-0.7647122873138672</v>
      </c>
      <c r="J365" s="3">
        <f t="shared" si="130"/>
        <v>-4.6073119747449889E-3</v>
      </c>
      <c r="K365" s="3">
        <f t="shared" si="130"/>
        <v>8.6350861472038916E-3</v>
      </c>
      <c r="L365" s="15" t="str">
        <f t="shared" si="131"/>
        <v/>
      </c>
      <c r="M365" s="12">
        <v>-3.4932025474908167E-2</v>
      </c>
      <c r="N365" s="15" t="str">
        <f t="shared" si="111"/>
        <v/>
      </c>
      <c r="O365" s="15" t="str">
        <f t="shared" si="112"/>
        <v>Exit Trade</v>
      </c>
      <c r="P365" s="15" t="str">
        <f t="shared" si="113"/>
        <v/>
      </c>
      <c r="Q365" s="15">
        <f t="shared" si="114"/>
        <v>1170</v>
      </c>
      <c r="R365" s="15" t="str">
        <f t="shared" si="115"/>
        <v/>
      </c>
      <c r="S365" s="15">
        <f t="shared" si="116"/>
        <v>1227.3</v>
      </c>
      <c r="T365" s="18" t="str">
        <f t="shared" si="117"/>
        <v/>
      </c>
      <c r="U365" s="18">
        <f t="shared" si="118"/>
        <v>6.7547218517402304E-3</v>
      </c>
      <c r="V365" s="18" t="str">
        <f t="shared" si="119"/>
        <v/>
      </c>
      <c r="W365" s="18">
        <f t="shared" si="120"/>
        <v>2.194096340397178E-2</v>
      </c>
      <c r="X365" s="18" t="str">
        <f t="shared" si="121"/>
        <v/>
      </c>
      <c r="Y365" s="18" t="str">
        <f t="shared" si="122"/>
        <v/>
      </c>
      <c r="Z365" s="18" t="str">
        <f t="shared" si="123"/>
        <v/>
      </c>
      <c r="AA365" s="18" t="str">
        <f t="shared" si="124"/>
        <v/>
      </c>
    </row>
    <row r="366" spans="1:27">
      <c r="A366" s="11">
        <v>42543</v>
      </c>
      <c r="B366" s="12">
        <v>1171.5</v>
      </c>
      <c r="C366" s="12">
        <v>1238.3499999999999</v>
      </c>
      <c r="D366" s="9">
        <f t="shared" si="110"/>
        <v>-2.4101115552420546E-2</v>
      </c>
      <c r="E366" s="9">
        <f t="shared" si="125"/>
        <v>-2.0373695955391988E-2</v>
      </c>
      <c r="F366" s="9">
        <f t="shared" si="126"/>
        <v>7.1382520490155116E-3</v>
      </c>
      <c r="G366" s="9">
        <f t="shared" si="127"/>
        <v>-4.3126288451070874E-3</v>
      </c>
      <c r="H366" s="9">
        <f t="shared" si="128"/>
        <v>-3.6434763065676889E-2</v>
      </c>
      <c r="I366" s="9">
        <f t="shared" si="129"/>
        <v>-0.52217539692264481</v>
      </c>
      <c r="J366" s="3">
        <f t="shared" si="130"/>
        <v>4.1572022457462892E-3</v>
      </c>
      <c r="K366" s="3">
        <f t="shared" si="130"/>
        <v>1.6153131688391396E-4</v>
      </c>
      <c r="L366" s="15" t="str">
        <f t="shared" si="131"/>
        <v/>
      </c>
      <c r="M366" s="12">
        <v>-3.4932025474908167E-2</v>
      </c>
      <c r="N366" s="15" t="str">
        <f t="shared" si="111"/>
        <v/>
      </c>
      <c r="O366" s="15" t="str">
        <f t="shared" si="112"/>
        <v>Exit Trade</v>
      </c>
      <c r="P366" s="15" t="str">
        <f t="shared" si="113"/>
        <v/>
      </c>
      <c r="Q366" s="15">
        <f t="shared" si="114"/>
        <v>1170</v>
      </c>
      <c r="R366" s="15" t="str">
        <f t="shared" si="115"/>
        <v/>
      </c>
      <c r="S366" s="15">
        <f t="shared" si="116"/>
        <v>1227.3</v>
      </c>
      <c r="T366" s="18" t="str">
        <f t="shared" si="117"/>
        <v/>
      </c>
      <c r="U366" s="18">
        <f t="shared" si="118"/>
        <v>6.7547218517402304E-3</v>
      </c>
      <c r="V366" s="18" t="str">
        <f t="shared" si="119"/>
        <v/>
      </c>
      <c r="W366" s="18">
        <f t="shared" si="120"/>
        <v>2.194096340397178E-2</v>
      </c>
      <c r="X366" s="18" t="str">
        <f t="shared" si="121"/>
        <v/>
      </c>
      <c r="Y366" s="18" t="str">
        <f t="shared" si="122"/>
        <v/>
      </c>
      <c r="Z366" s="18" t="str">
        <f t="shared" si="123"/>
        <v/>
      </c>
      <c r="AA366" s="18" t="str">
        <f t="shared" si="124"/>
        <v/>
      </c>
    </row>
    <row r="367" spans="1:27">
      <c r="A367" s="11">
        <v>42544</v>
      </c>
      <c r="B367" s="12">
        <v>1190.0999999999999</v>
      </c>
      <c r="C367" s="12">
        <v>1245.5</v>
      </c>
      <c r="D367" s="9">
        <f t="shared" si="110"/>
        <v>-1.9760276678712399E-2</v>
      </c>
      <c r="E367" s="9">
        <f t="shared" si="125"/>
        <v>-2.0455075737470536E-2</v>
      </c>
      <c r="F367" s="9">
        <f t="shared" si="126"/>
        <v>7.1161069108031825E-3</v>
      </c>
      <c r="G367" s="9">
        <f t="shared" si="127"/>
        <v>-4.4438351881633739E-3</v>
      </c>
      <c r="H367" s="9">
        <f t="shared" si="128"/>
        <v>-3.6466316286777697E-2</v>
      </c>
      <c r="I367" s="9">
        <f t="shared" si="129"/>
        <v>9.7637523925243538E-2</v>
      </c>
      <c r="J367" s="3">
        <f t="shared" si="130"/>
        <v>1.5877080665812983E-2</v>
      </c>
      <c r="K367" s="3">
        <f t="shared" si="130"/>
        <v>5.7738119271612161E-3</v>
      </c>
      <c r="L367" s="15" t="str">
        <f t="shared" si="131"/>
        <v>Exit Trade</v>
      </c>
      <c r="M367" s="12">
        <v>-3.4932025474908167E-2</v>
      </c>
      <c r="N367" s="15" t="str">
        <f t="shared" si="111"/>
        <v/>
      </c>
      <c r="O367" s="15" t="str">
        <f t="shared" si="112"/>
        <v>Exit Trade</v>
      </c>
      <c r="P367" s="15" t="str">
        <f t="shared" si="113"/>
        <v/>
      </c>
      <c r="Q367" s="15">
        <f t="shared" si="114"/>
        <v>1170</v>
      </c>
      <c r="R367" s="15" t="str">
        <f t="shared" si="115"/>
        <v/>
      </c>
      <c r="S367" s="15">
        <f t="shared" si="116"/>
        <v>1227.3</v>
      </c>
      <c r="T367" s="18" t="str">
        <f t="shared" si="117"/>
        <v/>
      </c>
      <c r="U367" s="18">
        <f t="shared" si="118"/>
        <v>6.7547218517402304E-3</v>
      </c>
      <c r="V367" s="18" t="str">
        <f t="shared" si="119"/>
        <v/>
      </c>
      <c r="W367" s="18">
        <f t="shared" si="120"/>
        <v>2.194096340397178E-2</v>
      </c>
      <c r="X367" s="18" t="str">
        <f t="shared" si="121"/>
        <v/>
      </c>
      <c r="Y367" s="18" t="str">
        <f t="shared" si="122"/>
        <v/>
      </c>
      <c r="Z367" s="18" t="str">
        <f t="shared" si="123"/>
        <v/>
      </c>
      <c r="AA367" s="18" t="str">
        <f t="shared" si="124"/>
        <v/>
      </c>
    </row>
    <row r="368" spans="1:27">
      <c r="A368" s="11">
        <v>42545</v>
      </c>
      <c r="B368" s="12">
        <v>1161.9000000000001</v>
      </c>
      <c r="C368" s="12">
        <v>1222.75</v>
      </c>
      <c r="D368" s="9">
        <f t="shared" si="110"/>
        <v>-2.2168919787574719E-2</v>
      </c>
      <c r="E368" s="9">
        <f t="shared" si="125"/>
        <v>-2.0879007387331349E-2</v>
      </c>
      <c r="F368" s="9">
        <f t="shared" si="126"/>
        <v>6.8101995840629866E-3</v>
      </c>
      <c r="G368" s="9">
        <f t="shared" si="127"/>
        <v>-5.5560583231896287E-3</v>
      </c>
      <c r="H368" s="9">
        <f t="shared" si="128"/>
        <v>-3.6201956451473068E-2</v>
      </c>
      <c r="I368" s="9">
        <f t="shared" si="129"/>
        <v>-0.18940889827399224</v>
      </c>
      <c r="J368" s="3">
        <f t="shared" si="130"/>
        <v>-2.3695487774136475E-2</v>
      </c>
      <c r="K368" s="3">
        <f t="shared" si="130"/>
        <v>-1.8265756724207147E-2</v>
      </c>
      <c r="L368" s="15" t="str">
        <f t="shared" si="131"/>
        <v>Exit Trade</v>
      </c>
      <c r="M368" s="12">
        <v>-3.4932025474908167E-2</v>
      </c>
      <c r="N368" s="15" t="str">
        <f t="shared" si="111"/>
        <v/>
      </c>
      <c r="O368" s="15" t="str">
        <f t="shared" si="112"/>
        <v>Exit Trade</v>
      </c>
      <c r="P368" s="15" t="str">
        <f t="shared" si="113"/>
        <v/>
      </c>
      <c r="Q368" s="15">
        <f t="shared" si="114"/>
        <v>1170</v>
      </c>
      <c r="R368" s="15" t="str">
        <f t="shared" si="115"/>
        <v/>
      </c>
      <c r="S368" s="15">
        <f t="shared" si="116"/>
        <v>1227.3</v>
      </c>
      <c r="T368" s="18" t="str">
        <f t="shared" si="117"/>
        <v/>
      </c>
      <c r="U368" s="18">
        <f t="shared" si="118"/>
        <v>6.7547218517402304E-3</v>
      </c>
      <c r="V368" s="18" t="str">
        <f t="shared" si="119"/>
        <v/>
      </c>
      <c r="W368" s="18">
        <f t="shared" si="120"/>
        <v>2.194096340397178E-2</v>
      </c>
      <c r="X368" s="18" t="str">
        <f t="shared" si="121"/>
        <v/>
      </c>
      <c r="Y368" s="18" t="str">
        <f t="shared" si="122"/>
        <v/>
      </c>
      <c r="Z368" s="18" t="str">
        <f t="shared" si="123"/>
        <v/>
      </c>
      <c r="AA368" s="18" t="str">
        <f t="shared" si="124"/>
        <v/>
      </c>
    </row>
    <row r="369" spans="1:27">
      <c r="A369" s="11">
        <v>42548</v>
      </c>
      <c r="B369" s="12">
        <v>1159.95</v>
      </c>
      <c r="C369" s="12">
        <v>1214.5999999999999</v>
      </c>
      <c r="D369" s="9">
        <f t="shared" si="110"/>
        <v>-1.9994007552814354E-2</v>
      </c>
      <c r="E369" s="9">
        <f t="shared" si="125"/>
        <v>-2.1253993719955046E-2</v>
      </c>
      <c r="F369" s="9">
        <f t="shared" si="126"/>
        <v>6.4173854520103418E-3</v>
      </c>
      <c r="G369" s="9">
        <f t="shared" si="127"/>
        <v>-6.8148764529317764E-3</v>
      </c>
      <c r="H369" s="9">
        <f t="shared" si="128"/>
        <v>-3.5693110986978319E-2</v>
      </c>
      <c r="I369" s="9">
        <f t="shared" si="129"/>
        <v>0.19633948693949524</v>
      </c>
      <c r="J369" s="3">
        <f t="shared" si="130"/>
        <v>-1.6782855667441649E-3</v>
      </c>
      <c r="K369" s="3">
        <f t="shared" si="130"/>
        <v>-6.6653036188919169E-3</v>
      </c>
      <c r="L369" s="15" t="str">
        <f t="shared" si="131"/>
        <v>Exit Trade</v>
      </c>
      <c r="M369" s="12">
        <v>-3.4932025474908167E-2</v>
      </c>
      <c r="N369" s="15" t="str">
        <f t="shared" si="111"/>
        <v/>
      </c>
      <c r="O369" s="15" t="str">
        <f t="shared" si="112"/>
        <v>Exit Trade</v>
      </c>
      <c r="P369" s="15" t="str">
        <f t="shared" si="113"/>
        <v/>
      </c>
      <c r="Q369" s="15">
        <f t="shared" si="114"/>
        <v>1170</v>
      </c>
      <c r="R369" s="15" t="str">
        <f t="shared" si="115"/>
        <v/>
      </c>
      <c r="S369" s="15">
        <f t="shared" si="116"/>
        <v>1227.3</v>
      </c>
      <c r="T369" s="18" t="str">
        <f t="shared" si="117"/>
        <v/>
      </c>
      <c r="U369" s="18">
        <f t="shared" si="118"/>
        <v>6.7547218517402304E-3</v>
      </c>
      <c r="V369" s="18" t="str">
        <f t="shared" si="119"/>
        <v/>
      </c>
      <c r="W369" s="18">
        <f t="shared" si="120"/>
        <v>2.194096340397178E-2</v>
      </c>
      <c r="X369" s="18" t="str">
        <f t="shared" si="121"/>
        <v/>
      </c>
      <c r="Y369" s="18" t="str">
        <f t="shared" si="122"/>
        <v/>
      </c>
      <c r="Z369" s="18" t="str">
        <f t="shared" si="123"/>
        <v/>
      </c>
      <c r="AA369" s="18" t="str">
        <f t="shared" si="124"/>
        <v/>
      </c>
    </row>
    <row r="370" spans="1:27">
      <c r="A370" s="11">
        <v>42549</v>
      </c>
      <c r="B370" s="12">
        <v>1166.95</v>
      </c>
      <c r="C370" s="12">
        <v>1228.9000000000001</v>
      </c>
      <c r="D370" s="9">
        <f t="shared" si="110"/>
        <v>-2.2464295882356374E-2</v>
      </c>
      <c r="E370" s="9">
        <f t="shared" si="125"/>
        <v>-2.121630267979803E-2</v>
      </c>
      <c r="F370" s="9">
        <f t="shared" si="126"/>
        <v>6.4064730756819262E-3</v>
      </c>
      <c r="G370" s="9">
        <f t="shared" si="127"/>
        <v>-6.8017382595136951E-3</v>
      </c>
      <c r="H370" s="9">
        <f t="shared" si="128"/>
        <v>-3.5630867100082363E-2</v>
      </c>
      <c r="I370" s="9">
        <f t="shared" si="129"/>
        <v>-0.19480191172511935</v>
      </c>
      <c r="J370" s="3">
        <f t="shared" si="130"/>
        <v>6.0347428768481402E-3</v>
      </c>
      <c r="K370" s="3">
        <f t="shared" si="130"/>
        <v>1.1773423349250934E-2</v>
      </c>
      <c r="L370" s="15" t="str">
        <f t="shared" si="131"/>
        <v>Exit Trade</v>
      </c>
      <c r="M370" s="12">
        <v>-3.4932025474908167E-2</v>
      </c>
      <c r="N370" s="15" t="str">
        <f t="shared" si="111"/>
        <v/>
      </c>
      <c r="O370" s="15" t="str">
        <f t="shared" si="112"/>
        <v>Exit Trade</v>
      </c>
      <c r="P370" s="15" t="str">
        <f t="shared" si="113"/>
        <v/>
      </c>
      <c r="Q370" s="15">
        <f t="shared" si="114"/>
        <v>1170</v>
      </c>
      <c r="R370" s="15" t="str">
        <f t="shared" si="115"/>
        <v/>
      </c>
      <c r="S370" s="15">
        <f t="shared" si="116"/>
        <v>1227.3</v>
      </c>
      <c r="T370" s="18" t="str">
        <f t="shared" si="117"/>
        <v/>
      </c>
      <c r="U370" s="18">
        <f t="shared" si="118"/>
        <v>6.7547218517402304E-3</v>
      </c>
      <c r="V370" s="18" t="str">
        <f t="shared" si="119"/>
        <v/>
      </c>
      <c r="W370" s="18">
        <f t="shared" si="120"/>
        <v>2.194096340397178E-2</v>
      </c>
      <c r="X370" s="18" t="str">
        <f t="shared" si="121"/>
        <v/>
      </c>
      <c r="Y370" s="18" t="str">
        <f t="shared" si="122"/>
        <v/>
      </c>
      <c r="Z370" s="18" t="str">
        <f t="shared" si="123"/>
        <v/>
      </c>
      <c r="AA370" s="18" t="str">
        <f t="shared" si="124"/>
        <v/>
      </c>
    </row>
    <row r="371" spans="1:27">
      <c r="A371" s="11">
        <v>42550</v>
      </c>
      <c r="B371" s="12">
        <v>1168.3</v>
      </c>
      <c r="C371" s="12">
        <v>1248.55</v>
      </c>
      <c r="D371" s="9">
        <f t="shared" si="110"/>
        <v>-2.8851562296058071E-2</v>
      </c>
      <c r="E371" s="9">
        <f t="shared" si="125"/>
        <v>-2.134514053706571E-2</v>
      </c>
      <c r="F371" s="9">
        <f t="shared" si="126"/>
        <v>6.5227173314908694E-3</v>
      </c>
      <c r="G371" s="9">
        <f t="shared" si="127"/>
        <v>-6.6690265412112544E-3</v>
      </c>
      <c r="H371" s="9">
        <f t="shared" si="128"/>
        <v>-3.6021254532920169E-2</v>
      </c>
      <c r="I371" s="9">
        <f t="shared" si="129"/>
        <v>-1.1508120584579511</v>
      </c>
      <c r="J371" s="3">
        <f t="shared" si="130"/>
        <v>1.1568619049658589E-3</v>
      </c>
      <c r="K371" s="3">
        <f t="shared" si="130"/>
        <v>1.598990967531928E-2</v>
      </c>
      <c r="L371" s="15" t="str">
        <f t="shared" si="131"/>
        <v>Enter Trade</v>
      </c>
      <c r="M371" s="12">
        <v>-1.1508120584579511</v>
      </c>
      <c r="N371" s="15" t="str">
        <f t="shared" si="111"/>
        <v>Enter Trade</v>
      </c>
      <c r="O371" s="15" t="str">
        <f t="shared" si="112"/>
        <v>Enter Trade</v>
      </c>
      <c r="P371" s="15">
        <f t="shared" si="113"/>
        <v>1168.3</v>
      </c>
      <c r="Q371" s="15">
        <f t="shared" si="114"/>
        <v>1168.3</v>
      </c>
      <c r="R371" s="15">
        <f t="shared" si="115"/>
        <v>1248.55</v>
      </c>
      <c r="S371" s="15">
        <f t="shared" si="116"/>
        <v>1248.55</v>
      </c>
      <c r="T371" s="18">
        <f t="shared" si="117"/>
        <v>1.1568619049658589E-3</v>
      </c>
      <c r="U371" s="18">
        <f t="shared" si="118"/>
        <v>1.1568619049658589E-3</v>
      </c>
      <c r="V371" s="18">
        <f t="shared" si="119"/>
        <v>1.598990967531928E-2</v>
      </c>
      <c r="W371" s="18">
        <f t="shared" si="120"/>
        <v>1.598990967531928E-2</v>
      </c>
      <c r="X371" s="18" t="str">
        <f t="shared" si="121"/>
        <v/>
      </c>
      <c r="Y371" s="18" t="str">
        <f t="shared" si="122"/>
        <v/>
      </c>
      <c r="Z371" s="18" t="str">
        <f t="shared" si="123"/>
        <v/>
      </c>
      <c r="AA371" s="18" t="str">
        <f t="shared" si="124"/>
        <v/>
      </c>
    </row>
    <row r="372" spans="1:27">
      <c r="A372" s="11">
        <v>42551</v>
      </c>
      <c r="B372" s="12">
        <v>1176.45</v>
      </c>
      <c r="C372" s="12">
        <v>1253.5999999999999</v>
      </c>
      <c r="D372" s="9">
        <f t="shared" si="110"/>
        <v>-2.7585509394761808E-2</v>
      </c>
      <c r="E372" s="9">
        <f t="shared" si="125"/>
        <v>-2.1807529979457209E-2</v>
      </c>
      <c r="F372" s="9">
        <f t="shared" si="126"/>
        <v>6.4544038003211263E-3</v>
      </c>
      <c r="G372" s="9">
        <f t="shared" si="127"/>
        <v>-7.2851214287346748E-3</v>
      </c>
      <c r="H372" s="9">
        <f t="shared" si="128"/>
        <v>-3.632993853017974E-2</v>
      </c>
      <c r="I372" s="9">
        <f t="shared" si="129"/>
        <v>-0.89519955584699029</v>
      </c>
      <c r="J372" s="3">
        <f t="shared" si="130"/>
        <v>6.9759479585723627E-3</v>
      </c>
      <c r="K372" s="3">
        <f t="shared" si="130"/>
        <v>4.0446918425373068E-3</v>
      </c>
      <c r="L372" s="15" t="str">
        <f t="shared" si="131"/>
        <v/>
      </c>
      <c r="M372" s="12">
        <v>-1.1508120584579511</v>
      </c>
      <c r="N372" s="15" t="str">
        <f t="shared" si="111"/>
        <v/>
      </c>
      <c r="O372" s="15" t="str">
        <f t="shared" si="112"/>
        <v>Enter Trade</v>
      </c>
      <c r="P372" s="15" t="str">
        <f t="shared" si="113"/>
        <v/>
      </c>
      <c r="Q372" s="15">
        <f t="shared" si="114"/>
        <v>1168.3</v>
      </c>
      <c r="R372" s="15" t="str">
        <f t="shared" si="115"/>
        <v/>
      </c>
      <c r="S372" s="15">
        <f t="shared" si="116"/>
        <v>1248.55</v>
      </c>
      <c r="T372" s="18" t="str">
        <f t="shared" si="117"/>
        <v/>
      </c>
      <c r="U372" s="18">
        <f t="shared" si="118"/>
        <v>1.1568619049658589E-3</v>
      </c>
      <c r="V372" s="18" t="str">
        <f t="shared" si="119"/>
        <v/>
      </c>
      <c r="W372" s="18">
        <f t="shared" si="120"/>
        <v>1.598990967531928E-2</v>
      </c>
      <c r="X372" s="18" t="str">
        <f t="shared" si="121"/>
        <v/>
      </c>
      <c r="Y372" s="18" t="str">
        <f t="shared" si="122"/>
        <v/>
      </c>
      <c r="Z372" s="18" t="str">
        <f t="shared" si="123"/>
        <v/>
      </c>
      <c r="AA372" s="18" t="str">
        <f t="shared" si="124"/>
        <v/>
      </c>
    </row>
    <row r="373" spans="1:27">
      <c r="A373" s="11">
        <v>42552</v>
      </c>
      <c r="B373" s="12">
        <v>1174.5</v>
      </c>
      <c r="C373" s="12">
        <v>1242.3499999999999</v>
      </c>
      <c r="D373" s="9">
        <f t="shared" si="110"/>
        <v>-2.4390943209374218E-2</v>
      </c>
      <c r="E373" s="9">
        <f t="shared" si="125"/>
        <v>-2.2138268926115704E-2</v>
      </c>
      <c r="F373" s="9">
        <f t="shared" si="126"/>
        <v>6.3181609422116513E-3</v>
      </c>
      <c r="G373" s="9">
        <f t="shared" si="127"/>
        <v>-7.9224068061394884E-3</v>
      </c>
      <c r="H373" s="9">
        <f t="shared" si="128"/>
        <v>-3.635413104609192E-2</v>
      </c>
      <c r="I373" s="9">
        <f t="shared" si="129"/>
        <v>-0.35653955381357733</v>
      </c>
      <c r="J373" s="3">
        <f t="shared" si="130"/>
        <v>-1.6575290067576568E-3</v>
      </c>
      <c r="K373" s="3">
        <f t="shared" si="130"/>
        <v>-8.9741544352265491E-3</v>
      </c>
      <c r="L373" s="15" t="str">
        <f t="shared" si="131"/>
        <v>Exit Trade</v>
      </c>
      <c r="M373" s="12">
        <v>-0.35653955381357733</v>
      </c>
      <c r="N373" s="15" t="str">
        <f t="shared" si="111"/>
        <v>Exit Trade</v>
      </c>
      <c r="O373" s="15" t="str">
        <f t="shared" si="112"/>
        <v>Exit Trade</v>
      </c>
      <c r="P373" s="15">
        <f t="shared" si="113"/>
        <v>1174.5</v>
      </c>
      <c r="Q373" s="15">
        <f t="shared" si="114"/>
        <v>1174.5</v>
      </c>
      <c r="R373" s="15">
        <f t="shared" si="115"/>
        <v>1242.3499999999999</v>
      </c>
      <c r="S373" s="15">
        <f t="shared" si="116"/>
        <v>1242.3499999999999</v>
      </c>
      <c r="T373" s="18">
        <f t="shared" si="117"/>
        <v>-1.6575290067576568E-3</v>
      </c>
      <c r="U373" s="18">
        <f t="shared" si="118"/>
        <v>-1.6575290067576568E-3</v>
      </c>
      <c r="V373" s="18">
        <f t="shared" si="119"/>
        <v>-8.9741544352265491E-3</v>
      </c>
      <c r="W373" s="18">
        <f t="shared" si="120"/>
        <v>-8.9741544352265491E-3</v>
      </c>
      <c r="X373" s="18">
        <f t="shared" si="121"/>
        <v>5.3068561157236793E-3</v>
      </c>
      <c r="Y373" s="18">
        <f t="shared" si="122"/>
        <v>4.9657602819270785E-3</v>
      </c>
      <c r="Z373" s="18">
        <f t="shared" si="123"/>
        <v>1.0272616397650758E-2</v>
      </c>
      <c r="AA373" s="18">
        <f t="shared" si="124"/>
        <v>5.1363081988253789E-3</v>
      </c>
    </row>
    <row r="374" spans="1:27">
      <c r="A374" s="11">
        <v>42555</v>
      </c>
      <c r="B374" s="12">
        <v>1172.8</v>
      </c>
      <c r="C374" s="12">
        <v>1256.25</v>
      </c>
      <c r="D374" s="9">
        <f t="shared" si="110"/>
        <v>-2.9852117467511364E-2</v>
      </c>
      <c r="E374" s="9">
        <f t="shared" si="125"/>
        <v>-2.2837119034568691E-2</v>
      </c>
      <c r="F374" s="9">
        <f t="shared" si="126"/>
        <v>5.9506619033307673E-3</v>
      </c>
      <c r="G374" s="9">
        <f t="shared" si="127"/>
        <v>-9.4481297520744648E-3</v>
      </c>
      <c r="H374" s="9">
        <f t="shared" si="128"/>
        <v>-3.6226108317062918E-2</v>
      </c>
      <c r="I374" s="9">
        <f t="shared" si="129"/>
        <v>-1.1788601918412074</v>
      </c>
      <c r="J374" s="3">
        <f t="shared" si="130"/>
        <v>-1.4474244359302217E-3</v>
      </c>
      <c r="K374" s="3">
        <f t="shared" si="130"/>
        <v>1.1188473457560343E-2</v>
      </c>
      <c r="L374" s="15" t="str">
        <f t="shared" si="131"/>
        <v>Enter Trade</v>
      </c>
      <c r="M374" s="12">
        <v>-1.1788601918412074</v>
      </c>
      <c r="N374" s="15" t="str">
        <f t="shared" si="111"/>
        <v>Enter Trade</v>
      </c>
      <c r="O374" s="15" t="str">
        <f t="shared" si="112"/>
        <v>Enter Trade</v>
      </c>
      <c r="P374" s="15">
        <f t="shared" si="113"/>
        <v>1172.8</v>
      </c>
      <c r="Q374" s="15">
        <f t="shared" si="114"/>
        <v>1172.8</v>
      </c>
      <c r="R374" s="15">
        <f t="shared" si="115"/>
        <v>1256.25</v>
      </c>
      <c r="S374" s="15">
        <f t="shared" si="116"/>
        <v>1256.25</v>
      </c>
      <c r="T374" s="18">
        <f t="shared" si="117"/>
        <v>-1.4474244359302217E-3</v>
      </c>
      <c r="U374" s="18">
        <f t="shared" si="118"/>
        <v>-1.4474244359302217E-3</v>
      </c>
      <c r="V374" s="18">
        <f t="shared" si="119"/>
        <v>1.1188473457560343E-2</v>
      </c>
      <c r="W374" s="18">
        <f t="shared" si="120"/>
        <v>1.1188473457560343E-2</v>
      </c>
      <c r="X374" s="18" t="str">
        <f t="shared" si="121"/>
        <v/>
      </c>
      <c r="Y374" s="18" t="str">
        <f t="shared" si="122"/>
        <v/>
      </c>
      <c r="Z374" s="18" t="str">
        <f t="shared" si="123"/>
        <v/>
      </c>
      <c r="AA374" s="18" t="str">
        <f t="shared" si="124"/>
        <v/>
      </c>
    </row>
    <row r="375" spans="1:27">
      <c r="A375" s="11">
        <v>42556</v>
      </c>
      <c r="B375" s="12">
        <v>1165.5999999999999</v>
      </c>
      <c r="C375" s="12">
        <v>1260.7</v>
      </c>
      <c r="D375" s="9">
        <f t="shared" si="110"/>
        <v>-3.4062214071856486E-2</v>
      </c>
      <c r="E375" s="9">
        <f t="shared" si="125"/>
        <v>-2.3561871546829E-2</v>
      </c>
      <c r="F375" s="9">
        <f t="shared" si="126"/>
        <v>5.9495821803958139E-3</v>
      </c>
      <c r="G375" s="9">
        <f t="shared" si="127"/>
        <v>-1.017531164093842E-2</v>
      </c>
      <c r="H375" s="9">
        <f t="shared" si="128"/>
        <v>-3.6948431452719581E-2</v>
      </c>
      <c r="I375" s="9">
        <f t="shared" si="129"/>
        <v>-1.764887383121905</v>
      </c>
      <c r="J375" s="3">
        <f t="shared" si="130"/>
        <v>-6.1391541609823038E-3</v>
      </c>
      <c r="K375" s="3">
        <f t="shared" si="130"/>
        <v>3.5422885572139666E-3</v>
      </c>
      <c r="L375" s="15" t="str">
        <f t="shared" si="131"/>
        <v>Enter Trade</v>
      </c>
      <c r="M375" s="12">
        <v>-1.1788601918412074</v>
      </c>
      <c r="N375" s="15" t="str">
        <f t="shared" si="111"/>
        <v/>
      </c>
      <c r="O375" s="15" t="str">
        <f t="shared" si="112"/>
        <v>Enter Trade</v>
      </c>
      <c r="P375" s="15" t="str">
        <f t="shared" si="113"/>
        <v/>
      </c>
      <c r="Q375" s="15">
        <f t="shared" si="114"/>
        <v>1172.8</v>
      </c>
      <c r="R375" s="15" t="str">
        <f t="shared" si="115"/>
        <v/>
      </c>
      <c r="S375" s="15">
        <f t="shared" si="116"/>
        <v>1256.25</v>
      </c>
      <c r="T375" s="18" t="str">
        <f t="shared" si="117"/>
        <v/>
      </c>
      <c r="U375" s="18">
        <f t="shared" si="118"/>
        <v>-1.4474244359302217E-3</v>
      </c>
      <c r="V375" s="18" t="str">
        <f t="shared" si="119"/>
        <v/>
      </c>
      <c r="W375" s="18">
        <f t="shared" si="120"/>
        <v>1.1188473457560343E-2</v>
      </c>
      <c r="X375" s="18" t="str">
        <f t="shared" si="121"/>
        <v/>
      </c>
      <c r="Y375" s="18" t="str">
        <f t="shared" si="122"/>
        <v/>
      </c>
      <c r="Z375" s="18" t="str">
        <f t="shared" si="123"/>
        <v/>
      </c>
      <c r="AA375" s="18" t="str">
        <f t="shared" si="124"/>
        <v/>
      </c>
    </row>
    <row r="376" spans="1:27">
      <c r="A376" s="11">
        <v>42558</v>
      </c>
      <c r="B376" s="12">
        <v>1185.6500000000001</v>
      </c>
      <c r="C376" s="12">
        <v>1290.55</v>
      </c>
      <c r="D376" s="9">
        <f t="shared" si="110"/>
        <v>-3.6818329514313887E-2</v>
      </c>
      <c r="E376" s="9">
        <f t="shared" si="125"/>
        <v>-2.4378609540278033E-2</v>
      </c>
      <c r="F376" s="9">
        <f t="shared" si="126"/>
        <v>6.0337693511584483E-3</v>
      </c>
      <c r="G376" s="9">
        <f t="shared" si="127"/>
        <v>-1.0802628500171524E-2</v>
      </c>
      <c r="H376" s="9">
        <f t="shared" si="128"/>
        <v>-3.7954590580384542E-2</v>
      </c>
      <c r="I376" s="9">
        <f t="shared" si="129"/>
        <v>-2.0616830458803501</v>
      </c>
      <c r="J376" s="3">
        <f t="shared" si="130"/>
        <v>1.7201441317776411E-2</v>
      </c>
      <c r="K376" s="3">
        <f t="shared" si="130"/>
        <v>2.3677322122630212E-2</v>
      </c>
      <c r="L376" s="15" t="str">
        <f t="shared" si="131"/>
        <v>Enter Trade</v>
      </c>
      <c r="M376" s="12">
        <v>-1.1788601918412074</v>
      </c>
      <c r="N376" s="15" t="str">
        <f t="shared" si="111"/>
        <v/>
      </c>
      <c r="O376" s="15" t="str">
        <f t="shared" si="112"/>
        <v>Enter Trade</v>
      </c>
      <c r="P376" s="15" t="str">
        <f t="shared" si="113"/>
        <v/>
      </c>
      <c r="Q376" s="15">
        <f t="shared" si="114"/>
        <v>1172.8</v>
      </c>
      <c r="R376" s="15" t="str">
        <f t="shared" si="115"/>
        <v/>
      </c>
      <c r="S376" s="15">
        <f t="shared" si="116"/>
        <v>1256.25</v>
      </c>
      <c r="T376" s="18" t="str">
        <f t="shared" si="117"/>
        <v/>
      </c>
      <c r="U376" s="18">
        <f t="shared" si="118"/>
        <v>-1.4474244359302217E-3</v>
      </c>
      <c r="V376" s="18" t="str">
        <f t="shared" si="119"/>
        <v/>
      </c>
      <c r="W376" s="18">
        <f t="shared" si="120"/>
        <v>1.1188473457560343E-2</v>
      </c>
      <c r="X376" s="18" t="str">
        <f t="shared" si="121"/>
        <v/>
      </c>
      <c r="Y376" s="18" t="str">
        <f t="shared" si="122"/>
        <v/>
      </c>
      <c r="Z376" s="18" t="str">
        <f t="shared" si="123"/>
        <v/>
      </c>
      <c r="AA376" s="18" t="str">
        <f t="shared" si="124"/>
        <v/>
      </c>
    </row>
    <row r="377" spans="1:27">
      <c r="A377" s="11">
        <v>42559</v>
      </c>
      <c r="B377" s="12">
        <v>1174.8499999999999</v>
      </c>
      <c r="C377" s="12">
        <v>1286.9000000000001</v>
      </c>
      <c r="D377" s="9">
        <f t="shared" si="110"/>
        <v>-3.9562379658487898E-2</v>
      </c>
      <c r="E377" s="9">
        <f t="shared" si="125"/>
        <v>-2.515701354000004E-2</v>
      </c>
      <c r="F377" s="9">
        <f t="shared" si="126"/>
        <v>6.4365131828858606E-3</v>
      </c>
      <c r="G377" s="9">
        <f t="shared" si="127"/>
        <v>-1.0674858878506853E-2</v>
      </c>
      <c r="H377" s="9">
        <f t="shared" si="128"/>
        <v>-3.9639168201493227E-2</v>
      </c>
      <c r="I377" s="9">
        <f t="shared" si="129"/>
        <v>-2.2380698538442361</v>
      </c>
      <c r="J377" s="3">
        <f t="shared" si="130"/>
        <v>-9.1089275924599849E-3</v>
      </c>
      <c r="K377" s="3">
        <f t="shared" si="130"/>
        <v>-2.8282515206693765E-3</v>
      </c>
      <c r="L377" s="15" t="str">
        <f t="shared" si="131"/>
        <v>Enter Trade</v>
      </c>
      <c r="M377" s="12">
        <v>-1.1788601918412074</v>
      </c>
      <c r="N377" s="15" t="str">
        <f t="shared" si="111"/>
        <v/>
      </c>
      <c r="O377" s="15" t="str">
        <f t="shared" si="112"/>
        <v>Enter Trade</v>
      </c>
      <c r="P377" s="15" t="str">
        <f t="shared" si="113"/>
        <v/>
      </c>
      <c r="Q377" s="15">
        <f t="shared" si="114"/>
        <v>1172.8</v>
      </c>
      <c r="R377" s="15" t="str">
        <f t="shared" si="115"/>
        <v/>
      </c>
      <c r="S377" s="15">
        <f t="shared" si="116"/>
        <v>1256.25</v>
      </c>
      <c r="T377" s="18" t="str">
        <f t="shared" si="117"/>
        <v/>
      </c>
      <c r="U377" s="18">
        <f t="shared" si="118"/>
        <v>-1.4474244359302217E-3</v>
      </c>
      <c r="V377" s="18" t="str">
        <f t="shared" si="119"/>
        <v/>
      </c>
      <c r="W377" s="18">
        <f t="shared" si="120"/>
        <v>1.1188473457560343E-2</v>
      </c>
      <c r="X377" s="18" t="str">
        <f t="shared" si="121"/>
        <v/>
      </c>
      <c r="Y377" s="18" t="str">
        <f t="shared" si="122"/>
        <v/>
      </c>
      <c r="Z377" s="18" t="str">
        <f t="shared" si="123"/>
        <v/>
      </c>
      <c r="AA377" s="18" t="str">
        <f t="shared" si="124"/>
        <v/>
      </c>
    </row>
    <row r="378" spans="1:27">
      <c r="A378" s="11">
        <v>42562</v>
      </c>
      <c r="B378" s="12">
        <v>1199.75</v>
      </c>
      <c r="C378" s="12">
        <v>1314.1</v>
      </c>
      <c r="D378" s="9">
        <f t="shared" si="110"/>
        <v>-3.9537656692139829E-2</v>
      </c>
      <c r="E378" s="9">
        <f t="shared" si="125"/>
        <v>-2.5659719605136713E-2</v>
      </c>
      <c r="F378" s="9">
        <f t="shared" si="126"/>
        <v>6.9484880465758665E-3</v>
      </c>
      <c r="G378" s="9">
        <f t="shared" si="127"/>
        <v>-1.0025621500341014E-2</v>
      </c>
      <c r="H378" s="9">
        <f t="shared" si="128"/>
        <v>-4.1293817709932415E-2</v>
      </c>
      <c r="I378" s="9">
        <f t="shared" si="129"/>
        <v>-1.9972599785707339</v>
      </c>
      <c r="J378" s="3">
        <f t="shared" si="130"/>
        <v>2.1194195003617564E-2</v>
      </c>
      <c r="K378" s="3">
        <f t="shared" si="130"/>
        <v>2.1136063408190083E-2</v>
      </c>
      <c r="L378" s="15" t="str">
        <f t="shared" si="131"/>
        <v>Enter Trade</v>
      </c>
      <c r="M378" s="12">
        <v>-1.1788601918412074</v>
      </c>
      <c r="N378" s="15" t="str">
        <f t="shared" si="111"/>
        <v/>
      </c>
      <c r="O378" s="15" t="str">
        <f t="shared" si="112"/>
        <v>Enter Trade</v>
      </c>
      <c r="P378" s="15" t="str">
        <f t="shared" si="113"/>
        <v/>
      </c>
      <c r="Q378" s="15">
        <f t="shared" si="114"/>
        <v>1172.8</v>
      </c>
      <c r="R378" s="15" t="str">
        <f t="shared" si="115"/>
        <v/>
      </c>
      <c r="S378" s="15">
        <f t="shared" si="116"/>
        <v>1256.25</v>
      </c>
      <c r="T378" s="18" t="str">
        <f t="shared" si="117"/>
        <v/>
      </c>
      <c r="U378" s="18">
        <f t="shared" si="118"/>
        <v>-1.4474244359302217E-3</v>
      </c>
      <c r="V378" s="18" t="str">
        <f t="shared" si="119"/>
        <v/>
      </c>
      <c r="W378" s="18">
        <f t="shared" si="120"/>
        <v>1.1188473457560343E-2</v>
      </c>
      <c r="X378" s="18" t="str">
        <f t="shared" si="121"/>
        <v/>
      </c>
      <c r="Y378" s="18" t="str">
        <f t="shared" si="122"/>
        <v/>
      </c>
      <c r="Z378" s="18" t="str">
        <f t="shared" si="123"/>
        <v/>
      </c>
      <c r="AA378" s="18" t="str">
        <f t="shared" si="124"/>
        <v/>
      </c>
    </row>
    <row r="379" spans="1:27">
      <c r="A379" s="11">
        <v>42563</v>
      </c>
      <c r="B379" s="12">
        <v>1202.1500000000001</v>
      </c>
      <c r="C379" s="12">
        <v>1333.75</v>
      </c>
      <c r="D379" s="9">
        <f t="shared" si="110"/>
        <v>-4.511577166440172E-2</v>
      </c>
      <c r="E379" s="9">
        <f t="shared" si="125"/>
        <v>-2.6513326117130909E-2</v>
      </c>
      <c r="F379" s="9">
        <f t="shared" si="126"/>
        <v>7.6990659310107205E-3</v>
      </c>
      <c r="G379" s="9">
        <f t="shared" si="127"/>
        <v>-9.1904277723567872E-3</v>
      </c>
      <c r="H379" s="9">
        <f t="shared" si="128"/>
        <v>-4.3836224461905035E-2</v>
      </c>
      <c r="I379" s="9">
        <f t="shared" si="129"/>
        <v>-2.4161951221047295</v>
      </c>
      <c r="J379" s="3">
        <f t="shared" si="130"/>
        <v>2.0004167534903865E-3</v>
      </c>
      <c r="K379" s="3">
        <f t="shared" si="130"/>
        <v>1.4953199908682819E-2</v>
      </c>
      <c r="L379" s="15" t="str">
        <f t="shared" si="131"/>
        <v>Enter Trade</v>
      </c>
      <c r="M379" s="12">
        <v>-1.1788601918412074</v>
      </c>
      <c r="N379" s="15" t="str">
        <f t="shared" si="111"/>
        <v/>
      </c>
      <c r="O379" s="15" t="str">
        <f t="shared" si="112"/>
        <v>Enter Trade</v>
      </c>
      <c r="P379" s="15" t="str">
        <f t="shared" si="113"/>
        <v/>
      </c>
      <c r="Q379" s="15">
        <f t="shared" si="114"/>
        <v>1172.8</v>
      </c>
      <c r="R379" s="15" t="str">
        <f t="shared" si="115"/>
        <v/>
      </c>
      <c r="S379" s="15">
        <f t="shared" si="116"/>
        <v>1256.25</v>
      </c>
      <c r="T379" s="18" t="str">
        <f t="shared" si="117"/>
        <v/>
      </c>
      <c r="U379" s="18">
        <f t="shared" si="118"/>
        <v>-1.4474244359302217E-3</v>
      </c>
      <c r="V379" s="18" t="str">
        <f t="shared" si="119"/>
        <v/>
      </c>
      <c r="W379" s="18">
        <f t="shared" si="120"/>
        <v>1.1188473457560343E-2</v>
      </c>
      <c r="X379" s="18" t="str">
        <f t="shared" si="121"/>
        <v/>
      </c>
      <c r="Y379" s="18" t="str">
        <f t="shared" si="122"/>
        <v/>
      </c>
      <c r="Z379" s="18" t="str">
        <f t="shared" si="123"/>
        <v/>
      </c>
      <c r="AA379" s="18" t="str">
        <f t="shared" si="124"/>
        <v/>
      </c>
    </row>
    <row r="380" spans="1:27">
      <c r="A380" s="11">
        <v>42564</v>
      </c>
      <c r="B380" s="12">
        <v>1197.75</v>
      </c>
      <c r="C380" s="12">
        <v>1330.45</v>
      </c>
      <c r="D380" s="9">
        <f t="shared" si="110"/>
        <v>-4.5632378325940588E-2</v>
      </c>
      <c r="E380" s="9">
        <f t="shared" si="125"/>
        <v>-2.736658345157543E-2</v>
      </c>
      <c r="F380" s="9">
        <f t="shared" si="126"/>
        <v>8.3474473659886795E-3</v>
      </c>
      <c r="G380" s="9">
        <f t="shared" si="127"/>
        <v>-8.5848268781009013E-3</v>
      </c>
      <c r="H380" s="9">
        <f t="shared" si="128"/>
        <v>-4.6148340025049958E-2</v>
      </c>
      <c r="I380" s="9">
        <f t="shared" si="129"/>
        <v>-2.1881892839226955</v>
      </c>
      <c r="J380" s="3">
        <f t="shared" si="130"/>
        <v>-3.6601089714262702E-3</v>
      </c>
      <c r="K380" s="3">
        <f t="shared" si="130"/>
        <v>-2.4742268041236773E-3</v>
      </c>
      <c r="L380" s="15" t="str">
        <f t="shared" si="131"/>
        <v>Enter Trade</v>
      </c>
      <c r="M380" s="12">
        <v>-1.1788601918412074</v>
      </c>
      <c r="N380" s="15" t="str">
        <f t="shared" si="111"/>
        <v/>
      </c>
      <c r="O380" s="15" t="str">
        <f t="shared" si="112"/>
        <v>Enter Trade</v>
      </c>
      <c r="P380" s="15" t="str">
        <f t="shared" si="113"/>
        <v/>
      </c>
      <c r="Q380" s="15">
        <f t="shared" si="114"/>
        <v>1172.8</v>
      </c>
      <c r="R380" s="15" t="str">
        <f t="shared" si="115"/>
        <v/>
      </c>
      <c r="S380" s="15">
        <f t="shared" si="116"/>
        <v>1256.25</v>
      </c>
      <c r="T380" s="18" t="str">
        <f t="shared" si="117"/>
        <v/>
      </c>
      <c r="U380" s="18">
        <f t="shared" si="118"/>
        <v>-1.4474244359302217E-3</v>
      </c>
      <c r="V380" s="18" t="str">
        <f t="shared" si="119"/>
        <v/>
      </c>
      <c r="W380" s="18">
        <f t="shared" si="120"/>
        <v>1.1188473457560343E-2</v>
      </c>
      <c r="X380" s="18" t="str">
        <f t="shared" si="121"/>
        <v/>
      </c>
      <c r="Y380" s="18" t="str">
        <f t="shared" si="122"/>
        <v/>
      </c>
      <c r="Z380" s="18" t="str">
        <f t="shared" si="123"/>
        <v/>
      </c>
      <c r="AA380" s="18" t="str">
        <f t="shared" si="124"/>
        <v/>
      </c>
    </row>
    <row r="381" spans="1:27">
      <c r="A381" s="11">
        <v>42565</v>
      </c>
      <c r="B381" s="12">
        <v>1200.3499999999999</v>
      </c>
      <c r="C381" s="12">
        <v>1336.95</v>
      </c>
      <c r="D381" s="9">
        <f t="shared" si="110"/>
        <v>-4.6807268776498566E-2</v>
      </c>
      <c r="E381" s="9">
        <f t="shared" si="125"/>
        <v>-2.8111320311248911E-2</v>
      </c>
      <c r="F381" s="9">
        <f t="shared" si="126"/>
        <v>9.0470026733800637E-3</v>
      </c>
      <c r="G381" s="9">
        <f t="shared" si="127"/>
        <v>-7.7555642961437687E-3</v>
      </c>
      <c r="H381" s="9">
        <f t="shared" si="128"/>
        <v>-4.8467076326354053E-2</v>
      </c>
      <c r="I381" s="9">
        <f t="shared" si="129"/>
        <v>-2.0665350879425168</v>
      </c>
      <c r="J381" s="3">
        <f t="shared" si="130"/>
        <v>2.1707367981631466E-3</v>
      </c>
      <c r="K381" s="3">
        <f t="shared" si="130"/>
        <v>4.8855650343868611E-3</v>
      </c>
      <c r="L381" s="15" t="str">
        <f t="shared" si="131"/>
        <v>Enter Trade</v>
      </c>
      <c r="M381" s="12">
        <v>-1.1788601918412074</v>
      </c>
      <c r="N381" s="15" t="str">
        <f t="shared" si="111"/>
        <v/>
      </c>
      <c r="O381" s="15" t="str">
        <f t="shared" si="112"/>
        <v>Enter Trade</v>
      </c>
      <c r="P381" s="15" t="str">
        <f t="shared" si="113"/>
        <v/>
      </c>
      <c r="Q381" s="15">
        <f t="shared" si="114"/>
        <v>1172.8</v>
      </c>
      <c r="R381" s="15" t="str">
        <f t="shared" si="115"/>
        <v/>
      </c>
      <c r="S381" s="15">
        <f t="shared" si="116"/>
        <v>1256.25</v>
      </c>
      <c r="T381" s="18" t="str">
        <f t="shared" si="117"/>
        <v/>
      </c>
      <c r="U381" s="18">
        <f t="shared" si="118"/>
        <v>-1.4474244359302217E-3</v>
      </c>
      <c r="V381" s="18" t="str">
        <f t="shared" si="119"/>
        <v/>
      </c>
      <c r="W381" s="18">
        <f t="shared" si="120"/>
        <v>1.1188473457560343E-2</v>
      </c>
      <c r="X381" s="18" t="str">
        <f t="shared" si="121"/>
        <v/>
      </c>
      <c r="Y381" s="18" t="str">
        <f t="shared" si="122"/>
        <v/>
      </c>
      <c r="Z381" s="18" t="str">
        <f t="shared" si="123"/>
        <v/>
      </c>
      <c r="AA381" s="18" t="str">
        <f t="shared" si="124"/>
        <v/>
      </c>
    </row>
    <row r="382" spans="1:27">
      <c r="A382" s="11">
        <v>42566</v>
      </c>
      <c r="B382" s="12">
        <v>1223.7</v>
      </c>
      <c r="C382" s="12">
        <v>1364.1</v>
      </c>
      <c r="D382" s="9">
        <f t="shared" si="110"/>
        <v>-4.7171248888013578E-2</v>
      </c>
      <c r="E382" s="9">
        <f t="shared" si="125"/>
        <v>-2.8665672236036478E-2</v>
      </c>
      <c r="F382" s="9">
        <f t="shared" si="126"/>
        <v>9.6878155197618835E-3</v>
      </c>
      <c r="G382" s="9">
        <f t="shared" si="127"/>
        <v>-6.8680873165722391E-3</v>
      </c>
      <c r="H382" s="9">
        <f t="shared" si="128"/>
        <v>-5.0463257155500721E-2</v>
      </c>
      <c r="I382" s="9">
        <f t="shared" si="129"/>
        <v>-1.9101908592528554</v>
      </c>
      <c r="J382" s="3">
        <f t="shared" si="130"/>
        <v>1.9452659640938175E-2</v>
      </c>
      <c r="K382" s="3">
        <f t="shared" si="130"/>
        <v>2.0307416133737134E-2</v>
      </c>
      <c r="L382" s="15" t="str">
        <f t="shared" si="131"/>
        <v>Enter Trade</v>
      </c>
      <c r="M382" s="12">
        <v>-1.1788601918412074</v>
      </c>
      <c r="N382" s="15" t="str">
        <f t="shared" si="111"/>
        <v/>
      </c>
      <c r="O382" s="15" t="str">
        <f t="shared" si="112"/>
        <v>Enter Trade</v>
      </c>
      <c r="P382" s="15" t="str">
        <f t="shared" si="113"/>
        <v/>
      </c>
      <c r="Q382" s="15">
        <f t="shared" si="114"/>
        <v>1172.8</v>
      </c>
      <c r="R382" s="15" t="str">
        <f t="shared" si="115"/>
        <v/>
      </c>
      <c r="S382" s="15">
        <f t="shared" si="116"/>
        <v>1256.25</v>
      </c>
      <c r="T382" s="18" t="str">
        <f t="shared" si="117"/>
        <v/>
      </c>
      <c r="U382" s="18">
        <f t="shared" si="118"/>
        <v>-1.4474244359302217E-3</v>
      </c>
      <c r="V382" s="18" t="str">
        <f t="shared" si="119"/>
        <v/>
      </c>
      <c r="W382" s="18">
        <f t="shared" si="120"/>
        <v>1.1188473457560343E-2</v>
      </c>
      <c r="X382" s="18" t="str">
        <f t="shared" si="121"/>
        <v/>
      </c>
      <c r="Y382" s="18" t="str">
        <f t="shared" si="122"/>
        <v/>
      </c>
      <c r="Z382" s="18" t="str">
        <f t="shared" si="123"/>
        <v/>
      </c>
      <c r="AA382" s="18" t="str">
        <f t="shared" si="124"/>
        <v/>
      </c>
    </row>
    <row r="383" spans="1:27">
      <c r="A383" s="11">
        <v>42569</v>
      </c>
      <c r="B383" s="12">
        <v>1227.45</v>
      </c>
      <c r="C383" s="12">
        <v>1346.35</v>
      </c>
      <c r="D383" s="9">
        <f t="shared" si="110"/>
        <v>-4.0154164447735459E-2</v>
      </c>
      <c r="E383" s="9">
        <f t="shared" si="125"/>
        <v>-2.9011672480692825E-2</v>
      </c>
      <c r="F383" s="9">
        <f t="shared" si="126"/>
        <v>9.9115476823248335E-3</v>
      </c>
      <c r="G383" s="9">
        <f t="shared" si="127"/>
        <v>-6.7106901954619505E-3</v>
      </c>
      <c r="H383" s="9">
        <f t="shared" si="128"/>
        <v>-5.1312654765923699E-2</v>
      </c>
      <c r="I383" s="9">
        <f t="shared" si="129"/>
        <v>-1.1241929438439702</v>
      </c>
      <c r="J383" s="3">
        <f t="shared" si="130"/>
        <v>3.0644765873988722E-3</v>
      </c>
      <c r="K383" s="3">
        <f t="shared" si="130"/>
        <v>-1.3012242504215234E-2</v>
      </c>
      <c r="L383" s="15" t="str">
        <f t="shared" si="131"/>
        <v>Enter Trade</v>
      </c>
      <c r="M383" s="12">
        <v>-1.1788601918412074</v>
      </c>
      <c r="N383" s="15" t="str">
        <f t="shared" si="111"/>
        <v/>
      </c>
      <c r="O383" s="15" t="str">
        <f t="shared" si="112"/>
        <v>Enter Trade</v>
      </c>
      <c r="P383" s="15" t="str">
        <f t="shared" si="113"/>
        <v/>
      </c>
      <c r="Q383" s="15">
        <f t="shared" si="114"/>
        <v>1172.8</v>
      </c>
      <c r="R383" s="15" t="str">
        <f t="shared" si="115"/>
        <v/>
      </c>
      <c r="S383" s="15">
        <f t="shared" si="116"/>
        <v>1256.25</v>
      </c>
      <c r="T383" s="18" t="str">
        <f t="shared" si="117"/>
        <v/>
      </c>
      <c r="U383" s="18">
        <f t="shared" si="118"/>
        <v>-1.4474244359302217E-3</v>
      </c>
      <c r="V383" s="18" t="str">
        <f t="shared" si="119"/>
        <v/>
      </c>
      <c r="W383" s="18">
        <f t="shared" si="120"/>
        <v>1.1188473457560343E-2</v>
      </c>
      <c r="X383" s="18" t="str">
        <f t="shared" si="121"/>
        <v/>
      </c>
      <c r="Y383" s="18" t="str">
        <f t="shared" si="122"/>
        <v/>
      </c>
      <c r="Z383" s="18" t="str">
        <f t="shared" si="123"/>
        <v/>
      </c>
      <c r="AA383" s="18" t="str">
        <f t="shared" si="124"/>
        <v/>
      </c>
    </row>
    <row r="384" spans="1:27">
      <c r="A384" s="11">
        <v>42570</v>
      </c>
      <c r="B384" s="12">
        <v>1218.3499999999999</v>
      </c>
      <c r="C384" s="12">
        <v>1338.55</v>
      </c>
      <c r="D384" s="9">
        <f t="shared" si="110"/>
        <v>-4.0862530763640187E-2</v>
      </c>
      <c r="E384" s="9">
        <f t="shared" si="125"/>
        <v>-2.9410792748721167E-2</v>
      </c>
      <c r="F384" s="9">
        <f t="shared" si="126"/>
        <v>1.0144768332699049E-2</v>
      </c>
      <c r="G384" s="9">
        <f t="shared" si="127"/>
        <v>-6.5850640001483066E-3</v>
      </c>
      <c r="H384" s="9">
        <f t="shared" si="128"/>
        <v>-5.2236521497294026E-2</v>
      </c>
      <c r="I384" s="9">
        <f t="shared" si="129"/>
        <v>-1.1288318904244754</v>
      </c>
      <c r="J384" s="3">
        <f t="shared" si="130"/>
        <v>-7.413743940690159E-3</v>
      </c>
      <c r="K384" s="3">
        <f t="shared" si="130"/>
        <v>-5.793441527091733E-3</v>
      </c>
      <c r="L384" s="15" t="str">
        <f t="shared" si="131"/>
        <v>Enter Trade</v>
      </c>
      <c r="M384" s="12">
        <v>-1.1788601918412074</v>
      </c>
      <c r="N384" s="15" t="str">
        <f t="shared" si="111"/>
        <v/>
      </c>
      <c r="O384" s="15" t="str">
        <f t="shared" si="112"/>
        <v>Enter Trade</v>
      </c>
      <c r="P384" s="15" t="str">
        <f t="shared" si="113"/>
        <v/>
      </c>
      <c r="Q384" s="15">
        <f t="shared" si="114"/>
        <v>1172.8</v>
      </c>
      <c r="R384" s="15" t="str">
        <f t="shared" si="115"/>
        <v/>
      </c>
      <c r="S384" s="15">
        <f t="shared" si="116"/>
        <v>1256.25</v>
      </c>
      <c r="T384" s="18" t="str">
        <f t="shared" si="117"/>
        <v/>
      </c>
      <c r="U384" s="18">
        <f t="shared" si="118"/>
        <v>-1.4474244359302217E-3</v>
      </c>
      <c r="V384" s="18" t="str">
        <f t="shared" si="119"/>
        <v/>
      </c>
      <c r="W384" s="18">
        <f t="shared" si="120"/>
        <v>1.1188473457560343E-2</v>
      </c>
      <c r="X384" s="18" t="str">
        <f t="shared" si="121"/>
        <v/>
      </c>
      <c r="Y384" s="18" t="str">
        <f t="shared" si="122"/>
        <v/>
      </c>
      <c r="Z384" s="18" t="str">
        <f t="shared" si="123"/>
        <v/>
      </c>
      <c r="AA384" s="18" t="str">
        <f t="shared" si="124"/>
        <v/>
      </c>
    </row>
    <row r="385" spans="1:27">
      <c r="A385" s="11">
        <v>42571</v>
      </c>
      <c r="B385" s="12">
        <v>1232.2</v>
      </c>
      <c r="C385" s="12">
        <v>1334.45</v>
      </c>
      <c r="D385" s="9">
        <f t="shared" si="110"/>
        <v>-3.462110155605664E-2</v>
      </c>
      <c r="E385" s="9">
        <f t="shared" si="125"/>
        <v>-2.9638018134496426E-2</v>
      </c>
      <c r="F385" s="9">
        <f t="shared" si="126"/>
        <v>1.018381253941477E-2</v>
      </c>
      <c r="G385" s="9">
        <f t="shared" si="127"/>
        <v>-6.7244399208131918E-3</v>
      </c>
      <c r="H385" s="9">
        <f t="shared" si="128"/>
        <v>-5.2551596348179658E-2</v>
      </c>
      <c r="I385" s="9">
        <f t="shared" si="129"/>
        <v>-0.48931413478734109</v>
      </c>
      <c r="J385" s="3">
        <f t="shared" si="130"/>
        <v>1.136783354536885E-2</v>
      </c>
      <c r="K385" s="3">
        <f t="shared" si="130"/>
        <v>-3.0630159500951845E-3</v>
      </c>
      <c r="L385" s="15" t="str">
        <f t="shared" si="131"/>
        <v>Exit Trade</v>
      </c>
      <c r="M385" s="12">
        <v>-0.48931413478734109</v>
      </c>
      <c r="N385" s="15" t="str">
        <f t="shared" si="111"/>
        <v>Exit Trade</v>
      </c>
      <c r="O385" s="15" t="str">
        <f t="shared" si="112"/>
        <v>Exit Trade</v>
      </c>
      <c r="P385" s="15">
        <f t="shared" si="113"/>
        <v>1232.2</v>
      </c>
      <c r="Q385" s="15">
        <f t="shared" si="114"/>
        <v>1232.2</v>
      </c>
      <c r="R385" s="15">
        <f t="shared" si="115"/>
        <v>1334.45</v>
      </c>
      <c r="S385" s="15">
        <f t="shared" si="116"/>
        <v>1334.45</v>
      </c>
      <c r="T385" s="18">
        <f t="shared" si="117"/>
        <v>1.136783354536885E-2</v>
      </c>
      <c r="U385" s="18">
        <f t="shared" si="118"/>
        <v>1.136783354536885E-2</v>
      </c>
      <c r="V385" s="18">
        <f t="shared" si="119"/>
        <v>-3.0630159500951845E-3</v>
      </c>
      <c r="W385" s="18">
        <f t="shared" si="120"/>
        <v>-3.0630159500951845E-3</v>
      </c>
      <c r="X385" s="18">
        <f t="shared" si="121"/>
        <v>5.0648021828103795E-2</v>
      </c>
      <c r="Y385" s="18">
        <f t="shared" si="122"/>
        <v>-6.2248756218905577E-2</v>
      </c>
      <c r="Z385" s="18">
        <f t="shared" si="123"/>
        <v>-1.1600734390801781E-2</v>
      </c>
      <c r="AA385" s="18">
        <f t="shared" si="124"/>
        <v>-5.8003671954008906E-3</v>
      </c>
    </row>
    <row r="386" spans="1:27">
      <c r="A386" s="11">
        <v>42572</v>
      </c>
      <c r="B386" s="12">
        <v>1228.5999999999999</v>
      </c>
      <c r="C386" s="12">
        <v>1332.9</v>
      </c>
      <c r="D386" s="9">
        <f t="shared" si="110"/>
        <v>-3.53870569769889E-2</v>
      </c>
      <c r="E386" s="9">
        <f t="shared" si="125"/>
        <v>-2.9624217761385071E-2</v>
      </c>
      <c r="F386" s="9">
        <f t="shared" si="126"/>
        <v>1.017544991068286E-2</v>
      </c>
      <c r="G386" s="9">
        <f t="shared" si="127"/>
        <v>-6.7294554623486338E-3</v>
      </c>
      <c r="H386" s="9">
        <f t="shared" si="128"/>
        <v>-5.2518980060421508E-2</v>
      </c>
      <c r="I386" s="9">
        <f t="shared" si="129"/>
        <v>-0.56634736214991521</v>
      </c>
      <c r="J386" s="3">
        <f t="shared" si="130"/>
        <v>-2.9216036357735242E-3</v>
      </c>
      <c r="K386" s="3">
        <f t="shared" si="130"/>
        <v>-1.1615272209524181E-3</v>
      </c>
      <c r="L386" s="15" t="str">
        <f t="shared" si="131"/>
        <v/>
      </c>
      <c r="M386" s="12">
        <v>-0.48931413478734109</v>
      </c>
      <c r="N386" s="15" t="str">
        <f t="shared" si="111"/>
        <v/>
      </c>
      <c r="O386" s="15" t="str">
        <f t="shared" si="112"/>
        <v>Exit Trade</v>
      </c>
      <c r="P386" s="15" t="str">
        <f t="shared" si="113"/>
        <v/>
      </c>
      <c r="Q386" s="15">
        <f t="shared" si="114"/>
        <v>1232.2</v>
      </c>
      <c r="R386" s="15" t="str">
        <f t="shared" si="115"/>
        <v/>
      </c>
      <c r="S386" s="15">
        <f t="shared" si="116"/>
        <v>1334.45</v>
      </c>
      <c r="T386" s="18" t="str">
        <f t="shared" si="117"/>
        <v/>
      </c>
      <c r="U386" s="18">
        <f t="shared" si="118"/>
        <v>1.136783354536885E-2</v>
      </c>
      <c r="V386" s="18" t="str">
        <f t="shared" si="119"/>
        <v/>
      </c>
      <c r="W386" s="18">
        <f t="shared" si="120"/>
        <v>-3.0630159500951845E-3</v>
      </c>
      <c r="X386" s="18" t="str">
        <f t="shared" si="121"/>
        <v/>
      </c>
      <c r="Y386" s="18" t="str">
        <f t="shared" si="122"/>
        <v/>
      </c>
      <c r="Z386" s="18" t="str">
        <f t="shared" si="123"/>
        <v/>
      </c>
      <c r="AA386" s="18" t="str">
        <f t="shared" si="124"/>
        <v/>
      </c>
    </row>
    <row r="387" spans="1:27">
      <c r="A387" s="11">
        <v>42573</v>
      </c>
      <c r="B387" s="12">
        <v>1230.8</v>
      </c>
      <c r="C387" s="12">
        <v>1357</v>
      </c>
      <c r="D387" s="9">
        <f t="shared" ref="D387:D450" si="132">LOG(B387/C387)</f>
        <v>-4.2392360084316238E-2</v>
      </c>
      <c r="E387" s="9">
        <f t="shared" si="125"/>
        <v>-3.0093566045167164E-2</v>
      </c>
      <c r="F387" s="9">
        <f t="shared" si="126"/>
        <v>1.0434274295529206E-2</v>
      </c>
      <c r="G387" s="9">
        <f t="shared" si="127"/>
        <v>-6.6164488802264512E-3</v>
      </c>
      <c r="H387" s="9">
        <f t="shared" si="128"/>
        <v>-5.3570683210107876E-2</v>
      </c>
      <c r="I387" s="9">
        <f t="shared" si="129"/>
        <v>-1.1786918467745058</v>
      </c>
      <c r="J387" s="3">
        <f t="shared" si="130"/>
        <v>1.7906560312551242E-3</v>
      </c>
      <c r="K387" s="3">
        <f t="shared" si="130"/>
        <v>1.8080876284792487E-2</v>
      </c>
      <c r="L387" s="15" t="str">
        <f t="shared" si="131"/>
        <v>Enter Trade</v>
      </c>
      <c r="M387" s="12">
        <v>-1.1786918467745058</v>
      </c>
      <c r="N387" s="15" t="str">
        <f t="shared" si="111"/>
        <v>Enter Trade</v>
      </c>
      <c r="O387" s="15" t="str">
        <f t="shared" si="112"/>
        <v>Enter Trade</v>
      </c>
      <c r="P387" s="15">
        <f t="shared" si="113"/>
        <v>1230.8</v>
      </c>
      <c r="Q387" s="15">
        <f t="shared" si="114"/>
        <v>1230.8</v>
      </c>
      <c r="R387" s="15">
        <f t="shared" si="115"/>
        <v>1357</v>
      </c>
      <c r="S387" s="15">
        <f t="shared" si="116"/>
        <v>1357</v>
      </c>
      <c r="T387" s="18">
        <f t="shared" si="117"/>
        <v>1.7906560312551242E-3</v>
      </c>
      <c r="U387" s="18">
        <f t="shared" si="118"/>
        <v>1.7906560312551242E-3</v>
      </c>
      <c r="V387" s="18">
        <f t="shared" si="119"/>
        <v>1.8080876284792487E-2</v>
      </c>
      <c r="W387" s="18">
        <f t="shared" si="120"/>
        <v>1.8080876284792487E-2</v>
      </c>
      <c r="X387" s="18" t="str">
        <f t="shared" si="121"/>
        <v/>
      </c>
      <c r="Y387" s="18" t="str">
        <f t="shared" si="122"/>
        <v/>
      </c>
      <c r="Z387" s="18" t="str">
        <f t="shared" si="123"/>
        <v/>
      </c>
      <c r="AA387" s="18" t="str">
        <f t="shared" si="124"/>
        <v/>
      </c>
    </row>
    <row r="388" spans="1:27">
      <c r="A388" s="11">
        <v>42576</v>
      </c>
      <c r="B388" s="12">
        <v>1246.95</v>
      </c>
      <c r="C388" s="12">
        <v>1382</v>
      </c>
      <c r="D388" s="9">
        <f t="shared" si="132"/>
        <v>-4.4659003480604149E-2</v>
      </c>
      <c r="E388" s="9">
        <f t="shared" si="125"/>
        <v>-3.0746092888290888E-2</v>
      </c>
      <c r="F388" s="9">
        <f t="shared" si="126"/>
        <v>1.0718374113282735E-2</v>
      </c>
      <c r="G388" s="9">
        <f t="shared" si="127"/>
        <v>-6.6297511334047349E-3</v>
      </c>
      <c r="H388" s="9">
        <f t="shared" si="128"/>
        <v>-5.4862434643177041E-2</v>
      </c>
      <c r="I388" s="9">
        <f t="shared" si="129"/>
        <v>-1.298043009626964</v>
      </c>
      <c r="J388" s="3">
        <f t="shared" si="130"/>
        <v>1.3121546961326041E-2</v>
      </c>
      <c r="K388" s="3">
        <f t="shared" si="130"/>
        <v>1.8422991893883568E-2</v>
      </c>
      <c r="L388" s="15" t="str">
        <f t="shared" si="131"/>
        <v>Enter Trade</v>
      </c>
      <c r="M388" s="12">
        <v>-1.1786918467745058</v>
      </c>
      <c r="N388" s="15" t="str">
        <f t="shared" si="111"/>
        <v/>
      </c>
      <c r="O388" s="15" t="str">
        <f t="shared" si="112"/>
        <v>Enter Trade</v>
      </c>
      <c r="P388" s="15" t="str">
        <f t="shared" si="113"/>
        <v/>
      </c>
      <c r="Q388" s="15">
        <f t="shared" si="114"/>
        <v>1230.8</v>
      </c>
      <c r="R388" s="15" t="str">
        <f t="shared" si="115"/>
        <v/>
      </c>
      <c r="S388" s="15">
        <f t="shared" si="116"/>
        <v>1357</v>
      </c>
      <c r="T388" s="18" t="str">
        <f t="shared" si="117"/>
        <v/>
      </c>
      <c r="U388" s="18">
        <f t="shared" si="118"/>
        <v>1.7906560312551242E-3</v>
      </c>
      <c r="V388" s="18" t="str">
        <f t="shared" si="119"/>
        <v/>
      </c>
      <c r="W388" s="18">
        <f t="shared" si="120"/>
        <v>1.8080876284792487E-2</v>
      </c>
      <c r="X388" s="18" t="str">
        <f t="shared" si="121"/>
        <v/>
      </c>
      <c r="Y388" s="18" t="str">
        <f t="shared" si="122"/>
        <v/>
      </c>
      <c r="Z388" s="18" t="str">
        <f t="shared" si="123"/>
        <v/>
      </c>
      <c r="AA388" s="18" t="str">
        <f t="shared" si="124"/>
        <v/>
      </c>
    </row>
    <row r="389" spans="1:27">
      <c r="A389" s="11">
        <v>42577</v>
      </c>
      <c r="B389" s="12">
        <v>1238.8</v>
      </c>
      <c r="C389" s="12">
        <v>1367.45</v>
      </c>
      <c r="D389" s="9">
        <f t="shared" si="132"/>
        <v>-4.2910258890310964E-2</v>
      </c>
      <c r="E389" s="9">
        <f t="shared" si="125"/>
        <v>-3.1532383750092659E-2</v>
      </c>
      <c r="F389" s="9">
        <f t="shared" si="126"/>
        <v>1.0716602543954741E-2</v>
      </c>
      <c r="G389" s="9">
        <f t="shared" si="127"/>
        <v>-7.4200280261944931E-3</v>
      </c>
      <c r="H389" s="9">
        <f t="shared" si="128"/>
        <v>-5.5644739473990824E-2</v>
      </c>
      <c r="I389" s="9">
        <f t="shared" si="129"/>
        <v>-1.0617054326267412</v>
      </c>
      <c r="J389" s="3">
        <f t="shared" si="130"/>
        <v>-6.5359477124183737E-3</v>
      </c>
      <c r="K389" s="3">
        <f t="shared" si="130"/>
        <v>-1.0528219971056407E-2</v>
      </c>
      <c r="L389" s="15" t="str">
        <f t="shared" si="131"/>
        <v>Enter Trade</v>
      </c>
      <c r="M389" s="12">
        <v>-1.1786918467745058</v>
      </c>
      <c r="N389" s="15" t="str">
        <f t="shared" si="111"/>
        <v/>
      </c>
      <c r="O389" s="15" t="str">
        <f t="shared" si="112"/>
        <v>Enter Trade</v>
      </c>
      <c r="P389" s="15" t="str">
        <f t="shared" si="113"/>
        <v/>
      </c>
      <c r="Q389" s="15">
        <f t="shared" si="114"/>
        <v>1230.8</v>
      </c>
      <c r="R389" s="15" t="str">
        <f t="shared" si="115"/>
        <v/>
      </c>
      <c r="S389" s="15">
        <f t="shared" si="116"/>
        <v>1357</v>
      </c>
      <c r="T389" s="18" t="str">
        <f t="shared" si="117"/>
        <v/>
      </c>
      <c r="U389" s="18">
        <f t="shared" si="118"/>
        <v>1.7906560312551242E-3</v>
      </c>
      <c r="V389" s="18" t="str">
        <f t="shared" si="119"/>
        <v/>
      </c>
      <c r="W389" s="18">
        <f t="shared" si="120"/>
        <v>1.8080876284792487E-2</v>
      </c>
      <c r="X389" s="18" t="str">
        <f t="shared" si="121"/>
        <v/>
      </c>
      <c r="Y389" s="18" t="str">
        <f t="shared" si="122"/>
        <v/>
      </c>
      <c r="Z389" s="18" t="str">
        <f t="shared" si="123"/>
        <v/>
      </c>
      <c r="AA389" s="18" t="str">
        <f t="shared" si="124"/>
        <v/>
      </c>
    </row>
    <row r="390" spans="1:27">
      <c r="A390" s="11">
        <v>42578</v>
      </c>
      <c r="B390" s="12">
        <v>1236.95</v>
      </c>
      <c r="C390" s="12">
        <v>1387.7</v>
      </c>
      <c r="D390" s="9">
        <f t="shared" si="132"/>
        <v>-4.9943443359887575E-2</v>
      </c>
      <c r="E390" s="9">
        <f t="shared" si="125"/>
        <v>-3.2626052241765673E-2</v>
      </c>
      <c r="F390" s="9">
        <f t="shared" si="126"/>
        <v>1.0869562476173543E-2</v>
      </c>
      <c r="G390" s="9">
        <f t="shared" si="127"/>
        <v>-8.1695366703752013E-3</v>
      </c>
      <c r="H390" s="9">
        <f t="shared" si="128"/>
        <v>-5.708256781315614E-2</v>
      </c>
      <c r="I390" s="9">
        <f t="shared" si="129"/>
        <v>-1.5932003846596607</v>
      </c>
      <c r="J390" s="3">
        <f t="shared" si="130"/>
        <v>-1.4933806909912086E-3</v>
      </c>
      <c r="K390" s="3">
        <f t="shared" si="130"/>
        <v>1.4808585323046545E-2</v>
      </c>
      <c r="L390" s="15" t="str">
        <f t="shared" si="131"/>
        <v>Enter Trade</v>
      </c>
      <c r="M390" s="12">
        <v>-1.1786918467745058</v>
      </c>
      <c r="N390" s="15" t="str">
        <f t="shared" si="111"/>
        <v/>
      </c>
      <c r="O390" s="15" t="str">
        <f t="shared" si="112"/>
        <v>Enter Trade</v>
      </c>
      <c r="P390" s="15" t="str">
        <f t="shared" si="113"/>
        <v/>
      </c>
      <c r="Q390" s="15">
        <f t="shared" si="114"/>
        <v>1230.8</v>
      </c>
      <c r="R390" s="15" t="str">
        <f t="shared" si="115"/>
        <v/>
      </c>
      <c r="S390" s="15">
        <f t="shared" si="116"/>
        <v>1357</v>
      </c>
      <c r="T390" s="18" t="str">
        <f t="shared" si="117"/>
        <v/>
      </c>
      <c r="U390" s="18">
        <f t="shared" si="118"/>
        <v>1.7906560312551242E-3</v>
      </c>
      <c r="V390" s="18" t="str">
        <f t="shared" si="119"/>
        <v/>
      </c>
      <c r="W390" s="18">
        <f t="shared" si="120"/>
        <v>1.8080876284792487E-2</v>
      </c>
      <c r="X390" s="18" t="str">
        <f t="shared" si="121"/>
        <v/>
      </c>
      <c r="Y390" s="18" t="str">
        <f t="shared" si="122"/>
        <v/>
      </c>
      <c r="Z390" s="18" t="str">
        <f t="shared" si="123"/>
        <v/>
      </c>
      <c r="AA390" s="18" t="str">
        <f t="shared" si="124"/>
        <v/>
      </c>
    </row>
    <row r="391" spans="1:27">
      <c r="A391" s="11">
        <v>42579</v>
      </c>
      <c r="B391" s="12">
        <v>1248.45</v>
      </c>
      <c r="C391" s="12">
        <v>1402.15</v>
      </c>
      <c r="D391" s="9">
        <f t="shared" si="132"/>
        <v>-5.0423322629346928E-2</v>
      </c>
      <c r="E391" s="9">
        <f t="shared" si="125"/>
        <v>-3.3872752601952341E-2</v>
      </c>
      <c r="F391" s="9">
        <f t="shared" si="126"/>
        <v>1.0686895948662569E-2</v>
      </c>
      <c r="G391" s="9">
        <f t="shared" si="127"/>
        <v>-9.827236717461562E-3</v>
      </c>
      <c r="H391" s="9">
        <f t="shared" si="128"/>
        <v>-5.7918268486443117E-2</v>
      </c>
      <c r="I391" s="9">
        <f t="shared" si="129"/>
        <v>-1.5486788780296714</v>
      </c>
      <c r="J391" s="3">
        <f t="shared" si="130"/>
        <v>9.2970613201827073E-3</v>
      </c>
      <c r="K391" s="3">
        <f t="shared" si="130"/>
        <v>1.0412913453916584E-2</v>
      </c>
      <c r="L391" s="15" t="str">
        <f t="shared" si="131"/>
        <v>Enter Trade</v>
      </c>
      <c r="M391" s="12">
        <v>-1.1786918467745058</v>
      </c>
      <c r="N391" s="15" t="str">
        <f t="shared" si="111"/>
        <v/>
      </c>
      <c r="O391" s="15" t="str">
        <f t="shared" si="112"/>
        <v>Enter Trade</v>
      </c>
      <c r="P391" s="15" t="str">
        <f t="shared" si="113"/>
        <v/>
      </c>
      <c r="Q391" s="15">
        <f t="shared" si="114"/>
        <v>1230.8</v>
      </c>
      <c r="R391" s="15" t="str">
        <f t="shared" si="115"/>
        <v/>
      </c>
      <c r="S391" s="15">
        <f t="shared" si="116"/>
        <v>1357</v>
      </c>
      <c r="T391" s="18" t="str">
        <f t="shared" si="117"/>
        <v/>
      </c>
      <c r="U391" s="18">
        <f t="shared" si="118"/>
        <v>1.7906560312551242E-3</v>
      </c>
      <c r="V391" s="18" t="str">
        <f t="shared" si="119"/>
        <v/>
      </c>
      <c r="W391" s="18">
        <f t="shared" si="120"/>
        <v>1.8080876284792487E-2</v>
      </c>
      <c r="X391" s="18" t="str">
        <f t="shared" si="121"/>
        <v/>
      </c>
      <c r="Y391" s="18" t="str">
        <f t="shared" si="122"/>
        <v/>
      </c>
      <c r="Z391" s="18" t="str">
        <f t="shared" si="123"/>
        <v/>
      </c>
      <c r="AA391" s="18" t="str">
        <f t="shared" si="124"/>
        <v/>
      </c>
    </row>
    <row r="392" spans="1:27">
      <c r="A392" s="11">
        <v>42580</v>
      </c>
      <c r="B392" s="12">
        <v>1246.2</v>
      </c>
      <c r="C392" s="12">
        <v>1374.5</v>
      </c>
      <c r="D392" s="9">
        <f t="shared" si="132"/>
        <v>-4.2556997260744522E-2</v>
      </c>
      <c r="E392" s="9">
        <f t="shared" si="125"/>
        <v>-3.4815894512521317E-2</v>
      </c>
      <c r="F392" s="9">
        <f t="shared" si="126"/>
        <v>1.0130630600313955E-2</v>
      </c>
      <c r="G392" s="9">
        <f t="shared" si="127"/>
        <v>-1.202197566181492E-2</v>
      </c>
      <c r="H392" s="9">
        <f t="shared" si="128"/>
        <v>-5.7609813363227715E-2</v>
      </c>
      <c r="I392" s="9">
        <f t="shared" si="129"/>
        <v>-0.76412841940789977</v>
      </c>
      <c r="J392" s="3">
        <f t="shared" si="130"/>
        <v>-1.8022347711161839E-3</v>
      </c>
      <c r="K392" s="3">
        <f t="shared" si="130"/>
        <v>-1.9719716150197974E-2</v>
      </c>
      <c r="L392" s="15" t="str">
        <f t="shared" si="131"/>
        <v/>
      </c>
      <c r="M392" s="12">
        <v>-1.1786918467745058</v>
      </c>
      <c r="N392" s="15" t="str">
        <f t="shared" si="111"/>
        <v/>
      </c>
      <c r="O392" s="15" t="str">
        <f t="shared" si="112"/>
        <v>Enter Trade</v>
      </c>
      <c r="P392" s="15" t="str">
        <f t="shared" si="113"/>
        <v/>
      </c>
      <c r="Q392" s="15">
        <f t="shared" si="114"/>
        <v>1230.8</v>
      </c>
      <c r="R392" s="15" t="str">
        <f t="shared" si="115"/>
        <v/>
      </c>
      <c r="S392" s="15">
        <f t="shared" si="116"/>
        <v>1357</v>
      </c>
      <c r="T392" s="18" t="str">
        <f t="shared" si="117"/>
        <v/>
      </c>
      <c r="U392" s="18">
        <f t="shared" si="118"/>
        <v>1.7906560312551242E-3</v>
      </c>
      <c r="V392" s="18" t="str">
        <f t="shared" si="119"/>
        <v/>
      </c>
      <c r="W392" s="18">
        <f t="shared" si="120"/>
        <v>1.8080876284792487E-2</v>
      </c>
      <c r="X392" s="18" t="str">
        <f t="shared" si="121"/>
        <v/>
      </c>
      <c r="Y392" s="18" t="str">
        <f t="shared" si="122"/>
        <v/>
      </c>
      <c r="Z392" s="18" t="str">
        <f t="shared" si="123"/>
        <v/>
      </c>
      <c r="AA392" s="18" t="str">
        <f t="shared" si="124"/>
        <v/>
      </c>
    </row>
    <row r="393" spans="1:27">
      <c r="A393" s="11">
        <v>42583</v>
      </c>
      <c r="B393" s="12">
        <v>1242.3</v>
      </c>
      <c r="C393" s="12">
        <v>1374.3</v>
      </c>
      <c r="D393" s="9">
        <f t="shared" si="132"/>
        <v>-4.3855061273705559E-2</v>
      </c>
      <c r="E393" s="9">
        <f t="shared" si="125"/>
        <v>-3.5585567472582354E-2</v>
      </c>
      <c r="F393" s="9">
        <f t="shared" si="126"/>
        <v>9.9008255243182904E-3</v>
      </c>
      <c r="G393" s="9">
        <f t="shared" si="127"/>
        <v>-1.3308710042866202E-2</v>
      </c>
      <c r="H393" s="9">
        <f t="shared" si="128"/>
        <v>-5.7862424902298509E-2</v>
      </c>
      <c r="I393" s="9">
        <f t="shared" si="129"/>
        <v>-0.83523275718896095</v>
      </c>
      <c r="J393" s="3">
        <f t="shared" si="130"/>
        <v>-3.1295137217140835E-3</v>
      </c>
      <c r="K393" s="3">
        <f t="shared" si="130"/>
        <v>-1.4550745725721751E-4</v>
      </c>
      <c r="L393" s="15" t="str">
        <f t="shared" si="131"/>
        <v/>
      </c>
      <c r="M393" s="12">
        <v>-1.1786918467745058</v>
      </c>
      <c r="N393" s="15" t="str">
        <f t="shared" si="111"/>
        <v/>
      </c>
      <c r="O393" s="15" t="str">
        <f t="shared" si="112"/>
        <v>Enter Trade</v>
      </c>
      <c r="P393" s="15" t="str">
        <f t="shared" si="113"/>
        <v/>
      </c>
      <c r="Q393" s="15">
        <f t="shared" si="114"/>
        <v>1230.8</v>
      </c>
      <c r="R393" s="15" t="str">
        <f t="shared" si="115"/>
        <v/>
      </c>
      <c r="S393" s="15">
        <f t="shared" si="116"/>
        <v>1357</v>
      </c>
      <c r="T393" s="18" t="str">
        <f t="shared" si="117"/>
        <v/>
      </c>
      <c r="U393" s="18">
        <f t="shared" si="118"/>
        <v>1.7906560312551242E-3</v>
      </c>
      <c r="V393" s="18" t="str">
        <f t="shared" si="119"/>
        <v/>
      </c>
      <c r="W393" s="18">
        <f t="shared" si="120"/>
        <v>1.8080876284792487E-2</v>
      </c>
      <c r="X393" s="18" t="str">
        <f t="shared" si="121"/>
        <v/>
      </c>
      <c r="Y393" s="18" t="str">
        <f t="shared" si="122"/>
        <v/>
      </c>
      <c r="Z393" s="18" t="str">
        <f t="shared" si="123"/>
        <v/>
      </c>
      <c r="AA393" s="18" t="str">
        <f t="shared" si="124"/>
        <v/>
      </c>
    </row>
    <row r="394" spans="1:27">
      <c r="A394" s="11">
        <v>42584</v>
      </c>
      <c r="B394" s="12">
        <v>1243.3</v>
      </c>
      <c r="C394" s="12">
        <v>1342.15</v>
      </c>
      <c r="D394" s="9">
        <f t="shared" si="132"/>
        <v>-3.3225122073337977E-2</v>
      </c>
      <c r="E394" s="9">
        <f t="shared" si="125"/>
        <v>-3.6023303160719965E-2</v>
      </c>
      <c r="F394" s="9">
        <f t="shared" si="126"/>
        <v>9.4733188099531598E-3</v>
      </c>
      <c r="G394" s="9">
        <f t="shared" si="127"/>
        <v>-1.4708335838325357E-2</v>
      </c>
      <c r="H394" s="9">
        <f t="shared" si="128"/>
        <v>-5.7338270483114573E-2</v>
      </c>
      <c r="I394" s="9">
        <f t="shared" si="129"/>
        <v>0.29537495185341733</v>
      </c>
      <c r="J394" s="3">
        <f t="shared" si="130"/>
        <v>8.0495854463495133E-4</v>
      </c>
      <c r="K394" s="3">
        <f t="shared" si="130"/>
        <v>-2.3393727715928011E-2</v>
      </c>
      <c r="L394" s="15" t="str">
        <f t="shared" si="131"/>
        <v>Exit Trade</v>
      </c>
      <c r="M394" s="12">
        <v>0.29537495185341733</v>
      </c>
      <c r="N394" s="15" t="str">
        <f t="shared" si="111"/>
        <v>Exit Trade</v>
      </c>
      <c r="O394" s="15" t="str">
        <f t="shared" si="112"/>
        <v>Exit Trade</v>
      </c>
      <c r="P394" s="15">
        <f t="shared" si="113"/>
        <v>1243.3</v>
      </c>
      <c r="Q394" s="15">
        <f t="shared" si="114"/>
        <v>1243.3</v>
      </c>
      <c r="R394" s="15">
        <f t="shared" si="115"/>
        <v>1342.15</v>
      </c>
      <c r="S394" s="15">
        <f t="shared" si="116"/>
        <v>1342.15</v>
      </c>
      <c r="T394" s="18">
        <f t="shared" si="117"/>
        <v>8.0495854463495133E-4</v>
      </c>
      <c r="U394" s="18">
        <f t="shared" si="118"/>
        <v>8.0495854463495133E-4</v>
      </c>
      <c r="V394" s="18">
        <f t="shared" si="119"/>
        <v>-2.3393727715928011E-2</v>
      </c>
      <c r="W394" s="18">
        <f t="shared" si="120"/>
        <v>-2.3393727715928011E-2</v>
      </c>
      <c r="X394" s="18">
        <f t="shared" si="121"/>
        <v>1.0155996100097431E-2</v>
      </c>
      <c r="Y394" s="18">
        <f t="shared" si="122"/>
        <v>1.0943257184966804E-2</v>
      </c>
      <c r="Z394" s="18">
        <f t="shared" si="123"/>
        <v>2.1099253285064234E-2</v>
      </c>
      <c r="AA394" s="18">
        <f t="shared" si="124"/>
        <v>1.0549626642532117E-2</v>
      </c>
    </row>
    <row r="395" spans="1:27">
      <c r="A395" s="11">
        <v>42585</v>
      </c>
      <c r="B395" s="12">
        <v>1240.45</v>
      </c>
      <c r="C395" s="12">
        <v>1325.45</v>
      </c>
      <c r="D395" s="9">
        <f t="shared" si="132"/>
        <v>-2.87840860315377E-2</v>
      </c>
      <c r="E395" s="9">
        <f t="shared" si="125"/>
        <v>-3.6121683474714977E-2</v>
      </c>
      <c r="F395" s="9">
        <f t="shared" si="126"/>
        <v>9.3786925483384312E-3</v>
      </c>
      <c r="G395" s="9">
        <f t="shared" si="127"/>
        <v>-1.5019625240953509E-2</v>
      </c>
      <c r="H395" s="9">
        <f t="shared" si="128"/>
        <v>-5.7223741708476446E-2</v>
      </c>
      <c r="I395" s="9">
        <f t="shared" si="129"/>
        <v>0.7823689075378889</v>
      </c>
      <c r="J395" s="3">
        <f t="shared" si="130"/>
        <v>-2.2922866564786528E-3</v>
      </c>
      <c r="K395" s="3">
        <f t="shared" si="130"/>
        <v>-1.244272249748541E-2</v>
      </c>
      <c r="L395" s="15" t="str">
        <f t="shared" si="131"/>
        <v/>
      </c>
      <c r="M395" s="12">
        <v>0.29537495185341733</v>
      </c>
      <c r="N395" s="15" t="str">
        <f t="shared" si="111"/>
        <v/>
      </c>
      <c r="O395" s="15" t="str">
        <f t="shared" si="112"/>
        <v>Exit Trade</v>
      </c>
      <c r="P395" s="15" t="str">
        <f t="shared" si="113"/>
        <v/>
      </c>
      <c r="Q395" s="15">
        <f t="shared" si="114"/>
        <v>1243.3</v>
      </c>
      <c r="R395" s="15" t="str">
        <f t="shared" si="115"/>
        <v/>
      </c>
      <c r="S395" s="15">
        <f t="shared" si="116"/>
        <v>1342.15</v>
      </c>
      <c r="T395" s="18" t="str">
        <f t="shared" si="117"/>
        <v/>
      </c>
      <c r="U395" s="18">
        <f t="shared" si="118"/>
        <v>8.0495854463495133E-4</v>
      </c>
      <c r="V395" s="18" t="str">
        <f t="shared" si="119"/>
        <v/>
      </c>
      <c r="W395" s="18">
        <f t="shared" si="120"/>
        <v>-2.3393727715928011E-2</v>
      </c>
      <c r="X395" s="18" t="str">
        <f t="shared" si="121"/>
        <v/>
      </c>
      <c r="Y395" s="18" t="str">
        <f t="shared" si="122"/>
        <v/>
      </c>
      <c r="Z395" s="18" t="str">
        <f t="shared" si="123"/>
        <v/>
      </c>
      <c r="AA395" s="18" t="str">
        <f t="shared" si="124"/>
        <v/>
      </c>
    </row>
    <row r="396" spans="1:27">
      <c r="A396" s="11">
        <v>42586</v>
      </c>
      <c r="B396" s="12">
        <v>1241</v>
      </c>
      <c r="C396" s="12">
        <v>1320.15</v>
      </c>
      <c r="D396" s="9">
        <f t="shared" si="132"/>
        <v>-2.685149854893255E-2</v>
      </c>
      <c r="E396" s="9">
        <f t="shared" si="125"/>
        <v>-3.6213362907932041E-2</v>
      </c>
      <c r="F396" s="9">
        <f t="shared" si="126"/>
        <v>9.2699486019498668E-3</v>
      </c>
      <c r="G396" s="9">
        <f t="shared" si="127"/>
        <v>-1.5355978553544841E-2</v>
      </c>
      <c r="H396" s="9">
        <f t="shared" si="128"/>
        <v>-5.7070747262319241E-2</v>
      </c>
      <c r="I396" s="9">
        <f t="shared" si="129"/>
        <v>1.0099154548742904</v>
      </c>
      <c r="J396" s="3">
        <f t="shared" si="130"/>
        <v>4.4338748034983635E-4</v>
      </c>
      <c r="K396" s="3">
        <f t="shared" si="130"/>
        <v>-3.9986419706514427E-3</v>
      </c>
      <c r="L396" s="15" t="str">
        <f t="shared" si="131"/>
        <v>Enter Trade</v>
      </c>
      <c r="M396" s="12">
        <v>1.0099154548742904</v>
      </c>
      <c r="N396" s="15" t="str">
        <f t="shared" si="111"/>
        <v>Enter Trade</v>
      </c>
      <c r="O396" s="15" t="str">
        <f t="shared" si="112"/>
        <v>Enter Trade</v>
      </c>
      <c r="P396" s="15">
        <f t="shared" si="113"/>
        <v>1241</v>
      </c>
      <c r="Q396" s="15">
        <f t="shared" si="114"/>
        <v>1241</v>
      </c>
      <c r="R396" s="15">
        <f t="shared" si="115"/>
        <v>1320.15</v>
      </c>
      <c r="S396" s="15">
        <f t="shared" si="116"/>
        <v>1320.15</v>
      </c>
      <c r="T396" s="18">
        <f t="shared" si="117"/>
        <v>4.4338748034983635E-4</v>
      </c>
      <c r="U396" s="18">
        <f t="shared" si="118"/>
        <v>4.4338748034983635E-4</v>
      </c>
      <c r="V396" s="18">
        <f t="shared" si="119"/>
        <v>-3.9986419706514427E-3</v>
      </c>
      <c r="W396" s="18">
        <f t="shared" si="120"/>
        <v>-3.9986419706514427E-3</v>
      </c>
      <c r="X396" s="18" t="str">
        <f t="shared" si="121"/>
        <v/>
      </c>
      <c r="Y396" s="18" t="str">
        <f t="shared" si="122"/>
        <v/>
      </c>
      <c r="Z396" s="18" t="str">
        <f t="shared" si="123"/>
        <v/>
      </c>
      <c r="AA396" s="18" t="str">
        <f t="shared" si="124"/>
        <v/>
      </c>
    </row>
    <row r="397" spans="1:27">
      <c r="A397" s="11">
        <v>42587</v>
      </c>
      <c r="B397" s="12">
        <v>1249.25</v>
      </c>
      <c r="C397" s="12">
        <v>1342.1</v>
      </c>
      <c r="D397" s="9">
        <f t="shared" si="132"/>
        <v>-3.113551824754697E-2</v>
      </c>
      <c r="E397" s="9">
        <f t="shared" si="125"/>
        <v>-3.6592537626893192E-2</v>
      </c>
      <c r="F397" s="9">
        <f t="shared" si="126"/>
        <v>8.7941864051061542E-3</v>
      </c>
      <c r="G397" s="9">
        <f t="shared" si="127"/>
        <v>-1.6805618215404345E-2</v>
      </c>
      <c r="H397" s="9">
        <f t="shared" si="128"/>
        <v>-5.6379457038382041E-2</v>
      </c>
      <c r="I397" s="9">
        <f t="shared" si="129"/>
        <v>0.62052578009691961</v>
      </c>
      <c r="J397" s="3">
        <f t="shared" si="130"/>
        <v>6.6478646253021753E-3</v>
      </c>
      <c r="K397" s="3">
        <f t="shared" si="130"/>
        <v>1.6626898458508364E-2</v>
      </c>
      <c r="L397" s="15" t="str">
        <f t="shared" si="131"/>
        <v/>
      </c>
      <c r="M397" s="12">
        <v>1.0099154548742904</v>
      </c>
      <c r="N397" s="15" t="str">
        <f t="shared" si="111"/>
        <v/>
      </c>
      <c r="O397" s="15" t="str">
        <f t="shared" si="112"/>
        <v>Enter Trade</v>
      </c>
      <c r="P397" s="15" t="str">
        <f t="shared" si="113"/>
        <v/>
      </c>
      <c r="Q397" s="15">
        <f t="shared" si="114"/>
        <v>1241</v>
      </c>
      <c r="R397" s="15" t="str">
        <f t="shared" si="115"/>
        <v/>
      </c>
      <c r="S397" s="15">
        <f t="shared" si="116"/>
        <v>1320.15</v>
      </c>
      <c r="T397" s="18" t="str">
        <f t="shared" si="117"/>
        <v/>
      </c>
      <c r="U397" s="18">
        <f t="shared" si="118"/>
        <v>4.4338748034983635E-4</v>
      </c>
      <c r="V397" s="18" t="str">
        <f t="shared" si="119"/>
        <v/>
      </c>
      <c r="W397" s="18">
        <f t="shared" si="120"/>
        <v>-3.9986419706514427E-3</v>
      </c>
      <c r="X397" s="18" t="str">
        <f t="shared" si="121"/>
        <v/>
      </c>
      <c r="Y397" s="18" t="str">
        <f t="shared" si="122"/>
        <v/>
      </c>
      <c r="Z397" s="18" t="str">
        <f t="shared" si="123"/>
        <v/>
      </c>
      <c r="AA397" s="18" t="str">
        <f t="shared" si="124"/>
        <v/>
      </c>
    </row>
    <row r="398" spans="1:27">
      <c r="A398" s="11">
        <v>42590</v>
      </c>
      <c r="B398" s="12">
        <v>1249.5999999999999</v>
      </c>
      <c r="C398" s="12">
        <v>1367.45</v>
      </c>
      <c r="D398" s="9">
        <f t="shared" si="132"/>
        <v>-3.9140439041835055E-2</v>
      </c>
      <c r="E398" s="9">
        <f t="shared" si="125"/>
        <v>-3.7158254935368534E-2</v>
      </c>
      <c r="F398" s="9">
        <f t="shared" si="126"/>
        <v>8.3699867942819261E-3</v>
      </c>
      <c r="G398" s="9">
        <f t="shared" si="127"/>
        <v>-1.83257846482342E-2</v>
      </c>
      <c r="H398" s="9">
        <f t="shared" si="128"/>
        <v>-5.5990725222502868E-2</v>
      </c>
      <c r="I398" s="9">
        <f t="shared" si="129"/>
        <v>-0.2368204580466815</v>
      </c>
      <c r="J398" s="3">
        <f t="shared" si="130"/>
        <v>2.801681008604435E-4</v>
      </c>
      <c r="K398" s="3">
        <f t="shared" si="130"/>
        <v>1.8888309365919186E-2</v>
      </c>
      <c r="L398" s="15" t="str">
        <f t="shared" si="131"/>
        <v>Exit Trade</v>
      </c>
      <c r="M398" s="12">
        <v>-0.2368204580466815</v>
      </c>
      <c r="N398" s="15" t="str">
        <f t="shared" si="111"/>
        <v>Exit Trade</v>
      </c>
      <c r="O398" s="15" t="str">
        <f t="shared" si="112"/>
        <v>Exit Trade</v>
      </c>
      <c r="P398" s="15">
        <f t="shared" si="113"/>
        <v>1249.5999999999999</v>
      </c>
      <c r="Q398" s="15">
        <f t="shared" si="114"/>
        <v>1249.5999999999999</v>
      </c>
      <c r="R398" s="15">
        <f t="shared" si="115"/>
        <v>1367.45</v>
      </c>
      <c r="S398" s="15">
        <f t="shared" si="116"/>
        <v>1367.45</v>
      </c>
      <c r="T398" s="18">
        <f t="shared" si="117"/>
        <v>2.801681008604435E-4</v>
      </c>
      <c r="U398" s="18">
        <f t="shared" si="118"/>
        <v>2.801681008604435E-4</v>
      </c>
      <c r="V398" s="18">
        <f t="shared" si="119"/>
        <v>1.8888309365919186E-2</v>
      </c>
      <c r="W398" s="18">
        <f t="shared" si="120"/>
        <v>1.8888309365919186E-2</v>
      </c>
      <c r="X398" s="18">
        <f t="shared" si="121"/>
        <v>-6.9298952457694796E-3</v>
      </c>
      <c r="Y398" s="18">
        <f t="shared" si="122"/>
        <v>3.5829261826307635E-2</v>
      </c>
      <c r="Z398" s="18">
        <f t="shared" si="123"/>
        <v>2.8899366580538155E-2</v>
      </c>
      <c r="AA398" s="18">
        <f t="shared" si="124"/>
        <v>1.4449683290269077E-2</v>
      </c>
    </row>
    <row r="399" spans="1:27">
      <c r="A399" s="11">
        <v>42591</v>
      </c>
      <c r="B399" s="12">
        <v>1247.2</v>
      </c>
      <c r="C399" s="12">
        <v>1343</v>
      </c>
      <c r="D399" s="9">
        <f t="shared" si="132"/>
        <v>-3.2139910487930086E-2</v>
      </c>
      <c r="E399" s="9">
        <f t="shared" si="125"/>
        <v>-3.7563118366539056E-2</v>
      </c>
      <c r="F399" s="9">
        <f t="shared" si="126"/>
        <v>7.7843757085938013E-3</v>
      </c>
      <c r="G399" s="9">
        <f t="shared" si="127"/>
        <v>-2.0048273022203002E-2</v>
      </c>
      <c r="H399" s="9">
        <f t="shared" si="128"/>
        <v>-5.5077963710875109E-2</v>
      </c>
      <c r="I399" s="9">
        <f t="shared" si="129"/>
        <v>0.69667858819068207</v>
      </c>
      <c r="J399" s="3">
        <f t="shared" si="130"/>
        <v>-1.9206145966708258E-3</v>
      </c>
      <c r="K399" s="3">
        <f t="shared" si="130"/>
        <v>-1.7879995612271049E-2</v>
      </c>
      <c r="L399" s="15" t="str">
        <f t="shared" si="131"/>
        <v/>
      </c>
      <c r="M399" s="12">
        <v>-0.2368204580466815</v>
      </c>
      <c r="N399" s="15" t="str">
        <f t="shared" si="111"/>
        <v/>
      </c>
      <c r="O399" s="15" t="str">
        <f t="shared" si="112"/>
        <v>Exit Trade</v>
      </c>
      <c r="P399" s="15" t="str">
        <f t="shared" si="113"/>
        <v/>
      </c>
      <c r="Q399" s="15">
        <f t="shared" si="114"/>
        <v>1249.5999999999999</v>
      </c>
      <c r="R399" s="15" t="str">
        <f t="shared" si="115"/>
        <v/>
      </c>
      <c r="S399" s="15">
        <f t="shared" si="116"/>
        <v>1367.45</v>
      </c>
      <c r="T399" s="18" t="str">
        <f t="shared" si="117"/>
        <v/>
      </c>
      <c r="U399" s="18">
        <f t="shared" si="118"/>
        <v>2.801681008604435E-4</v>
      </c>
      <c r="V399" s="18" t="str">
        <f t="shared" si="119"/>
        <v/>
      </c>
      <c r="W399" s="18">
        <f t="shared" si="120"/>
        <v>1.8888309365919186E-2</v>
      </c>
      <c r="X399" s="18" t="str">
        <f t="shared" si="121"/>
        <v/>
      </c>
      <c r="Y399" s="18" t="str">
        <f t="shared" si="122"/>
        <v/>
      </c>
      <c r="Z399" s="18" t="str">
        <f t="shared" si="123"/>
        <v/>
      </c>
      <c r="AA399" s="18" t="str">
        <f t="shared" si="124"/>
        <v/>
      </c>
    </row>
    <row r="400" spans="1:27">
      <c r="A400" s="11">
        <v>42592</v>
      </c>
      <c r="B400" s="12">
        <v>1226.9000000000001</v>
      </c>
      <c r="C400" s="12">
        <v>1337.15</v>
      </c>
      <c r="D400" s="9">
        <f t="shared" si="132"/>
        <v>-3.7370962205514384E-2</v>
      </c>
      <c r="E400" s="9">
        <f t="shared" si="125"/>
        <v>-3.806000724397765E-2</v>
      </c>
      <c r="F400" s="9">
        <f t="shared" si="126"/>
        <v>7.2443894507012519E-3</v>
      </c>
      <c r="G400" s="9">
        <f t="shared" si="127"/>
        <v>-2.1760130979899834E-2</v>
      </c>
      <c r="H400" s="9">
        <f t="shared" si="128"/>
        <v>-5.435988350805547E-2</v>
      </c>
      <c r="I400" s="9">
        <f t="shared" si="129"/>
        <v>9.5114300956938125E-2</v>
      </c>
      <c r="J400" s="3">
        <f t="shared" si="130"/>
        <v>-1.6276459268761988E-2</v>
      </c>
      <c r="K400" s="3">
        <f t="shared" si="130"/>
        <v>-4.355919583023015E-3</v>
      </c>
      <c r="L400" s="15" t="str">
        <f t="shared" si="131"/>
        <v>Exit Trade</v>
      </c>
      <c r="M400" s="12">
        <v>-0.2368204580466815</v>
      </c>
      <c r="N400" s="15" t="str">
        <f t="shared" ref="N400:N463" si="133">IF(M400&lt;&gt;M399,L400,"")</f>
        <v/>
      </c>
      <c r="O400" s="15" t="str">
        <f t="shared" ref="O400:O463" si="134">IF(M400&lt;&gt;M399,N400,O399)</f>
        <v>Exit Trade</v>
      </c>
      <c r="P400" s="15" t="str">
        <f t="shared" ref="P400:P463" si="135">IF(OR(N400="Enter Trade",N400="Exit Trade"),B400,"")</f>
        <v/>
      </c>
      <c r="Q400" s="15">
        <f t="shared" ref="Q400:Q463" si="136">IF(M400&lt;&gt;M399,P400,Q399)</f>
        <v>1249.5999999999999</v>
      </c>
      <c r="R400" s="15" t="str">
        <f t="shared" ref="R400:R463" si="137">IF(OR(N400="Enter Trade",N400="Exit Trade"),C400,"")</f>
        <v/>
      </c>
      <c r="S400" s="15">
        <f t="shared" ref="S400:S463" si="138">IF(M400&lt;&gt;M399,R400,S399)</f>
        <v>1367.45</v>
      </c>
      <c r="T400" s="18" t="str">
        <f t="shared" ref="T400:T463" si="139">IF(OR(N400="Enter Trade",N400="Exit Trade"),J400,"")</f>
        <v/>
      </c>
      <c r="U400" s="18">
        <f t="shared" ref="U400:U463" si="140">IF(M400&lt;&gt;M399,T400,U399)</f>
        <v>2.801681008604435E-4</v>
      </c>
      <c r="V400" s="18" t="str">
        <f t="shared" ref="V400:V463" si="141">IF(OR(N400="Enter Trade",N400="Exit Trade"),K400,"")</f>
        <v/>
      </c>
      <c r="W400" s="18">
        <f t="shared" ref="W400:W463" si="142">IF(M400&lt;&gt;M399,V400,W399)</f>
        <v>1.8888309365919186E-2</v>
      </c>
      <c r="X400" s="18" t="str">
        <f t="shared" si="121"/>
        <v/>
      </c>
      <c r="Y400" s="18" t="str">
        <f t="shared" si="122"/>
        <v/>
      </c>
      <c r="Z400" s="18" t="str">
        <f t="shared" si="123"/>
        <v/>
      </c>
      <c r="AA400" s="18" t="str">
        <f t="shared" si="124"/>
        <v/>
      </c>
    </row>
    <row r="401" spans="1:27">
      <c r="A401" s="11">
        <v>42593</v>
      </c>
      <c r="B401" s="12">
        <v>1228.25</v>
      </c>
      <c r="C401" s="12">
        <v>1348.45</v>
      </c>
      <c r="D401" s="9">
        <f t="shared" si="132"/>
        <v>-4.0548074810618E-2</v>
      </c>
      <c r="E401" s="9">
        <f t="shared" si="125"/>
        <v>-3.8449890994462985E-2</v>
      </c>
      <c r="F401" s="9">
        <f t="shared" si="126"/>
        <v>7.0436787963051436E-3</v>
      </c>
      <c r="G401" s="9">
        <f t="shared" si="127"/>
        <v>-2.2601613702776413E-2</v>
      </c>
      <c r="H401" s="9">
        <f t="shared" si="128"/>
        <v>-5.4298168286149556E-2</v>
      </c>
      <c r="I401" s="9">
        <f t="shared" si="129"/>
        <v>-0.29788181386914542</v>
      </c>
      <c r="J401" s="3">
        <f t="shared" si="130"/>
        <v>1.1003341755643564E-3</v>
      </c>
      <c r="K401" s="3">
        <f t="shared" si="130"/>
        <v>8.450809557641218E-3</v>
      </c>
      <c r="L401" s="15" t="str">
        <f t="shared" si="131"/>
        <v>Exit Trade</v>
      </c>
      <c r="M401" s="12">
        <v>-0.2368204580466815</v>
      </c>
      <c r="N401" s="15" t="str">
        <f t="shared" si="133"/>
        <v/>
      </c>
      <c r="O401" s="15" t="str">
        <f t="shared" si="134"/>
        <v>Exit Trade</v>
      </c>
      <c r="P401" s="15" t="str">
        <f t="shared" si="135"/>
        <v/>
      </c>
      <c r="Q401" s="15">
        <f t="shared" si="136"/>
        <v>1249.5999999999999</v>
      </c>
      <c r="R401" s="15" t="str">
        <f t="shared" si="137"/>
        <v/>
      </c>
      <c r="S401" s="15">
        <f t="shared" si="138"/>
        <v>1367.45</v>
      </c>
      <c r="T401" s="18" t="str">
        <f t="shared" si="139"/>
        <v/>
      </c>
      <c r="U401" s="18">
        <f t="shared" si="140"/>
        <v>2.801681008604435E-4</v>
      </c>
      <c r="V401" s="18" t="str">
        <f t="shared" si="141"/>
        <v/>
      </c>
      <c r="W401" s="18">
        <f t="shared" si="142"/>
        <v>1.8888309365919186E-2</v>
      </c>
      <c r="X401" s="18" t="str">
        <f t="shared" si="121"/>
        <v/>
      </c>
      <c r="Y401" s="18" t="str">
        <f t="shared" si="122"/>
        <v/>
      </c>
      <c r="Z401" s="18" t="str">
        <f t="shared" si="123"/>
        <v/>
      </c>
      <c r="AA401" s="18" t="str">
        <f t="shared" si="124"/>
        <v/>
      </c>
    </row>
    <row r="402" spans="1:27">
      <c r="A402" s="11">
        <v>42594</v>
      </c>
      <c r="B402" s="12">
        <v>1228.7</v>
      </c>
      <c r="C402" s="12">
        <v>1382.15</v>
      </c>
      <c r="D402" s="9">
        <f t="shared" si="132"/>
        <v>-5.1109319812985755E-2</v>
      </c>
      <c r="E402" s="9">
        <f t="shared" si="125"/>
        <v>-3.923401800840378E-2</v>
      </c>
      <c r="F402" s="9">
        <f t="shared" si="126"/>
        <v>7.1016501575037489E-3</v>
      </c>
      <c r="G402" s="9">
        <f t="shared" si="127"/>
        <v>-2.3255305154020346E-2</v>
      </c>
      <c r="H402" s="9">
        <f t="shared" si="128"/>
        <v>-5.5212730862787218E-2</v>
      </c>
      <c r="I402" s="9">
        <f t="shared" si="129"/>
        <v>-1.6721890745398502</v>
      </c>
      <c r="J402" s="3">
        <f t="shared" si="130"/>
        <v>3.6637492367192794E-4</v>
      </c>
      <c r="K402" s="3">
        <f t="shared" si="130"/>
        <v>2.4991657087767471E-2</v>
      </c>
      <c r="L402" s="15" t="str">
        <f t="shared" si="131"/>
        <v>Enter Trade</v>
      </c>
      <c r="M402" s="12">
        <v>-1.6721890745398502</v>
      </c>
      <c r="N402" s="15" t="str">
        <f t="shared" si="133"/>
        <v>Enter Trade</v>
      </c>
      <c r="O402" s="15" t="str">
        <f t="shared" si="134"/>
        <v>Enter Trade</v>
      </c>
      <c r="P402" s="15">
        <f t="shared" si="135"/>
        <v>1228.7</v>
      </c>
      <c r="Q402" s="15">
        <f t="shared" si="136"/>
        <v>1228.7</v>
      </c>
      <c r="R402" s="15">
        <f t="shared" si="137"/>
        <v>1382.15</v>
      </c>
      <c r="S402" s="15">
        <f t="shared" si="138"/>
        <v>1382.15</v>
      </c>
      <c r="T402" s="18">
        <f t="shared" si="139"/>
        <v>3.6637492367192794E-4</v>
      </c>
      <c r="U402" s="18">
        <f t="shared" si="140"/>
        <v>3.6637492367192794E-4</v>
      </c>
      <c r="V402" s="18">
        <f t="shared" si="141"/>
        <v>2.4991657087767471E-2</v>
      </c>
      <c r="W402" s="18">
        <f t="shared" si="142"/>
        <v>2.4991657087767471E-2</v>
      </c>
      <c r="X402" s="18" t="str">
        <f t="shared" si="121"/>
        <v/>
      </c>
      <c r="Y402" s="18" t="str">
        <f t="shared" si="122"/>
        <v/>
      </c>
      <c r="Z402" s="18" t="str">
        <f t="shared" si="123"/>
        <v/>
      </c>
      <c r="AA402" s="18" t="str">
        <f t="shared" si="124"/>
        <v/>
      </c>
    </row>
    <row r="403" spans="1:27">
      <c r="A403" s="11">
        <v>42598</v>
      </c>
      <c r="B403" s="12">
        <v>1227.3</v>
      </c>
      <c r="C403" s="12">
        <v>1358.55</v>
      </c>
      <c r="D403" s="9">
        <f t="shared" si="132"/>
        <v>-4.4124892580405216E-2</v>
      </c>
      <c r="E403" s="9">
        <f t="shared" si="125"/>
        <v>-3.9891816320771475E-2</v>
      </c>
      <c r="F403" s="9">
        <f t="shared" si="126"/>
        <v>6.5737000545918233E-3</v>
      </c>
      <c r="G403" s="9">
        <f t="shared" si="127"/>
        <v>-2.5100991197939872E-2</v>
      </c>
      <c r="H403" s="9">
        <f t="shared" si="128"/>
        <v>-5.4682641443603075E-2</v>
      </c>
      <c r="I403" s="9">
        <f t="shared" si="129"/>
        <v>-0.64394119361696101</v>
      </c>
      <c r="J403" s="3">
        <f t="shared" si="130"/>
        <v>-1.1394156425491096E-3</v>
      </c>
      <c r="K403" s="3">
        <f t="shared" si="130"/>
        <v>-1.7074847158412714E-2</v>
      </c>
      <c r="L403" s="15" t="str">
        <f t="shared" si="131"/>
        <v/>
      </c>
      <c r="M403" s="12">
        <v>-1.6721890745398502</v>
      </c>
      <c r="N403" s="15" t="str">
        <f t="shared" si="133"/>
        <v/>
      </c>
      <c r="O403" s="15" t="str">
        <f t="shared" si="134"/>
        <v>Enter Trade</v>
      </c>
      <c r="P403" s="15" t="str">
        <f t="shared" si="135"/>
        <v/>
      </c>
      <c r="Q403" s="15">
        <f t="shared" si="136"/>
        <v>1228.7</v>
      </c>
      <c r="R403" s="15" t="str">
        <f t="shared" si="137"/>
        <v/>
      </c>
      <c r="S403" s="15">
        <f t="shared" si="138"/>
        <v>1382.15</v>
      </c>
      <c r="T403" s="18" t="str">
        <f t="shared" si="139"/>
        <v/>
      </c>
      <c r="U403" s="18">
        <f t="shared" si="140"/>
        <v>3.6637492367192794E-4</v>
      </c>
      <c r="V403" s="18" t="str">
        <f t="shared" si="141"/>
        <v/>
      </c>
      <c r="W403" s="18">
        <f t="shared" si="142"/>
        <v>2.4991657087767471E-2</v>
      </c>
      <c r="X403" s="18" t="str">
        <f t="shared" si="121"/>
        <v/>
      </c>
      <c r="Y403" s="18" t="str">
        <f t="shared" si="122"/>
        <v/>
      </c>
      <c r="Z403" s="18" t="str">
        <f t="shared" si="123"/>
        <v/>
      </c>
      <c r="AA403" s="18" t="str">
        <f t="shared" si="124"/>
        <v/>
      </c>
    </row>
    <row r="404" spans="1:27">
      <c r="A404" s="11">
        <v>42599</v>
      </c>
      <c r="B404" s="12">
        <v>1234.9000000000001</v>
      </c>
      <c r="C404" s="12">
        <v>1366.9</v>
      </c>
      <c r="D404" s="9">
        <f t="shared" si="132"/>
        <v>-4.4104952882665575E-2</v>
      </c>
      <c r="E404" s="9">
        <f t="shared" si="125"/>
        <v>-4.0366910834609956E-2</v>
      </c>
      <c r="F404" s="9">
        <f t="shared" si="126"/>
        <v>6.3337518503078479E-3</v>
      </c>
      <c r="G404" s="9">
        <f t="shared" si="127"/>
        <v>-2.61159691714173E-2</v>
      </c>
      <c r="H404" s="9">
        <f t="shared" si="128"/>
        <v>-5.4617852497802613E-2</v>
      </c>
      <c r="I404" s="9">
        <f t="shared" si="129"/>
        <v>-0.59017816554873936</v>
      </c>
      <c r="J404" s="3">
        <f t="shared" si="130"/>
        <v>6.1924549824819821E-3</v>
      </c>
      <c r="K404" s="3">
        <f t="shared" si="130"/>
        <v>6.1462588789519242E-3</v>
      </c>
      <c r="L404" s="15" t="str">
        <f t="shared" si="131"/>
        <v/>
      </c>
      <c r="M404" s="12">
        <v>-1.6721890745398502</v>
      </c>
      <c r="N404" s="15" t="str">
        <f t="shared" si="133"/>
        <v/>
      </c>
      <c r="O404" s="15" t="str">
        <f t="shared" si="134"/>
        <v>Enter Trade</v>
      </c>
      <c r="P404" s="15" t="str">
        <f t="shared" si="135"/>
        <v/>
      </c>
      <c r="Q404" s="15">
        <f t="shared" si="136"/>
        <v>1228.7</v>
      </c>
      <c r="R404" s="15" t="str">
        <f t="shared" si="137"/>
        <v/>
      </c>
      <c r="S404" s="15">
        <f t="shared" si="138"/>
        <v>1382.15</v>
      </c>
      <c r="T404" s="18" t="str">
        <f t="shared" si="139"/>
        <v/>
      </c>
      <c r="U404" s="18">
        <f t="shared" si="140"/>
        <v>3.6637492367192794E-4</v>
      </c>
      <c r="V404" s="18" t="str">
        <f t="shared" si="141"/>
        <v/>
      </c>
      <c r="W404" s="18">
        <f t="shared" si="142"/>
        <v>2.4991657087767471E-2</v>
      </c>
      <c r="X404" s="18" t="str">
        <f t="shared" si="121"/>
        <v/>
      </c>
      <c r="Y404" s="18" t="str">
        <f t="shared" si="122"/>
        <v/>
      </c>
      <c r="Z404" s="18" t="str">
        <f t="shared" si="123"/>
        <v/>
      </c>
      <c r="AA404" s="18" t="str">
        <f t="shared" si="124"/>
        <v/>
      </c>
    </row>
    <row r="405" spans="1:27">
      <c r="A405" s="11">
        <v>42600</v>
      </c>
      <c r="B405" s="12">
        <v>1252.5</v>
      </c>
      <c r="C405" s="12">
        <v>1374.3</v>
      </c>
      <c r="D405" s="9">
        <f t="shared" si="132"/>
        <v>-4.030381195646271E-2</v>
      </c>
      <c r="E405" s="9">
        <f t="shared" si="125"/>
        <v>-4.0574964097430173E-2</v>
      </c>
      <c r="F405" s="9">
        <f t="shared" si="126"/>
        <v>6.2210215313999451E-3</v>
      </c>
      <c r="G405" s="9">
        <f t="shared" si="127"/>
        <v>-2.6577665651780297E-2</v>
      </c>
      <c r="H405" s="9">
        <f t="shared" si="128"/>
        <v>-5.457226254308005E-2</v>
      </c>
      <c r="I405" s="9">
        <f t="shared" si="129"/>
        <v>4.3586433449691819E-2</v>
      </c>
      <c r="J405" s="3">
        <f t="shared" si="130"/>
        <v>1.4252166167300922E-2</v>
      </c>
      <c r="K405" s="3">
        <f t="shared" si="130"/>
        <v>5.4137098544149997E-3</v>
      </c>
      <c r="L405" s="15" t="str">
        <f t="shared" si="131"/>
        <v>Exit Trade</v>
      </c>
      <c r="M405" s="12">
        <v>4.3586433449691819E-2</v>
      </c>
      <c r="N405" s="15" t="str">
        <f t="shared" si="133"/>
        <v>Exit Trade</v>
      </c>
      <c r="O405" s="15" t="str">
        <f t="shared" si="134"/>
        <v>Exit Trade</v>
      </c>
      <c r="P405" s="15">
        <f t="shared" si="135"/>
        <v>1252.5</v>
      </c>
      <c r="Q405" s="15">
        <f t="shared" si="136"/>
        <v>1252.5</v>
      </c>
      <c r="R405" s="15">
        <f t="shared" si="137"/>
        <v>1374.3</v>
      </c>
      <c r="S405" s="15">
        <f t="shared" si="138"/>
        <v>1374.3</v>
      </c>
      <c r="T405" s="18">
        <f t="shared" si="139"/>
        <v>1.4252166167300922E-2</v>
      </c>
      <c r="U405" s="18">
        <f t="shared" si="140"/>
        <v>1.4252166167300922E-2</v>
      </c>
      <c r="V405" s="18">
        <f t="shared" si="141"/>
        <v>5.4137098544149997E-3</v>
      </c>
      <c r="W405" s="18">
        <f t="shared" si="142"/>
        <v>5.4137098544149997E-3</v>
      </c>
      <c r="X405" s="18">
        <f t="shared" si="121"/>
        <v>1.9370065923333568E-2</v>
      </c>
      <c r="Y405" s="18">
        <f t="shared" si="122"/>
        <v>5.6795572115907467E-3</v>
      </c>
      <c r="Z405" s="18">
        <f t="shared" si="123"/>
        <v>2.5049623134924315E-2</v>
      </c>
      <c r="AA405" s="18">
        <f t="shared" si="124"/>
        <v>1.2524811567462157E-2</v>
      </c>
    </row>
    <row r="406" spans="1:27">
      <c r="A406" s="11">
        <v>42601</v>
      </c>
      <c r="B406" s="12">
        <v>1247.0999999999999</v>
      </c>
      <c r="C406" s="12">
        <v>1369.4</v>
      </c>
      <c r="D406" s="9">
        <f t="shared" si="132"/>
        <v>-4.0629044305422829E-2</v>
      </c>
      <c r="E406" s="9">
        <f t="shared" si="125"/>
        <v>-4.0701987923800469E-2</v>
      </c>
      <c r="F406" s="9">
        <f t="shared" si="126"/>
        <v>6.1804439290225766E-3</v>
      </c>
      <c r="G406" s="9">
        <f t="shared" si="127"/>
        <v>-2.6795989083499672E-2</v>
      </c>
      <c r="H406" s="9">
        <f t="shared" si="128"/>
        <v>-5.4607986764101266E-2</v>
      </c>
      <c r="I406" s="9">
        <f t="shared" si="129"/>
        <v>1.1802326696162675E-2</v>
      </c>
      <c r="J406" s="3">
        <f t="shared" si="130"/>
        <v>-4.3113772455090548E-3</v>
      </c>
      <c r="K406" s="3">
        <f t="shared" si="130"/>
        <v>-3.5654515025830341E-3</v>
      </c>
      <c r="L406" s="15" t="str">
        <f t="shared" si="131"/>
        <v>Exit Trade</v>
      </c>
      <c r="M406" s="12">
        <v>4.3586433449691819E-2</v>
      </c>
      <c r="N406" s="15" t="str">
        <f t="shared" si="133"/>
        <v/>
      </c>
      <c r="O406" s="15" t="str">
        <f t="shared" si="134"/>
        <v>Exit Trade</v>
      </c>
      <c r="P406" s="15" t="str">
        <f t="shared" si="135"/>
        <v/>
      </c>
      <c r="Q406" s="15">
        <f t="shared" si="136"/>
        <v>1252.5</v>
      </c>
      <c r="R406" s="15" t="str">
        <f t="shared" si="137"/>
        <v/>
      </c>
      <c r="S406" s="15">
        <f t="shared" si="138"/>
        <v>1374.3</v>
      </c>
      <c r="T406" s="18" t="str">
        <f t="shared" si="139"/>
        <v/>
      </c>
      <c r="U406" s="18">
        <f t="shared" si="140"/>
        <v>1.4252166167300922E-2</v>
      </c>
      <c r="V406" s="18" t="str">
        <f t="shared" si="141"/>
        <v/>
      </c>
      <c r="W406" s="18">
        <f t="shared" si="142"/>
        <v>5.4137098544149997E-3</v>
      </c>
      <c r="X406" s="18" t="str">
        <f t="shared" si="121"/>
        <v/>
      </c>
      <c r="Y406" s="18" t="str">
        <f t="shared" si="122"/>
        <v/>
      </c>
      <c r="Z406" s="18" t="str">
        <f t="shared" si="123"/>
        <v/>
      </c>
      <c r="AA406" s="18" t="str">
        <f t="shared" si="124"/>
        <v/>
      </c>
    </row>
    <row r="407" spans="1:27">
      <c r="A407" s="11">
        <v>42604</v>
      </c>
      <c r="B407" s="12">
        <v>1250.3</v>
      </c>
      <c r="C407" s="12">
        <v>1377.55</v>
      </c>
      <c r="D407" s="9">
        <f t="shared" si="132"/>
        <v>-4.2093139924742902E-2</v>
      </c>
      <c r="E407" s="9">
        <f t="shared" si="125"/>
        <v>-4.0786346599342306E-2</v>
      </c>
      <c r="F407" s="9">
        <f t="shared" si="126"/>
        <v>6.18162413917012E-3</v>
      </c>
      <c r="G407" s="9">
        <f t="shared" si="127"/>
        <v>-2.6877692286209537E-2</v>
      </c>
      <c r="H407" s="9">
        <f t="shared" si="128"/>
        <v>-5.4695000912475075E-2</v>
      </c>
      <c r="I407" s="9">
        <f t="shared" si="129"/>
        <v>-0.21139967361005424</v>
      </c>
      <c r="J407" s="3">
        <f t="shared" si="130"/>
        <v>2.565953010985523E-3</v>
      </c>
      <c r="K407" s="3">
        <f t="shared" si="130"/>
        <v>5.9515116109243923E-3</v>
      </c>
      <c r="L407" s="15" t="str">
        <f t="shared" si="131"/>
        <v>Exit Trade</v>
      </c>
      <c r="M407" s="12">
        <v>4.3586433449691819E-2</v>
      </c>
      <c r="N407" s="15" t="str">
        <f t="shared" si="133"/>
        <v/>
      </c>
      <c r="O407" s="15" t="str">
        <f t="shared" si="134"/>
        <v>Exit Trade</v>
      </c>
      <c r="P407" s="15" t="str">
        <f t="shared" si="135"/>
        <v/>
      </c>
      <c r="Q407" s="15">
        <f t="shared" si="136"/>
        <v>1252.5</v>
      </c>
      <c r="R407" s="15" t="str">
        <f t="shared" si="137"/>
        <v/>
      </c>
      <c r="S407" s="15">
        <f t="shared" si="138"/>
        <v>1374.3</v>
      </c>
      <c r="T407" s="18" t="str">
        <f t="shared" si="139"/>
        <v/>
      </c>
      <c r="U407" s="18">
        <f t="shared" si="140"/>
        <v>1.4252166167300922E-2</v>
      </c>
      <c r="V407" s="18" t="str">
        <f t="shared" si="141"/>
        <v/>
      </c>
      <c r="W407" s="18">
        <f t="shared" si="142"/>
        <v>5.4137098544149997E-3</v>
      </c>
      <c r="X407" s="18" t="str">
        <f t="shared" si="121"/>
        <v/>
      </c>
      <c r="Y407" s="18" t="str">
        <f t="shared" si="122"/>
        <v/>
      </c>
      <c r="Z407" s="18" t="str">
        <f t="shared" si="123"/>
        <v/>
      </c>
      <c r="AA407" s="18" t="str">
        <f t="shared" si="124"/>
        <v/>
      </c>
    </row>
    <row r="408" spans="1:27">
      <c r="A408" s="11">
        <v>42605</v>
      </c>
      <c r="B408" s="12">
        <v>1251.45</v>
      </c>
      <c r="C408" s="12">
        <v>1375.15</v>
      </c>
      <c r="D408" s="9">
        <f t="shared" si="132"/>
        <v>-4.093657052257859E-2</v>
      </c>
      <c r="E408" s="9">
        <f t="shared" si="125"/>
        <v>-4.0832977060356927E-2</v>
      </c>
      <c r="F408" s="9">
        <f t="shared" si="126"/>
        <v>6.1771546336901774E-3</v>
      </c>
      <c r="G408" s="9">
        <f t="shared" si="127"/>
        <v>-2.6934379134554029E-2</v>
      </c>
      <c r="H408" s="9">
        <f t="shared" si="128"/>
        <v>-5.4731574986159826E-2</v>
      </c>
      <c r="I408" s="9">
        <f t="shared" si="129"/>
        <v>-1.677041750851831E-2</v>
      </c>
      <c r="J408" s="3">
        <f t="shared" si="130"/>
        <v>9.1977925297935775E-4</v>
      </c>
      <c r="K408" s="3">
        <f t="shared" si="130"/>
        <v>-1.7422235127580587E-3</v>
      </c>
      <c r="L408" s="15" t="str">
        <f t="shared" si="131"/>
        <v>Exit Trade</v>
      </c>
      <c r="M408" s="12">
        <v>4.3586433449691819E-2</v>
      </c>
      <c r="N408" s="15" t="str">
        <f t="shared" si="133"/>
        <v/>
      </c>
      <c r="O408" s="15" t="str">
        <f t="shared" si="134"/>
        <v>Exit Trade</v>
      </c>
      <c r="P408" s="15" t="str">
        <f t="shared" si="135"/>
        <v/>
      </c>
      <c r="Q408" s="15">
        <f t="shared" si="136"/>
        <v>1252.5</v>
      </c>
      <c r="R408" s="15" t="str">
        <f t="shared" si="137"/>
        <v/>
      </c>
      <c r="S408" s="15">
        <f t="shared" si="138"/>
        <v>1374.3</v>
      </c>
      <c r="T408" s="18" t="str">
        <f t="shared" si="139"/>
        <v/>
      </c>
      <c r="U408" s="18">
        <f t="shared" si="140"/>
        <v>1.4252166167300922E-2</v>
      </c>
      <c r="V408" s="18" t="str">
        <f t="shared" si="141"/>
        <v/>
      </c>
      <c r="W408" s="18">
        <f t="shared" si="142"/>
        <v>5.4137098544149997E-3</v>
      </c>
      <c r="X408" s="18" t="str">
        <f t="shared" si="121"/>
        <v/>
      </c>
      <c r="Y408" s="18" t="str">
        <f t="shared" si="122"/>
        <v/>
      </c>
      <c r="Z408" s="18" t="str">
        <f t="shared" si="123"/>
        <v/>
      </c>
      <c r="AA408" s="18" t="str">
        <f t="shared" si="124"/>
        <v/>
      </c>
    </row>
    <row r="409" spans="1:27">
      <c r="A409" s="11">
        <v>42606</v>
      </c>
      <c r="B409" s="12">
        <v>1261.8</v>
      </c>
      <c r="C409" s="12">
        <v>1382.85</v>
      </c>
      <c r="D409" s="9">
        <f t="shared" si="132"/>
        <v>-3.9784550961757134E-2</v>
      </c>
      <c r="E409" s="9">
        <f t="shared" si="125"/>
        <v>-4.0655269703602108E-2</v>
      </c>
      <c r="F409" s="9">
        <f t="shared" si="126"/>
        <v>6.1261717027383403E-3</v>
      </c>
      <c r="G409" s="9">
        <f t="shared" si="127"/>
        <v>-2.6871383372440841E-2</v>
      </c>
      <c r="H409" s="9">
        <f t="shared" si="128"/>
        <v>-5.4439156034763375E-2</v>
      </c>
      <c r="I409" s="9">
        <f t="shared" si="129"/>
        <v>0.14213097250535286</v>
      </c>
      <c r="J409" s="3">
        <f t="shared" si="130"/>
        <v>8.2704063286586828E-3</v>
      </c>
      <c r="K409" s="3">
        <f t="shared" si="130"/>
        <v>5.5993891575463169E-3</v>
      </c>
      <c r="L409" s="15" t="str">
        <f t="shared" si="131"/>
        <v>Exit Trade</v>
      </c>
      <c r="M409" s="12">
        <v>4.3586433449691819E-2</v>
      </c>
      <c r="N409" s="15" t="str">
        <f t="shared" si="133"/>
        <v/>
      </c>
      <c r="O409" s="15" t="str">
        <f t="shared" si="134"/>
        <v>Exit Trade</v>
      </c>
      <c r="P409" s="15" t="str">
        <f t="shared" si="135"/>
        <v/>
      </c>
      <c r="Q409" s="15">
        <f t="shared" si="136"/>
        <v>1252.5</v>
      </c>
      <c r="R409" s="15" t="str">
        <f t="shared" si="137"/>
        <v/>
      </c>
      <c r="S409" s="15">
        <f t="shared" si="138"/>
        <v>1374.3</v>
      </c>
      <c r="T409" s="18" t="str">
        <f t="shared" si="139"/>
        <v/>
      </c>
      <c r="U409" s="18">
        <f t="shared" si="140"/>
        <v>1.4252166167300922E-2</v>
      </c>
      <c r="V409" s="18" t="str">
        <f t="shared" si="141"/>
        <v/>
      </c>
      <c r="W409" s="18">
        <f t="shared" si="142"/>
        <v>5.4137098544149997E-3</v>
      </c>
      <c r="X409" s="18" t="str">
        <f t="shared" ref="X409:X472" si="143">IF(AND(O408="Enter Trade",O409="Exit Trade",U408&gt;W408),1-Q409/Q408,IF(AND(O408="Enter Trade",O409="Exit Trade",U408&lt;W408),Q409/Q408-1,""))</f>
        <v/>
      </c>
      <c r="Y409" s="18" t="str">
        <f t="shared" ref="Y409:Y472" si="144">IF(AND(O408="Enter Trade",O409="Exit Trade",U408&gt;W408),S409/S408-1,IF(AND(O408="Enter Trade",O409="Exit Trade",U408&lt;W408),1-S409/S408,""))</f>
        <v/>
      </c>
      <c r="Z409" s="18" t="str">
        <f t="shared" ref="Z409:Z472" si="145">IF(AND(X409&lt;&gt;"",Y409&lt;&gt;""),(X409+Y409),"")</f>
        <v/>
      </c>
      <c r="AA409" s="18" t="str">
        <f t="shared" ref="AA409:AA472" si="146">IF(AND(X409&lt;&gt;"",Y409&lt;&gt;""),(X409+Y409)/2,"")</f>
        <v/>
      </c>
    </row>
    <row r="410" spans="1:27">
      <c r="A410" s="11">
        <v>42607</v>
      </c>
      <c r="B410" s="12">
        <v>1258.55</v>
      </c>
      <c r="C410" s="12">
        <v>1357.5</v>
      </c>
      <c r="D410" s="9">
        <f t="shared" si="132"/>
        <v>-3.286936427022942E-2</v>
      </c>
      <c r="E410" s="9">
        <f t="shared" si="125"/>
        <v>-4.0229835901745073E-2</v>
      </c>
      <c r="F410" s="9">
        <f t="shared" si="126"/>
        <v>6.2111920889175252E-3</v>
      </c>
      <c r="G410" s="9">
        <f t="shared" si="127"/>
        <v>-2.625465370168064E-2</v>
      </c>
      <c r="H410" s="9">
        <f t="shared" si="128"/>
        <v>-5.4205018101809506E-2</v>
      </c>
      <c r="I410" s="9">
        <f t="shared" si="129"/>
        <v>1.1850336499250698</v>
      </c>
      <c r="J410" s="3">
        <f t="shared" si="130"/>
        <v>-2.5756855286099226E-3</v>
      </c>
      <c r="K410" s="3">
        <f t="shared" si="130"/>
        <v>-1.8331706258813255E-2</v>
      </c>
      <c r="L410" s="15" t="str">
        <f t="shared" si="131"/>
        <v>Enter Trade</v>
      </c>
      <c r="M410" s="12">
        <v>1.1850336499250698</v>
      </c>
      <c r="N410" s="15" t="str">
        <f t="shared" si="133"/>
        <v>Enter Trade</v>
      </c>
      <c r="O410" s="15" t="str">
        <f t="shared" si="134"/>
        <v>Enter Trade</v>
      </c>
      <c r="P410" s="15">
        <f t="shared" si="135"/>
        <v>1258.55</v>
      </c>
      <c r="Q410" s="15">
        <f t="shared" si="136"/>
        <v>1258.55</v>
      </c>
      <c r="R410" s="15">
        <f t="shared" si="137"/>
        <v>1357.5</v>
      </c>
      <c r="S410" s="15">
        <f t="shared" si="138"/>
        <v>1357.5</v>
      </c>
      <c r="T410" s="18">
        <f t="shared" si="139"/>
        <v>-2.5756855286099226E-3</v>
      </c>
      <c r="U410" s="18">
        <f t="shared" si="140"/>
        <v>-2.5756855286099226E-3</v>
      </c>
      <c r="V410" s="18">
        <f t="shared" si="141"/>
        <v>-1.8331706258813255E-2</v>
      </c>
      <c r="W410" s="18">
        <f t="shared" si="142"/>
        <v>-1.8331706258813255E-2</v>
      </c>
      <c r="X410" s="18" t="str">
        <f t="shared" si="143"/>
        <v/>
      </c>
      <c r="Y410" s="18" t="str">
        <f t="shared" si="144"/>
        <v/>
      </c>
      <c r="Z410" s="18" t="str">
        <f t="shared" si="145"/>
        <v/>
      </c>
      <c r="AA410" s="18" t="str">
        <f t="shared" si="146"/>
        <v/>
      </c>
    </row>
    <row r="411" spans="1:27">
      <c r="A411" s="11">
        <v>42608</v>
      </c>
      <c r="B411" s="12">
        <v>1257.0999999999999</v>
      </c>
      <c r="C411" s="12">
        <v>1366.35</v>
      </c>
      <c r="D411" s="9">
        <f t="shared" si="132"/>
        <v>-3.6192134740949879E-2</v>
      </c>
      <c r="E411" s="9">
        <f t="shared" si="125"/>
        <v>-3.9875998100560112E-2</v>
      </c>
      <c r="F411" s="9">
        <f t="shared" si="126"/>
        <v>6.1253365271465984E-3</v>
      </c>
      <c r="G411" s="9">
        <f t="shared" si="127"/>
        <v>-2.6093990914480267E-2</v>
      </c>
      <c r="H411" s="9">
        <f t="shared" si="128"/>
        <v>-5.3658005286639956E-2</v>
      </c>
      <c r="I411" s="9">
        <f t="shared" si="129"/>
        <v>0.60141403550382699</v>
      </c>
      <c r="J411" s="3">
        <f t="shared" si="130"/>
        <v>-1.152119502602237E-3</v>
      </c>
      <c r="K411" s="3">
        <f t="shared" si="130"/>
        <v>6.5193370165745187E-3</v>
      </c>
      <c r="L411" s="15" t="str">
        <f t="shared" si="131"/>
        <v/>
      </c>
      <c r="M411" s="12">
        <v>1.1850336499250698</v>
      </c>
      <c r="N411" s="15" t="str">
        <f t="shared" si="133"/>
        <v/>
      </c>
      <c r="O411" s="15" t="str">
        <f t="shared" si="134"/>
        <v>Enter Trade</v>
      </c>
      <c r="P411" s="15" t="str">
        <f t="shared" si="135"/>
        <v/>
      </c>
      <c r="Q411" s="15">
        <f t="shared" si="136"/>
        <v>1258.55</v>
      </c>
      <c r="R411" s="15" t="str">
        <f t="shared" si="137"/>
        <v/>
      </c>
      <c r="S411" s="15">
        <f t="shared" si="138"/>
        <v>1357.5</v>
      </c>
      <c r="T411" s="18" t="str">
        <f t="shared" si="139"/>
        <v/>
      </c>
      <c r="U411" s="18">
        <f t="shared" si="140"/>
        <v>-2.5756855286099226E-3</v>
      </c>
      <c r="V411" s="18" t="str">
        <f t="shared" si="141"/>
        <v/>
      </c>
      <c r="W411" s="18">
        <f t="shared" si="142"/>
        <v>-1.8331706258813255E-2</v>
      </c>
      <c r="X411" s="18" t="str">
        <f t="shared" si="143"/>
        <v/>
      </c>
      <c r="Y411" s="18" t="str">
        <f t="shared" si="144"/>
        <v/>
      </c>
      <c r="Z411" s="18" t="str">
        <f t="shared" si="145"/>
        <v/>
      </c>
      <c r="AA411" s="18" t="str">
        <f t="shared" si="146"/>
        <v/>
      </c>
    </row>
    <row r="412" spans="1:27">
      <c r="A412" s="11">
        <v>42611</v>
      </c>
      <c r="B412" s="12">
        <v>1238.0999999999999</v>
      </c>
      <c r="C412" s="12">
        <v>1375.5</v>
      </c>
      <c r="D412" s="9">
        <f t="shared" si="132"/>
        <v>-4.5704871128623967E-2</v>
      </c>
      <c r="E412" s="9">
        <f t="shared" si="125"/>
        <v>-3.982711884191379E-2</v>
      </c>
      <c r="F412" s="9">
        <f t="shared" si="126"/>
        <v>6.0707213705898976E-3</v>
      </c>
      <c r="G412" s="9">
        <f t="shared" si="127"/>
        <v>-2.616799575808652E-2</v>
      </c>
      <c r="H412" s="9">
        <f t="shared" si="128"/>
        <v>-5.3486241925741057E-2</v>
      </c>
      <c r="I412" s="9">
        <f t="shared" si="129"/>
        <v>-0.9682131542365664</v>
      </c>
      <c r="J412" s="3">
        <f t="shared" si="130"/>
        <v>-1.5114151618805187E-2</v>
      </c>
      <c r="K412" s="3">
        <f t="shared" si="130"/>
        <v>6.6966736194972679E-3</v>
      </c>
      <c r="L412" s="15" t="str">
        <f t="shared" si="131"/>
        <v/>
      </c>
      <c r="M412" s="12">
        <v>1.1850336499250698</v>
      </c>
      <c r="N412" s="15" t="str">
        <f t="shared" si="133"/>
        <v/>
      </c>
      <c r="O412" s="15" t="str">
        <f t="shared" si="134"/>
        <v>Enter Trade</v>
      </c>
      <c r="P412" s="15" t="str">
        <f t="shared" si="135"/>
        <v/>
      </c>
      <c r="Q412" s="15">
        <f t="shared" si="136"/>
        <v>1258.55</v>
      </c>
      <c r="R412" s="15" t="str">
        <f t="shared" si="137"/>
        <v/>
      </c>
      <c r="S412" s="15">
        <f t="shared" si="138"/>
        <v>1357.5</v>
      </c>
      <c r="T412" s="18" t="str">
        <f t="shared" si="139"/>
        <v/>
      </c>
      <c r="U412" s="18">
        <f t="shared" si="140"/>
        <v>-2.5756855286099226E-3</v>
      </c>
      <c r="V412" s="18" t="str">
        <f t="shared" si="141"/>
        <v/>
      </c>
      <c r="W412" s="18">
        <f t="shared" si="142"/>
        <v>-1.8331706258813255E-2</v>
      </c>
      <c r="X412" s="18" t="str">
        <f t="shared" si="143"/>
        <v/>
      </c>
      <c r="Y412" s="18" t="str">
        <f t="shared" si="144"/>
        <v/>
      </c>
      <c r="Z412" s="18" t="str">
        <f t="shared" si="145"/>
        <v/>
      </c>
      <c r="AA412" s="18" t="str">
        <f t="shared" si="146"/>
        <v/>
      </c>
    </row>
    <row r="413" spans="1:27">
      <c r="A413" s="11">
        <v>42612</v>
      </c>
      <c r="B413" s="12">
        <v>1268.6500000000001</v>
      </c>
      <c r="C413" s="12">
        <v>1392.1</v>
      </c>
      <c r="D413" s="9">
        <f t="shared" si="132"/>
        <v>-4.0328609668861037E-2</v>
      </c>
      <c r="E413" s="9">
        <f t="shared" si="125"/>
        <v>-3.9832933682617977E-2</v>
      </c>
      <c r="F413" s="9">
        <f t="shared" si="126"/>
        <v>6.0711289658253445E-3</v>
      </c>
      <c r="G413" s="9">
        <f t="shared" si="127"/>
        <v>-2.617289350951095E-2</v>
      </c>
      <c r="H413" s="9">
        <f t="shared" si="128"/>
        <v>-5.3492973855725004E-2</v>
      </c>
      <c r="I413" s="9">
        <f t="shared" si="129"/>
        <v>-8.1644779584364391E-2</v>
      </c>
      <c r="J413" s="3">
        <f t="shared" si="130"/>
        <v>2.4674905096519009E-2</v>
      </c>
      <c r="K413" s="3">
        <f t="shared" si="130"/>
        <v>1.2068338785895971E-2</v>
      </c>
      <c r="L413" s="15" t="str">
        <f t="shared" si="131"/>
        <v>Exit Trade</v>
      </c>
      <c r="M413" s="12">
        <v>-8.1644779584364391E-2</v>
      </c>
      <c r="N413" s="15" t="str">
        <f t="shared" si="133"/>
        <v>Exit Trade</v>
      </c>
      <c r="O413" s="15" t="str">
        <f t="shared" si="134"/>
        <v>Exit Trade</v>
      </c>
      <c r="P413" s="15">
        <f t="shared" si="135"/>
        <v>1268.6500000000001</v>
      </c>
      <c r="Q413" s="15">
        <f t="shared" si="136"/>
        <v>1268.6500000000001</v>
      </c>
      <c r="R413" s="15">
        <f t="shared" si="137"/>
        <v>1392.1</v>
      </c>
      <c r="S413" s="15">
        <f t="shared" si="138"/>
        <v>1392.1</v>
      </c>
      <c r="T413" s="18">
        <f t="shared" si="139"/>
        <v>2.4674905096519009E-2</v>
      </c>
      <c r="U413" s="18">
        <f t="shared" si="140"/>
        <v>2.4674905096519009E-2</v>
      </c>
      <c r="V413" s="18">
        <f t="shared" si="141"/>
        <v>1.2068338785895971E-2</v>
      </c>
      <c r="W413" s="18">
        <f t="shared" si="142"/>
        <v>1.2068338785895971E-2</v>
      </c>
      <c r="X413" s="18">
        <f t="shared" si="143"/>
        <v>-8.0251082595050871E-3</v>
      </c>
      <c r="Y413" s="18">
        <f t="shared" si="144"/>
        <v>2.5488029465929873E-2</v>
      </c>
      <c r="Z413" s="18">
        <f t="shared" si="145"/>
        <v>1.7462921206424786E-2</v>
      </c>
      <c r="AA413" s="18">
        <f t="shared" si="146"/>
        <v>8.7314606032123931E-3</v>
      </c>
    </row>
    <row r="414" spans="1:27">
      <c r="A414" s="11">
        <v>42613</v>
      </c>
      <c r="B414" s="12">
        <v>1291.2</v>
      </c>
      <c r="C414" s="12">
        <v>1405.45</v>
      </c>
      <c r="D414" s="9">
        <f t="shared" si="132"/>
        <v>-3.6821882469164173E-2</v>
      </c>
      <c r="E414" s="9">
        <f t="shared" si="125"/>
        <v>-3.9698245406135445E-2</v>
      </c>
      <c r="F414" s="9">
        <f t="shared" si="126"/>
        <v>6.0922837911828228E-3</v>
      </c>
      <c r="G414" s="9">
        <f t="shared" si="127"/>
        <v>-2.5990606875974091E-2</v>
      </c>
      <c r="H414" s="9">
        <f t="shared" si="128"/>
        <v>-5.3405883936296798E-2</v>
      </c>
      <c r="I414" s="9">
        <f t="shared" si="129"/>
        <v>0.47213213231040624</v>
      </c>
      <c r="J414" s="3">
        <f t="shared" si="130"/>
        <v>1.7774799984235173E-2</v>
      </c>
      <c r="K414" s="3">
        <f t="shared" si="130"/>
        <v>9.5898283169313543E-3</v>
      </c>
      <c r="L414" s="15" t="str">
        <f t="shared" si="131"/>
        <v>Exit Trade</v>
      </c>
      <c r="M414" s="12">
        <v>-8.1644779584364391E-2</v>
      </c>
      <c r="N414" s="15" t="str">
        <f t="shared" si="133"/>
        <v/>
      </c>
      <c r="O414" s="15" t="str">
        <f t="shared" si="134"/>
        <v>Exit Trade</v>
      </c>
      <c r="P414" s="15" t="str">
        <f t="shared" si="135"/>
        <v/>
      </c>
      <c r="Q414" s="15">
        <f t="shared" si="136"/>
        <v>1268.6500000000001</v>
      </c>
      <c r="R414" s="15" t="str">
        <f t="shared" si="137"/>
        <v/>
      </c>
      <c r="S414" s="15">
        <f t="shared" si="138"/>
        <v>1392.1</v>
      </c>
      <c r="T414" s="18" t="str">
        <f t="shared" si="139"/>
        <v/>
      </c>
      <c r="U414" s="18">
        <f t="shared" si="140"/>
        <v>2.4674905096519009E-2</v>
      </c>
      <c r="V414" s="18" t="str">
        <f t="shared" si="141"/>
        <v/>
      </c>
      <c r="W414" s="18">
        <f t="shared" si="142"/>
        <v>1.2068338785895971E-2</v>
      </c>
      <c r="X414" s="18" t="str">
        <f t="shared" si="143"/>
        <v/>
      </c>
      <c r="Y414" s="18" t="str">
        <f t="shared" si="144"/>
        <v/>
      </c>
      <c r="Z414" s="18" t="str">
        <f t="shared" si="145"/>
        <v/>
      </c>
      <c r="AA414" s="18" t="str">
        <f t="shared" si="146"/>
        <v/>
      </c>
    </row>
    <row r="415" spans="1:27">
      <c r="A415" s="11">
        <v>42614</v>
      </c>
      <c r="B415" s="12">
        <v>1283.7</v>
      </c>
      <c r="C415" s="12">
        <v>1424.75</v>
      </c>
      <c r="D415" s="9">
        <f t="shared" si="132"/>
        <v>-4.5275124442272968E-2</v>
      </c>
      <c r="E415" s="9">
        <f t="shared" si="125"/>
        <v>-4.0053379502342654E-2</v>
      </c>
      <c r="F415" s="9">
        <f t="shared" si="126"/>
        <v>6.0966421376926804E-3</v>
      </c>
      <c r="G415" s="9">
        <f t="shared" si="127"/>
        <v>-2.6335934692534122E-2</v>
      </c>
      <c r="H415" s="9">
        <f t="shared" si="128"/>
        <v>-5.3770824312151189E-2</v>
      </c>
      <c r="I415" s="9">
        <f t="shared" si="129"/>
        <v>-0.856495234917384</v>
      </c>
      <c r="J415" s="3">
        <f t="shared" si="130"/>
        <v>-5.8085501858736056E-3</v>
      </c>
      <c r="K415" s="3">
        <f t="shared" si="130"/>
        <v>1.3732256572627952E-2</v>
      </c>
      <c r="L415" s="15" t="str">
        <f t="shared" si="131"/>
        <v/>
      </c>
      <c r="M415" s="12">
        <v>-8.1644779584364391E-2</v>
      </c>
      <c r="N415" s="15" t="str">
        <f t="shared" si="133"/>
        <v/>
      </c>
      <c r="O415" s="15" t="str">
        <f t="shared" si="134"/>
        <v>Exit Trade</v>
      </c>
      <c r="P415" s="15" t="str">
        <f t="shared" si="135"/>
        <v/>
      </c>
      <c r="Q415" s="15">
        <f t="shared" si="136"/>
        <v>1268.6500000000001</v>
      </c>
      <c r="R415" s="15" t="str">
        <f t="shared" si="137"/>
        <v/>
      </c>
      <c r="S415" s="15">
        <f t="shared" si="138"/>
        <v>1392.1</v>
      </c>
      <c r="T415" s="18" t="str">
        <f t="shared" si="139"/>
        <v/>
      </c>
      <c r="U415" s="18">
        <f t="shared" si="140"/>
        <v>2.4674905096519009E-2</v>
      </c>
      <c r="V415" s="18" t="str">
        <f t="shared" si="141"/>
        <v/>
      </c>
      <c r="W415" s="18">
        <f t="shared" si="142"/>
        <v>1.2068338785895971E-2</v>
      </c>
      <c r="X415" s="18" t="str">
        <f t="shared" si="143"/>
        <v/>
      </c>
      <c r="Y415" s="18" t="str">
        <f t="shared" si="144"/>
        <v/>
      </c>
      <c r="Z415" s="18" t="str">
        <f t="shared" si="145"/>
        <v/>
      </c>
      <c r="AA415" s="18" t="str">
        <f t="shared" si="146"/>
        <v/>
      </c>
    </row>
    <row r="416" spans="1:27">
      <c r="A416" s="11">
        <v>42615</v>
      </c>
      <c r="B416" s="12">
        <v>1285.0999999999999</v>
      </c>
      <c r="C416" s="12">
        <v>1439.15</v>
      </c>
      <c r="D416" s="9">
        <f t="shared" si="132"/>
        <v>-4.9169138435376659E-2</v>
      </c>
      <c r="E416" s="9">
        <f t="shared" ref="E416:E479" si="147">AVERAGE(D387:D416)</f>
        <v>-4.0512782217622244E-2</v>
      </c>
      <c r="F416" s="9">
        <f t="shared" ref="F416:F479" si="148">STDEV(D387:D416)</f>
        <v>6.2502228502835343E-3</v>
      </c>
      <c r="G416" s="9">
        <f t="shared" ref="G416:G479" si="149">E416+2.25*F416</f>
        <v>-2.6449780804484291E-2</v>
      </c>
      <c r="H416" s="9">
        <f t="shared" ref="H416:H479" si="150">E416-2.25*F416</f>
        <v>-5.4575783630760197E-2</v>
      </c>
      <c r="I416" s="9">
        <f t="shared" ref="I416:I479" si="151">(D416-E416)/F416</f>
        <v>-1.3849676123726899</v>
      </c>
      <c r="J416" s="3">
        <f t="shared" ref="J416:K479" si="152">(B416-B415)/B415</f>
        <v>1.0905974916256629E-3</v>
      </c>
      <c r="K416" s="3">
        <f t="shared" si="152"/>
        <v>1.0107036322161847E-2</v>
      </c>
      <c r="L416" s="15" t="str">
        <f t="shared" ref="L416:L479" si="153">IF(ABS(I416)&gt;1,"Enter Trade",IF(ABS(I416)&lt;0.5,"Exit Trade",""))</f>
        <v>Enter Trade</v>
      </c>
      <c r="M416" s="12">
        <v>-1.3849676123726899</v>
      </c>
      <c r="N416" s="15" t="str">
        <f t="shared" si="133"/>
        <v>Enter Trade</v>
      </c>
      <c r="O416" s="15" t="str">
        <f t="shared" si="134"/>
        <v>Enter Trade</v>
      </c>
      <c r="P416" s="15">
        <f t="shared" si="135"/>
        <v>1285.0999999999999</v>
      </c>
      <c r="Q416" s="15">
        <f t="shared" si="136"/>
        <v>1285.0999999999999</v>
      </c>
      <c r="R416" s="15">
        <f t="shared" si="137"/>
        <v>1439.15</v>
      </c>
      <c r="S416" s="15">
        <f t="shared" si="138"/>
        <v>1439.15</v>
      </c>
      <c r="T416" s="18">
        <f t="shared" si="139"/>
        <v>1.0905974916256629E-3</v>
      </c>
      <c r="U416" s="18">
        <f t="shared" si="140"/>
        <v>1.0905974916256629E-3</v>
      </c>
      <c r="V416" s="18">
        <f t="shared" si="141"/>
        <v>1.0107036322161847E-2</v>
      </c>
      <c r="W416" s="18">
        <f t="shared" si="142"/>
        <v>1.0107036322161847E-2</v>
      </c>
      <c r="X416" s="18" t="str">
        <f t="shared" si="143"/>
        <v/>
      </c>
      <c r="Y416" s="18" t="str">
        <f t="shared" si="144"/>
        <v/>
      </c>
      <c r="Z416" s="18" t="str">
        <f t="shared" si="145"/>
        <v/>
      </c>
      <c r="AA416" s="18" t="str">
        <f t="shared" si="146"/>
        <v/>
      </c>
    </row>
    <row r="417" spans="1:27">
      <c r="A417" s="11">
        <v>42619</v>
      </c>
      <c r="B417" s="12">
        <v>1300.4000000000001</v>
      </c>
      <c r="C417" s="12">
        <v>1458.05</v>
      </c>
      <c r="D417" s="9">
        <f t="shared" si="132"/>
        <v>-4.9695456403248177E-2</v>
      </c>
      <c r="E417" s="9">
        <f t="shared" si="147"/>
        <v>-4.0756218761586645E-2</v>
      </c>
      <c r="F417" s="9">
        <f t="shared" si="148"/>
        <v>6.4645029048091178E-3</v>
      </c>
      <c r="G417" s="9">
        <f t="shared" si="149"/>
        <v>-2.6211087225766129E-2</v>
      </c>
      <c r="H417" s="9">
        <f t="shared" si="150"/>
        <v>-5.5301350297407161E-2</v>
      </c>
      <c r="I417" s="9">
        <f t="shared" si="151"/>
        <v>-1.3828190308355175</v>
      </c>
      <c r="J417" s="3">
        <f t="shared" si="152"/>
        <v>1.1905688273286268E-2</v>
      </c>
      <c r="K417" s="3">
        <f t="shared" si="152"/>
        <v>1.3132751971649837E-2</v>
      </c>
      <c r="L417" s="15" t="str">
        <f t="shared" si="153"/>
        <v>Enter Trade</v>
      </c>
      <c r="M417" s="12">
        <v>-1.3849676123726899</v>
      </c>
      <c r="N417" s="15" t="str">
        <f t="shared" si="133"/>
        <v/>
      </c>
      <c r="O417" s="15" t="str">
        <f t="shared" si="134"/>
        <v>Enter Trade</v>
      </c>
      <c r="P417" s="15" t="str">
        <f t="shared" si="135"/>
        <v/>
      </c>
      <c r="Q417" s="15">
        <f t="shared" si="136"/>
        <v>1285.0999999999999</v>
      </c>
      <c r="R417" s="15" t="str">
        <f t="shared" si="137"/>
        <v/>
      </c>
      <c r="S417" s="15">
        <f t="shared" si="138"/>
        <v>1439.15</v>
      </c>
      <c r="T417" s="18" t="str">
        <f t="shared" si="139"/>
        <v/>
      </c>
      <c r="U417" s="18">
        <f t="shared" si="140"/>
        <v>1.0905974916256629E-3</v>
      </c>
      <c r="V417" s="18" t="str">
        <f t="shared" si="141"/>
        <v/>
      </c>
      <c r="W417" s="18">
        <f t="shared" si="142"/>
        <v>1.0107036322161847E-2</v>
      </c>
      <c r="X417" s="18" t="str">
        <f t="shared" si="143"/>
        <v/>
      </c>
      <c r="Y417" s="18" t="str">
        <f t="shared" si="144"/>
        <v/>
      </c>
      <c r="Z417" s="18" t="str">
        <f t="shared" si="145"/>
        <v/>
      </c>
      <c r="AA417" s="18" t="str">
        <f t="shared" si="146"/>
        <v/>
      </c>
    </row>
    <row r="418" spans="1:27">
      <c r="A418" s="11">
        <v>42620</v>
      </c>
      <c r="B418" s="12">
        <v>1286.75</v>
      </c>
      <c r="C418" s="12">
        <v>1427.15</v>
      </c>
      <c r="D418" s="9">
        <f t="shared" si="132"/>
        <v>-4.4975444930134369E-2</v>
      </c>
      <c r="E418" s="9">
        <f t="shared" si="147"/>
        <v>-4.076676680990432E-2</v>
      </c>
      <c r="F418" s="9">
        <f t="shared" si="148"/>
        <v>6.4713451659283352E-3</v>
      </c>
      <c r="G418" s="9">
        <f t="shared" si="149"/>
        <v>-2.6206240186565567E-2</v>
      </c>
      <c r="H418" s="9">
        <f t="shared" si="150"/>
        <v>-5.5327293433243073E-2</v>
      </c>
      <c r="I418" s="9">
        <f t="shared" si="151"/>
        <v>-0.65035599435937375</v>
      </c>
      <c r="J418" s="3">
        <f t="shared" si="152"/>
        <v>-1.0496770224546363E-2</v>
      </c>
      <c r="K418" s="3">
        <f t="shared" si="152"/>
        <v>-2.1192688865265159E-2</v>
      </c>
      <c r="L418" s="15" t="str">
        <f t="shared" si="153"/>
        <v/>
      </c>
      <c r="M418" s="12">
        <v>-1.3849676123726899</v>
      </c>
      <c r="N418" s="15" t="str">
        <f t="shared" si="133"/>
        <v/>
      </c>
      <c r="O418" s="15" t="str">
        <f t="shared" si="134"/>
        <v>Enter Trade</v>
      </c>
      <c r="P418" s="15" t="str">
        <f t="shared" si="135"/>
        <v/>
      </c>
      <c r="Q418" s="15">
        <f t="shared" si="136"/>
        <v>1285.0999999999999</v>
      </c>
      <c r="R418" s="15" t="str">
        <f t="shared" si="137"/>
        <v/>
      </c>
      <c r="S418" s="15">
        <f t="shared" si="138"/>
        <v>1439.15</v>
      </c>
      <c r="T418" s="18" t="str">
        <f t="shared" si="139"/>
        <v/>
      </c>
      <c r="U418" s="18">
        <f t="shared" si="140"/>
        <v>1.0905974916256629E-3</v>
      </c>
      <c r="V418" s="18" t="str">
        <f t="shared" si="141"/>
        <v/>
      </c>
      <c r="W418" s="18">
        <f t="shared" si="142"/>
        <v>1.0107036322161847E-2</v>
      </c>
      <c r="X418" s="18" t="str">
        <f t="shared" si="143"/>
        <v/>
      </c>
      <c r="Y418" s="18" t="str">
        <f t="shared" si="144"/>
        <v/>
      </c>
      <c r="Z418" s="18" t="str">
        <f t="shared" si="145"/>
        <v/>
      </c>
      <c r="AA418" s="18" t="str">
        <f t="shared" si="146"/>
        <v/>
      </c>
    </row>
    <row r="419" spans="1:27">
      <c r="A419" s="11">
        <v>42621</v>
      </c>
      <c r="B419" s="12">
        <v>1289.4000000000001</v>
      </c>
      <c r="C419" s="12">
        <v>1437.8</v>
      </c>
      <c r="D419" s="9">
        <f t="shared" si="132"/>
        <v>-4.7310813400429259E-2</v>
      </c>
      <c r="E419" s="9">
        <f t="shared" si="147"/>
        <v>-4.0913451960241591E-2</v>
      </c>
      <c r="F419" s="9">
        <f t="shared" si="148"/>
        <v>6.5707172518821039E-3</v>
      </c>
      <c r="G419" s="9">
        <f t="shared" si="149"/>
        <v>-2.6129338143506858E-2</v>
      </c>
      <c r="H419" s="9">
        <f t="shared" si="150"/>
        <v>-5.5697565776976321E-2</v>
      </c>
      <c r="I419" s="9">
        <f t="shared" si="151"/>
        <v>-0.9736169119672925</v>
      </c>
      <c r="J419" s="3">
        <f t="shared" si="152"/>
        <v>2.0594521080241623E-3</v>
      </c>
      <c r="K419" s="3">
        <f t="shared" si="152"/>
        <v>7.4624251129873261E-3</v>
      </c>
      <c r="L419" s="15" t="str">
        <f t="shared" si="153"/>
        <v/>
      </c>
      <c r="M419" s="12">
        <v>-1.3849676123726899</v>
      </c>
      <c r="N419" s="15" t="str">
        <f t="shared" si="133"/>
        <v/>
      </c>
      <c r="O419" s="15" t="str">
        <f t="shared" si="134"/>
        <v>Enter Trade</v>
      </c>
      <c r="P419" s="15" t="str">
        <f t="shared" si="135"/>
        <v/>
      </c>
      <c r="Q419" s="15">
        <f t="shared" si="136"/>
        <v>1285.0999999999999</v>
      </c>
      <c r="R419" s="15" t="str">
        <f t="shared" si="137"/>
        <v/>
      </c>
      <c r="S419" s="15">
        <f t="shared" si="138"/>
        <v>1439.15</v>
      </c>
      <c r="T419" s="18" t="str">
        <f t="shared" si="139"/>
        <v/>
      </c>
      <c r="U419" s="18">
        <f t="shared" si="140"/>
        <v>1.0905974916256629E-3</v>
      </c>
      <c r="V419" s="18" t="str">
        <f t="shared" si="141"/>
        <v/>
      </c>
      <c r="W419" s="18">
        <f t="shared" si="142"/>
        <v>1.0107036322161847E-2</v>
      </c>
      <c r="X419" s="18" t="str">
        <f t="shared" si="143"/>
        <v/>
      </c>
      <c r="Y419" s="18" t="str">
        <f t="shared" si="144"/>
        <v/>
      </c>
      <c r="Z419" s="18" t="str">
        <f t="shared" si="145"/>
        <v/>
      </c>
      <c r="AA419" s="18" t="str">
        <f t="shared" si="146"/>
        <v/>
      </c>
    </row>
    <row r="420" spans="1:27">
      <c r="A420" s="11">
        <v>42622</v>
      </c>
      <c r="B420" s="12">
        <v>1290.4000000000001</v>
      </c>
      <c r="C420" s="12">
        <v>1410.65</v>
      </c>
      <c r="D420" s="9">
        <f t="shared" si="132"/>
        <v>-3.8694918817777986E-2</v>
      </c>
      <c r="E420" s="9">
        <f t="shared" si="147"/>
        <v>-4.0538501142171279E-2</v>
      </c>
      <c r="F420" s="9">
        <f t="shared" si="148"/>
        <v>6.3550656744445991E-3</v>
      </c>
      <c r="G420" s="9">
        <f t="shared" si="149"/>
        <v>-2.6239603374670933E-2</v>
      </c>
      <c r="H420" s="9">
        <f t="shared" si="150"/>
        <v>-5.4837398909671625E-2</v>
      </c>
      <c r="I420" s="9">
        <f t="shared" si="151"/>
        <v>0.29009650235509377</v>
      </c>
      <c r="J420" s="3">
        <f t="shared" si="152"/>
        <v>7.7555452148286017E-4</v>
      </c>
      <c r="K420" s="3">
        <f t="shared" si="152"/>
        <v>-1.8883015718458664E-2</v>
      </c>
      <c r="L420" s="15" t="str">
        <f t="shared" si="153"/>
        <v>Exit Trade</v>
      </c>
      <c r="M420" s="12">
        <v>0.29009650235509377</v>
      </c>
      <c r="N420" s="15" t="str">
        <f t="shared" si="133"/>
        <v>Exit Trade</v>
      </c>
      <c r="O420" s="15" t="str">
        <f t="shared" si="134"/>
        <v>Exit Trade</v>
      </c>
      <c r="P420" s="15">
        <f t="shared" si="135"/>
        <v>1290.4000000000001</v>
      </c>
      <c r="Q420" s="15">
        <f t="shared" si="136"/>
        <v>1290.4000000000001</v>
      </c>
      <c r="R420" s="15">
        <f t="shared" si="137"/>
        <v>1410.65</v>
      </c>
      <c r="S420" s="15">
        <f t="shared" si="138"/>
        <v>1410.65</v>
      </c>
      <c r="T420" s="18">
        <f t="shared" si="139"/>
        <v>7.7555452148286017E-4</v>
      </c>
      <c r="U420" s="18">
        <f t="shared" si="140"/>
        <v>7.7555452148286017E-4</v>
      </c>
      <c r="V420" s="18">
        <f t="shared" si="141"/>
        <v>-1.8883015718458664E-2</v>
      </c>
      <c r="W420" s="18">
        <f t="shared" si="142"/>
        <v>-1.8883015718458664E-2</v>
      </c>
      <c r="X420" s="18">
        <f t="shared" si="143"/>
        <v>4.124192669831217E-3</v>
      </c>
      <c r="Y420" s="18">
        <f t="shared" si="144"/>
        <v>1.9803356147726103E-2</v>
      </c>
      <c r="Z420" s="18">
        <f t="shared" si="145"/>
        <v>2.392754881755732E-2</v>
      </c>
      <c r="AA420" s="18">
        <f t="shared" si="146"/>
        <v>1.196377440877866E-2</v>
      </c>
    </row>
    <row r="421" spans="1:27">
      <c r="A421" s="11">
        <v>42625</v>
      </c>
      <c r="B421" s="12">
        <v>1279.9000000000001</v>
      </c>
      <c r="C421" s="12">
        <v>1399.05</v>
      </c>
      <c r="D421" s="9">
        <f t="shared" si="132"/>
        <v>-3.8657196752496382E-2</v>
      </c>
      <c r="E421" s="9">
        <f t="shared" si="147"/>
        <v>-4.0146296946276257E-2</v>
      </c>
      <c r="F421" s="9">
        <f t="shared" si="148"/>
        <v>6.081157496737195E-3</v>
      </c>
      <c r="G421" s="9">
        <f t="shared" si="149"/>
        <v>-2.6463692578617568E-2</v>
      </c>
      <c r="H421" s="9">
        <f t="shared" si="150"/>
        <v>-5.3828901313934946E-2</v>
      </c>
      <c r="I421" s="9">
        <f t="shared" si="151"/>
        <v>0.24487117700517397</v>
      </c>
      <c r="J421" s="3">
        <f t="shared" si="152"/>
        <v>-8.1370117792932423E-3</v>
      </c>
      <c r="K421" s="3">
        <f t="shared" si="152"/>
        <v>-8.2231595363840334E-3</v>
      </c>
      <c r="L421" s="15" t="str">
        <f t="shared" si="153"/>
        <v>Exit Trade</v>
      </c>
      <c r="M421" s="12">
        <v>0.29009650235509377</v>
      </c>
      <c r="N421" s="15" t="str">
        <f t="shared" si="133"/>
        <v/>
      </c>
      <c r="O421" s="15" t="str">
        <f t="shared" si="134"/>
        <v>Exit Trade</v>
      </c>
      <c r="P421" s="15" t="str">
        <f t="shared" si="135"/>
        <v/>
      </c>
      <c r="Q421" s="15">
        <f t="shared" si="136"/>
        <v>1290.4000000000001</v>
      </c>
      <c r="R421" s="15" t="str">
        <f t="shared" si="137"/>
        <v/>
      </c>
      <c r="S421" s="15">
        <f t="shared" si="138"/>
        <v>1410.65</v>
      </c>
      <c r="T421" s="18" t="str">
        <f t="shared" si="139"/>
        <v/>
      </c>
      <c r="U421" s="18">
        <f t="shared" si="140"/>
        <v>7.7555452148286017E-4</v>
      </c>
      <c r="V421" s="18" t="str">
        <f t="shared" si="141"/>
        <v/>
      </c>
      <c r="W421" s="18">
        <f t="shared" si="142"/>
        <v>-1.8883015718458664E-2</v>
      </c>
      <c r="X421" s="18" t="str">
        <f t="shared" si="143"/>
        <v/>
      </c>
      <c r="Y421" s="18" t="str">
        <f t="shared" si="144"/>
        <v/>
      </c>
      <c r="Z421" s="18" t="str">
        <f t="shared" si="145"/>
        <v/>
      </c>
      <c r="AA421" s="18" t="str">
        <f t="shared" si="146"/>
        <v/>
      </c>
    </row>
    <row r="422" spans="1:27">
      <c r="A422" s="11">
        <v>42627</v>
      </c>
      <c r="B422" s="12">
        <v>1269.45</v>
      </c>
      <c r="C422" s="12">
        <v>1392.2</v>
      </c>
      <c r="D422" s="9">
        <f t="shared" si="132"/>
        <v>-4.008602949405967E-2</v>
      </c>
      <c r="E422" s="9">
        <f t="shared" si="147"/>
        <v>-4.0063931354053429E-2</v>
      </c>
      <c r="F422" s="9">
        <f t="shared" si="148"/>
        <v>6.064090038737994E-3</v>
      </c>
      <c r="G422" s="9">
        <f t="shared" si="149"/>
        <v>-2.6419728766892941E-2</v>
      </c>
      <c r="H422" s="9">
        <f t="shared" si="150"/>
        <v>-5.3708133941213917E-2</v>
      </c>
      <c r="I422" s="9">
        <f t="shared" si="151"/>
        <v>-3.6440982678482389E-3</v>
      </c>
      <c r="J422" s="3">
        <f t="shared" si="152"/>
        <v>-8.1647003672162231E-3</v>
      </c>
      <c r="K422" s="3">
        <f t="shared" si="152"/>
        <v>-4.8961795504091415E-3</v>
      </c>
      <c r="L422" s="15" t="str">
        <f t="shared" si="153"/>
        <v>Exit Trade</v>
      </c>
      <c r="M422" s="12">
        <v>0.29009650235509377</v>
      </c>
      <c r="N422" s="15" t="str">
        <f t="shared" si="133"/>
        <v/>
      </c>
      <c r="O422" s="15" t="str">
        <f t="shared" si="134"/>
        <v>Exit Trade</v>
      </c>
      <c r="P422" s="15" t="str">
        <f t="shared" si="135"/>
        <v/>
      </c>
      <c r="Q422" s="15">
        <f t="shared" si="136"/>
        <v>1290.4000000000001</v>
      </c>
      <c r="R422" s="15" t="str">
        <f t="shared" si="137"/>
        <v/>
      </c>
      <c r="S422" s="15">
        <f t="shared" si="138"/>
        <v>1410.65</v>
      </c>
      <c r="T422" s="18" t="str">
        <f t="shared" si="139"/>
        <v/>
      </c>
      <c r="U422" s="18">
        <f t="shared" si="140"/>
        <v>7.7555452148286017E-4</v>
      </c>
      <c r="V422" s="18" t="str">
        <f t="shared" si="141"/>
        <v/>
      </c>
      <c r="W422" s="18">
        <f t="shared" si="142"/>
        <v>-1.8883015718458664E-2</v>
      </c>
      <c r="X422" s="18" t="str">
        <f t="shared" si="143"/>
        <v/>
      </c>
      <c r="Y422" s="18" t="str">
        <f t="shared" si="144"/>
        <v/>
      </c>
      <c r="Z422" s="18" t="str">
        <f t="shared" si="145"/>
        <v/>
      </c>
      <c r="AA422" s="18" t="str">
        <f t="shared" si="146"/>
        <v/>
      </c>
    </row>
    <row r="423" spans="1:27">
      <c r="A423" s="11">
        <v>42628</v>
      </c>
      <c r="B423" s="12">
        <v>1279.5999999999999</v>
      </c>
      <c r="C423" s="12">
        <v>1410.05</v>
      </c>
      <c r="D423" s="9">
        <f t="shared" si="132"/>
        <v>-4.2160281483800868E-2</v>
      </c>
      <c r="E423" s="9">
        <f t="shared" si="147"/>
        <v>-4.0007438694389955E-2</v>
      </c>
      <c r="F423" s="9">
        <f t="shared" si="148"/>
        <v>6.0353805328723304E-3</v>
      </c>
      <c r="G423" s="9">
        <f t="shared" si="149"/>
        <v>-2.6427832495427211E-2</v>
      </c>
      <c r="H423" s="9">
        <f t="shared" si="150"/>
        <v>-5.3587044893352698E-2</v>
      </c>
      <c r="I423" s="9">
        <f t="shared" si="151"/>
        <v>-0.35670373685391177</v>
      </c>
      <c r="J423" s="3">
        <f t="shared" si="152"/>
        <v>7.9955886407498226E-3</v>
      </c>
      <c r="K423" s="3">
        <f t="shared" si="152"/>
        <v>1.2821433702054236E-2</v>
      </c>
      <c r="L423" s="15" t="str">
        <f t="shared" si="153"/>
        <v>Exit Trade</v>
      </c>
      <c r="M423" s="12">
        <v>0.29009650235509377</v>
      </c>
      <c r="N423" s="15" t="str">
        <f t="shared" si="133"/>
        <v/>
      </c>
      <c r="O423" s="15" t="str">
        <f t="shared" si="134"/>
        <v>Exit Trade</v>
      </c>
      <c r="P423" s="15" t="str">
        <f t="shared" si="135"/>
        <v/>
      </c>
      <c r="Q423" s="15">
        <f t="shared" si="136"/>
        <v>1290.4000000000001</v>
      </c>
      <c r="R423" s="15" t="str">
        <f t="shared" si="137"/>
        <v/>
      </c>
      <c r="S423" s="15">
        <f t="shared" si="138"/>
        <v>1410.65</v>
      </c>
      <c r="T423" s="18" t="str">
        <f t="shared" si="139"/>
        <v/>
      </c>
      <c r="U423" s="18">
        <f t="shared" si="140"/>
        <v>7.7555452148286017E-4</v>
      </c>
      <c r="V423" s="18" t="str">
        <f t="shared" si="141"/>
        <v/>
      </c>
      <c r="W423" s="18">
        <f t="shared" si="142"/>
        <v>-1.8883015718458664E-2</v>
      </c>
      <c r="X423" s="18" t="str">
        <f t="shared" si="143"/>
        <v/>
      </c>
      <c r="Y423" s="18" t="str">
        <f t="shared" si="144"/>
        <v/>
      </c>
      <c r="Z423" s="18" t="str">
        <f t="shared" si="145"/>
        <v/>
      </c>
      <c r="AA423" s="18" t="str">
        <f t="shared" si="146"/>
        <v/>
      </c>
    </row>
    <row r="424" spans="1:27">
      <c r="A424" s="11">
        <v>42629</v>
      </c>
      <c r="B424" s="12">
        <v>1297.8499999999999</v>
      </c>
      <c r="C424" s="12">
        <v>1397.35</v>
      </c>
      <c r="D424" s="9">
        <f t="shared" si="132"/>
        <v>-3.2080697814304573E-2</v>
      </c>
      <c r="E424" s="9">
        <f t="shared" si="147"/>
        <v>-3.9969291219088841E-2</v>
      </c>
      <c r="F424" s="9">
        <f t="shared" si="148"/>
        <v>6.0831550130082011E-3</v>
      </c>
      <c r="G424" s="9">
        <f t="shared" si="149"/>
        <v>-2.6282192439820391E-2</v>
      </c>
      <c r="H424" s="9">
        <f t="shared" si="150"/>
        <v>-5.3656389998357291E-2</v>
      </c>
      <c r="I424" s="9">
        <f t="shared" si="151"/>
        <v>1.2967930930438765</v>
      </c>
      <c r="J424" s="3">
        <f t="shared" si="152"/>
        <v>1.4262269459206002E-2</v>
      </c>
      <c r="K424" s="3">
        <f t="shared" si="152"/>
        <v>-9.006772809474874E-3</v>
      </c>
      <c r="L424" s="15" t="str">
        <f t="shared" si="153"/>
        <v>Enter Trade</v>
      </c>
      <c r="M424" s="12">
        <v>1.2967930930438765</v>
      </c>
      <c r="N424" s="15" t="str">
        <f t="shared" si="133"/>
        <v>Enter Trade</v>
      </c>
      <c r="O424" s="15" t="str">
        <f t="shared" si="134"/>
        <v>Enter Trade</v>
      </c>
      <c r="P424" s="15">
        <f t="shared" si="135"/>
        <v>1297.8499999999999</v>
      </c>
      <c r="Q424" s="15">
        <f t="shared" si="136"/>
        <v>1297.8499999999999</v>
      </c>
      <c r="R424" s="15">
        <f t="shared" si="137"/>
        <v>1397.35</v>
      </c>
      <c r="S424" s="15">
        <f t="shared" si="138"/>
        <v>1397.35</v>
      </c>
      <c r="T424" s="18">
        <f t="shared" si="139"/>
        <v>1.4262269459206002E-2</v>
      </c>
      <c r="U424" s="18">
        <f t="shared" si="140"/>
        <v>1.4262269459206002E-2</v>
      </c>
      <c r="V424" s="18">
        <f t="shared" si="141"/>
        <v>-9.006772809474874E-3</v>
      </c>
      <c r="W424" s="18">
        <f t="shared" si="142"/>
        <v>-9.006772809474874E-3</v>
      </c>
      <c r="X424" s="18" t="str">
        <f t="shared" si="143"/>
        <v/>
      </c>
      <c r="Y424" s="18" t="str">
        <f t="shared" si="144"/>
        <v/>
      </c>
      <c r="Z424" s="18" t="str">
        <f t="shared" si="145"/>
        <v/>
      </c>
      <c r="AA424" s="18" t="str">
        <f t="shared" si="146"/>
        <v/>
      </c>
    </row>
    <row r="425" spans="1:27">
      <c r="A425" s="11">
        <v>42632</v>
      </c>
      <c r="B425" s="12">
        <v>1290.1500000000001</v>
      </c>
      <c r="C425" s="12">
        <v>1392.8</v>
      </c>
      <c r="D425" s="9">
        <f t="shared" si="132"/>
        <v>-3.3248551387446548E-2</v>
      </c>
      <c r="E425" s="9">
        <f t="shared" si="147"/>
        <v>-4.0118106730952473E-2</v>
      </c>
      <c r="F425" s="9">
        <f t="shared" si="148"/>
        <v>5.8502390742665627E-3</v>
      </c>
      <c r="G425" s="9">
        <f t="shared" si="149"/>
        <v>-2.6955068813852706E-2</v>
      </c>
      <c r="H425" s="9">
        <f t="shared" si="150"/>
        <v>-5.3281144648052239E-2</v>
      </c>
      <c r="I425" s="9">
        <f t="shared" si="151"/>
        <v>1.174234976776082</v>
      </c>
      <c r="J425" s="3">
        <f t="shared" si="152"/>
        <v>-5.9328890087450925E-3</v>
      </c>
      <c r="K425" s="3">
        <f t="shared" si="152"/>
        <v>-3.2561634522488675E-3</v>
      </c>
      <c r="L425" s="15" t="str">
        <f t="shared" si="153"/>
        <v>Enter Trade</v>
      </c>
      <c r="M425" s="12">
        <v>1.2967930930438765</v>
      </c>
      <c r="N425" s="15" t="str">
        <f t="shared" si="133"/>
        <v/>
      </c>
      <c r="O425" s="15" t="str">
        <f t="shared" si="134"/>
        <v>Enter Trade</v>
      </c>
      <c r="P425" s="15" t="str">
        <f t="shared" si="135"/>
        <v/>
      </c>
      <c r="Q425" s="15">
        <f t="shared" si="136"/>
        <v>1297.8499999999999</v>
      </c>
      <c r="R425" s="15" t="str">
        <f t="shared" si="137"/>
        <v/>
      </c>
      <c r="S425" s="15">
        <f t="shared" si="138"/>
        <v>1397.35</v>
      </c>
      <c r="T425" s="18" t="str">
        <f t="shared" si="139"/>
        <v/>
      </c>
      <c r="U425" s="18">
        <f t="shared" si="140"/>
        <v>1.4262269459206002E-2</v>
      </c>
      <c r="V425" s="18" t="str">
        <f t="shared" si="141"/>
        <v/>
      </c>
      <c r="W425" s="18">
        <f t="shared" si="142"/>
        <v>-9.006772809474874E-3</v>
      </c>
      <c r="X425" s="18" t="str">
        <f t="shared" si="143"/>
        <v/>
      </c>
      <c r="Y425" s="18" t="str">
        <f t="shared" si="144"/>
        <v/>
      </c>
      <c r="Z425" s="18" t="str">
        <f t="shared" si="145"/>
        <v/>
      </c>
      <c r="AA425" s="18" t="str">
        <f t="shared" si="146"/>
        <v/>
      </c>
    </row>
    <row r="426" spans="1:27">
      <c r="A426" s="11">
        <v>42633</v>
      </c>
      <c r="B426" s="12">
        <v>1288.45</v>
      </c>
      <c r="C426" s="12">
        <v>1393.1</v>
      </c>
      <c r="D426" s="9">
        <f t="shared" si="132"/>
        <v>-3.3914722379679775E-2</v>
      </c>
      <c r="E426" s="9">
        <f t="shared" si="147"/>
        <v>-4.0353547525310708E-2</v>
      </c>
      <c r="F426" s="9">
        <f t="shared" si="148"/>
        <v>5.4245601546819202E-3</v>
      </c>
      <c r="G426" s="9">
        <f t="shared" si="149"/>
        <v>-2.8148287177276389E-2</v>
      </c>
      <c r="H426" s="9">
        <f t="shared" si="150"/>
        <v>-5.2558807873345027E-2</v>
      </c>
      <c r="I426" s="9">
        <f t="shared" si="151"/>
        <v>1.1869764482330616</v>
      </c>
      <c r="J426" s="3">
        <f t="shared" si="152"/>
        <v>-1.3176762391970277E-3</v>
      </c>
      <c r="K426" s="3">
        <f t="shared" si="152"/>
        <v>2.1539345203902538E-4</v>
      </c>
      <c r="L426" s="15" t="str">
        <f t="shared" si="153"/>
        <v>Enter Trade</v>
      </c>
      <c r="M426" s="12">
        <v>1.2967930930438765</v>
      </c>
      <c r="N426" s="15" t="str">
        <f t="shared" si="133"/>
        <v/>
      </c>
      <c r="O426" s="15" t="str">
        <f t="shared" si="134"/>
        <v>Enter Trade</v>
      </c>
      <c r="P426" s="15" t="str">
        <f t="shared" si="135"/>
        <v/>
      </c>
      <c r="Q426" s="15">
        <f t="shared" si="136"/>
        <v>1297.8499999999999</v>
      </c>
      <c r="R426" s="15" t="str">
        <f t="shared" si="137"/>
        <v/>
      </c>
      <c r="S426" s="15">
        <f t="shared" si="138"/>
        <v>1397.35</v>
      </c>
      <c r="T426" s="18" t="str">
        <f t="shared" si="139"/>
        <v/>
      </c>
      <c r="U426" s="18">
        <f t="shared" si="140"/>
        <v>1.4262269459206002E-2</v>
      </c>
      <c r="V426" s="18" t="str">
        <f t="shared" si="141"/>
        <v/>
      </c>
      <c r="W426" s="18">
        <f t="shared" si="142"/>
        <v>-9.006772809474874E-3</v>
      </c>
      <c r="X426" s="18" t="str">
        <f t="shared" si="143"/>
        <v/>
      </c>
      <c r="Y426" s="18" t="str">
        <f t="shared" si="144"/>
        <v/>
      </c>
      <c r="Z426" s="18" t="str">
        <f t="shared" si="145"/>
        <v/>
      </c>
      <c r="AA426" s="18" t="str">
        <f t="shared" si="146"/>
        <v/>
      </c>
    </row>
    <row r="427" spans="1:27">
      <c r="A427" s="11">
        <v>42634</v>
      </c>
      <c r="B427" s="12">
        <v>1293</v>
      </c>
      <c r="C427" s="12">
        <v>1392.35</v>
      </c>
      <c r="D427" s="9">
        <f t="shared" si="132"/>
        <v>-3.2149894275102966E-2</v>
      </c>
      <c r="E427" s="9">
        <f t="shared" si="147"/>
        <v>-4.0387360059562574E-2</v>
      </c>
      <c r="F427" s="9">
        <f t="shared" si="148"/>
        <v>5.3679871574081875E-3</v>
      </c>
      <c r="G427" s="9">
        <f t="shared" si="149"/>
        <v>-2.8309388955394151E-2</v>
      </c>
      <c r="H427" s="9">
        <f t="shared" si="150"/>
        <v>-5.2465331163730998E-2</v>
      </c>
      <c r="I427" s="9">
        <f t="shared" si="151"/>
        <v>1.5345539292305022</v>
      </c>
      <c r="J427" s="3">
        <f t="shared" si="152"/>
        <v>3.5313749078349603E-3</v>
      </c>
      <c r="K427" s="3">
        <f t="shared" si="152"/>
        <v>-5.3836766922690403E-4</v>
      </c>
      <c r="L427" s="15" t="str">
        <f t="shared" si="153"/>
        <v>Enter Trade</v>
      </c>
      <c r="M427" s="12">
        <v>1.2967930930438765</v>
      </c>
      <c r="N427" s="15" t="str">
        <f t="shared" si="133"/>
        <v/>
      </c>
      <c r="O427" s="15" t="str">
        <f t="shared" si="134"/>
        <v>Enter Trade</v>
      </c>
      <c r="P427" s="15" t="str">
        <f t="shared" si="135"/>
        <v/>
      </c>
      <c r="Q427" s="15">
        <f t="shared" si="136"/>
        <v>1297.8499999999999</v>
      </c>
      <c r="R427" s="15" t="str">
        <f t="shared" si="137"/>
        <v/>
      </c>
      <c r="S427" s="15">
        <f t="shared" si="138"/>
        <v>1397.35</v>
      </c>
      <c r="T427" s="18" t="str">
        <f t="shared" si="139"/>
        <v/>
      </c>
      <c r="U427" s="18">
        <f t="shared" si="140"/>
        <v>1.4262269459206002E-2</v>
      </c>
      <c r="V427" s="18" t="str">
        <f t="shared" si="141"/>
        <v/>
      </c>
      <c r="W427" s="18">
        <f t="shared" si="142"/>
        <v>-9.006772809474874E-3</v>
      </c>
      <c r="X427" s="18" t="str">
        <f t="shared" si="143"/>
        <v/>
      </c>
      <c r="Y427" s="18" t="str">
        <f t="shared" si="144"/>
        <v/>
      </c>
      <c r="Z427" s="18" t="str">
        <f t="shared" si="145"/>
        <v/>
      </c>
      <c r="AA427" s="18" t="str">
        <f t="shared" si="146"/>
        <v/>
      </c>
    </row>
    <row r="428" spans="1:27">
      <c r="A428" s="11">
        <v>42635</v>
      </c>
      <c r="B428" s="12">
        <v>1306.9000000000001</v>
      </c>
      <c r="C428" s="12">
        <v>1413.25</v>
      </c>
      <c r="D428" s="9">
        <f t="shared" si="132"/>
        <v>-3.3976636168821135E-2</v>
      </c>
      <c r="E428" s="9">
        <f t="shared" si="147"/>
        <v>-4.0215233297128776E-2</v>
      </c>
      <c r="F428" s="9">
        <f t="shared" si="148"/>
        <v>5.4907352615152834E-3</v>
      </c>
      <c r="G428" s="9">
        <f t="shared" si="149"/>
        <v>-2.7861078958719386E-2</v>
      </c>
      <c r="H428" s="9">
        <f t="shared" si="150"/>
        <v>-5.2569387635538166E-2</v>
      </c>
      <c r="I428" s="9">
        <f t="shared" si="151"/>
        <v>1.1362043207644961</v>
      </c>
      <c r="J428" s="3">
        <f t="shared" si="152"/>
        <v>1.0750193348801307E-2</v>
      </c>
      <c r="K428" s="3">
        <f t="shared" si="152"/>
        <v>1.5010593600747005E-2</v>
      </c>
      <c r="L428" s="15" t="str">
        <f t="shared" si="153"/>
        <v>Enter Trade</v>
      </c>
      <c r="M428" s="12">
        <v>1.2967930930438765</v>
      </c>
      <c r="N428" s="15" t="str">
        <f t="shared" si="133"/>
        <v/>
      </c>
      <c r="O428" s="15" t="str">
        <f t="shared" si="134"/>
        <v>Enter Trade</v>
      </c>
      <c r="P428" s="15" t="str">
        <f t="shared" si="135"/>
        <v/>
      </c>
      <c r="Q428" s="15">
        <f t="shared" si="136"/>
        <v>1297.8499999999999</v>
      </c>
      <c r="R428" s="15" t="str">
        <f t="shared" si="137"/>
        <v/>
      </c>
      <c r="S428" s="15">
        <f t="shared" si="138"/>
        <v>1397.35</v>
      </c>
      <c r="T428" s="18" t="str">
        <f t="shared" si="139"/>
        <v/>
      </c>
      <c r="U428" s="18">
        <f t="shared" si="140"/>
        <v>1.4262269459206002E-2</v>
      </c>
      <c r="V428" s="18" t="str">
        <f t="shared" si="141"/>
        <v/>
      </c>
      <c r="W428" s="18">
        <f t="shared" si="142"/>
        <v>-9.006772809474874E-3</v>
      </c>
      <c r="X428" s="18" t="str">
        <f t="shared" si="143"/>
        <v/>
      </c>
      <c r="Y428" s="18" t="str">
        <f t="shared" si="144"/>
        <v/>
      </c>
      <c r="Z428" s="18" t="str">
        <f t="shared" si="145"/>
        <v/>
      </c>
      <c r="AA428" s="18" t="str">
        <f t="shared" si="146"/>
        <v/>
      </c>
    </row>
    <row r="429" spans="1:27">
      <c r="A429" s="11">
        <v>42636</v>
      </c>
      <c r="B429" s="12">
        <v>1312.7</v>
      </c>
      <c r="C429" s="12">
        <v>1425.1</v>
      </c>
      <c r="D429" s="9">
        <f t="shared" si="132"/>
        <v>-3.5679854837841217E-2</v>
      </c>
      <c r="E429" s="9">
        <f t="shared" si="147"/>
        <v>-4.0333231442125819E-2</v>
      </c>
      <c r="F429" s="9">
        <f t="shared" si="148"/>
        <v>5.3473749605051765E-3</v>
      </c>
      <c r="G429" s="9">
        <f t="shared" si="149"/>
        <v>-2.8301637780989174E-2</v>
      </c>
      <c r="H429" s="9">
        <f t="shared" si="150"/>
        <v>-5.2364825103262465E-2</v>
      </c>
      <c r="I429" s="9">
        <f t="shared" si="151"/>
        <v>0.87021700154817438</v>
      </c>
      <c r="J429" s="3">
        <f t="shared" si="152"/>
        <v>4.4379830132373968E-3</v>
      </c>
      <c r="K429" s="3">
        <f t="shared" si="152"/>
        <v>8.3849283566247365E-3</v>
      </c>
      <c r="L429" s="15" t="str">
        <f t="shared" si="153"/>
        <v/>
      </c>
      <c r="M429" s="12">
        <v>1.2967930930438765</v>
      </c>
      <c r="N429" s="15" t="str">
        <f t="shared" si="133"/>
        <v/>
      </c>
      <c r="O429" s="15" t="str">
        <f t="shared" si="134"/>
        <v>Enter Trade</v>
      </c>
      <c r="P429" s="15" t="str">
        <f t="shared" si="135"/>
        <v/>
      </c>
      <c r="Q429" s="15">
        <f t="shared" si="136"/>
        <v>1297.8499999999999</v>
      </c>
      <c r="R429" s="15" t="str">
        <f t="shared" si="137"/>
        <v/>
      </c>
      <c r="S429" s="15">
        <f t="shared" si="138"/>
        <v>1397.35</v>
      </c>
      <c r="T429" s="18" t="str">
        <f t="shared" si="139"/>
        <v/>
      </c>
      <c r="U429" s="18">
        <f t="shared" si="140"/>
        <v>1.4262269459206002E-2</v>
      </c>
      <c r="V429" s="18" t="str">
        <f t="shared" si="141"/>
        <v/>
      </c>
      <c r="W429" s="18">
        <f t="shared" si="142"/>
        <v>-9.006772809474874E-3</v>
      </c>
      <c r="X429" s="18" t="str">
        <f t="shared" si="143"/>
        <v/>
      </c>
      <c r="Y429" s="18" t="str">
        <f t="shared" si="144"/>
        <v/>
      </c>
      <c r="Z429" s="18" t="str">
        <f t="shared" si="145"/>
        <v/>
      </c>
      <c r="AA429" s="18" t="str">
        <f t="shared" si="146"/>
        <v/>
      </c>
    </row>
    <row r="430" spans="1:27">
      <c r="A430" s="11">
        <v>42639</v>
      </c>
      <c r="B430" s="12">
        <v>1296.1500000000001</v>
      </c>
      <c r="C430" s="12">
        <v>1412.45</v>
      </c>
      <c r="D430" s="9">
        <f t="shared" si="132"/>
        <v>-3.7317818772432898E-2</v>
      </c>
      <c r="E430" s="9">
        <f t="shared" si="147"/>
        <v>-4.0331459994356424E-2</v>
      </c>
      <c r="F430" s="9">
        <f t="shared" si="148"/>
        <v>5.3483988273528432E-3</v>
      </c>
      <c r="G430" s="9">
        <f t="shared" si="149"/>
        <v>-2.8297562632812526E-2</v>
      </c>
      <c r="H430" s="9">
        <f t="shared" si="150"/>
        <v>-5.2365357355900324E-2</v>
      </c>
      <c r="I430" s="9">
        <f t="shared" si="151"/>
        <v>0.56346606137730915</v>
      </c>
      <c r="J430" s="3">
        <f t="shared" si="152"/>
        <v>-1.260760265102457E-2</v>
      </c>
      <c r="K430" s="3">
        <f t="shared" si="152"/>
        <v>-8.8765700652584829E-3</v>
      </c>
      <c r="L430" s="15" t="str">
        <f t="shared" si="153"/>
        <v/>
      </c>
      <c r="M430" s="12">
        <v>1.2967930930438765</v>
      </c>
      <c r="N430" s="15" t="str">
        <f t="shared" si="133"/>
        <v/>
      </c>
      <c r="O430" s="15" t="str">
        <f t="shared" si="134"/>
        <v>Enter Trade</v>
      </c>
      <c r="P430" s="15" t="str">
        <f t="shared" si="135"/>
        <v/>
      </c>
      <c r="Q430" s="15">
        <f t="shared" si="136"/>
        <v>1297.8499999999999</v>
      </c>
      <c r="R430" s="15" t="str">
        <f t="shared" si="137"/>
        <v/>
      </c>
      <c r="S430" s="15">
        <f t="shared" si="138"/>
        <v>1397.35</v>
      </c>
      <c r="T430" s="18" t="str">
        <f t="shared" si="139"/>
        <v/>
      </c>
      <c r="U430" s="18">
        <f t="shared" si="140"/>
        <v>1.4262269459206002E-2</v>
      </c>
      <c r="V430" s="18" t="str">
        <f t="shared" si="141"/>
        <v/>
      </c>
      <c r="W430" s="18">
        <f t="shared" si="142"/>
        <v>-9.006772809474874E-3</v>
      </c>
      <c r="X430" s="18" t="str">
        <f t="shared" si="143"/>
        <v/>
      </c>
      <c r="Y430" s="18" t="str">
        <f t="shared" si="144"/>
        <v/>
      </c>
      <c r="Z430" s="18" t="str">
        <f t="shared" si="145"/>
        <v/>
      </c>
      <c r="AA430" s="18" t="str">
        <f t="shared" si="146"/>
        <v/>
      </c>
    </row>
    <row r="431" spans="1:27">
      <c r="A431" s="11">
        <v>42640</v>
      </c>
      <c r="B431" s="12">
        <v>1298.05</v>
      </c>
      <c r="C431" s="12">
        <v>1418.9</v>
      </c>
      <c r="D431" s="9">
        <f t="shared" si="132"/>
        <v>-3.8660367193707426E-2</v>
      </c>
      <c r="E431" s="9">
        <f t="shared" si="147"/>
        <v>-4.026853640712607E-2</v>
      </c>
      <c r="F431" s="9">
        <f t="shared" si="148"/>
        <v>5.3568601788969612E-3</v>
      </c>
      <c r="G431" s="9">
        <f t="shared" si="149"/>
        <v>-2.8215601004607908E-2</v>
      </c>
      <c r="H431" s="9">
        <f t="shared" si="150"/>
        <v>-5.2321471809644235E-2</v>
      </c>
      <c r="I431" s="9">
        <f t="shared" si="151"/>
        <v>0.30020742743182516</v>
      </c>
      <c r="J431" s="3">
        <f t="shared" si="152"/>
        <v>1.465879720711232E-3</v>
      </c>
      <c r="K431" s="3">
        <f t="shared" si="152"/>
        <v>4.5665333286134344E-3</v>
      </c>
      <c r="L431" s="15" t="str">
        <f t="shared" si="153"/>
        <v>Exit Trade</v>
      </c>
      <c r="M431" s="12">
        <v>0.30020742743182516</v>
      </c>
      <c r="N431" s="15" t="str">
        <f t="shared" si="133"/>
        <v>Exit Trade</v>
      </c>
      <c r="O431" s="15" t="str">
        <f t="shared" si="134"/>
        <v>Exit Trade</v>
      </c>
      <c r="P431" s="15">
        <f t="shared" si="135"/>
        <v>1298.05</v>
      </c>
      <c r="Q431" s="15">
        <f t="shared" si="136"/>
        <v>1298.05</v>
      </c>
      <c r="R431" s="15">
        <f t="shared" si="137"/>
        <v>1418.9</v>
      </c>
      <c r="S431" s="15">
        <f t="shared" si="138"/>
        <v>1418.9</v>
      </c>
      <c r="T431" s="18">
        <f t="shared" si="139"/>
        <v>1.465879720711232E-3</v>
      </c>
      <c r="U431" s="18">
        <f t="shared" si="140"/>
        <v>1.465879720711232E-3</v>
      </c>
      <c r="V431" s="18">
        <f t="shared" si="141"/>
        <v>4.5665333286134344E-3</v>
      </c>
      <c r="W431" s="18">
        <f t="shared" si="142"/>
        <v>4.5665333286134344E-3</v>
      </c>
      <c r="X431" s="18">
        <f t="shared" si="143"/>
        <v>-1.5410101321422509E-4</v>
      </c>
      <c r="Y431" s="18">
        <f t="shared" si="144"/>
        <v>1.5422048878233952E-2</v>
      </c>
      <c r="Z431" s="18">
        <f t="shared" si="145"/>
        <v>1.5267947865019726E-2</v>
      </c>
      <c r="AA431" s="18">
        <f t="shared" si="146"/>
        <v>7.6339739325098632E-3</v>
      </c>
    </row>
    <row r="432" spans="1:27">
      <c r="A432" s="11">
        <v>42641</v>
      </c>
      <c r="B432" s="12">
        <v>1295.25</v>
      </c>
      <c r="C432" s="12">
        <v>1423.55</v>
      </c>
      <c r="D432" s="9">
        <f t="shared" si="132"/>
        <v>-4.1019124716117572E-2</v>
      </c>
      <c r="E432" s="9">
        <f t="shared" si="147"/>
        <v>-3.9932196570563801E-2</v>
      </c>
      <c r="F432" s="9">
        <f t="shared" si="148"/>
        <v>4.9543768239544671E-3</v>
      </c>
      <c r="G432" s="9">
        <f t="shared" si="149"/>
        <v>-2.8784848716666249E-2</v>
      </c>
      <c r="H432" s="9">
        <f t="shared" si="150"/>
        <v>-5.1079544424461353E-2</v>
      </c>
      <c r="I432" s="9">
        <f t="shared" si="151"/>
        <v>-0.21938745964950862</v>
      </c>
      <c r="J432" s="3">
        <f t="shared" si="152"/>
        <v>-2.1570817765108855E-3</v>
      </c>
      <c r="K432" s="3">
        <f t="shared" si="152"/>
        <v>3.2771865529634668E-3</v>
      </c>
      <c r="L432" s="15" t="str">
        <f t="shared" si="153"/>
        <v>Exit Trade</v>
      </c>
      <c r="M432" s="12">
        <v>0.30020742743182516</v>
      </c>
      <c r="N432" s="15" t="str">
        <f t="shared" si="133"/>
        <v/>
      </c>
      <c r="O432" s="15" t="str">
        <f t="shared" si="134"/>
        <v>Exit Trade</v>
      </c>
      <c r="P432" s="15" t="str">
        <f t="shared" si="135"/>
        <v/>
      </c>
      <c r="Q432" s="15">
        <f t="shared" si="136"/>
        <v>1298.05</v>
      </c>
      <c r="R432" s="15" t="str">
        <f t="shared" si="137"/>
        <v/>
      </c>
      <c r="S432" s="15">
        <f t="shared" si="138"/>
        <v>1418.9</v>
      </c>
      <c r="T432" s="18" t="str">
        <f t="shared" si="139"/>
        <v/>
      </c>
      <c r="U432" s="18">
        <f t="shared" si="140"/>
        <v>1.465879720711232E-3</v>
      </c>
      <c r="V432" s="18" t="str">
        <f t="shared" si="141"/>
        <v/>
      </c>
      <c r="W432" s="18">
        <f t="shared" si="142"/>
        <v>4.5665333286134344E-3</v>
      </c>
      <c r="X432" s="18" t="str">
        <f t="shared" si="143"/>
        <v/>
      </c>
      <c r="Y432" s="18" t="str">
        <f t="shared" si="144"/>
        <v/>
      </c>
      <c r="Z432" s="18" t="str">
        <f t="shared" si="145"/>
        <v/>
      </c>
      <c r="AA432" s="18" t="str">
        <f t="shared" si="146"/>
        <v/>
      </c>
    </row>
    <row r="433" spans="1:27">
      <c r="A433" s="11">
        <v>42642</v>
      </c>
      <c r="B433" s="12">
        <v>1277.5</v>
      </c>
      <c r="C433" s="12">
        <v>1401.4</v>
      </c>
      <c r="D433" s="9">
        <f t="shared" si="132"/>
        <v>-4.0201204350806354E-2</v>
      </c>
      <c r="E433" s="9">
        <f t="shared" si="147"/>
        <v>-3.9801406962910492E-2</v>
      </c>
      <c r="F433" s="9">
        <f t="shared" si="148"/>
        <v>4.8912664230243786E-3</v>
      </c>
      <c r="G433" s="9">
        <f t="shared" si="149"/>
        <v>-2.879605751110564E-2</v>
      </c>
      <c r="H433" s="9">
        <f t="shared" si="150"/>
        <v>-5.080675641471534E-2</v>
      </c>
      <c r="I433" s="9">
        <f t="shared" si="151"/>
        <v>-8.1736988607678016E-2</v>
      </c>
      <c r="J433" s="3">
        <f t="shared" si="152"/>
        <v>-1.3703918162516888E-2</v>
      </c>
      <c r="K433" s="3">
        <f t="shared" si="152"/>
        <v>-1.555969231849943E-2</v>
      </c>
      <c r="L433" s="15" t="str">
        <f t="shared" si="153"/>
        <v>Exit Trade</v>
      </c>
      <c r="M433" s="12">
        <v>0.30020742743182516</v>
      </c>
      <c r="N433" s="15" t="str">
        <f t="shared" si="133"/>
        <v/>
      </c>
      <c r="O433" s="15" t="str">
        <f t="shared" si="134"/>
        <v>Exit Trade</v>
      </c>
      <c r="P433" s="15" t="str">
        <f t="shared" si="135"/>
        <v/>
      </c>
      <c r="Q433" s="15">
        <f t="shared" si="136"/>
        <v>1298.05</v>
      </c>
      <c r="R433" s="15" t="str">
        <f t="shared" si="137"/>
        <v/>
      </c>
      <c r="S433" s="15">
        <f t="shared" si="138"/>
        <v>1418.9</v>
      </c>
      <c r="T433" s="18" t="str">
        <f t="shared" si="139"/>
        <v/>
      </c>
      <c r="U433" s="18">
        <f t="shared" si="140"/>
        <v>1.465879720711232E-3</v>
      </c>
      <c r="V433" s="18" t="str">
        <f t="shared" si="141"/>
        <v/>
      </c>
      <c r="W433" s="18">
        <f t="shared" si="142"/>
        <v>4.5665333286134344E-3</v>
      </c>
      <c r="X433" s="18" t="str">
        <f t="shared" si="143"/>
        <v/>
      </c>
      <c r="Y433" s="18" t="str">
        <f t="shared" si="144"/>
        <v/>
      </c>
      <c r="Z433" s="18" t="str">
        <f t="shared" si="145"/>
        <v/>
      </c>
      <c r="AA433" s="18" t="str">
        <f t="shared" si="146"/>
        <v/>
      </c>
    </row>
    <row r="434" spans="1:27">
      <c r="A434" s="11">
        <v>42643</v>
      </c>
      <c r="B434" s="12">
        <v>1272.8499999999999</v>
      </c>
      <c r="C434" s="12">
        <v>1393.45</v>
      </c>
      <c r="D434" s="9">
        <f t="shared" si="132"/>
        <v>-3.9314163006045268E-2</v>
      </c>
      <c r="E434" s="9">
        <f t="shared" si="147"/>
        <v>-3.9641713967023165E-2</v>
      </c>
      <c r="F434" s="9">
        <f t="shared" si="148"/>
        <v>4.8236556927048809E-3</v>
      </c>
      <c r="G434" s="9">
        <f t="shared" si="149"/>
        <v>-2.8788488658437181E-2</v>
      </c>
      <c r="H434" s="9">
        <f t="shared" si="150"/>
        <v>-5.0494939275609149E-2</v>
      </c>
      <c r="I434" s="9">
        <f t="shared" si="151"/>
        <v>6.7905128774691223E-2</v>
      </c>
      <c r="J434" s="3">
        <f t="shared" si="152"/>
        <v>-3.6399217221135742E-3</v>
      </c>
      <c r="K434" s="3">
        <f t="shared" si="152"/>
        <v>-5.6728985300414196E-3</v>
      </c>
      <c r="L434" s="15" t="str">
        <f t="shared" si="153"/>
        <v>Exit Trade</v>
      </c>
      <c r="M434" s="12">
        <v>0.30020742743182516</v>
      </c>
      <c r="N434" s="15" t="str">
        <f t="shared" si="133"/>
        <v/>
      </c>
      <c r="O434" s="15" t="str">
        <f t="shared" si="134"/>
        <v>Exit Trade</v>
      </c>
      <c r="P434" s="15" t="str">
        <f t="shared" si="135"/>
        <v/>
      </c>
      <c r="Q434" s="15">
        <f t="shared" si="136"/>
        <v>1298.05</v>
      </c>
      <c r="R434" s="15" t="str">
        <f t="shared" si="137"/>
        <v/>
      </c>
      <c r="S434" s="15">
        <f t="shared" si="138"/>
        <v>1418.9</v>
      </c>
      <c r="T434" s="18" t="str">
        <f t="shared" si="139"/>
        <v/>
      </c>
      <c r="U434" s="18">
        <f t="shared" si="140"/>
        <v>1.465879720711232E-3</v>
      </c>
      <c r="V434" s="18" t="str">
        <f t="shared" si="141"/>
        <v/>
      </c>
      <c r="W434" s="18">
        <f t="shared" si="142"/>
        <v>4.5665333286134344E-3</v>
      </c>
      <c r="X434" s="18" t="str">
        <f t="shared" si="143"/>
        <v/>
      </c>
      <c r="Y434" s="18" t="str">
        <f t="shared" si="144"/>
        <v/>
      </c>
      <c r="Z434" s="18" t="str">
        <f t="shared" si="145"/>
        <v/>
      </c>
      <c r="AA434" s="18" t="str">
        <f t="shared" si="146"/>
        <v/>
      </c>
    </row>
    <row r="435" spans="1:27">
      <c r="A435" s="11">
        <v>42646</v>
      </c>
      <c r="B435" s="12">
        <v>1287.2</v>
      </c>
      <c r="C435" s="12">
        <v>1425.5</v>
      </c>
      <c r="D435" s="9">
        <f t="shared" si="132"/>
        <v>-4.4321190554505618E-2</v>
      </c>
      <c r="E435" s="9">
        <f t="shared" si="147"/>
        <v>-3.9775626586957914E-2</v>
      </c>
      <c r="F435" s="9">
        <f t="shared" si="148"/>
        <v>4.8978641464066091E-3</v>
      </c>
      <c r="G435" s="9">
        <f t="shared" si="149"/>
        <v>-2.8755432257543043E-2</v>
      </c>
      <c r="H435" s="9">
        <f t="shared" si="150"/>
        <v>-5.0795820916372789E-2</v>
      </c>
      <c r="I435" s="9">
        <f t="shared" si="151"/>
        <v>-0.92807065113935938</v>
      </c>
      <c r="J435" s="3">
        <f t="shared" si="152"/>
        <v>1.1273912872687385E-2</v>
      </c>
      <c r="K435" s="3">
        <f t="shared" si="152"/>
        <v>2.3000466468118666E-2</v>
      </c>
      <c r="L435" s="15" t="str">
        <f t="shared" si="153"/>
        <v/>
      </c>
      <c r="M435" s="12">
        <v>0.30020742743182516</v>
      </c>
      <c r="N435" s="15" t="str">
        <f t="shared" si="133"/>
        <v/>
      </c>
      <c r="O435" s="15" t="str">
        <f t="shared" si="134"/>
        <v>Exit Trade</v>
      </c>
      <c r="P435" s="15" t="str">
        <f t="shared" si="135"/>
        <v/>
      </c>
      <c r="Q435" s="15">
        <f t="shared" si="136"/>
        <v>1298.05</v>
      </c>
      <c r="R435" s="15" t="str">
        <f t="shared" si="137"/>
        <v/>
      </c>
      <c r="S435" s="15">
        <f t="shared" si="138"/>
        <v>1418.9</v>
      </c>
      <c r="T435" s="18" t="str">
        <f t="shared" si="139"/>
        <v/>
      </c>
      <c r="U435" s="18">
        <f t="shared" si="140"/>
        <v>1.465879720711232E-3</v>
      </c>
      <c r="V435" s="18" t="str">
        <f t="shared" si="141"/>
        <v/>
      </c>
      <c r="W435" s="18">
        <f t="shared" si="142"/>
        <v>4.5665333286134344E-3</v>
      </c>
      <c r="X435" s="18" t="str">
        <f t="shared" si="143"/>
        <v/>
      </c>
      <c r="Y435" s="18" t="str">
        <f t="shared" si="144"/>
        <v/>
      </c>
      <c r="Z435" s="18" t="str">
        <f t="shared" si="145"/>
        <v/>
      </c>
      <c r="AA435" s="18" t="str">
        <f t="shared" si="146"/>
        <v/>
      </c>
    </row>
    <row r="436" spans="1:27">
      <c r="A436" s="11">
        <v>42647</v>
      </c>
      <c r="B436" s="12">
        <v>1289.55</v>
      </c>
      <c r="C436" s="12">
        <v>1432.4</v>
      </c>
      <c r="D436" s="9">
        <f t="shared" si="132"/>
        <v>-4.5626126545928535E-2</v>
      </c>
      <c r="E436" s="9">
        <f t="shared" si="147"/>
        <v>-3.9942195994974776E-2</v>
      </c>
      <c r="F436" s="9">
        <f t="shared" si="148"/>
        <v>5.0115411272730146E-3</v>
      </c>
      <c r="G436" s="9">
        <f t="shared" si="149"/>
        <v>-2.8666228458610492E-2</v>
      </c>
      <c r="H436" s="9">
        <f t="shared" si="150"/>
        <v>-5.121816353133906E-2</v>
      </c>
      <c r="I436" s="9">
        <f t="shared" si="151"/>
        <v>-1.1341681942948791</v>
      </c>
      <c r="J436" s="3">
        <f t="shared" si="152"/>
        <v>1.8256681168426889E-3</v>
      </c>
      <c r="K436" s="3">
        <f t="shared" si="152"/>
        <v>4.8404068747808426E-3</v>
      </c>
      <c r="L436" s="15" t="str">
        <f t="shared" si="153"/>
        <v>Enter Trade</v>
      </c>
      <c r="M436" s="12">
        <v>-1.1341681942948791</v>
      </c>
      <c r="N436" s="15" t="str">
        <f t="shared" si="133"/>
        <v>Enter Trade</v>
      </c>
      <c r="O436" s="15" t="str">
        <f t="shared" si="134"/>
        <v>Enter Trade</v>
      </c>
      <c r="P436" s="15">
        <f t="shared" si="135"/>
        <v>1289.55</v>
      </c>
      <c r="Q436" s="15">
        <f t="shared" si="136"/>
        <v>1289.55</v>
      </c>
      <c r="R436" s="15">
        <f t="shared" si="137"/>
        <v>1432.4</v>
      </c>
      <c r="S436" s="15">
        <f t="shared" si="138"/>
        <v>1432.4</v>
      </c>
      <c r="T436" s="18">
        <f t="shared" si="139"/>
        <v>1.8256681168426889E-3</v>
      </c>
      <c r="U436" s="18">
        <f t="shared" si="140"/>
        <v>1.8256681168426889E-3</v>
      </c>
      <c r="V436" s="18">
        <f t="shared" si="141"/>
        <v>4.8404068747808426E-3</v>
      </c>
      <c r="W436" s="18">
        <f t="shared" si="142"/>
        <v>4.8404068747808426E-3</v>
      </c>
      <c r="X436" s="18" t="str">
        <f t="shared" si="143"/>
        <v/>
      </c>
      <c r="Y436" s="18" t="str">
        <f t="shared" si="144"/>
        <v/>
      </c>
      <c r="Z436" s="18" t="str">
        <f t="shared" si="145"/>
        <v/>
      </c>
      <c r="AA436" s="18" t="str">
        <f t="shared" si="146"/>
        <v/>
      </c>
    </row>
    <row r="437" spans="1:27">
      <c r="A437" s="11">
        <v>42648</v>
      </c>
      <c r="B437" s="12">
        <v>1286.0999999999999</v>
      </c>
      <c r="C437" s="12">
        <v>1423.15</v>
      </c>
      <c r="D437" s="9">
        <f t="shared" si="132"/>
        <v>-4.3975938901822872E-2</v>
      </c>
      <c r="E437" s="9">
        <f t="shared" si="147"/>
        <v>-4.0004955960877449E-2</v>
      </c>
      <c r="F437" s="9">
        <f t="shared" si="148"/>
        <v>5.0510399997394035E-3</v>
      </c>
      <c r="G437" s="9">
        <f t="shared" si="149"/>
        <v>-2.8640115961463791E-2</v>
      </c>
      <c r="H437" s="9">
        <f t="shared" si="150"/>
        <v>-5.1369795960291106E-2</v>
      </c>
      <c r="I437" s="9">
        <f t="shared" si="151"/>
        <v>-0.78617135107825264</v>
      </c>
      <c r="J437" s="3">
        <f t="shared" si="152"/>
        <v>-2.6753518669303598E-3</v>
      </c>
      <c r="K437" s="3">
        <f t="shared" si="152"/>
        <v>-6.4576933817369446E-3</v>
      </c>
      <c r="L437" s="15" t="str">
        <f t="shared" si="153"/>
        <v/>
      </c>
      <c r="M437" s="12">
        <v>-1.1341681942948791</v>
      </c>
      <c r="N437" s="15" t="str">
        <f t="shared" si="133"/>
        <v/>
      </c>
      <c r="O437" s="15" t="str">
        <f t="shared" si="134"/>
        <v>Enter Trade</v>
      </c>
      <c r="P437" s="15" t="str">
        <f t="shared" si="135"/>
        <v/>
      </c>
      <c r="Q437" s="15">
        <f t="shared" si="136"/>
        <v>1289.55</v>
      </c>
      <c r="R437" s="15" t="str">
        <f t="shared" si="137"/>
        <v/>
      </c>
      <c r="S437" s="15">
        <f t="shared" si="138"/>
        <v>1432.4</v>
      </c>
      <c r="T437" s="18" t="str">
        <f t="shared" si="139"/>
        <v/>
      </c>
      <c r="U437" s="18">
        <f t="shared" si="140"/>
        <v>1.8256681168426889E-3</v>
      </c>
      <c r="V437" s="18" t="str">
        <f t="shared" si="141"/>
        <v/>
      </c>
      <c r="W437" s="18">
        <f t="shared" si="142"/>
        <v>4.8404068747808426E-3</v>
      </c>
      <c r="X437" s="18" t="str">
        <f t="shared" si="143"/>
        <v/>
      </c>
      <c r="Y437" s="18" t="str">
        <f t="shared" si="144"/>
        <v/>
      </c>
      <c r="Z437" s="18" t="str">
        <f t="shared" si="145"/>
        <v/>
      </c>
      <c r="AA437" s="18" t="str">
        <f t="shared" si="146"/>
        <v/>
      </c>
    </row>
    <row r="438" spans="1:27">
      <c r="A438" s="11">
        <v>42649</v>
      </c>
      <c r="B438" s="12">
        <v>1281.95</v>
      </c>
      <c r="C438" s="12">
        <v>1426</v>
      </c>
      <c r="D438" s="9">
        <f t="shared" si="132"/>
        <v>-4.6248438825684808E-2</v>
      </c>
      <c r="E438" s="9">
        <f t="shared" si="147"/>
        <v>-4.0182018237647651E-2</v>
      </c>
      <c r="F438" s="9">
        <f t="shared" si="148"/>
        <v>5.1763713438248912E-3</v>
      </c>
      <c r="G438" s="9">
        <f t="shared" si="149"/>
        <v>-2.8535182714041644E-2</v>
      </c>
      <c r="H438" s="9">
        <f t="shared" si="150"/>
        <v>-5.1828853761253658E-2</v>
      </c>
      <c r="I438" s="9">
        <f t="shared" si="151"/>
        <v>-1.1719446278277623</v>
      </c>
      <c r="J438" s="3">
        <f t="shared" si="152"/>
        <v>-3.2268097348572148E-3</v>
      </c>
      <c r="K438" s="3">
        <f t="shared" si="152"/>
        <v>2.002599866493278E-3</v>
      </c>
      <c r="L438" s="15" t="str">
        <f t="shared" si="153"/>
        <v>Enter Trade</v>
      </c>
      <c r="M438" s="12">
        <v>-1.1341681942948791</v>
      </c>
      <c r="N438" s="15" t="str">
        <f t="shared" si="133"/>
        <v/>
      </c>
      <c r="O438" s="15" t="str">
        <f t="shared" si="134"/>
        <v>Enter Trade</v>
      </c>
      <c r="P438" s="15" t="str">
        <f t="shared" si="135"/>
        <v/>
      </c>
      <c r="Q438" s="15">
        <f t="shared" si="136"/>
        <v>1289.55</v>
      </c>
      <c r="R438" s="15" t="str">
        <f t="shared" si="137"/>
        <v/>
      </c>
      <c r="S438" s="15">
        <f t="shared" si="138"/>
        <v>1432.4</v>
      </c>
      <c r="T438" s="18" t="str">
        <f t="shared" si="139"/>
        <v/>
      </c>
      <c r="U438" s="18">
        <f t="shared" si="140"/>
        <v>1.8256681168426889E-3</v>
      </c>
      <c r="V438" s="18" t="str">
        <f t="shared" si="141"/>
        <v/>
      </c>
      <c r="W438" s="18">
        <f t="shared" si="142"/>
        <v>4.8404068747808426E-3</v>
      </c>
      <c r="X438" s="18" t="str">
        <f t="shared" si="143"/>
        <v/>
      </c>
      <c r="Y438" s="18" t="str">
        <f t="shared" si="144"/>
        <v/>
      </c>
      <c r="Z438" s="18" t="str">
        <f t="shared" si="145"/>
        <v/>
      </c>
      <c r="AA438" s="18" t="str">
        <f t="shared" si="146"/>
        <v/>
      </c>
    </row>
    <row r="439" spans="1:27">
      <c r="A439" s="11">
        <v>42650</v>
      </c>
      <c r="B439" s="12">
        <v>1280.5999999999999</v>
      </c>
      <c r="C439" s="12">
        <v>1403.7</v>
      </c>
      <c r="D439" s="9">
        <f t="shared" si="132"/>
        <v>-3.9860802423693928E-2</v>
      </c>
      <c r="E439" s="9">
        <f t="shared" si="147"/>
        <v>-4.0184559953045547E-2</v>
      </c>
      <c r="F439" s="9">
        <f t="shared" si="148"/>
        <v>5.1761881659163084E-3</v>
      </c>
      <c r="G439" s="9">
        <f t="shared" si="149"/>
        <v>-2.8538136579733853E-2</v>
      </c>
      <c r="H439" s="9">
        <f t="shared" si="150"/>
        <v>-5.1830983326357244E-2</v>
      </c>
      <c r="I439" s="9">
        <f t="shared" si="151"/>
        <v>6.2547480689258569E-2</v>
      </c>
      <c r="J439" s="3">
        <f t="shared" si="152"/>
        <v>-1.0530831935723986E-3</v>
      </c>
      <c r="K439" s="3">
        <f t="shared" si="152"/>
        <v>-1.5638148667601652E-2</v>
      </c>
      <c r="L439" s="15" t="str">
        <f t="shared" si="153"/>
        <v>Exit Trade</v>
      </c>
      <c r="M439" s="12">
        <v>6.2547480689258569E-2</v>
      </c>
      <c r="N439" s="15" t="str">
        <f t="shared" si="133"/>
        <v>Exit Trade</v>
      </c>
      <c r="O439" s="15" t="str">
        <f t="shared" si="134"/>
        <v>Exit Trade</v>
      </c>
      <c r="P439" s="15">
        <f t="shared" si="135"/>
        <v>1280.5999999999999</v>
      </c>
      <c r="Q439" s="15">
        <f t="shared" si="136"/>
        <v>1280.5999999999999</v>
      </c>
      <c r="R439" s="15">
        <f t="shared" si="137"/>
        <v>1403.7</v>
      </c>
      <c r="S439" s="15">
        <f t="shared" si="138"/>
        <v>1403.7</v>
      </c>
      <c r="T439" s="18">
        <f t="shared" si="139"/>
        <v>-1.0530831935723986E-3</v>
      </c>
      <c r="U439" s="18">
        <f t="shared" si="140"/>
        <v>-1.0530831935723986E-3</v>
      </c>
      <c r="V439" s="18">
        <f t="shared" si="141"/>
        <v>-1.5638148667601652E-2</v>
      </c>
      <c r="W439" s="18">
        <f t="shared" si="142"/>
        <v>-1.5638148667601652E-2</v>
      </c>
      <c r="X439" s="18">
        <f t="shared" si="143"/>
        <v>-6.9404055678338183E-3</v>
      </c>
      <c r="Y439" s="18">
        <f t="shared" si="144"/>
        <v>2.0036302708740572E-2</v>
      </c>
      <c r="Z439" s="18">
        <f t="shared" si="145"/>
        <v>1.3095897140906754E-2</v>
      </c>
      <c r="AA439" s="18">
        <f t="shared" si="146"/>
        <v>6.5479485704533769E-3</v>
      </c>
    </row>
    <row r="440" spans="1:27">
      <c r="A440" s="11">
        <v>42653</v>
      </c>
      <c r="B440" s="12">
        <v>1284.3499999999999</v>
      </c>
      <c r="C440" s="12">
        <v>1391.45</v>
      </c>
      <c r="D440" s="9">
        <f t="shared" si="132"/>
        <v>-3.478421507291609E-2</v>
      </c>
      <c r="E440" s="9">
        <f t="shared" si="147"/>
        <v>-4.0248388313135104E-2</v>
      </c>
      <c r="F440" s="9">
        <f t="shared" si="148"/>
        <v>5.0940269589612158E-3</v>
      </c>
      <c r="G440" s="9">
        <f t="shared" si="149"/>
        <v>-2.8786827655472368E-2</v>
      </c>
      <c r="H440" s="9">
        <f t="shared" si="150"/>
        <v>-5.1709948970797837E-2</v>
      </c>
      <c r="I440" s="9">
        <f t="shared" si="151"/>
        <v>1.0726628037581645</v>
      </c>
      <c r="J440" s="3">
        <f t="shared" si="152"/>
        <v>2.9283148524129315E-3</v>
      </c>
      <c r="K440" s="3">
        <f t="shared" si="152"/>
        <v>-8.7269359549761345E-3</v>
      </c>
      <c r="L440" s="15" t="str">
        <f t="shared" si="153"/>
        <v>Enter Trade</v>
      </c>
      <c r="M440" s="12">
        <v>1.0726628037581645</v>
      </c>
      <c r="N440" s="15" t="str">
        <f t="shared" si="133"/>
        <v>Enter Trade</v>
      </c>
      <c r="O440" s="15" t="str">
        <f t="shared" si="134"/>
        <v>Enter Trade</v>
      </c>
      <c r="P440" s="15">
        <f t="shared" si="135"/>
        <v>1284.3499999999999</v>
      </c>
      <c r="Q440" s="15">
        <f t="shared" si="136"/>
        <v>1284.3499999999999</v>
      </c>
      <c r="R440" s="15">
        <f t="shared" si="137"/>
        <v>1391.45</v>
      </c>
      <c r="S440" s="15">
        <f t="shared" si="138"/>
        <v>1391.45</v>
      </c>
      <c r="T440" s="18">
        <f t="shared" si="139"/>
        <v>2.9283148524129315E-3</v>
      </c>
      <c r="U440" s="18">
        <f t="shared" si="140"/>
        <v>2.9283148524129315E-3</v>
      </c>
      <c r="V440" s="18">
        <f t="shared" si="141"/>
        <v>-8.7269359549761345E-3</v>
      </c>
      <c r="W440" s="18">
        <f t="shared" si="142"/>
        <v>-8.7269359549761345E-3</v>
      </c>
      <c r="X440" s="18" t="str">
        <f t="shared" si="143"/>
        <v/>
      </c>
      <c r="Y440" s="18" t="str">
        <f t="shared" si="144"/>
        <v/>
      </c>
      <c r="Z440" s="18" t="str">
        <f t="shared" si="145"/>
        <v/>
      </c>
      <c r="AA440" s="18" t="str">
        <f t="shared" si="146"/>
        <v/>
      </c>
    </row>
    <row r="441" spans="1:27">
      <c r="A441" s="11">
        <v>42656</v>
      </c>
      <c r="B441" s="12">
        <v>1262.75</v>
      </c>
      <c r="C441" s="12">
        <v>1338.9</v>
      </c>
      <c r="D441" s="9">
        <f t="shared" si="132"/>
        <v>-2.5430764375804726E-2</v>
      </c>
      <c r="E441" s="9">
        <f t="shared" si="147"/>
        <v>-3.988967596763026E-2</v>
      </c>
      <c r="F441" s="9">
        <f t="shared" si="148"/>
        <v>5.7288524421136647E-3</v>
      </c>
      <c r="G441" s="9">
        <f t="shared" si="149"/>
        <v>-2.6999757972874516E-2</v>
      </c>
      <c r="H441" s="9">
        <f t="shared" si="150"/>
        <v>-5.2779593962386004E-2</v>
      </c>
      <c r="I441" s="9">
        <f t="shared" si="151"/>
        <v>2.5238757216953047</v>
      </c>
      <c r="J441" s="3">
        <f t="shared" si="152"/>
        <v>-1.6817845602834048E-2</v>
      </c>
      <c r="K441" s="3">
        <f t="shared" si="152"/>
        <v>-3.7766358834309496E-2</v>
      </c>
      <c r="L441" s="15" t="str">
        <f t="shared" si="153"/>
        <v>Enter Trade</v>
      </c>
      <c r="M441" s="12">
        <v>1.0726628037581645</v>
      </c>
      <c r="N441" s="15" t="str">
        <f t="shared" si="133"/>
        <v/>
      </c>
      <c r="O441" s="15" t="str">
        <f t="shared" si="134"/>
        <v>Enter Trade</v>
      </c>
      <c r="P441" s="15" t="str">
        <f t="shared" si="135"/>
        <v/>
      </c>
      <c r="Q441" s="15">
        <f t="shared" si="136"/>
        <v>1284.3499999999999</v>
      </c>
      <c r="R441" s="15" t="str">
        <f t="shared" si="137"/>
        <v/>
      </c>
      <c r="S441" s="15">
        <f t="shared" si="138"/>
        <v>1391.45</v>
      </c>
      <c r="T441" s="18" t="str">
        <f t="shared" si="139"/>
        <v/>
      </c>
      <c r="U441" s="18">
        <f t="shared" si="140"/>
        <v>2.9283148524129315E-3</v>
      </c>
      <c r="V441" s="18" t="str">
        <f t="shared" si="141"/>
        <v/>
      </c>
      <c r="W441" s="18">
        <f t="shared" si="142"/>
        <v>-8.7269359549761345E-3</v>
      </c>
      <c r="X441" s="18" t="str">
        <f t="shared" si="143"/>
        <v/>
      </c>
      <c r="Y441" s="18" t="str">
        <f t="shared" si="144"/>
        <v/>
      </c>
      <c r="Z441" s="18" t="str">
        <f t="shared" si="145"/>
        <v/>
      </c>
      <c r="AA441" s="18" t="str">
        <f t="shared" si="146"/>
        <v/>
      </c>
    </row>
    <row r="442" spans="1:27">
      <c r="A442" s="11">
        <v>42657</v>
      </c>
      <c r="B442" s="12">
        <v>1261.8</v>
      </c>
      <c r="C442" s="12">
        <v>1316.05</v>
      </c>
      <c r="D442" s="9">
        <f t="shared" si="132"/>
        <v>-1.8281866444743888E-2</v>
      </c>
      <c r="E442" s="9">
        <f t="shared" si="147"/>
        <v>-3.897557581150092E-2</v>
      </c>
      <c r="F442" s="9">
        <f t="shared" si="148"/>
        <v>6.8475677120336245E-3</v>
      </c>
      <c r="G442" s="9">
        <f t="shared" si="149"/>
        <v>-2.3568548459425263E-2</v>
      </c>
      <c r="H442" s="9">
        <f t="shared" si="150"/>
        <v>-5.4382603163576577E-2</v>
      </c>
      <c r="I442" s="9">
        <f t="shared" si="151"/>
        <v>3.0220525355873131</v>
      </c>
      <c r="J442" s="3">
        <f t="shared" si="152"/>
        <v>-7.5232627202537748E-4</v>
      </c>
      <c r="K442" s="3">
        <f t="shared" si="152"/>
        <v>-1.7066248412876343E-2</v>
      </c>
      <c r="L442" s="15" t="str">
        <f t="shared" si="153"/>
        <v>Enter Trade</v>
      </c>
      <c r="M442" s="12">
        <v>1.0726628037581645</v>
      </c>
      <c r="N442" s="15" t="str">
        <f t="shared" si="133"/>
        <v/>
      </c>
      <c r="O442" s="15" t="str">
        <f t="shared" si="134"/>
        <v>Enter Trade</v>
      </c>
      <c r="P442" s="15" t="str">
        <f t="shared" si="135"/>
        <v/>
      </c>
      <c r="Q442" s="15">
        <f t="shared" si="136"/>
        <v>1284.3499999999999</v>
      </c>
      <c r="R442" s="15" t="str">
        <f t="shared" si="137"/>
        <v/>
      </c>
      <c r="S442" s="15">
        <f t="shared" si="138"/>
        <v>1391.45</v>
      </c>
      <c r="T442" s="18" t="str">
        <f t="shared" si="139"/>
        <v/>
      </c>
      <c r="U442" s="18">
        <f t="shared" si="140"/>
        <v>2.9283148524129315E-3</v>
      </c>
      <c r="V442" s="18" t="str">
        <f t="shared" si="141"/>
        <v/>
      </c>
      <c r="W442" s="18">
        <f t="shared" si="142"/>
        <v>-8.7269359549761345E-3</v>
      </c>
      <c r="X442" s="18" t="str">
        <f t="shared" si="143"/>
        <v/>
      </c>
      <c r="Y442" s="18" t="str">
        <f t="shared" si="144"/>
        <v/>
      </c>
      <c r="Z442" s="18" t="str">
        <f t="shared" si="145"/>
        <v/>
      </c>
      <c r="AA442" s="18" t="str">
        <f t="shared" si="146"/>
        <v/>
      </c>
    </row>
    <row r="443" spans="1:27">
      <c r="A443" s="11">
        <v>42660</v>
      </c>
      <c r="B443" s="12">
        <v>1237.7</v>
      </c>
      <c r="C443" s="12">
        <v>1301.95</v>
      </c>
      <c r="D443" s="9">
        <f t="shared" si="132"/>
        <v>-2.1978914994877096E-2</v>
      </c>
      <c r="E443" s="9">
        <f t="shared" si="147"/>
        <v>-3.8363919322368129E-2</v>
      </c>
      <c r="F443" s="9">
        <f t="shared" si="148"/>
        <v>7.5100355663580099E-3</v>
      </c>
      <c r="G443" s="9">
        <f t="shared" si="149"/>
        <v>-2.1466339298062607E-2</v>
      </c>
      <c r="H443" s="9">
        <f t="shared" si="150"/>
        <v>-5.5261499346673654E-2</v>
      </c>
      <c r="I443" s="9">
        <f t="shared" si="151"/>
        <v>2.181747900221588</v>
      </c>
      <c r="J443" s="3">
        <f t="shared" si="152"/>
        <v>-1.9099698842922737E-2</v>
      </c>
      <c r="K443" s="3">
        <f t="shared" si="152"/>
        <v>-1.071387865202683E-2</v>
      </c>
      <c r="L443" s="15" t="str">
        <f t="shared" si="153"/>
        <v>Enter Trade</v>
      </c>
      <c r="M443" s="12">
        <v>1.0726628037581645</v>
      </c>
      <c r="N443" s="15" t="str">
        <f t="shared" si="133"/>
        <v/>
      </c>
      <c r="O443" s="15" t="str">
        <f t="shared" si="134"/>
        <v>Enter Trade</v>
      </c>
      <c r="P443" s="15" t="str">
        <f t="shared" si="135"/>
        <v/>
      </c>
      <c r="Q443" s="15">
        <f t="shared" si="136"/>
        <v>1284.3499999999999</v>
      </c>
      <c r="R443" s="15" t="str">
        <f t="shared" si="137"/>
        <v/>
      </c>
      <c r="S443" s="15">
        <f t="shared" si="138"/>
        <v>1391.45</v>
      </c>
      <c r="T443" s="18" t="str">
        <f t="shared" si="139"/>
        <v/>
      </c>
      <c r="U443" s="18">
        <f t="shared" si="140"/>
        <v>2.9283148524129315E-3</v>
      </c>
      <c r="V443" s="18" t="str">
        <f t="shared" si="141"/>
        <v/>
      </c>
      <c r="W443" s="18">
        <f t="shared" si="142"/>
        <v>-8.7269359549761345E-3</v>
      </c>
      <c r="X443" s="18" t="str">
        <f t="shared" si="143"/>
        <v/>
      </c>
      <c r="Y443" s="18" t="str">
        <f t="shared" si="144"/>
        <v/>
      </c>
      <c r="Z443" s="18" t="str">
        <f t="shared" si="145"/>
        <v/>
      </c>
      <c r="AA443" s="18" t="str">
        <f t="shared" si="146"/>
        <v/>
      </c>
    </row>
    <row r="444" spans="1:27">
      <c r="A444" s="11">
        <v>42661</v>
      </c>
      <c r="B444" s="12">
        <v>1257.8499999999999</v>
      </c>
      <c r="C444" s="12">
        <v>1355.25</v>
      </c>
      <c r="D444" s="9">
        <f t="shared" si="132"/>
        <v>-3.2390561851639611E-2</v>
      </c>
      <c r="E444" s="9">
        <f t="shared" si="147"/>
        <v>-3.8216208635117307E-2</v>
      </c>
      <c r="F444" s="9">
        <f t="shared" si="148"/>
        <v>7.58461910127998E-3</v>
      </c>
      <c r="G444" s="9">
        <f t="shared" si="149"/>
        <v>-2.1150815657237351E-2</v>
      </c>
      <c r="H444" s="9">
        <f t="shared" si="150"/>
        <v>-5.5281601612997264E-2</v>
      </c>
      <c r="I444" s="9">
        <f t="shared" si="151"/>
        <v>0.76808692772647746</v>
      </c>
      <c r="J444" s="3">
        <f t="shared" si="152"/>
        <v>1.6280197139856074E-2</v>
      </c>
      <c r="K444" s="3">
        <f t="shared" si="152"/>
        <v>4.0938592111832213E-2</v>
      </c>
      <c r="L444" s="15" t="str">
        <f t="shared" si="153"/>
        <v/>
      </c>
      <c r="M444" s="12">
        <v>1.0726628037581645</v>
      </c>
      <c r="N444" s="15" t="str">
        <f t="shared" si="133"/>
        <v/>
      </c>
      <c r="O444" s="15" t="str">
        <f t="shared" si="134"/>
        <v>Enter Trade</v>
      </c>
      <c r="P444" s="15" t="str">
        <f t="shared" si="135"/>
        <v/>
      </c>
      <c r="Q444" s="15">
        <f t="shared" si="136"/>
        <v>1284.3499999999999</v>
      </c>
      <c r="R444" s="15" t="str">
        <f t="shared" si="137"/>
        <v/>
      </c>
      <c r="S444" s="15">
        <f t="shared" si="138"/>
        <v>1391.45</v>
      </c>
      <c r="T444" s="18" t="str">
        <f t="shared" si="139"/>
        <v/>
      </c>
      <c r="U444" s="18">
        <f t="shared" si="140"/>
        <v>2.9283148524129315E-3</v>
      </c>
      <c r="V444" s="18" t="str">
        <f t="shared" si="141"/>
        <v/>
      </c>
      <c r="W444" s="18">
        <f t="shared" si="142"/>
        <v>-8.7269359549761345E-3</v>
      </c>
      <c r="X444" s="18" t="str">
        <f t="shared" si="143"/>
        <v/>
      </c>
      <c r="Y444" s="18" t="str">
        <f t="shared" si="144"/>
        <v/>
      </c>
      <c r="Z444" s="18" t="str">
        <f t="shared" si="145"/>
        <v/>
      </c>
      <c r="AA444" s="18" t="str">
        <f t="shared" si="146"/>
        <v/>
      </c>
    </row>
    <row r="445" spans="1:27">
      <c r="A445" s="11">
        <v>42662</v>
      </c>
      <c r="B445" s="12">
        <v>1258.3499999999999</v>
      </c>
      <c r="C445" s="12">
        <v>1342.15</v>
      </c>
      <c r="D445" s="9">
        <f t="shared" si="132"/>
        <v>-2.7999602270342986E-2</v>
      </c>
      <c r="E445" s="9">
        <f t="shared" si="147"/>
        <v>-3.7640357896052981E-2</v>
      </c>
      <c r="F445" s="9">
        <f t="shared" si="148"/>
        <v>7.6853411551569715E-3</v>
      </c>
      <c r="G445" s="9">
        <f t="shared" si="149"/>
        <v>-2.0348340296949794E-2</v>
      </c>
      <c r="H445" s="9">
        <f t="shared" si="150"/>
        <v>-5.4932375495156172E-2</v>
      </c>
      <c r="I445" s="9">
        <f t="shared" si="151"/>
        <v>1.2544343095609898</v>
      </c>
      <c r="J445" s="3">
        <f t="shared" si="152"/>
        <v>3.9750367690901143E-4</v>
      </c>
      <c r="K445" s="3">
        <f t="shared" si="152"/>
        <v>-9.6661132632354981E-3</v>
      </c>
      <c r="L445" s="15" t="str">
        <f t="shared" si="153"/>
        <v>Enter Trade</v>
      </c>
      <c r="M445" s="12">
        <v>1.0726628037581645</v>
      </c>
      <c r="N445" s="15" t="str">
        <f t="shared" si="133"/>
        <v/>
      </c>
      <c r="O445" s="15" t="str">
        <f t="shared" si="134"/>
        <v>Enter Trade</v>
      </c>
      <c r="P445" s="15" t="str">
        <f t="shared" si="135"/>
        <v/>
      </c>
      <c r="Q445" s="15">
        <f t="shared" si="136"/>
        <v>1284.3499999999999</v>
      </c>
      <c r="R445" s="15" t="str">
        <f t="shared" si="137"/>
        <v/>
      </c>
      <c r="S445" s="15">
        <f t="shared" si="138"/>
        <v>1391.45</v>
      </c>
      <c r="T445" s="18" t="str">
        <f t="shared" si="139"/>
        <v/>
      </c>
      <c r="U445" s="18">
        <f t="shared" si="140"/>
        <v>2.9283148524129315E-3</v>
      </c>
      <c r="V445" s="18" t="str">
        <f t="shared" si="141"/>
        <v/>
      </c>
      <c r="W445" s="18">
        <f t="shared" si="142"/>
        <v>-8.7269359549761345E-3</v>
      </c>
      <c r="X445" s="18" t="str">
        <f t="shared" si="143"/>
        <v/>
      </c>
      <c r="Y445" s="18" t="str">
        <f t="shared" si="144"/>
        <v/>
      </c>
      <c r="Z445" s="18" t="str">
        <f t="shared" si="145"/>
        <v/>
      </c>
      <c r="AA445" s="18" t="str">
        <f t="shared" si="146"/>
        <v/>
      </c>
    </row>
    <row r="446" spans="1:27">
      <c r="A446" s="11">
        <v>42663</v>
      </c>
      <c r="B446" s="12">
        <v>1255.5</v>
      </c>
      <c r="C446" s="12">
        <v>1359.95</v>
      </c>
      <c r="D446" s="9">
        <f t="shared" si="132"/>
        <v>-3.4706224318869897E-2</v>
      </c>
      <c r="E446" s="9">
        <f t="shared" si="147"/>
        <v>-3.7158260758836076E-2</v>
      </c>
      <c r="F446" s="9">
        <f t="shared" si="148"/>
        <v>7.3849647376106678E-3</v>
      </c>
      <c r="G446" s="9">
        <f t="shared" si="149"/>
        <v>-2.0542090099212075E-2</v>
      </c>
      <c r="H446" s="9">
        <f t="shared" si="150"/>
        <v>-5.3774431418460077E-2</v>
      </c>
      <c r="I446" s="9">
        <f t="shared" si="151"/>
        <v>0.33203089345549286</v>
      </c>
      <c r="J446" s="3">
        <f t="shared" si="152"/>
        <v>-2.2648706639646437E-3</v>
      </c>
      <c r="K446" s="3">
        <f t="shared" si="152"/>
        <v>1.3262303021271805E-2</v>
      </c>
      <c r="L446" s="15" t="str">
        <f t="shared" si="153"/>
        <v>Exit Trade</v>
      </c>
      <c r="M446" s="12">
        <v>0.33203089345549286</v>
      </c>
      <c r="N446" s="15" t="str">
        <f t="shared" si="133"/>
        <v>Exit Trade</v>
      </c>
      <c r="O446" s="15" t="str">
        <f t="shared" si="134"/>
        <v>Exit Trade</v>
      </c>
      <c r="P446" s="15">
        <f t="shared" si="135"/>
        <v>1255.5</v>
      </c>
      <c r="Q446" s="15">
        <f t="shared" si="136"/>
        <v>1255.5</v>
      </c>
      <c r="R446" s="15">
        <f t="shared" si="137"/>
        <v>1359.95</v>
      </c>
      <c r="S446" s="15">
        <f t="shared" si="138"/>
        <v>1359.95</v>
      </c>
      <c r="T446" s="18">
        <f t="shared" si="139"/>
        <v>-2.2648706639646437E-3</v>
      </c>
      <c r="U446" s="18">
        <f t="shared" si="140"/>
        <v>-2.2648706639646437E-3</v>
      </c>
      <c r="V446" s="18">
        <f t="shared" si="141"/>
        <v>1.3262303021271805E-2</v>
      </c>
      <c r="W446" s="18">
        <f t="shared" si="142"/>
        <v>1.3262303021271805E-2</v>
      </c>
      <c r="X446" s="18">
        <f t="shared" si="143"/>
        <v>2.2462724335266748E-2</v>
      </c>
      <c r="Y446" s="18">
        <f t="shared" si="144"/>
        <v>-2.2638255057673695E-2</v>
      </c>
      <c r="Z446" s="18">
        <f t="shared" si="145"/>
        <v>-1.7553072240694689E-4</v>
      </c>
      <c r="AA446" s="18">
        <f t="shared" si="146"/>
        <v>-8.7765361203473446E-5</v>
      </c>
    </row>
    <row r="447" spans="1:27">
      <c r="A447" s="11">
        <v>42664</v>
      </c>
      <c r="B447" s="12">
        <v>1270.7</v>
      </c>
      <c r="C447" s="12">
        <v>1336.55</v>
      </c>
      <c r="D447" s="9">
        <f t="shared" si="132"/>
        <v>-2.1942180322001379E-2</v>
      </c>
      <c r="E447" s="9">
        <f t="shared" si="147"/>
        <v>-3.6233151556127857E-2</v>
      </c>
      <c r="F447" s="9">
        <f t="shared" si="148"/>
        <v>7.4977385998131465E-3</v>
      </c>
      <c r="G447" s="9">
        <f t="shared" si="149"/>
        <v>-1.9363239706548279E-2</v>
      </c>
      <c r="H447" s="9">
        <f t="shared" si="150"/>
        <v>-5.3103063405707432E-2</v>
      </c>
      <c r="I447" s="9">
        <f t="shared" si="151"/>
        <v>1.9060375397033218</v>
      </c>
      <c r="J447" s="3">
        <f t="shared" si="152"/>
        <v>1.2106730386300314E-2</v>
      </c>
      <c r="K447" s="3">
        <f t="shared" si="152"/>
        <v>-1.7206514945402471E-2</v>
      </c>
      <c r="L447" s="15" t="str">
        <f t="shared" si="153"/>
        <v>Enter Trade</v>
      </c>
      <c r="M447" s="12">
        <v>1.9060375397033218</v>
      </c>
      <c r="N447" s="15" t="str">
        <f t="shared" si="133"/>
        <v>Enter Trade</v>
      </c>
      <c r="O447" s="15" t="str">
        <f t="shared" si="134"/>
        <v>Enter Trade</v>
      </c>
      <c r="P447" s="15">
        <f t="shared" si="135"/>
        <v>1270.7</v>
      </c>
      <c r="Q447" s="15">
        <f t="shared" si="136"/>
        <v>1270.7</v>
      </c>
      <c r="R447" s="15">
        <f t="shared" si="137"/>
        <v>1336.55</v>
      </c>
      <c r="S447" s="15">
        <f t="shared" si="138"/>
        <v>1336.55</v>
      </c>
      <c r="T447" s="18">
        <f t="shared" si="139"/>
        <v>1.2106730386300314E-2</v>
      </c>
      <c r="U447" s="18">
        <f t="shared" si="140"/>
        <v>1.2106730386300314E-2</v>
      </c>
      <c r="V447" s="18">
        <f t="shared" si="141"/>
        <v>-1.7206514945402471E-2</v>
      </c>
      <c r="W447" s="18">
        <f t="shared" si="142"/>
        <v>-1.7206514945402471E-2</v>
      </c>
      <c r="X447" s="18" t="str">
        <f t="shared" si="143"/>
        <v/>
      </c>
      <c r="Y447" s="18" t="str">
        <f t="shared" si="144"/>
        <v/>
      </c>
      <c r="Z447" s="18" t="str">
        <f t="shared" si="145"/>
        <v/>
      </c>
      <c r="AA447" s="18" t="str">
        <f t="shared" si="146"/>
        <v/>
      </c>
    </row>
    <row r="448" spans="1:27">
      <c r="A448" s="11">
        <v>42667</v>
      </c>
      <c r="B448" s="12">
        <v>1263.55</v>
      </c>
      <c r="C448" s="12">
        <v>1344</v>
      </c>
      <c r="D448" s="9">
        <f t="shared" si="132"/>
        <v>-2.6806836633260084E-2</v>
      </c>
      <c r="E448" s="9">
        <f t="shared" si="147"/>
        <v>-3.5627531279565389E-2</v>
      </c>
      <c r="F448" s="9">
        <f t="shared" si="148"/>
        <v>7.5010134515945933E-3</v>
      </c>
      <c r="G448" s="9">
        <f t="shared" si="149"/>
        <v>-1.8750251013477555E-2</v>
      </c>
      <c r="H448" s="9">
        <f t="shared" si="150"/>
        <v>-5.2504811545653222E-2</v>
      </c>
      <c r="I448" s="9">
        <f t="shared" si="151"/>
        <v>1.1759337192536521</v>
      </c>
      <c r="J448" s="3">
        <f t="shared" si="152"/>
        <v>-5.6268198630676719E-3</v>
      </c>
      <c r="K448" s="3">
        <f t="shared" si="152"/>
        <v>5.5740525981071007E-3</v>
      </c>
      <c r="L448" s="15" t="str">
        <f t="shared" si="153"/>
        <v>Enter Trade</v>
      </c>
      <c r="M448" s="12">
        <v>1.9060375397033218</v>
      </c>
      <c r="N448" s="15" t="str">
        <f t="shared" si="133"/>
        <v/>
      </c>
      <c r="O448" s="15" t="str">
        <f t="shared" si="134"/>
        <v>Enter Trade</v>
      </c>
      <c r="P448" s="15" t="str">
        <f t="shared" si="135"/>
        <v/>
      </c>
      <c r="Q448" s="15">
        <f t="shared" si="136"/>
        <v>1270.7</v>
      </c>
      <c r="R448" s="15" t="str">
        <f t="shared" si="137"/>
        <v/>
      </c>
      <c r="S448" s="15">
        <f t="shared" si="138"/>
        <v>1336.55</v>
      </c>
      <c r="T448" s="18" t="str">
        <f t="shared" si="139"/>
        <v/>
      </c>
      <c r="U448" s="18">
        <f t="shared" si="140"/>
        <v>1.2106730386300314E-2</v>
      </c>
      <c r="V448" s="18" t="str">
        <f t="shared" si="141"/>
        <v/>
      </c>
      <c r="W448" s="18">
        <f t="shared" si="142"/>
        <v>-1.7206514945402471E-2</v>
      </c>
      <c r="X448" s="18" t="str">
        <f t="shared" si="143"/>
        <v/>
      </c>
      <c r="Y448" s="18" t="str">
        <f t="shared" si="144"/>
        <v/>
      </c>
      <c r="Z448" s="18" t="str">
        <f t="shared" si="145"/>
        <v/>
      </c>
      <c r="AA448" s="18" t="str">
        <f t="shared" si="146"/>
        <v/>
      </c>
    </row>
    <row r="449" spans="1:27">
      <c r="A449" s="11">
        <v>42668</v>
      </c>
      <c r="B449" s="12">
        <v>1250.3</v>
      </c>
      <c r="C449" s="12">
        <v>1340.1</v>
      </c>
      <c r="D449" s="9">
        <f t="shared" si="132"/>
        <v>-3.0122976013468038E-2</v>
      </c>
      <c r="E449" s="9">
        <f t="shared" si="147"/>
        <v>-3.5054603366666666E-2</v>
      </c>
      <c r="F449" s="9">
        <f t="shared" si="148"/>
        <v>7.2293571445723077E-3</v>
      </c>
      <c r="G449" s="9">
        <f t="shared" si="149"/>
        <v>-1.8788549791378974E-2</v>
      </c>
      <c r="H449" s="9">
        <f t="shared" si="150"/>
        <v>-5.1320656941954354E-2</v>
      </c>
      <c r="I449" s="9">
        <f t="shared" si="151"/>
        <v>0.68216678946359965</v>
      </c>
      <c r="J449" s="3">
        <f t="shared" si="152"/>
        <v>-1.0486328202287207E-2</v>
      </c>
      <c r="K449" s="3">
        <f t="shared" si="152"/>
        <v>-2.901785714285782E-3</v>
      </c>
      <c r="L449" s="15" t="str">
        <f t="shared" si="153"/>
        <v/>
      </c>
      <c r="M449" s="12">
        <v>1.9060375397033218</v>
      </c>
      <c r="N449" s="15" t="str">
        <f t="shared" si="133"/>
        <v/>
      </c>
      <c r="O449" s="15" t="str">
        <f t="shared" si="134"/>
        <v>Enter Trade</v>
      </c>
      <c r="P449" s="15" t="str">
        <f t="shared" si="135"/>
        <v/>
      </c>
      <c r="Q449" s="15">
        <f t="shared" si="136"/>
        <v>1270.7</v>
      </c>
      <c r="R449" s="15" t="str">
        <f t="shared" si="137"/>
        <v/>
      </c>
      <c r="S449" s="15">
        <f t="shared" si="138"/>
        <v>1336.55</v>
      </c>
      <c r="T449" s="18" t="str">
        <f t="shared" si="139"/>
        <v/>
      </c>
      <c r="U449" s="18">
        <f t="shared" si="140"/>
        <v>1.2106730386300314E-2</v>
      </c>
      <c r="V449" s="18" t="str">
        <f t="shared" si="141"/>
        <v/>
      </c>
      <c r="W449" s="18">
        <f t="shared" si="142"/>
        <v>-1.7206514945402471E-2</v>
      </c>
      <c r="X449" s="18" t="str">
        <f t="shared" si="143"/>
        <v/>
      </c>
      <c r="Y449" s="18" t="str">
        <f t="shared" si="144"/>
        <v/>
      </c>
      <c r="Z449" s="18" t="str">
        <f t="shared" si="145"/>
        <v/>
      </c>
      <c r="AA449" s="18" t="str">
        <f t="shared" si="146"/>
        <v/>
      </c>
    </row>
    <row r="450" spans="1:27">
      <c r="A450" s="11">
        <v>42669</v>
      </c>
      <c r="B450" s="12">
        <v>1239.3</v>
      </c>
      <c r="C450" s="12">
        <v>1334.65</v>
      </c>
      <c r="D450" s="9">
        <f t="shared" si="132"/>
        <v>-3.2190941099742278E-2</v>
      </c>
      <c r="E450" s="9">
        <f t="shared" si="147"/>
        <v>-3.4837804109398823E-2</v>
      </c>
      <c r="F450" s="9">
        <f t="shared" si="148"/>
        <v>7.2139308344590291E-3</v>
      </c>
      <c r="G450" s="9">
        <f t="shared" si="149"/>
        <v>-1.8606459731866008E-2</v>
      </c>
      <c r="H450" s="9">
        <f t="shared" si="150"/>
        <v>-5.1069148486931643E-2</v>
      </c>
      <c r="I450" s="9">
        <f t="shared" si="151"/>
        <v>0.36690995109257007</v>
      </c>
      <c r="J450" s="3">
        <f t="shared" si="152"/>
        <v>-8.7978885067583786E-3</v>
      </c>
      <c r="K450" s="3">
        <f t="shared" si="152"/>
        <v>-4.0668606820385179E-3</v>
      </c>
      <c r="L450" s="15" t="str">
        <f t="shared" si="153"/>
        <v>Exit Trade</v>
      </c>
      <c r="M450" s="12">
        <v>0.36690995109257007</v>
      </c>
      <c r="N450" s="15" t="str">
        <f t="shared" si="133"/>
        <v>Exit Trade</v>
      </c>
      <c r="O450" s="15" t="str">
        <f t="shared" si="134"/>
        <v>Exit Trade</v>
      </c>
      <c r="P450" s="15">
        <f t="shared" si="135"/>
        <v>1239.3</v>
      </c>
      <c r="Q450" s="15">
        <f t="shared" si="136"/>
        <v>1239.3</v>
      </c>
      <c r="R450" s="15">
        <f t="shared" si="137"/>
        <v>1334.65</v>
      </c>
      <c r="S450" s="15">
        <f t="shared" si="138"/>
        <v>1334.65</v>
      </c>
      <c r="T450" s="18">
        <f t="shared" si="139"/>
        <v>-8.7978885067583786E-3</v>
      </c>
      <c r="U450" s="18">
        <f t="shared" si="140"/>
        <v>-8.7978885067583786E-3</v>
      </c>
      <c r="V450" s="18">
        <f t="shared" si="141"/>
        <v>-4.0668606820385179E-3</v>
      </c>
      <c r="W450" s="18">
        <f t="shared" si="142"/>
        <v>-4.0668606820385179E-3</v>
      </c>
      <c r="X450" s="18">
        <f t="shared" si="143"/>
        <v>2.4710789328716509E-2</v>
      </c>
      <c r="Y450" s="18">
        <f t="shared" si="144"/>
        <v>-1.4215704612621227E-3</v>
      </c>
      <c r="Z450" s="18">
        <f t="shared" si="145"/>
        <v>2.3289218867454387E-2</v>
      </c>
      <c r="AA450" s="18">
        <f t="shared" si="146"/>
        <v>1.1644609433727193E-2</v>
      </c>
    </row>
    <row r="451" spans="1:27">
      <c r="A451" s="11">
        <v>42670</v>
      </c>
      <c r="B451" s="12">
        <v>1252.0999999999999</v>
      </c>
      <c r="C451" s="12">
        <v>1378.55</v>
      </c>
      <c r="D451" s="9">
        <f t="shared" ref="D451:D496" si="154">LOG(B451/C451)</f>
        <v>-4.1783507038801328E-2</v>
      </c>
      <c r="E451" s="9">
        <f t="shared" si="147"/>
        <v>-3.4942014452275648E-2</v>
      </c>
      <c r="F451" s="9">
        <f t="shared" si="148"/>
        <v>7.2931530941838544E-3</v>
      </c>
      <c r="G451" s="9">
        <f t="shared" si="149"/>
        <v>-1.8532419990361974E-2</v>
      </c>
      <c r="H451" s="9">
        <f t="shared" si="150"/>
        <v>-5.1351608914189321E-2</v>
      </c>
      <c r="I451" s="9">
        <f t="shared" si="151"/>
        <v>-0.93807061200753283</v>
      </c>
      <c r="J451" s="3">
        <f t="shared" si="152"/>
        <v>1.0328411199870859E-2</v>
      </c>
      <c r="K451" s="3">
        <f t="shared" si="152"/>
        <v>3.2892518637845022E-2</v>
      </c>
      <c r="L451" s="15" t="str">
        <f t="shared" si="153"/>
        <v/>
      </c>
      <c r="M451" s="12">
        <v>0.36690995109257007</v>
      </c>
      <c r="N451" s="15" t="str">
        <f t="shared" si="133"/>
        <v/>
      </c>
      <c r="O451" s="15" t="str">
        <f t="shared" si="134"/>
        <v>Exit Trade</v>
      </c>
      <c r="P451" s="15" t="str">
        <f t="shared" si="135"/>
        <v/>
      </c>
      <c r="Q451" s="15">
        <f t="shared" si="136"/>
        <v>1239.3</v>
      </c>
      <c r="R451" s="15" t="str">
        <f t="shared" si="137"/>
        <v/>
      </c>
      <c r="S451" s="15">
        <f t="shared" si="138"/>
        <v>1334.65</v>
      </c>
      <c r="T451" s="18" t="str">
        <f t="shared" si="139"/>
        <v/>
      </c>
      <c r="U451" s="18">
        <f t="shared" si="140"/>
        <v>-8.7978885067583786E-3</v>
      </c>
      <c r="V451" s="18" t="str">
        <f t="shared" si="141"/>
        <v/>
      </c>
      <c r="W451" s="18">
        <f t="shared" si="142"/>
        <v>-4.0668606820385179E-3</v>
      </c>
      <c r="X451" s="18" t="str">
        <f t="shared" si="143"/>
        <v/>
      </c>
      <c r="Y451" s="18" t="str">
        <f t="shared" si="144"/>
        <v/>
      </c>
      <c r="Z451" s="18" t="str">
        <f t="shared" si="145"/>
        <v/>
      </c>
      <c r="AA451" s="18" t="str">
        <f t="shared" si="146"/>
        <v/>
      </c>
    </row>
    <row r="452" spans="1:27">
      <c r="A452" s="11">
        <v>42671</v>
      </c>
      <c r="B452" s="12">
        <v>1259.05</v>
      </c>
      <c r="C452" s="12">
        <v>1391.7</v>
      </c>
      <c r="D452" s="9">
        <f t="shared" si="154"/>
        <v>-4.3502649876455676E-2</v>
      </c>
      <c r="E452" s="9">
        <f t="shared" si="147"/>
        <v>-3.5055901798355521E-2</v>
      </c>
      <c r="F452" s="9">
        <f t="shared" si="148"/>
        <v>7.4021126012561896E-3</v>
      </c>
      <c r="G452" s="9">
        <f t="shared" si="149"/>
        <v>-1.8401148445529095E-2</v>
      </c>
      <c r="H452" s="9">
        <f t="shared" si="150"/>
        <v>-5.171065515118195E-2</v>
      </c>
      <c r="I452" s="9">
        <f t="shared" si="151"/>
        <v>-1.1411266665501256</v>
      </c>
      <c r="J452" s="3">
        <f t="shared" si="152"/>
        <v>5.5506748662247788E-3</v>
      </c>
      <c r="K452" s="3">
        <f t="shared" si="152"/>
        <v>9.5390083783686418E-3</v>
      </c>
      <c r="L452" s="15" t="str">
        <f t="shared" si="153"/>
        <v>Enter Trade</v>
      </c>
      <c r="M452" s="12">
        <v>-1.1411266665501256</v>
      </c>
      <c r="N452" s="15" t="str">
        <f t="shared" si="133"/>
        <v>Enter Trade</v>
      </c>
      <c r="O452" s="15" t="str">
        <f t="shared" si="134"/>
        <v>Enter Trade</v>
      </c>
      <c r="P452" s="15">
        <f t="shared" si="135"/>
        <v>1259.05</v>
      </c>
      <c r="Q452" s="15">
        <f t="shared" si="136"/>
        <v>1259.05</v>
      </c>
      <c r="R452" s="15">
        <f t="shared" si="137"/>
        <v>1391.7</v>
      </c>
      <c r="S452" s="15">
        <f t="shared" si="138"/>
        <v>1391.7</v>
      </c>
      <c r="T452" s="18">
        <f t="shared" si="139"/>
        <v>5.5506748662247788E-3</v>
      </c>
      <c r="U452" s="18">
        <f t="shared" si="140"/>
        <v>5.5506748662247788E-3</v>
      </c>
      <c r="V452" s="18">
        <f t="shared" si="141"/>
        <v>9.5390083783686418E-3</v>
      </c>
      <c r="W452" s="18">
        <f t="shared" si="142"/>
        <v>9.5390083783686418E-3</v>
      </c>
      <c r="X452" s="18" t="str">
        <f t="shared" si="143"/>
        <v/>
      </c>
      <c r="Y452" s="18" t="str">
        <f t="shared" si="144"/>
        <v/>
      </c>
      <c r="Z452" s="18" t="str">
        <f t="shared" si="145"/>
        <v/>
      </c>
      <c r="AA452" s="18" t="str">
        <f t="shared" si="146"/>
        <v/>
      </c>
    </row>
    <row r="453" spans="1:27">
      <c r="A453" s="11">
        <v>42673</v>
      </c>
      <c r="B453" s="12">
        <v>1253.3</v>
      </c>
      <c r="C453" s="12">
        <v>1377.5</v>
      </c>
      <c r="D453" s="9">
        <f t="shared" si="154"/>
        <v>-4.1036567854579355E-2</v>
      </c>
      <c r="E453" s="9">
        <f t="shared" si="147"/>
        <v>-3.5018444677381466E-2</v>
      </c>
      <c r="F453" s="9">
        <f t="shared" si="148"/>
        <v>7.3676855547403445E-3</v>
      </c>
      <c r="G453" s="9">
        <f t="shared" si="149"/>
        <v>-1.844115217921569E-2</v>
      </c>
      <c r="H453" s="9">
        <f t="shared" si="150"/>
        <v>-5.1595737175547246E-2</v>
      </c>
      <c r="I453" s="9">
        <f t="shared" si="151"/>
        <v>-0.81682682200326096</v>
      </c>
      <c r="J453" s="3">
        <f t="shared" si="152"/>
        <v>-4.5669353877923835E-3</v>
      </c>
      <c r="K453" s="3">
        <f t="shared" si="152"/>
        <v>-1.02033484227923E-2</v>
      </c>
      <c r="L453" s="15" t="str">
        <f t="shared" si="153"/>
        <v/>
      </c>
      <c r="M453" s="12">
        <v>-1.1411266665501256</v>
      </c>
      <c r="N453" s="15" t="str">
        <f t="shared" si="133"/>
        <v/>
      </c>
      <c r="O453" s="15" t="str">
        <f t="shared" si="134"/>
        <v>Enter Trade</v>
      </c>
      <c r="P453" s="15" t="str">
        <f t="shared" si="135"/>
        <v/>
      </c>
      <c r="Q453" s="15">
        <f t="shared" si="136"/>
        <v>1259.05</v>
      </c>
      <c r="R453" s="15" t="str">
        <f t="shared" si="137"/>
        <v/>
      </c>
      <c r="S453" s="15">
        <f t="shared" si="138"/>
        <v>1391.7</v>
      </c>
      <c r="T453" s="18" t="str">
        <f t="shared" si="139"/>
        <v/>
      </c>
      <c r="U453" s="18">
        <f t="shared" si="140"/>
        <v>5.5506748662247788E-3</v>
      </c>
      <c r="V453" s="18" t="str">
        <f t="shared" si="141"/>
        <v/>
      </c>
      <c r="W453" s="18">
        <f t="shared" si="142"/>
        <v>9.5390083783686418E-3</v>
      </c>
      <c r="X453" s="18" t="str">
        <f t="shared" si="143"/>
        <v/>
      </c>
      <c r="Y453" s="18" t="str">
        <f t="shared" si="144"/>
        <v/>
      </c>
      <c r="Z453" s="18" t="str">
        <f t="shared" si="145"/>
        <v/>
      </c>
      <c r="AA453" s="18" t="str">
        <f t="shared" si="146"/>
        <v/>
      </c>
    </row>
    <row r="454" spans="1:27">
      <c r="A454" s="11">
        <v>42675</v>
      </c>
      <c r="B454" s="12">
        <v>1259.8</v>
      </c>
      <c r="C454" s="12">
        <v>1417.2</v>
      </c>
      <c r="D454" s="9">
        <f t="shared" si="154"/>
        <v>-5.1129539647285796E-2</v>
      </c>
      <c r="E454" s="9">
        <f t="shared" si="147"/>
        <v>-3.5653406071814178E-2</v>
      </c>
      <c r="F454" s="9">
        <f t="shared" si="148"/>
        <v>7.9068775560344438E-3</v>
      </c>
      <c r="G454" s="9">
        <f t="shared" si="149"/>
        <v>-1.7862931570736679E-2</v>
      </c>
      <c r="H454" s="9">
        <f t="shared" si="150"/>
        <v>-5.3443880572891678E-2</v>
      </c>
      <c r="I454" s="9">
        <f t="shared" si="151"/>
        <v>-1.9573002700238351</v>
      </c>
      <c r="J454" s="3">
        <f t="shared" si="152"/>
        <v>5.1863081464932582E-3</v>
      </c>
      <c r="K454" s="3">
        <f t="shared" si="152"/>
        <v>2.8820326678765912E-2</v>
      </c>
      <c r="L454" s="15" t="str">
        <f t="shared" si="153"/>
        <v>Enter Trade</v>
      </c>
      <c r="M454" s="12">
        <v>-1.1411266665501256</v>
      </c>
      <c r="N454" s="15" t="str">
        <f t="shared" si="133"/>
        <v/>
      </c>
      <c r="O454" s="15" t="str">
        <f t="shared" si="134"/>
        <v>Enter Trade</v>
      </c>
      <c r="P454" s="15" t="str">
        <f t="shared" si="135"/>
        <v/>
      </c>
      <c r="Q454" s="15">
        <f t="shared" si="136"/>
        <v>1259.05</v>
      </c>
      <c r="R454" s="15" t="str">
        <f t="shared" si="137"/>
        <v/>
      </c>
      <c r="S454" s="15">
        <f t="shared" si="138"/>
        <v>1391.7</v>
      </c>
      <c r="T454" s="18" t="str">
        <f t="shared" si="139"/>
        <v/>
      </c>
      <c r="U454" s="18">
        <f t="shared" si="140"/>
        <v>5.5506748662247788E-3</v>
      </c>
      <c r="V454" s="18" t="str">
        <f t="shared" si="141"/>
        <v/>
      </c>
      <c r="W454" s="18">
        <f t="shared" si="142"/>
        <v>9.5390083783686418E-3</v>
      </c>
      <c r="X454" s="18" t="str">
        <f t="shared" si="143"/>
        <v/>
      </c>
      <c r="Y454" s="18" t="str">
        <f t="shared" si="144"/>
        <v/>
      </c>
      <c r="Z454" s="18" t="str">
        <f t="shared" si="145"/>
        <v/>
      </c>
      <c r="AA454" s="18" t="str">
        <f t="shared" si="146"/>
        <v/>
      </c>
    </row>
    <row r="455" spans="1:27">
      <c r="A455" s="11">
        <v>42676</v>
      </c>
      <c r="B455" s="12">
        <v>1246.1500000000001</v>
      </c>
      <c r="C455" s="12">
        <v>1404.35</v>
      </c>
      <c r="D455" s="9">
        <f t="shared" si="154"/>
        <v>-5.1905036776811284E-2</v>
      </c>
      <c r="E455" s="9">
        <f t="shared" si="147"/>
        <v>-3.6275288918126335E-2</v>
      </c>
      <c r="F455" s="9">
        <f t="shared" si="148"/>
        <v>8.4277306925945022E-3</v>
      </c>
      <c r="G455" s="9">
        <f t="shared" si="149"/>
        <v>-1.7312894859788704E-2</v>
      </c>
      <c r="H455" s="9">
        <f t="shared" si="150"/>
        <v>-5.5237682976463962E-2</v>
      </c>
      <c r="I455" s="9">
        <f t="shared" si="151"/>
        <v>-1.8545618540491455</v>
      </c>
      <c r="J455" s="3">
        <f t="shared" si="152"/>
        <v>-1.083505318304482E-2</v>
      </c>
      <c r="K455" s="3">
        <f t="shared" si="152"/>
        <v>-9.0671747106972449E-3</v>
      </c>
      <c r="L455" s="15" t="str">
        <f t="shared" si="153"/>
        <v>Enter Trade</v>
      </c>
      <c r="M455" s="12">
        <v>-1.1411266665501256</v>
      </c>
      <c r="N455" s="15" t="str">
        <f t="shared" si="133"/>
        <v/>
      </c>
      <c r="O455" s="15" t="str">
        <f t="shared" si="134"/>
        <v>Enter Trade</v>
      </c>
      <c r="P455" s="15" t="str">
        <f t="shared" si="135"/>
        <v/>
      </c>
      <c r="Q455" s="15">
        <f t="shared" si="136"/>
        <v>1259.05</v>
      </c>
      <c r="R455" s="15" t="str">
        <f t="shared" si="137"/>
        <v/>
      </c>
      <c r="S455" s="15">
        <f t="shared" si="138"/>
        <v>1391.7</v>
      </c>
      <c r="T455" s="18" t="str">
        <f t="shared" si="139"/>
        <v/>
      </c>
      <c r="U455" s="18">
        <f t="shared" si="140"/>
        <v>5.5506748662247788E-3</v>
      </c>
      <c r="V455" s="18" t="str">
        <f t="shared" si="141"/>
        <v/>
      </c>
      <c r="W455" s="18">
        <f t="shared" si="142"/>
        <v>9.5390083783686418E-3</v>
      </c>
      <c r="X455" s="18" t="str">
        <f t="shared" si="143"/>
        <v/>
      </c>
      <c r="Y455" s="18" t="str">
        <f t="shared" si="144"/>
        <v/>
      </c>
      <c r="Z455" s="18" t="str">
        <f t="shared" si="145"/>
        <v/>
      </c>
      <c r="AA455" s="18" t="str">
        <f t="shared" si="146"/>
        <v/>
      </c>
    </row>
    <row r="456" spans="1:27">
      <c r="A456" s="11">
        <v>42677</v>
      </c>
      <c r="B456" s="12">
        <v>1254.95</v>
      </c>
      <c r="C456" s="12">
        <v>1401.6</v>
      </c>
      <c r="D456" s="9">
        <f t="shared" si="154"/>
        <v>-4.7997665920630476E-2</v>
      </c>
      <c r="E456" s="9">
        <f t="shared" si="147"/>
        <v>-3.6744720369491356E-2</v>
      </c>
      <c r="F456" s="9">
        <f t="shared" si="148"/>
        <v>8.6801469194632934E-3</v>
      </c>
      <c r="G456" s="9">
        <f t="shared" si="149"/>
        <v>-1.7214389800698945E-2</v>
      </c>
      <c r="H456" s="9">
        <f t="shared" si="150"/>
        <v>-5.6275050938283763E-2</v>
      </c>
      <c r="I456" s="9">
        <f t="shared" si="151"/>
        <v>-1.2964003553795731</v>
      </c>
      <c r="J456" s="3">
        <f t="shared" si="152"/>
        <v>7.061750190586971E-3</v>
      </c>
      <c r="K456" s="3">
        <f t="shared" si="152"/>
        <v>-1.958201303093958E-3</v>
      </c>
      <c r="L456" s="15" t="str">
        <f t="shared" si="153"/>
        <v>Enter Trade</v>
      </c>
      <c r="M456" s="12">
        <v>-1.1411266665501256</v>
      </c>
      <c r="N456" s="15" t="str">
        <f t="shared" si="133"/>
        <v/>
      </c>
      <c r="O456" s="15" t="str">
        <f t="shared" si="134"/>
        <v>Enter Trade</v>
      </c>
      <c r="P456" s="15" t="str">
        <f t="shared" si="135"/>
        <v/>
      </c>
      <c r="Q456" s="15">
        <f t="shared" si="136"/>
        <v>1259.05</v>
      </c>
      <c r="R456" s="15" t="str">
        <f t="shared" si="137"/>
        <v/>
      </c>
      <c r="S456" s="15">
        <f t="shared" si="138"/>
        <v>1391.7</v>
      </c>
      <c r="T456" s="18" t="str">
        <f t="shared" si="139"/>
        <v/>
      </c>
      <c r="U456" s="18">
        <f t="shared" si="140"/>
        <v>5.5506748662247788E-3</v>
      </c>
      <c r="V456" s="18" t="str">
        <f t="shared" si="141"/>
        <v/>
      </c>
      <c r="W456" s="18">
        <f t="shared" si="142"/>
        <v>9.5390083783686418E-3</v>
      </c>
      <c r="X456" s="18" t="str">
        <f t="shared" si="143"/>
        <v/>
      </c>
      <c r="Y456" s="18" t="str">
        <f t="shared" si="144"/>
        <v/>
      </c>
      <c r="Z456" s="18" t="str">
        <f t="shared" si="145"/>
        <v/>
      </c>
      <c r="AA456" s="18" t="str">
        <f t="shared" si="146"/>
        <v/>
      </c>
    </row>
    <row r="457" spans="1:27">
      <c r="A457" s="11">
        <v>42678</v>
      </c>
      <c r="B457" s="12">
        <v>1243.7</v>
      </c>
      <c r="C457" s="12">
        <v>1386.15</v>
      </c>
      <c r="D457" s="9">
        <f t="shared" si="154"/>
        <v>-4.7094594971715198E-2</v>
      </c>
      <c r="E457" s="9">
        <f t="shared" si="147"/>
        <v>-3.7242877059378433E-2</v>
      </c>
      <c r="F457" s="9">
        <f t="shared" si="148"/>
        <v>8.8348179548683684E-3</v>
      </c>
      <c r="G457" s="9">
        <f t="shared" si="149"/>
        <v>-1.7364536660924603E-2</v>
      </c>
      <c r="H457" s="9">
        <f t="shared" si="150"/>
        <v>-5.712121745783226E-2</v>
      </c>
      <c r="I457" s="9">
        <f t="shared" si="151"/>
        <v>-1.115101404767264</v>
      </c>
      <c r="J457" s="3">
        <f t="shared" si="152"/>
        <v>-8.9645005777122585E-3</v>
      </c>
      <c r="K457" s="3">
        <f t="shared" si="152"/>
        <v>-1.1023116438356035E-2</v>
      </c>
      <c r="L457" s="15" t="str">
        <f t="shared" si="153"/>
        <v>Enter Trade</v>
      </c>
      <c r="M457" s="12">
        <v>-1.1411266665501256</v>
      </c>
      <c r="N457" s="15" t="str">
        <f t="shared" si="133"/>
        <v/>
      </c>
      <c r="O457" s="15" t="str">
        <f t="shared" si="134"/>
        <v>Enter Trade</v>
      </c>
      <c r="P457" s="15" t="str">
        <f t="shared" si="135"/>
        <v/>
      </c>
      <c r="Q457" s="15">
        <f t="shared" si="136"/>
        <v>1259.05</v>
      </c>
      <c r="R457" s="15" t="str">
        <f t="shared" si="137"/>
        <v/>
      </c>
      <c r="S457" s="15">
        <f t="shared" si="138"/>
        <v>1391.7</v>
      </c>
      <c r="T457" s="18" t="str">
        <f t="shared" si="139"/>
        <v/>
      </c>
      <c r="U457" s="18">
        <f t="shared" si="140"/>
        <v>5.5506748662247788E-3</v>
      </c>
      <c r="V457" s="18" t="str">
        <f t="shared" si="141"/>
        <v/>
      </c>
      <c r="W457" s="18">
        <f t="shared" si="142"/>
        <v>9.5390083783686418E-3</v>
      </c>
      <c r="X457" s="18" t="str">
        <f t="shared" si="143"/>
        <v/>
      </c>
      <c r="Y457" s="18" t="str">
        <f t="shared" si="144"/>
        <v/>
      </c>
      <c r="Z457" s="18" t="str">
        <f t="shared" si="145"/>
        <v/>
      </c>
      <c r="AA457" s="18" t="str">
        <f t="shared" si="146"/>
        <v/>
      </c>
    </row>
    <row r="458" spans="1:27">
      <c r="A458" s="11">
        <v>42681</v>
      </c>
      <c r="B458" s="12">
        <v>1249.45</v>
      </c>
      <c r="C458" s="12">
        <v>1381.4</v>
      </c>
      <c r="D458" s="9">
        <f t="shared" si="154"/>
        <v>-4.3600570286150719E-2</v>
      </c>
      <c r="E458" s="9">
        <f t="shared" si="147"/>
        <v>-3.756367486328941E-2</v>
      </c>
      <c r="F458" s="9">
        <f t="shared" si="148"/>
        <v>8.8867022649983061E-3</v>
      </c>
      <c r="G458" s="9">
        <f t="shared" si="149"/>
        <v>-1.756859476704322E-2</v>
      </c>
      <c r="H458" s="9">
        <f t="shared" si="150"/>
        <v>-5.75587549595356E-2</v>
      </c>
      <c r="I458" s="9">
        <f t="shared" si="151"/>
        <v>-0.67931784399243167</v>
      </c>
      <c r="J458" s="3">
        <f t="shared" si="152"/>
        <v>4.6233014392538388E-3</v>
      </c>
      <c r="K458" s="3">
        <f t="shared" si="152"/>
        <v>-3.4267575659199939E-3</v>
      </c>
      <c r="L458" s="15" t="str">
        <f t="shared" si="153"/>
        <v/>
      </c>
      <c r="M458" s="12">
        <v>-1.1411266665501256</v>
      </c>
      <c r="N458" s="15" t="str">
        <f t="shared" si="133"/>
        <v/>
      </c>
      <c r="O458" s="15" t="str">
        <f t="shared" si="134"/>
        <v>Enter Trade</v>
      </c>
      <c r="P458" s="15" t="str">
        <f t="shared" si="135"/>
        <v/>
      </c>
      <c r="Q458" s="15">
        <f t="shared" si="136"/>
        <v>1259.05</v>
      </c>
      <c r="R458" s="15" t="str">
        <f t="shared" si="137"/>
        <v/>
      </c>
      <c r="S458" s="15">
        <f t="shared" si="138"/>
        <v>1391.7</v>
      </c>
      <c r="T458" s="18" t="str">
        <f t="shared" si="139"/>
        <v/>
      </c>
      <c r="U458" s="18">
        <f t="shared" si="140"/>
        <v>5.5506748662247788E-3</v>
      </c>
      <c r="V458" s="18" t="str">
        <f t="shared" si="141"/>
        <v/>
      </c>
      <c r="W458" s="18">
        <f t="shared" si="142"/>
        <v>9.5390083783686418E-3</v>
      </c>
      <c r="X458" s="18" t="str">
        <f t="shared" si="143"/>
        <v/>
      </c>
      <c r="Y458" s="18" t="str">
        <f t="shared" si="144"/>
        <v/>
      </c>
      <c r="Z458" s="18" t="str">
        <f t="shared" si="145"/>
        <v/>
      </c>
      <c r="AA458" s="18" t="str">
        <f t="shared" si="146"/>
        <v/>
      </c>
    </row>
    <row r="459" spans="1:27">
      <c r="A459" s="11">
        <v>42682</v>
      </c>
      <c r="B459" s="12">
        <v>1254.3</v>
      </c>
      <c r="C459" s="12">
        <v>1391.35</v>
      </c>
      <c r="D459" s="9">
        <f t="shared" si="154"/>
        <v>-4.5034970086134711E-2</v>
      </c>
      <c r="E459" s="9">
        <f t="shared" si="147"/>
        <v>-3.7875512038232521E-2</v>
      </c>
      <c r="F459" s="9">
        <f t="shared" si="148"/>
        <v>8.9819455671447911E-3</v>
      </c>
      <c r="G459" s="9">
        <f t="shared" si="149"/>
        <v>-1.7666134512156741E-2</v>
      </c>
      <c r="H459" s="9">
        <f t="shared" si="150"/>
        <v>-5.8084889564308302E-2</v>
      </c>
      <c r="I459" s="9">
        <f t="shared" si="151"/>
        <v>-0.79709434825466885</v>
      </c>
      <c r="J459" s="3">
        <f t="shared" si="152"/>
        <v>3.8817079514985864E-3</v>
      </c>
      <c r="K459" s="3">
        <f t="shared" si="152"/>
        <v>7.2028377008830297E-3</v>
      </c>
      <c r="L459" s="15" t="str">
        <f t="shared" si="153"/>
        <v/>
      </c>
      <c r="M459" s="12">
        <v>-1.1411266665501256</v>
      </c>
      <c r="N459" s="15" t="str">
        <f t="shared" si="133"/>
        <v/>
      </c>
      <c r="O459" s="15" t="str">
        <f t="shared" si="134"/>
        <v>Enter Trade</v>
      </c>
      <c r="P459" s="15" t="str">
        <f t="shared" si="135"/>
        <v/>
      </c>
      <c r="Q459" s="15">
        <f t="shared" si="136"/>
        <v>1259.05</v>
      </c>
      <c r="R459" s="15" t="str">
        <f t="shared" si="137"/>
        <v/>
      </c>
      <c r="S459" s="15">
        <f t="shared" si="138"/>
        <v>1391.7</v>
      </c>
      <c r="T459" s="18" t="str">
        <f t="shared" si="139"/>
        <v/>
      </c>
      <c r="U459" s="18">
        <f t="shared" si="140"/>
        <v>5.5506748662247788E-3</v>
      </c>
      <c r="V459" s="18" t="str">
        <f t="shared" si="141"/>
        <v/>
      </c>
      <c r="W459" s="18">
        <f t="shared" si="142"/>
        <v>9.5390083783686418E-3</v>
      </c>
      <c r="X459" s="18" t="str">
        <f t="shared" si="143"/>
        <v/>
      </c>
      <c r="Y459" s="18" t="str">
        <f t="shared" si="144"/>
        <v/>
      </c>
      <c r="Z459" s="18" t="str">
        <f t="shared" si="145"/>
        <v/>
      </c>
      <c r="AA459" s="18" t="str">
        <f t="shared" si="146"/>
        <v/>
      </c>
    </row>
    <row r="460" spans="1:27">
      <c r="A460" s="11">
        <v>42683</v>
      </c>
      <c r="B460" s="12">
        <v>1251.25</v>
      </c>
      <c r="C460" s="12">
        <v>1350.8</v>
      </c>
      <c r="D460" s="9">
        <f t="shared" si="154"/>
        <v>-3.324696147599885E-2</v>
      </c>
      <c r="E460" s="9">
        <f t="shared" si="147"/>
        <v>-3.7739816795018061E-2</v>
      </c>
      <c r="F460" s="9">
        <f t="shared" si="148"/>
        <v>9.0213255038019864E-3</v>
      </c>
      <c r="G460" s="9">
        <f t="shared" si="149"/>
        <v>-1.7441834411463592E-2</v>
      </c>
      <c r="H460" s="9">
        <f t="shared" si="150"/>
        <v>-5.8037799178572533E-2</v>
      </c>
      <c r="I460" s="9">
        <f t="shared" si="151"/>
        <v>0.49802607356598788</v>
      </c>
      <c r="J460" s="3">
        <f t="shared" si="152"/>
        <v>-2.4316351749979707E-3</v>
      </c>
      <c r="K460" s="3">
        <f t="shared" si="152"/>
        <v>-2.9144356200812131E-2</v>
      </c>
      <c r="L460" s="15" t="str">
        <f t="shared" si="153"/>
        <v>Exit Trade</v>
      </c>
      <c r="M460" s="12">
        <v>0.49802607356598788</v>
      </c>
      <c r="N460" s="15" t="str">
        <f t="shared" si="133"/>
        <v>Exit Trade</v>
      </c>
      <c r="O460" s="15" t="str">
        <f t="shared" si="134"/>
        <v>Exit Trade</v>
      </c>
      <c r="P460" s="15">
        <f t="shared" si="135"/>
        <v>1251.25</v>
      </c>
      <c r="Q460" s="15">
        <f t="shared" si="136"/>
        <v>1251.25</v>
      </c>
      <c r="R460" s="15">
        <f t="shared" si="137"/>
        <v>1350.8</v>
      </c>
      <c r="S460" s="15">
        <f t="shared" si="138"/>
        <v>1350.8</v>
      </c>
      <c r="T460" s="18">
        <f t="shared" si="139"/>
        <v>-2.4316351749979707E-3</v>
      </c>
      <c r="U460" s="18">
        <f t="shared" si="140"/>
        <v>-2.4316351749979707E-3</v>
      </c>
      <c r="V460" s="18">
        <f t="shared" si="141"/>
        <v>-2.9144356200812131E-2</v>
      </c>
      <c r="W460" s="18">
        <f t="shared" si="142"/>
        <v>-2.9144356200812131E-2</v>
      </c>
      <c r="X460" s="18">
        <f t="shared" si="143"/>
        <v>-6.1951471347444498E-3</v>
      </c>
      <c r="Y460" s="18">
        <f t="shared" si="144"/>
        <v>2.9388517640296152E-2</v>
      </c>
      <c r="Z460" s="18">
        <f t="shared" si="145"/>
        <v>2.3193370505551703E-2</v>
      </c>
      <c r="AA460" s="18">
        <f t="shared" si="146"/>
        <v>1.1596685252775851E-2</v>
      </c>
    </row>
    <row r="461" spans="1:27">
      <c r="A461" s="11">
        <v>42684</v>
      </c>
      <c r="B461" s="12">
        <v>1278.55</v>
      </c>
      <c r="C461" s="12">
        <v>1324.55</v>
      </c>
      <c r="D461" s="9">
        <f t="shared" si="154"/>
        <v>-1.5350640419293885E-2</v>
      </c>
      <c r="E461" s="9">
        <f t="shared" si="147"/>
        <v>-3.6962825902537612E-2</v>
      </c>
      <c r="F461" s="9">
        <f t="shared" si="148"/>
        <v>9.9002986054892682E-3</v>
      </c>
      <c r="G461" s="9">
        <f t="shared" si="149"/>
        <v>-1.4687154040186758E-2</v>
      </c>
      <c r="H461" s="9">
        <f t="shared" si="150"/>
        <v>-5.9238497764888466E-2</v>
      </c>
      <c r="I461" s="9">
        <f t="shared" si="151"/>
        <v>2.1829831951998648</v>
      </c>
      <c r="J461" s="3">
        <f t="shared" si="152"/>
        <v>2.1818181818181782E-2</v>
      </c>
      <c r="K461" s="3">
        <f t="shared" si="152"/>
        <v>-1.9432928634883034E-2</v>
      </c>
      <c r="L461" s="15" t="str">
        <f t="shared" si="153"/>
        <v>Enter Trade</v>
      </c>
      <c r="M461" s="12">
        <v>2.1829831951998648</v>
      </c>
      <c r="N461" s="15" t="str">
        <f t="shared" si="133"/>
        <v>Enter Trade</v>
      </c>
      <c r="O461" s="15" t="str">
        <f t="shared" si="134"/>
        <v>Enter Trade</v>
      </c>
      <c r="P461" s="15">
        <f t="shared" si="135"/>
        <v>1278.55</v>
      </c>
      <c r="Q461" s="15">
        <f t="shared" si="136"/>
        <v>1278.55</v>
      </c>
      <c r="R461" s="15">
        <f t="shared" si="137"/>
        <v>1324.55</v>
      </c>
      <c r="S461" s="15">
        <f t="shared" si="138"/>
        <v>1324.55</v>
      </c>
      <c r="T461" s="18">
        <f t="shared" si="139"/>
        <v>2.1818181818181782E-2</v>
      </c>
      <c r="U461" s="18">
        <f t="shared" si="140"/>
        <v>2.1818181818181782E-2</v>
      </c>
      <c r="V461" s="18">
        <f t="shared" si="141"/>
        <v>-1.9432928634883034E-2</v>
      </c>
      <c r="W461" s="18">
        <f t="shared" si="142"/>
        <v>-1.9432928634883034E-2</v>
      </c>
      <c r="X461" s="18" t="str">
        <f t="shared" si="143"/>
        <v/>
      </c>
      <c r="Y461" s="18" t="str">
        <f t="shared" si="144"/>
        <v/>
      </c>
      <c r="Z461" s="18" t="str">
        <f t="shared" si="145"/>
        <v/>
      </c>
      <c r="AA461" s="18" t="str">
        <f t="shared" si="146"/>
        <v/>
      </c>
    </row>
    <row r="462" spans="1:27">
      <c r="A462" s="11">
        <v>42685</v>
      </c>
      <c r="B462" s="12">
        <v>1275.8</v>
      </c>
      <c r="C462" s="12">
        <v>1268.3499999999999</v>
      </c>
      <c r="D462" s="9">
        <f t="shared" si="154"/>
        <v>2.543484572998897E-3</v>
      </c>
      <c r="E462" s="9">
        <f t="shared" si="147"/>
        <v>-3.5510738926233729E-2</v>
      </c>
      <c r="F462" s="9">
        <f t="shared" si="148"/>
        <v>1.2210085954651863E-2</v>
      </c>
      <c r="G462" s="9">
        <f t="shared" si="149"/>
        <v>-8.0380455282670349E-3</v>
      </c>
      <c r="H462" s="9">
        <f t="shared" si="150"/>
        <v>-6.2983432324200422E-2</v>
      </c>
      <c r="I462" s="9">
        <f t="shared" si="151"/>
        <v>3.1166220811684395</v>
      </c>
      <c r="J462" s="3">
        <f t="shared" si="152"/>
        <v>-2.1508740369950334E-3</v>
      </c>
      <c r="K462" s="3">
        <f t="shared" si="152"/>
        <v>-4.2429504359971344E-2</v>
      </c>
      <c r="L462" s="15" t="str">
        <f t="shared" si="153"/>
        <v>Enter Trade</v>
      </c>
      <c r="M462" s="12">
        <v>2.1829831951998648</v>
      </c>
      <c r="N462" s="15" t="str">
        <f t="shared" si="133"/>
        <v/>
      </c>
      <c r="O462" s="15" t="str">
        <f t="shared" si="134"/>
        <v>Enter Trade</v>
      </c>
      <c r="P462" s="15" t="str">
        <f t="shared" si="135"/>
        <v/>
      </c>
      <c r="Q462" s="15">
        <f t="shared" si="136"/>
        <v>1278.55</v>
      </c>
      <c r="R462" s="15" t="str">
        <f t="shared" si="137"/>
        <v/>
      </c>
      <c r="S462" s="15">
        <f t="shared" si="138"/>
        <v>1324.55</v>
      </c>
      <c r="T462" s="18" t="str">
        <f t="shared" si="139"/>
        <v/>
      </c>
      <c r="U462" s="18">
        <f t="shared" si="140"/>
        <v>2.1818181818181782E-2</v>
      </c>
      <c r="V462" s="18" t="str">
        <f t="shared" si="141"/>
        <v/>
      </c>
      <c r="W462" s="18">
        <f t="shared" si="142"/>
        <v>-1.9432928634883034E-2</v>
      </c>
      <c r="X462" s="18" t="str">
        <f t="shared" si="143"/>
        <v/>
      </c>
      <c r="Y462" s="18" t="str">
        <f t="shared" si="144"/>
        <v/>
      </c>
      <c r="Z462" s="18" t="str">
        <f t="shared" si="145"/>
        <v/>
      </c>
      <c r="AA462" s="18" t="str">
        <f t="shared" si="146"/>
        <v/>
      </c>
    </row>
    <row r="463" spans="1:27">
      <c r="A463" s="11">
        <v>42689</v>
      </c>
      <c r="B463" s="12">
        <v>1254.75</v>
      </c>
      <c r="C463" s="12">
        <v>1225.75</v>
      </c>
      <c r="D463" s="9">
        <f t="shared" si="154"/>
        <v>1.0155302435878711E-2</v>
      </c>
      <c r="E463" s="9">
        <f t="shared" si="147"/>
        <v>-3.3832188700010896E-2</v>
      </c>
      <c r="F463" s="9">
        <f t="shared" si="148"/>
        <v>1.4741871768008855E-2</v>
      </c>
      <c r="G463" s="9">
        <f t="shared" si="149"/>
        <v>-6.6297722199097631E-4</v>
      </c>
      <c r="H463" s="9">
        <f t="shared" si="150"/>
        <v>-6.7001400178030815E-2</v>
      </c>
      <c r="I463" s="9">
        <f t="shared" si="151"/>
        <v>2.9838470872705796</v>
      </c>
      <c r="J463" s="3">
        <f t="shared" si="152"/>
        <v>-1.6499451324659003E-2</v>
      </c>
      <c r="K463" s="3">
        <f t="shared" si="152"/>
        <v>-3.3586943666968828E-2</v>
      </c>
      <c r="L463" s="15" t="str">
        <f t="shared" si="153"/>
        <v>Enter Trade</v>
      </c>
      <c r="M463" s="12">
        <v>2.1829831951998648</v>
      </c>
      <c r="N463" s="15" t="str">
        <f t="shared" si="133"/>
        <v/>
      </c>
      <c r="O463" s="15" t="str">
        <f t="shared" si="134"/>
        <v>Enter Trade</v>
      </c>
      <c r="P463" s="15" t="str">
        <f t="shared" si="135"/>
        <v/>
      </c>
      <c r="Q463" s="15">
        <f t="shared" si="136"/>
        <v>1278.55</v>
      </c>
      <c r="R463" s="15" t="str">
        <f t="shared" si="137"/>
        <v/>
      </c>
      <c r="S463" s="15">
        <f t="shared" si="138"/>
        <v>1324.55</v>
      </c>
      <c r="T463" s="18" t="str">
        <f t="shared" si="139"/>
        <v/>
      </c>
      <c r="U463" s="18">
        <f t="shared" si="140"/>
        <v>2.1818181818181782E-2</v>
      </c>
      <c r="V463" s="18" t="str">
        <f t="shared" si="141"/>
        <v/>
      </c>
      <c r="W463" s="18">
        <f t="shared" si="142"/>
        <v>-1.9432928634883034E-2</v>
      </c>
      <c r="X463" s="18" t="str">
        <f t="shared" si="143"/>
        <v/>
      </c>
      <c r="Y463" s="18" t="str">
        <f t="shared" si="144"/>
        <v/>
      </c>
      <c r="Z463" s="18" t="str">
        <f t="shared" si="145"/>
        <v/>
      </c>
      <c r="AA463" s="18" t="str">
        <f t="shared" si="146"/>
        <v/>
      </c>
    </row>
    <row r="464" spans="1:27">
      <c r="A464" s="11">
        <v>42690</v>
      </c>
      <c r="B464" s="12">
        <v>1244.3499999999999</v>
      </c>
      <c r="C464" s="12">
        <v>1255.4000000000001</v>
      </c>
      <c r="D464" s="9">
        <f t="shared" si="154"/>
        <v>-3.8395721836800979E-3</v>
      </c>
      <c r="E464" s="9">
        <f t="shared" si="147"/>
        <v>-3.2649702339265382E-2</v>
      </c>
      <c r="F464" s="9">
        <f t="shared" si="148"/>
        <v>1.5679898725164763E-2</v>
      </c>
      <c r="G464" s="9">
        <f t="shared" si="149"/>
        <v>2.6300697923553329E-3</v>
      </c>
      <c r="H464" s="9">
        <f t="shared" si="150"/>
        <v>-6.7929474470886098E-2</v>
      </c>
      <c r="I464" s="9">
        <f t="shared" si="151"/>
        <v>1.8373926171696335</v>
      </c>
      <c r="J464" s="3">
        <f t="shared" si="152"/>
        <v>-8.2885036859932978E-3</v>
      </c>
      <c r="K464" s="3">
        <f t="shared" si="152"/>
        <v>2.4189271874362709E-2</v>
      </c>
      <c r="L464" s="15" t="str">
        <f t="shared" si="153"/>
        <v>Enter Trade</v>
      </c>
      <c r="M464" s="12">
        <v>2.1829831951998648</v>
      </c>
      <c r="N464" s="15" t="str">
        <f t="shared" ref="N464:N496" si="155">IF(M464&lt;&gt;M463,L464,"")</f>
        <v/>
      </c>
      <c r="O464" s="15" t="str">
        <f t="shared" ref="O464:O496" si="156">IF(M464&lt;&gt;M463,N464,O463)</f>
        <v>Enter Trade</v>
      </c>
      <c r="P464" s="15" t="str">
        <f t="shared" ref="P464:P496" si="157">IF(OR(N464="Enter Trade",N464="Exit Trade"),B464,"")</f>
        <v/>
      </c>
      <c r="Q464" s="15">
        <f t="shared" ref="Q464:Q496" si="158">IF(M464&lt;&gt;M463,P464,Q463)</f>
        <v>1278.55</v>
      </c>
      <c r="R464" s="15" t="str">
        <f t="shared" ref="R464:R496" si="159">IF(OR(N464="Enter Trade",N464="Exit Trade"),C464,"")</f>
        <v/>
      </c>
      <c r="S464" s="15">
        <f t="shared" ref="S464:S496" si="160">IF(M464&lt;&gt;M463,R464,S463)</f>
        <v>1324.55</v>
      </c>
      <c r="T464" s="18" t="str">
        <f t="shared" ref="T464:T496" si="161">IF(OR(N464="Enter Trade",N464="Exit Trade"),J464,"")</f>
        <v/>
      </c>
      <c r="U464" s="18">
        <f t="shared" ref="U464:U496" si="162">IF(M464&lt;&gt;M463,T464,U463)</f>
        <v>2.1818181818181782E-2</v>
      </c>
      <c r="V464" s="18" t="str">
        <f t="shared" ref="V464:V496" si="163">IF(OR(N464="Enter Trade",N464="Exit Trade"),K464,"")</f>
        <v/>
      </c>
      <c r="W464" s="18">
        <f t="shared" ref="W464:W496" si="164">IF(M464&lt;&gt;M463,V464,W463)</f>
        <v>-1.9432928634883034E-2</v>
      </c>
      <c r="X464" s="18" t="str">
        <f t="shared" si="143"/>
        <v/>
      </c>
      <c r="Y464" s="18" t="str">
        <f t="shared" si="144"/>
        <v/>
      </c>
      <c r="Z464" s="18" t="str">
        <f t="shared" si="145"/>
        <v/>
      </c>
      <c r="AA464" s="18" t="str">
        <f t="shared" si="146"/>
        <v/>
      </c>
    </row>
    <row r="465" spans="1:27">
      <c r="A465" s="11">
        <v>42691</v>
      </c>
      <c r="B465" s="12">
        <v>1230.2</v>
      </c>
      <c r="C465" s="12">
        <v>1250.2</v>
      </c>
      <c r="D465" s="9">
        <f t="shared" si="154"/>
        <v>-7.0037718790554784E-3</v>
      </c>
      <c r="E465" s="9">
        <f t="shared" si="147"/>
        <v>-3.1405788383417045E-2</v>
      </c>
      <c r="F465" s="9">
        <f t="shared" si="148"/>
        <v>1.6193855743115361E-2</v>
      </c>
      <c r="G465" s="9">
        <f t="shared" si="149"/>
        <v>5.0303870385925153E-3</v>
      </c>
      <c r="H465" s="9">
        <f t="shared" si="150"/>
        <v>-6.7841963805426606E-2</v>
      </c>
      <c r="I465" s="9">
        <f t="shared" si="151"/>
        <v>1.5068688329359616</v>
      </c>
      <c r="J465" s="3">
        <f t="shared" si="152"/>
        <v>-1.1371398722224346E-2</v>
      </c>
      <c r="K465" s="3">
        <f t="shared" si="152"/>
        <v>-4.142106101640947E-3</v>
      </c>
      <c r="L465" s="15" t="str">
        <f t="shared" si="153"/>
        <v>Enter Trade</v>
      </c>
      <c r="M465" s="12">
        <v>2.1829831951998648</v>
      </c>
      <c r="N465" s="15" t="str">
        <f t="shared" si="155"/>
        <v/>
      </c>
      <c r="O465" s="15" t="str">
        <f t="shared" si="156"/>
        <v>Enter Trade</v>
      </c>
      <c r="P465" s="15" t="str">
        <f t="shared" si="157"/>
        <v/>
      </c>
      <c r="Q465" s="15">
        <f t="shared" si="158"/>
        <v>1278.55</v>
      </c>
      <c r="R465" s="15" t="str">
        <f t="shared" si="159"/>
        <v/>
      </c>
      <c r="S465" s="15">
        <f t="shared" si="160"/>
        <v>1324.55</v>
      </c>
      <c r="T465" s="18" t="str">
        <f t="shared" si="161"/>
        <v/>
      </c>
      <c r="U465" s="18">
        <f t="shared" si="162"/>
        <v>2.1818181818181782E-2</v>
      </c>
      <c r="V465" s="18" t="str">
        <f t="shared" si="163"/>
        <v/>
      </c>
      <c r="W465" s="18">
        <f t="shared" si="164"/>
        <v>-1.9432928634883034E-2</v>
      </c>
      <c r="X465" s="18" t="str">
        <f t="shared" si="143"/>
        <v/>
      </c>
      <c r="Y465" s="18" t="str">
        <f t="shared" si="144"/>
        <v/>
      </c>
      <c r="Z465" s="18" t="str">
        <f t="shared" si="145"/>
        <v/>
      </c>
      <c r="AA465" s="18" t="str">
        <f t="shared" si="146"/>
        <v/>
      </c>
    </row>
    <row r="466" spans="1:27">
      <c r="A466" s="11">
        <v>42692</v>
      </c>
      <c r="B466" s="12">
        <v>1211.4000000000001</v>
      </c>
      <c r="C466" s="12">
        <v>1249.8</v>
      </c>
      <c r="D466" s="9">
        <f t="shared" si="154"/>
        <v>-1.3552951004106509E-2</v>
      </c>
      <c r="E466" s="9">
        <f t="shared" si="147"/>
        <v>-3.0336682532022978E-2</v>
      </c>
      <c r="F466" s="9">
        <f t="shared" si="148"/>
        <v>1.6281154873495306E-2</v>
      </c>
      <c r="G466" s="9">
        <f t="shared" si="149"/>
        <v>6.2959159333414588E-3</v>
      </c>
      <c r="H466" s="9">
        <f t="shared" si="150"/>
        <v>-6.6969280997387415E-2</v>
      </c>
      <c r="I466" s="9">
        <f t="shared" si="151"/>
        <v>1.0308686121056023</v>
      </c>
      <c r="J466" s="3">
        <f t="shared" si="152"/>
        <v>-1.5282067956429812E-2</v>
      </c>
      <c r="K466" s="3">
        <f t="shared" si="152"/>
        <v>-3.1994880819076222E-4</v>
      </c>
      <c r="L466" s="15" t="str">
        <f t="shared" si="153"/>
        <v>Enter Trade</v>
      </c>
      <c r="M466" s="12">
        <v>2.1829831951998648</v>
      </c>
      <c r="N466" s="15" t="str">
        <f t="shared" si="155"/>
        <v/>
      </c>
      <c r="O466" s="15" t="str">
        <f t="shared" si="156"/>
        <v>Enter Trade</v>
      </c>
      <c r="P466" s="15" t="str">
        <f t="shared" si="157"/>
        <v/>
      </c>
      <c r="Q466" s="15">
        <f t="shared" si="158"/>
        <v>1278.55</v>
      </c>
      <c r="R466" s="15" t="str">
        <f t="shared" si="159"/>
        <v/>
      </c>
      <c r="S466" s="15">
        <f t="shared" si="160"/>
        <v>1324.55</v>
      </c>
      <c r="T466" s="18" t="str">
        <f t="shared" si="161"/>
        <v/>
      </c>
      <c r="U466" s="18">
        <f t="shared" si="162"/>
        <v>2.1818181818181782E-2</v>
      </c>
      <c r="V466" s="18" t="str">
        <f t="shared" si="163"/>
        <v/>
      </c>
      <c r="W466" s="18">
        <f t="shared" si="164"/>
        <v>-1.9432928634883034E-2</v>
      </c>
      <c r="X466" s="18" t="str">
        <f t="shared" si="143"/>
        <v/>
      </c>
      <c r="Y466" s="18" t="str">
        <f t="shared" si="144"/>
        <v/>
      </c>
      <c r="Z466" s="18" t="str">
        <f t="shared" si="145"/>
        <v/>
      </c>
      <c r="AA466" s="18" t="str">
        <f t="shared" si="146"/>
        <v/>
      </c>
    </row>
    <row r="467" spans="1:27">
      <c r="A467" s="11">
        <v>42695</v>
      </c>
      <c r="B467" s="12">
        <v>1198.7</v>
      </c>
      <c r="C467" s="12">
        <v>1221.95</v>
      </c>
      <c r="D467" s="9">
        <f t="shared" si="154"/>
        <v>-8.3429303913911523E-3</v>
      </c>
      <c r="E467" s="9">
        <f t="shared" si="147"/>
        <v>-2.9148915581675254E-2</v>
      </c>
      <c r="F467" s="9">
        <f t="shared" si="148"/>
        <v>1.6549378804343255E-2</v>
      </c>
      <c r="G467" s="9">
        <f t="shared" si="149"/>
        <v>8.0871867280970719E-3</v>
      </c>
      <c r="H467" s="9">
        <f t="shared" si="150"/>
        <v>-6.6385017891447573E-2</v>
      </c>
      <c r="I467" s="9">
        <f t="shared" si="151"/>
        <v>1.2572064145890316</v>
      </c>
      <c r="J467" s="3">
        <f t="shared" si="152"/>
        <v>-1.048373782400532E-2</v>
      </c>
      <c r="K467" s="3">
        <f t="shared" si="152"/>
        <v>-2.2283565370459203E-2</v>
      </c>
      <c r="L467" s="15" t="str">
        <f t="shared" si="153"/>
        <v>Enter Trade</v>
      </c>
      <c r="M467" s="12">
        <v>2.1829831951998648</v>
      </c>
      <c r="N467" s="15" t="str">
        <f t="shared" si="155"/>
        <v/>
      </c>
      <c r="O467" s="15" t="str">
        <f t="shared" si="156"/>
        <v>Enter Trade</v>
      </c>
      <c r="P467" s="15" t="str">
        <f t="shared" si="157"/>
        <v/>
      </c>
      <c r="Q467" s="15">
        <f t="shared" si="158"/>
        <v>1278.55</v>
      </c>
      <c r="R467" s="15" t="str">
        <f t="shared" si="159"/>
        <v/>
      </c>
      <c r="S467" s="15">
        <f t="shared" si="160"/>
        <v>1324.55</v>
      </c>
      <c r="T467" s="18" t="str">
        <f t="shared" si="161"/>
        <v/>
      </c>
      <c r="U467" s="18">
        <f t="shared" si="162"/>
        <v>2.1818181818181782E-2</v>
      </c>
      <c r="V467" s="18" t="str">
        <f t="shared" si="163"/>
        <v/>
      </c>
      <c r="W467" s="18">
        <f t="shared" si="164"/>
        <v>-1.9432928634883034E-2</v>
      </c>
      <c r="X467" s="18" t="str">
        <f t="shared" si="143"/>
        <v/>
      </c>
      <c r="Y467" s="18" t="str">
        <f t="shared" si="144"/>
        <v/>
      </c>
      <c r="Z467" s="18" t="str">
        <f t="shared" si="145"/>
        <v/>
      </c>
      <c r="AA467" s="18" t="str">
        <f t="shared" si="146"/>
        <v/>
      </c>
    </row>
    <row r="468" spans="1:27">
      <c r="A468" s="11">
        <v>42696</v>
      </c>
      <c r="B468" s="12">
        <v>1198.05</v>
      </c>
      <c r="C468" s="12">
        <v>1249.7</v>
      </c>
      <c r="D468" s="9">
        <f t="shared" si="154"/>
        <v>-1.8330826334564312E-2</v>
      </c>
      <c r="E468" s="9">
        <f t="shared" si="147"/>
        <v>-2.8218328498637906E-2</v>
      </c>
      <c r="F468" s="9">
        <f t="shared" si="148"/>
        <v>1.6338270933389409E-2</v>
      </c>
      <c r="G468" s="9">
        <f t="shared" si="149"/>
        <v>8.542781101488265E-3</v>
      </c>
      <c r="H468" s="9">
        <f t="shared" si="150"/>
        <v>-6.4979438098764081E-2</v>
      </c>
      <c r="I468" s="9">
        <f t="shared" si="151"/>
        <v>0.60517432991438413</v>
      </c>
      <c r="J468" s="3">
        <f t="shared" si="152"/>
        <v>-5.4225410861774494E-4</v>
      </c>
      <c r="K468" s="3">
        <f t="shared" si="152"/>
        <v>2.2709603502598305E-2</v>
      </c>
      <c r="L468" s="15" t="str">
        <f t="shared" si="153"/>
        <v/>
      </c>
      <c r="M468" s="12">
        <v>2.1829831951998648</v>
      </c>
      <c r="N468" s="15" t="str">
        <f t="shared" si="155"/>
        <v/>
      </c>
      <c r="O468" s="15" t="str">
        <f t="shared" si="156"/>
        <v>Enter Trade</v>
      </c>
      <c r="P468" s="15" t="str">
        <f t="shared" si="157"/>
        <v/>
      </c>
      <c r="Q468" s="15">
        <f t="shared" si="158"/>
        <v>1278.55</v>
      </c>
      <c r="R468" s="15" t="str">
        <f t="shared" si="159"/>
        <v/>
      </c>
      <c r="S468" s="15">
        <f t="shared" si="160"/>
        <v>1324.55</v>
      </c>
      <c r="T468" s="18" t="str">
        <f t="shared" si="161"/>
        <v/>
      </c>
      <c r="U468" s="18">
        <f t="shared" si="162"/>
        <v>2.1818181818181782E-2</v>
      </c>
      <c r="V468" s="18" t="str">
        <f t="shared" si="163"/>
        <v/>
      </c>
      <c r="W468" s="18">
        <f t="shared" si="164"/>
        <v>-1.9432928634883034E-2</v>
      </c>
      <c r="X468" s="18" t="str">
        <f t="shared" si="143"/>
        <v/>
      </c>
      <c r="Y468" s="18" t="str">
        <f t="shared" si="144"/>
        <v/>
      </c>
      <c r="Z468" s="18" t="str">
        <f t="shared" si="145"/>
        <v/>
      </c>
      <c r="AA468" s="18" t="str">
        <f t="shared" si="146"/>
        <v/>
      </c>
    </row>
    <row r="469" spans="1:27">
      <c r="A469" s="11">
        <v>42697</v>
      </c>
      <c r="B469" s="12">
        <v>1184.75</v>
      </c>
      <c r="C469" s="12">
        <v>1226.9000000000001</v>
      </c>
      <c r="D469" s="9">
        <f t="shared" si="154"/>
        <v>-1.5182449089854302E-2</v>
      </c>
      <c r="E469" s="9">
        <f t="shared" si="147"/>
        <v>-2.739571672084325E-2</v>
      </c>
      <c r="F469" s="9">
        <f t="shared" si="148"/>
        <v>1.6353129052525464E-2</v>
      </c>
      <c r="G469" s="9">
        <f t="shared" si="149"/>
        <v>9.3988236473390406E-3</v>
      </c>
      <c r="H469" s="9">
        <f t="shared" si="150"/>
        <v>-6.4190257089025538E-2</v>
      </c>
      <c r="I469" s="9">
        <f t="shared" si="151"/>
        <v>0.74684591503928821</v>
      </c>
      <c r="J469" s="3">
        <f t="shared" si="152"/>
        <v>-1.1101373064563212E-2</v>
      </c>
      <c r="K469" s="3">
        <f t="shared" si="152"/>
        <v>-1.8244378650876174E-2</v>
      </c>
      <c r="L469" s="15" t="str">
        <f t="shared" si="153"/>
        <v/>
      </c>
      <c r="M469" s="12">
        <v>2.1829831951998648</v>
      </c>
      <c r="N469" s="15" t="str">
        <f t="shared" si="155"/>
        <v/>
      </c>
      <c r="O469" s="15" t="str">
        <f t="shared" si="156"/>
        <v>Enter Trade</v>
      </c>
      <c r="P469" s="15" t="str">
        <f t="shared" si="157"/>
        <v/>
      </c>
      <c r="Q469" s="15">
        <f t="shared" si="158"/>
        <v>1278.55</v>
      </c>
      <c r="R469" s="15" t="str">
        <f t="shared" si="159"/>
        <v/>
      </c>
      <c r="S469" s="15">
        <f t="shared" si="160"/>
        <v>1324.55</v>
      </c>
      <c r="T469" s="18" t="str">
        <f t="shared" si="161"/>
        <v/>
      </c>
      <c r="U469" s="18">
        <f t="shared" si="162"/>
        <v>2.1818181818181782E-2</v>
      </c>
      <c r="V469" s="18" t="str">
        <f t="shared" si="163"/>
        <v/>
      </c>
      <c r="W469" s="18">
        <f t="shared" si="164"/>
        <v>-1.9432928634883034E-2</v>
      </c>
      <c r="X469" s="18" t="str">
        <f t="shared" si="143"/>
        <v/>
      </c>
      <c r="Y469" s="18" t="str">
        <f t="shared" si="144"/>
        <v/>
      </c>
      <c r="Z469" s="18" t="str">
        <f t="shared" si="145"/>
        <v/>
      </c>
      <c r="AA469" s="18" t="str">
        <f t="shared" si="146"/>
        <v/>
      </c>
    </row>
    <row r="470" spans="1:27">
      <c r="A470" s="11">
        <v>42698</v>
      </c>
      <c r="B470" s="12">
        <v>1165.5</v>
      </c>
      <c r="C470" s="12">
        <v>1217.6500000000001</v>
      </c>
      <c r="D470" s="9">
        <f t="shared" si="154"/>
        <v>-1.9010195241269102E-2</v>
      </c>
      <c r="E470" s="9">
        <f t="shared" si="147"/>
        <v>-2.6869916059788349E-2</v>
      </c>
      <c r="F470" s="9">
        <f t="shared" si="148"/>
        <v>1.6360963989155521E-2</v>
      </c>
      <c r="G470" s="9">
        <f t="shared" si="149"/>
        <v>9.9422529158115711E-3</v>
      </c>
      <c r="H470" s="9">
        <f t="shared" si="150"/>
        <v>-6.3682085035388275E-2</v>
      </c>
      <c r="I470" s="9">
        <f t="shared" si="151"/>
        <v>0.48039472635774255</v>
      </c>
      <c r="J470" s="3">
        <f t="shared" si="152"/>
        <v>-1.6248153618906941E-2</v>
      </c>
      <c r="K470" s="3">
        <f t="shared" si="152"/>
        <v>-7.5393267584970246E-3</v>
      </c>
      <c r="L470" s="15" t="str">
        <f t="shared" si="153"/>
        <v>Exit Trade</v>
      </c>
      <c r="M470" s="12">
        <v>0.48039472635774255</v>
      </c>
      <c r="N470" s="15" t="str">
        <f t="shared" si="155"/>
        <v>Exit Trade</v>
      </c>
      <c r="O470" s="15" t="str">
        <f t="shared" si="156"/>
        <v>Exit Trade</v>
      </c>
      <c r="P470" s="15">
        <f t="shared" si="157"/>
        <v>1165.5</v>
      </c>
      <c r="Q470" s="15">
        <f t="shared" si="158"/>
        <v>1165.5</v>
      </c>
      <c r="R470" s="15">
        <f t="shared" si="159"/>
        <v>1217.6500000000001</v>
      </c>
      <c r="S470" s="15">
        <f t="shared" si="160"/>
        <v>1217.6500000000001</v>
      </c>
      <c r="T470" s="18">
        <f t="shared" si="161"/>
        <v>-1.6248153618906941E-2</v>
      </c>
      <c r="U470" s="18">
        <f t="shared" si="162"/>
        <v>-1.6248153618906941E-2</v>
      </c>
      <c r="V470" s="18">
        <f t="shared" si="163"/>
        <v>-7.5393267584970246E-3</v>
      </c>
      <c r="W470" s="18">
        <f t="shared" si="164"/>
        <v>-7.5393267584970246E-3</v>
      </c>
      <c r="X470" s="18">
        <f t="shared" si="143"/>
        <v>8.8420476320832164E-2</v>
      </c>
      <c r="Y470" s="18">
        <f t="shared" si="144"/>
        <v>-8.0706655090407975E-2</v>
      </c>
      <c r="Z470" s="18">
        <f t="shared" si="145"/>
        <v>7.7138212304241893E-3</v>
      </c>
      <c r="AA470" s="18">
        <f t="shared" si="146"/>
        <v>3.8569106152120947E-3</v>
      </c>
    </row>
    <row r="471" spans="1:27">
      <c r="A471" s="11">
        <v>42699</v>
      </c>
      <c r="B471" s="12">
        <v>1189.3</v>
      </c>
      <c r="C471" s="12">
        <v>1244.05</v>
      </c>
      <c r="D471" s="9">
        <f t="shared" si="154"/>
        <v>-1.9546416686704603E-2</v>
      </c>
      <c r="E471" s="9">
        <f t="shared" si="147"/>
        <v>-2.6673771136818347E-2</v>
      </c>
      <c r="F471" s="9">
        <f t="shared" si="148"/>
        <v>1.6413998900804472E-2</v>
      </c>
      <c r="G471" s="9">
        <f t="shared" si="149"/>
        <v>1.0257726389991714E-2</v>
      </c>
      <c r="H471" s="9">
        <f t="shared" si="150"/>
        <v>-6.3605268663628409E-2</v>
      </c>
      <c r="I471" s="9">
        <f t="shared" si="151"/>
        <v>0.4342241335086493</v>
      </c>
      <c r="J471" s="3">
        <f t="shared" si="152"/>
        <v>2.0420420420420381E-2</v>
      </c>
      <c r="K471" s="3">
        <f t="shared" si="152"/>
        <v>2.1681107050465949E-2</v>
      </c>
      <c r="L471" s="15" t="str">
        <f t="shared" si="153"/>
        <v>Exit Trade</v>
      </c>
      <c r="M471" s="12">
        <v>0.48039472635774255</v>
      </c>
      <c r="N471" s="15" t="str">
        <f t="shared" si="155"/>
        <v/>
      </c>
      <c r="O471" s="15" t="str">
        <f t="shared" si="156"/>
        <v>Exit Trade</v>
      </c>
      <c r="P471" s="15" t="str">
        <f t="shared" si="157"/>
        <v/>
      </c>
      <c r="Q471" s="15">
        <f t="shared" si="158"/>
        <v>1165.5</v>
      </c>
      <c r="R471" s="15" t="str">
        <f t="shared" si="159"/>
        <v/>
      </c>
      <c r="S471" s="15">
        <f t="shared" si="160"/>
        <v>1217.6500000000001</v>
      </c>
      <c r="T471" s="18" t="str">
        <f t="shared" si="161"/>
        <v/>
      </c>
      <c r="U471" s="18">
        <f t="shared" si="162"/>
        <v>-1.6248153618906941E-2</v>
      </c>
      <c r="V471" s="18" t="str">
        <f t="shared" si="163"/>
        <v/>
      </c>
      <c r="W471" s="18">
        <f t="shared" si="164"/>
        <v>-7.5393267584970246E-3</v>
      </c>
      <c r="X471" s="18" t="str">
        <f t="shared" si="143"/>
        <v/>
      </c>
      <c r="Y471" s="18" t="str">
        <f t="shared" si="144"/>
        <v/>
      </c>
      <c r="Z471" s="18" t="str">
        <f t="shared" si="145"/>
        <v/>
      </c>
      <c r="AA471" s="18" t="str">
        <f t="shared" si="146"/>
        <v/>
      </c>
    </row>
    <row r="472" spans="1:27">
      <c r="A472" s="11">
        <v>42702</v>
      </c>
      <c r="B472" s="12">
        <v>1184.45</v>
      </c>
      <c r="C472" s="12">
        <v>1246.7</v>
      </c>
      <c r="D472" s="9">
        <f t="shared" si="154"/>
        <v>-2.2245227202522273E-2</v>
      </c>
      <c r="E472" s="9">
        <f t="shared" si="147"/>
        <v>-2.6805883162077625E-2</v>
      </c>
      <c r="F472" s="9">
        <f t="shared" si="148"/>
        <v>1.6359986686354595E-2</v>
      </c>
      <c r="G472" s="9">
        <f t="shared" si="149"/>
        <v>1.0004086882220216E-2</v>
      </c>
      <c r="H472" s="9">
        <f t="shared" si="150"/>
        <v>-6.3615853206375472E-2</v>
      </c>
      <c r="I472" s="9">
        <f t="shared" si="151"/>
        <v>0.27876892854437757</v>
      </c>
      <c r="J472" s="3">
        <f t="shared" si="152"/>
        <v>-4.0780290927435545E-3</v>
      </c>
      <c r="K472" s="3">
        <f t="shared" si="152"/>
        <v>2.1301394638479892E-3</v>
      </c>
      <c r="L472" s="15" t="str">
        <f t="shared" si="153"/>
        <v>Exit Trade</v>
      </c>
      <c r="M472" s="12">
        <v>0.48039472635774255</v>
      </c>
      <c r="N472" s="15" t="str">
        <f t="shared" si="155"/>
        <v/>
      </c>
      <c r="O472" s="15" t="str">
        <f t="shared" si="156"/>
        <v>Exit Trade</v>
      </c>
      <c r="P472" s="15" t="str">
        <f t="shared" si="157"/>
        <v/>
      </c>
      <c r="Q472" s="15">
        <f t="shared" si="158"/>
        <v>1165.5</v>
      </c>
      <c r="R472" s="15" t="str">
        <f t="shared" si="159"/>
        <v/>
      </c>
      <c r="S472" s="15">
        <f t="shared" si="160"/>
        <v>1217.6500000000001</v>
      </c>
      <c r="T472" s="18" t="str">
        <f t="shared" si="161"/>
        <v/>
      </c>
      <c r="U472" s="18">
        <f t="shared" si="162"/>
        <v>-1.6248153618906941E-2</v>
      </c>
      <c r="V472" s="18" t="str">
        <f t="shared" si="163"/>
        <v/>
      </c>
      <c r="W472" s="18">
        <f t="shared" si="164"/>
        <v>-7.5393267584970246E-3</v>
      </c>
      <c r="X472" s="18" t="str">
        <f t="shared" si="143"/>
        <v/>
      </c>
      <c r="Y472" s="18" t="str">
        <f t="shared" si="144"/>
        <v/>
      </c>
      <c r="Z472" s="18" t="str">
        <f t="shared" si="145"/>
        <v/>
      </c>
      <c r="AA472" s="18" t="str">
        <f t="shared" si="146"/>
        <v/>
      </c>
    </row>
    <row r="473" spans="1:27">
      <c r="A473" s="11">
        <v>42703</v>
      </c>
      <c r="B473" s="12">
        <v>1178.75</v>
      </c>
      <c r="C473" s="12">
        <v>1255.8</v>
      </c>
      <c r="D473" s="9">
        <f t="shared" si="154"/>
        <v>-2.7498772976945324E-2</v>
      </c>
      <c r="E473" s="9">
        <f t="shared" si="147"/>
        <v>-2.6989878428146572E-2</v>
      </c>
      <c r="F473" s="9">
        <f t="shared" si="148"/>
        <v>1.6334848102925261E-2</v>
      </c>
      <c r="G473" s="9">
        <f t="shared" si="149"/>
        <v>9.7635298034352662E-3</v>
      </c>
      <c r="H473" s="9">
        <f t="shared" si="150"/>
        <v>-6.3743286659728407E-2</v>
      </c>
      <c r="I473" s="9">
        <f t="shared" si="151"/>
        <v>-3.1153919864588084E-2</v>
      </c>
      <c r="J473" s="3">
        <f t="shared" si="152"/>
        <v>-4.8123601671662339E-3</v>
      </c>
      <c r="K473" s="3">
        <f t="shared" si="152"/>
        <v>7.2992700729926276E-3</v>
      </c>
      <c r="L473" s="15" t="str">
        <f t="shared" si="153"/>
        <v>Exit Trade</v>
      </c>
      <c r="M473" s="12">
        <v>0.48039472635774255</v>
      </c>
      <c r="N473" s="15" t="str">
        <f t="shared" si="155"/>
        <v/>
      </c>
      <c r="O473" s="15" t="str">
        <f t="shared" si="156"/>
        <v>Exit Trade</v>
      </c>
      <c r="P473" s="15" t="str">
        <f t="shared" si="157"/>
        <v/>
      </c>
      <c r="Q473" s="15">
        <f t="shared" si="158"/>
        <v>1165.5</v>
      </c>
      <c r="R473" s="15" t="str">
        <f t="shared" si="159"/>
        <v/>
      </c>
      <c r="S473" s="15">
        <f t="shared" si="160"/>
        <v>1217.6500000000001</v>
      </c>
      <c r="T473" s="18" t="str">
        <f t="shared" si="161"/>
        <v/>
      </c>
      <c r="U473" s="18">
        <f t="shared" si="162"/>
        <v>-1.6248153618906941E-2</v>
      </c>
      <c r="V473" s="18" t="str">
        <f t="shared" si="163"/>
        <v/>
      </c>
      <c r="W473" s="18">
        <f t="shared" si="164"/>
        <v>-7.5393267584970246E-3</v>
      </c>
      <c r="X473" s="18" t="str">
        <f t="shared" ref="X473:X496" si="165">IF(AND(O472="Enter Trade",O473="Exit Trade",U472&gt;W472),1-Q473/Q472,IF(AND(O472="Enter Trade",O473="Exit Trade",U472&lt;W472),Q473/Q472-1,""))</f>
        <v/>
      </c>
      <c r="Y473" s="18" t="str">
        <f t="shared" ref="Y473:Y496" si="166">IF(AND(O472="Enter Trade",O473="Exit Trade",U472&gt;W472),S473/S472-1,IF(AND(O472="Enter Trade",O473="Exit Trade",U472&lt;W472),1-S473/S472,""))</f>
        <v/>
      </c>
      <c r="Z473" s="18" t="str">
        <f t="shared" ref="Z473:Z496" si="167">IF(AND(X473&lt;&gt;"",Y473&lt;&gt;""),(X473+Y473),"")</f>
        <v/>
      </c>
      <c r="AA473" s="18" t="str">
        <f t="shared" ref="AA473:AA496" si="168">IF(AND(X473&lt;&gt;"",Y473&lt;&gt;""),(X473+Y473)/2,"")</f>
        <v/>
      </c>
    </row>
    <row r="474" spans="1:27">
      <c r="A474" s="11">
        <v>42704</v>
      </c>
      <c r="B474" s="12">
        <v>1199.5999999999999</v>
      </c>
      <c r="C474" s="12">
        <v>1263.0999999999999</v>
      </c>
      <c r="D474" s="9">
        <f t="shared" si="154"/>
        <v>-2.2401278051359681E-2</v>
      </c>
      <c r="E474" s="9">
        <f t="shared" si="147"/>
        <v>-2.665690230147057E-2</v>
      </c>
      <c r="F474" s="9">
        <f t="shared" si="148"/>
        <v>1.632277052714436E-2</v>
      </c>
      <c r="G474" s="9">
        <f t="shared" si="149"/>
        <v>1.0069331384604242E-2</v>
      </c>
      <c r="H474" s="9">
        <f t="shared" si="150"/>
        <v>-6.3383135987545386E-2</v>
      </c>
      <c r="I474" s="9">
        <f t="shared" si="151"/>
        <v>0.26071702981022082</v>
      </c>
      <c r="J474" s="3">
        <f t="shared" si="152"/>
        <v>1.7688229056203528E-2</v>
      </c>
      <c r="K474" s="3">
        <f t="shared" si="152"/>
        <v>5.8130275521579506E-3</v>
      </c>
      <c r="L474" s="15" t="str">
        <f t="shared" si="153"/>
        <v>Exit Trade</v>
      </c>
      <c r="M474" s="12">
        <v>0.48039472635774255</v>
      </c>
      <c r="N474" s="15" t="str">
        <f t="shared" si="155"/>
        <v/>
      </c>
      <c r="O474" s="15" t="str">
        <f t="shared" si="156"/>
        <v>Exit Trade</v>
      </c>
      <c r="P474" s="15" t="str">
        <f t="shared" si="157"/>
        <v/>
      </c>
      <c r="Q474" s="15">
        <f t="shared" si="158"/>
        <v>1165.5</v>
      </c>
      <c r="R474" s="15" t="str">
        <f t="shared" si="159"/>
        <v/>
      </c>
      <c r="S474" s="15">
        <f t="shared" si="160"/>
        <v>1217.6500000000001</v>
      </c>
      <c r="T474" s="18" t="str">
        <f t="shared" si="161"/>
        <v/>
      </c>
      <c r="U474" s="18">
        <f t="shared" si="162"/>
        <v>-1.6248153618906941E-2</v>
      </c>
      <c r="V474" s="18" t="str">
        <f t="shared" si="163"/>
        <v/>
      </c>
      <c r="W474" s="18">
        <f t="shared" si="164"/>
        <v>-7.5393267584970246E-3</v>
      </c>
      <c r="X474" s="18" t="str">
        <f t="shared" si="165"/>
        <v/>
      </c>
      <c r="Y474" s="18" t="str">
        <f t="shared" si="166"/>
        <v/>
      </c>
      <c r="Z474" s="18" t="str">
        <f t="shared" si="167"/>
        <v/>
      </c>
      <c r="AA474" s="18" t="str">
        <f t="shared" si="168"/>
        <v/>
      </c>
    </row>
    <row r="475" spans="1:27">
      <c r="A475" s="11">
        <v>42705</v>
      </c>
      <c r="B475" s="12">
        <v>1197.25</v>
      </c>
      <c r="C475" s="12">
        <v>1270</v>
      </c>
      <c r="D475" s="9">
        <f t="shared" si="154"/>
        <v>-2.5618875241311546E-2</v>
      </c>
      <c r="E475" s="9">
        <f t="shared" si="147"/>
        <v>-2.6577544733836191E-2</v>
      </c>
      <c r="F475" s="9">
        <f t="shared" si="148"/>
        <v>1.6321804773684199E-2</v>
      </c>
      <c r="G475" s="9">
        <f t="shared" si="149"/>
        <v>1.0146516006953255E-2</v>
      </c>
      <c r="H475" s="9">
        <f t="shared" si="150"/>
        <v>-6.3301605474625641E-2</v>
      </c>
      <c r="I475" s="9">
        <f t="shared" si="151"/>
        <v>5.8735507856969155E-2</v>
      </c>
      <c r="J475" s="3">
        <f t="shared" si="152"/>
        <v>-1.9589863287761832E-3</v>
      </c>
      <c r="K475" s="3">
        <f t="shared" si="152"/>
        <v>5.4627503760589754E-3</v>
      </c>
      <c r="L475" s="15" t="str">
        <f t="shared" si="153"/>
        <v>Exit Trade</v>
      </c>
      <c r="M475" s="12">
        <v>0.48039472635774255</v>
      </c>
      <c r="N475" s="15" t="str">
        <f t="shared" si="155"/>
        <v/>
      </c>
      <c r="O475" s="15" t="str">
        <f t="shared" si="156"/>
        <v>Exit Trade</v>
      </c>
      <c r="P475" s="15" t="str">
        <f t="shared" si="157"/>
        <v/>
      </c>
      <c r="Q475" s="15">
        <f t="shared" si="158"/>
        <v>1165.5</v>
      </c>
      <c r="R475" s="15" t="str">
        <f t="shared" si="159"/>
        <v/>
      </c>
      <c r="S475" s="15">
        <f t="shared" si="160"/>
        <v>1217.6500000000001</v>
      </c>
      <c r="T475" s="18" t="str">
        <f t="shared" si="161"/>
        <v/>
      </c>
      <c r="U475" s="18">
        <f t="shared" si="162"/>
        <v>-1.6248153618906941E-2</v>
      </c>
      <c r="V475" s="18" t="str">
        <f t="shared" si="163"/>
        <v/>
      </c>
      <c r="W475" s="18">
        <f t="shared" si="164"/>
        <v>-7.5393267584970246E-3</v>
      </c>
      <c r="X475" s="18" t="str">
        <f t="shared" si="165"/>
        <v/>
      </c>
      <c r="Y475" s="18" t="str">
        <f t="shared" si="166"/>
        <v/>
      </c>
      <c r="Z475" s="18" t="str">
        <f t="shared" si="167"/>
        <v/>
      </c>
      <c r="AA475" s="18" t="str">
        <f t="shared" si="168"/>
        <v/>
      </c>
    </row>
    <row r="476" spans="1:27">
      <c r="A476" s="11">
        <v>42706</v>
      </c>
      <c r="B476" s="12">
        <v>1189.0999999999999</v>
      </c>
      <c r="C476" s="12">
        <v>1236.8</v>
      </c>
      <c r="D476" s="9">
        <f t="shared" si="154"/>
        <v>-1.7081097462714311E-2</v>
      </c>
      <c r="E476" s="9">
        <f t="shared" si="147"/>
        <v>-2.5990040505297678E-2</v>
      </c>
      <c r="F476" s="9">
        <f t="shared" si="148"/>
        <v>1.6336325361786249E-2</v>
      </c>
      <c r="G476" s="9">
        <f t="shared" si="149"/>
        <v>1.0766691558721384E-2</v>
      </c>
      <c r="H476" s="9">
        <f t="shared" si="150"/>
        <v>-6.2746772569316739E-2</v>
      </c>
      <c r="I476" s="9">
        <f t="shared" si="151"/>
        <v>0.54534559304401875</v>
      </c>
      <c r="J476" s="3">
        <f t="shared" si="152"/>
        <v>-6.8072666527459521E-3</v>
      </c>
      <c r="K476" s="3">
        <f t="shared" si="152"/>
        <v>-2.6141732283464603E-2</v>
      </c>
      <c r="L476" s="15" t="str">
        <f t="shared" si="153"/>
        <v/>
      </c>
      <c r="M476" s="12">
        <v>0.48039472635774255</v>
      </c>
      <c r="N476" s="15" t="str">
        <f t="shared" si="155"/>
        <v/>
      </c>
      <c r="O476" s="15" t="str">
        <f t="shared" si="156"/>
        <v>Exit Trade</v>
      </c>
      <c r="P476" s="15" t="str">
        <f t="shared" si="157"/>
        <v/>
      </c>
      <c r="Q476" s="15">
        <f t="shared" si="158"/>
        <v>1165.5</v>
      </c>
      <c r="R476" s="15" t="str">
        <f t="shared" si="159"/>
        <v/>
      </c>
      <c r="S476" s="15">
        <f t="shared" si="160"/>
        <v>1217.6500000000001</v>
      </c>
      <c r="T476" s="18" t="str">
        <f t="shared" si="161"/>
        <v/>
      </c>
      <c r="U476" s="18">
        <f t="shared" si="162"/>
        <v>-1.6248153618906941E-2</v>
      </c>
      <c r="V476" s="18" t="str">
        <f t="shared" si="163"/>
        <v/>
      </c>
      <c r="W476" s="18">
        <f t="shared" si="164"/>
        <v>-7.5393267584970246E-3</v>
      </c>
      <c r="X476" s="18" t="str">
        <f t="shared" si="165"/>
        <v/>
      </c>
      <c r="Y476" s="18" t="str">
        <f t="shared" si="166"/>
        <v/>
      </c>
      <c r="Z476" s="18" t="str">
        <f t="shared" si="167"/>
        <v/>
      </c>
      <c r="AA476" s="18" t="str">
        <f t="shared" si="168"/>
        <v/>
      </c>
    </row>
    <row r="477" spans="1:27">
      <c r="A477" s="11">
        <v>42709</v>
      </c>
      <c r="B477" s="12">
        <v>1196.3499999999999</v>
      </c>
      <c r="C477" s="12">
        <v>1215.55</v>
      </c>
      <c r="D477" s="9">
        <f t="shared" si="154"/>
        <v>-6.9145737346052363E-3</v>
      </c>
      <c r="E477" s="9">
        <f t="shared" si="147"/>
        <v>-2.5489120285717808E-2</v>
      </c>
      <c r="F477" s="9">
        <f t="shared" si="148"/>
        <v>1.6691264380448496E-2</v>
      </c>
      <c r="G477" s="9">
        <f t="shared" si="149"/>
        <v>1.2066224570291308E-2</v>
      </c>
      <c r="H477" s="9">
        <f t="shared" si="150"/>
        <v>-6.304446514172693E-2</v>
      </c>
      <c r="I477" s="9">
        <f t="shared" si="151"/>
        <v>1.1128304080348805</v>
      </c>
      <c r="J477" s="3">
        <f t="shared" si="152"/>
        <v>6.0970481877049877E-3</v>
      </c>
      <c r="K477" s="3">
        <f t="shared" si="152"/>
        <v>-1.718143596377749E-2</v>
      </c>
      <c r="L477" s="15" t="str">
        <f t="shared" si="153"/>
        <v>Enter Trade</v>
      </c>
      <c r="M477" s="12">
        <v>1.1128304080348805</v>
      </c>
      <c r="N477" s="15" t="str">
        <f t="shared" si="155"/>
        <v>Enter Trade</v>
      </c>
      <c r="O477" s="15" t="str">
        <f t="shared" si="156"/>
        <v>Enter Trade</v>
      </c>
      <c r="P477" s="15">
        <f t="shared" si="157"/>
        <v>1196.3499999999999</v>
      </c>
      <c r="Q477" s="15">
        <f t="shared" si="158"/>
        <v>1196.3499999999999</v>
      </c>
      <c r="R477" s="15">
        <f t="shared" si="159"/>
        <v>1215.55</v>
      </c>
      <c r="S477" s="15">
        <f t="shared" si="160"/>
        <v>1215.55</v>
      </c>
      <c r="T477" s="18">
        <f t="shared" si="161"/>
        <v>6.0970481877049877E-3</v>
      </c>
      <c r="U477" s="18">
        <f t="shared" si="162"/>
        <v>6.0970481877049877E-3</v>
      </c>
      <c r="V477" s="18">
        <f t="shared" si="163"/>
        <v>-1.718143596377749E-2</v>
      </c>
      <c r="W477" s="18">
        <f t="shared" si="164"/>
        <v>-1.718143596377749E-2</v>
      </c>
      <c r="X477" s="18" t="str">
        <f t="shared" si="165"/>
        <v/>
      </c>
      <c r="Y477" s="18" t="str">
        <f t="shared" si="166"/>
        <v/>
      </c>
      <c r="Z477" s="18" t="str">
        <f t="shared" si="167"/>
        <v/>
      </c>
      <c r="AA477" s="18" t="str">
        <f t="shared" si="168"/>
        <v/>
      </c>
    </row>
    <row r="478" spans="1:27">
      <c r="A478" s="11">
        <v>42710</v>
      </c>
      <c r="B478" s="12">
        <v>1194.45</v>
      </c>
      <c r="C478" s="12">
        <v>1243.4000000000001</v>
      </c>
      <c r="D478" s="9">
        <f t="shared" si="154"/>
        <v>-1.7442888250200909E-2</v>
      </c>
      <c r="E478" s="9">
        <f t="shared" si="147"/>
        <v>-2.5176988672949166E-2</v>
      </c>
      <c r="F478" s="9">
        <f t="shared" si="148"/>
        <v>1.6753212333459024E-2</v>
      </c>
      <c r="G478" s="9">
        <f t="shared" si="149"/>
        <v>1.2517739077333639E-2</v>
      </c>
      <c r="H478" s="9">
        <f t="shared" si="150"/>
        <v>-6.2871716423231971E-2</v>
      </c>
      <c r="I478" s="9">
        <f t="shared" si="151"/>
        <v>0.4616488031553172</v>
      </c>
      <c r="J478" s="3">
        <f t="shared" si="152"/>
        <v>-1.5881639988296599E-3</v>
      </c>
      <c r="K478" s="3">
        <f t="shared" si="152"/>
        <v>2.2911439266175917E-2</v>
      </c>
      <c r="L478" s="15" t="str">
        <f t="shared" si="153"/>
        <v>Exit Trade</v>
      </c>
      <c r="M478" s="12">
        <v>0.4616488031553172</v>
      </c>
      <c r="N478" s="15" t="str">
        <f t="shared" si="155"/>
        <v>Exit Trade</v>
      </c>
      <c r="O478" s="15" t="str">
        <f t="shared" si="156"/>
        <v>Exit Trade</v>
      </c>
      <c r="P478" s="15">
        <f t="shared" si="157"/>
        <v>1194.45</v>
      </c>
      <c r="Q478" s="15">
        <f t="shared" si="158"/>
        <v>1194.45</v>
      </c>
      <c r="R478" s="15">
        <f t="shared" si="159"/>
        <v>1243.4000000000001</v>
      </c>
      <c r="S478" s="15">
        <f t="shared" si="160"/>
        <v>1243.4000000000001</v>
      </c>
      <c r="T478" s="18">
        <f t="shared" si="161"/>
        <v>-1.5881639988296599E-3</v>
      </c>
      <c r="U478" s="18">
        <f t="shared" si="162"/>
        <v>-1.5881639988296599E-3</v>
      </c>
      <c r="V478" s="18">
        <f t="shared" si="163"/>
        <v>2.2911439266175917E-2</v>
      </c>
      <c r="W478" s="18">
        <f t="shared" si="164"/>
        <v>2.2911439266175917E-2</v>
      </c>
      <c r="X478" s="18">
        <f t="shared" si="165"/>
        <v>1.5881639988296614E-3</v>
      </c>
      <c r="Y478" s="18">
        <f t="shared" si="166"/>
        <v>2.2911439266176004E-2</v>
      </c>
      <c r="Z478" s="18">
        <f t="shared" si="167"/>
        <v>2.4499603265005665E-2</v>
      </c>
      <c r="AA478" s="18">
        <f t="shared" si="168"/>
        <v>1.2249801632502832E-2</v>
      </c>
    </row>
    <row r="479" spans="1:27">
      <c r="A479" s="11">
        <v>42711</v>
      </c>
      <c r="B479" s="12">
        <v>1181.5999999999999</v>
      </c>
      <c r="C479" s="12">
        <v>1264.95</v>
      </c>
      <c r="D479" s="9">
        <f t="shared" si="154"/>
        <v>-2.9602877078891338E-2</v>
      </c>
      <c r="E479" s="9">
        <f t="shared" si="147"/>
        <v>-2.5159652041796612E-2</v>
      </c>
      <c r="F479" s="9">
        <f t="shared" si="148"/>
        <v>1.6748185966468366E-2</v>
      </c>
      <c r="G479" s="9">
        <f t="shared" si="149"/>
        <v>1.2523766382757213E-2</v>
      </c>
      <c r="H479" s="9">
        <f t="shared" si="150"/>
        <v>-6.2843070466350431E-2</v>
      </c>
      <c r="I479" s="9">
        <f t="shared" si="151"/>
        <v>-0.26529589807460524</v>
      </c>
      <c r="J479" s="3">
        <f t="shared" si="152"/>
        <v>-1.0758089497258266E-2</v>
      </c>
      <c r="K479" s="3">
        <f t="shared" si="152"/>
        <v>1.7331510374778793E-2</v>
      </c>
      <c r="L479" s="15" t="str">
        <f t="shared" si="153"/>
        <v>Exit Trade</v>
      </c>
      <c r="M479" s="12">
        <v>0.4616488031553172</v>
      </c>
      <c r="N479" s="15" t="str">
        <f t="shared" si="155"/>
        <v/>
      </c>
      <c r="O479" s="15" t="str">
        <f t="shared" si="156"/>
        <v>Exit Trade</v>
      </c>
      <c r="P479" s="15" t="str">
        <f t="shared" si="157"/>
        <v/>
      </c>
      <c r="Q479" s="15">
        <f t="shared" si="158"/>
        <v>1194.45</v>
      </c>
      <c r="R479" s="15" t="str">
        <f t="shared" si="159"/>
        <v/>
      </c>
      <c r="S479" s="15">
        <f t="shared" si="160"/>
        <v>1243.4000000000001</v>
      </c>
      <c r="T479" s="18" t="str">
        <f t="shared" si="161"/>
        <v/>
      </c>
      <c r="U479" s="18">
        <f t="shared" si="162"/>
        <v>-1.5881639988296599E-3</v>
      </c>
      <c r="V479" s="18" t="str">
        <f t="shared" si="163"/>
        <v/>
      </c>
      <c r="W479" s="18">
        <f t="shared" si="164"/>
        <v>2.2911439266175917E-2</v>
      </c>
      <c r="X479" s="18" t="str">
        <f t="shared" si="165"/>
        <v/>
      </c>
      <c r="Y479" s="18" t="str">
        <f t="shared" si="166"/>
        <v/>
      </c>
      <c r="Z479" s="18" t="str">
        <f t="shared" si="167"/>
        <v/>
      </c>
      <c r="AA479" s="18" t="str">
        <f t="shared" si="168"/>
        <v/>
      </c>
    </row>
    <row r="480" spans="1:27">
      <c r="A480" s="11">
        <v>42712</v>
      </c>
      <c r="B480" s="12">
        <v>1199.5</v>
      </c>
      <c r="C480" s="12">
        <v>1289.8499999999999</v>
      </c>
      <c r="D480" s="9">
        <f t="shared" si="154"/>
        <v>-3.1538955700801834E-2</v>
      </c>
      <c r="E480" s="9">
        <f t="shared" ref="E480:E496" si="169">AVERAGE(D451:D480)</f>
        <v>-2.5137919195165268E-2</v>
      </c>
      <c r="F480" s="9">
        <f t="shared" ref="F480:F496" si="170">STDEV(D451:D480)</f>
        <v>1.6739167966091362E-2</v>
      </c>
      <c r="G480" s="9">
        <f t="shared" ref="G480:G496" si="171">E480+2.25*F480</f>
        <v>1.25252087285403E-2</v>
      </c>
      <c r="H480" s="9">
        <f t="shared" ref="H480:H496" si="172">E480-2.25*F480</f>
        <v>-6.2801047118870829E-2</v>
      </c>
      <c r="I480" s="9">
        <f t="shared" ref="I480:I496" si="173">(D480-E480)/F480</f>
        <v>-0.38239872606590636</v>
      </c>
      <c r="J480" s="3">
        <f t="shared" ref="J480:K496" si="174">(B480-B479)/B479</f>
        <v>1.5148950575490937E-2</v>
      </c>
      <c r="K480" s="3">
        <f t="shared" si="174"/>
        <v>1.9684572512747432E-2</v>
      </c>
      <c r="L480" s="15" t="str">
        <f t="shared" ref="L480:L496" si="175">IF(ABS(I480)&gt;1,"Enter Trade",IF(ABS(I480)&lt;0.5,"Exit Trade",""))</f>
        <v>Exit Trade</v>
      </c>
      <c r="M480" s="12">
        <v>0.4616488031553172</v>
      </c>
      <c r="N480" s="15" t="str">
        <f t="shared" si="155"/>
        <v/>
      </c>
      <c r="O480" s="15" t="str">
        <f t="shared" si="156"/>
        <v>Exit Trade</v>
      </c>
      <c r="P480" s="15" t="str">
        <f t="shared" si="157"/>
        <v/>
      </c>
      <c r="Q480" s="15">
        <f t="shared" si="158"/>
        <v>1194.45</v>
      </c>
      <c r="R480" s="15" t="str">
        <f t="shared" si="159"/>
        <v/>
      </c>
      <c r="S480" s="15">
        <f t="shared" si="160"/>
        <v>1243.4000000000001</v>
      </c>
      <c r="T480" s="18" t="str">
        <f t="shared" si="161"/>
        <v/>
      </c>
      <c r="U480" s="18">
        <f t="shared" si="162"/>
        <v>-1.5881639988296599E-3</v>
      </c>
      <c r="V480" s="18" t="str">
        <f t="shared" si="163"/>
        <v/>
      </c>
      <c r="W480" s="18">
        <f t="shared" si="164"/>
        <v>2.2911439266175917E-2</v>
      </c>
      <c r="X480" s="18" t="str">
        <f t="shared" si="165"/>
        <v/>
      </c>
      <c r="Y480" s="18" t="str">
        <f t="shared" si="166"/>
        <v/>
      </c>
      <c r="Z480" s="18" t="str">
        <f t="shared" si="167"/>
        <v/>
      </c>
      <c r="AA480" s="18" t="str">
        <f t="shared" si="168"/>
        <v/>
      </c>
    </row>
    <row r="481" spans="1:27">
      <c r="A481" s="11">
        <v>42713</v>
      </c>
      <c r="B481" s="12">
        <v>1198.3</v>
      </c>
      <c r="C481" s="12">
        <v>1268.25</v>
      </c>
      <c r="D481" s="9">
        <f t="shared" si="154"/>
        <v>-2.463931167232444E-2</v>
      </c>
      <c r="E481" s="9">
        <f t="shared" si="169"/>
        <v>-2.4566446016282703E-2</v>
      </c>
      <c r="F481" s="9">
        <f t="shared" si="170"/>
        <v>1.6441293837720517E-2</v>
      </c>
      <c r="G481" s="9">
        <f t="shared" si="171"/>
        <v>1.2426465118588463E-2</v>
      </c>
      <c r="H481" s="9">
        <f t="shared" si="172"/>
        <v>-6.1559357151153869E-2</v>
      </c>
      <c r="I481" s="9">
        <f t="shared" si="173"/>
        <v>-4.4318687300974003E-3</v>
      </c>
      <c r="J481" s="3">
        <f t="shared" si="174"/>
        <v>-1.0004168403501838E-3</v>
      </c>
      <c r="K481" s="3">
        <f t="shared" si="174"/>
        <v>-1.6746133271310547E-2</v>
      </c>
      <c r="L481" s="15" t="str">
        <f t="shared" si="175"/>
        <v>Exit Trade</v>
      </c>
      <c r="M481" s="12">
        <v>0.4616488031553172</v>
      </c>
      <c r="N481" s="15" t="str">
        <f t="shared" si="155"/>
        <v/>
      </c>
      <c r="O481" s="15" t="str">
        <f t="shared" si="156"/>
        <v>Exit Trade</v>
      </c>
      <c r="P481" s="15" t="str">
        <f t="shared" si="157"/>
        <v/>
      </c>
      <c r="Q481" s="15">
        <f t="shared" si="158"/>
        <v>1194.45</v>
      </c>
      <c r="R481" s="15" t="str">
        <f t="shared" si="159"/>
        <v/>
      </c>
      <c r="S481" s="15">
        <f t="shared" si="160"/>
        <v>1243.4000000000001</v>
      </c>
      <c r="T481" s="18" t="str">
        <f t="shared" si="161"/>
        <v/>
      </c>
      <c r="U481" s="18">
        <f t="shared" si="162"/>
        <v>-1.5881639988296599E-3</v>
      </c>
      <c r="V481" s="18" t="str">
        <f t="shared" si="163"/>
        <v/>
      </c>
      <c r="W481" s="18">
        <f t="shared" si="164"/>
        <v>2.2911439266175917E-2</v>
      </c>
      <c r="X481" s="18" t="str">
        <f t="shared" si="165"/>
        <v/>
      </c>
      <c r="Y481" s="18" t="str">
        <f t="shared" si="166"/>
        <v/>
      </c>
      <c r="Z481" s="18" t="str">
        <f t="shared" si="167"/>
        <v/>
      </c>
      <c r="AA481" s="18" t="str">
        <f t="shared" si="168"/>
        <v/>
      </c>
    </row>
    <row r="482" spans="1:27">
      <c r="A482" s="11">
        <v>42716</v>
      </c>
      <c r="B482" s="12">
        <v>1184.45</v>
      </c>
      <c r="C482" s="12">
        <v>1264.5</v>
      </c>
      <c r="D482" s="9">
        <f t="shared" si="154"/>
        <v>-2.8402101405445499E-2</v>
      </c>
      <c r="E482" s="9">
        <f t="shared" si="169"/>
        <v>-2.4063094400582359E-2</v>
      </c>
      <c r="F482" s="9">
        <f t="shared" si="170"/>
        <v>1.6068495304154339E-2</v>
      </c>
      <c r="G482" s="9">
        <f t="shared" si="171"/>
        <v>1.2091020033764902E-2</v>
      </c>
      <c r="H482" s="9">
        <f t="shared" si="172"/>
        <v>-6.021720883492962E-2</v>
      </c>
      <c r="I482" s="9">
        <f t="shared" si="173"/>
        <v>-0.27003194280060161</v>
      </c>
      <c r="J482" s="3">
        <f t="shared" si="174"/>
        <v>-1.1558040557456321E-2</v>
      </c>
      <c r="K482" s="3">
        <f t="shared" si="174"/>
        <v>-2.9568302779420462E-3</v>
      </c>
      <c r="L482" s="15" t="str">
        <f t="shared" si="175"/>
        <v>Exit Trade</v>
      </c>
      <c r="M482" s="12">
        <v>0.4616488031553172</v>
      </c>
      <c r="N482" s="15" t="str">
        <f t="shared" si="155"/>
        <v/>
      </c>
      <c r="O482" s="15" t="str">
        <f t="shared" si="156"/>
        <v>Exit Trade</v>
      </c>
      <c r="P482" s="15" t="str">
        <f t="shared" si="157"/>
        <v/>
      </c>
      <c r="Q482" s="15">
        <f t="shared" si="158"/>
        <v>1194.45</v>
      </c>
      <c r="R482" s="15" t="str">
        <f t="shared" si="159"/>
        <v/>
      </c>
      <c r="S482" s="15">
        <f t="shared" si="160"/>
        <v>1243.4000000000001</v>
      </c>
      <c r="T482" s="18" t="str">
        <f t="shared" si="161"/>
        <v/>
      </c>
      <c r="U482" s="18">
        <f t="shared" si="162"/>
        <v>-1.5881639988296599E-3</v>
      </c>
      <c r="V482" s="18" t="str">
        <f t="shared" si="163"/>
        <v/>
      </c>
      <c r="W482" s="18">
        <f t="shared" si="164"/>
        <v>2.2911439266175917E-2</v>
      </c>
      <c r="X482" s="18" t="str">
        <f t="shared" si="165"/>
        <v/>
      </c>
      <c r="Y482" s="18" t="str">
        <f t="shared" si="166"/>
        <v/>
      </c>
      <c r="Z482" s="18" t="str">
        <f t="shared" si="167"/>
        <v/>
      </c>
      <c r="AA482" s="18" t="str">
        <f t="shared" si="168"/>
        <v/>
      </c>
    </row>
    <row r="483" spans="1:27">
      <c r="A483" s="11">
        <v>42717</v>
      </c>
      <c r="B483" s="12">
        <v>1186.25</v>
      </c>
      <c r="C483" s="12">
        <v>1278.55</v>
      </c>
      <c r="D483" s="9">
        <f t="shared" si="154"/>
        <v>-3.2541491126843215E-2</v>
      </c>
      <c r="E483" s="9">
        <f t="shared" si="169"/>
        <v>-2.3779925176324483E-2</v>
      </c>
      <c r="F483" s="9">
        <f t="shared" si="170"/>
        <v>1.5832178673039772E-2</v>
      </c>
      <c r="G483" s="9">
        <f t="shared" si="171"/>
        <v>1.1842476838015002E-2</v>
      </c>
      <c r="H483" s="9">
        <f t="shared" si="172"/>
        <v>-5.9402327190663969E-2</v>
      </c>
      <c r="I483" s="9">
        <f t="shared" si="173"/>
        <v>-0.55340241740946161</v>
      </c>
      <c r="J483" s="3">
        <f t="shared" si="174"/>
        <v>1.5196926843682337E-3</v>
      </c>
      <c r="K483" s="3">
        <f t="shared" si="174"/>
        <v>1.1111111111111075E-2</v>
      </c>
      <c r="L483" s="15" t="str">
        <f t="shared" si="175"/>
        <v/>
      </c>
      <c r="M483" s="12">
        <v>0.4616488031553172</v>
      </c>
      <c r="N483" s="15" t="str">
        <f t="shared" si="155"/>
        <v/>
      </c>
      <c r="O483" s="15" t="str">
        <f t="shared" si="156"/>
        <v>Exit Trade</v>
      </c>
      <c r="P483" s="15" t="str">
        <f t="shared" si="157"/>
        <v/>
      </c>
      <c r="Q483" s="15">
        <f t="shared" si="158"/>
        <v>1194.45</v>
      </c>
      <c r="R483" s="15" t="str">
        <f t="shared" si="159"/>
        <v/>
      </c>
      <c r="S483" s="15">
        <f t="shared" si="160"/>
        <v>1243.4000000000001</v>
      </c>
      <c r="T483" s="18" t="str">
        <f t="shared" si="161"/>
        <v/>
      </c>
      <c r="U483" s="18">
        <f t="shared" si="162"/>
        <v>-1.5881639988296599E-3</v>
      </c>
      <c r="V483" s="18" t="str">
        <f t="shared" si="163"/>
        <v/>
      </c>
      <c r="W483" s="18">
        <f t="shared" si="164"/>
        <v>2.2911439266175917E-2</v>
      </c>
      <c r="X483" s="18" t="str">
        <f t="shared" si="165"/>
        <v/>
      </c>
      <c r="Y483" s="18" t="str">
        <f t="shared" si="166"/>
        <v/>
      </c>
      <c r="Z483" s="18" t="str">
        <f t="shared" si="167"/>
        <v/>
      </c>
      <c r="AA483" s="18" t="str">
        <f t="shared" si="168"/>
        <v/>
      </c>
    </row>
    <row r="484" spans="1:27">
      <c r="A484" s="11">
        <v>42718</v>
      </c>
      <c r="B484" s="12">
        <v>1175.7</v>
      </c>
      <c r="C484" s="12">
        <v>1266.55</v>
      </c>
      <c r="D484" s="9">
        <f t="shared" si="154"/>
        <v>-3.2325821049583384E-2</v>
      </c>
      <c r="E484" s="9">
        <f t="shared" si="169"/>
        <v>-2.3153134556401066E-2</v>
      </c>
      <c r="F484" s="9">
        <f t="shared" si="170"/>
        <v>1.5065744994164123E-2</v>
      </c>
      <c r="G484" s="9">
        <f t="shared" si="171"/>
        <v>1.074479168046821E-2</v>
      </c>
      <c r="H484" s="9">
        <f t="shared" si="172"/>
        <v>-5.7051060793270339E-2</v>
      </c>
      <c r="I484" s="9">
        <f t="shared" si="173"/>
        <v>-0.60884387043159527</v>
      </c>
      <c r="J484" s="3">
        <f t="shared" si="174"/>
        <v>-8.8935721812433751E-3</v>
      </c>
      <c r="K484" s="3">
        <f t="shared" si="174"/>
        <v>-9.3856321614328737E-3</v>
      </c>
      <c r="L484" s="15" t="str">
        <f t="shared" si="175"/>
        <v/>
      </c>
      <c r="M484" s="12">
        <v>0.4616488031553172</v>
      </c>
      <c r="N484" s="15" t="str">
        <f t="shared" si="155"/>
        <v/>
      </c>
      <c r="O484" s="15" t="str">
        <f t="shared" si="156"/>
        <v>Exit Trade</v>
      </c>
      <c r="P484" s="15" t="str">
        <f t="shared" si="157"/>
        <v/>
      </c>
      <c r="Q484" s="15">
        <f t="shared" si="158"/>
        <v>1194.45</v>
      </c>
      <c r="R484" s="15" t="str">
        <f t="shared" si="159"/>
        <v/>
      </c>
      <c r="S484" s="15">
        <f t="shared" si="160"/>
        <v>1243.4000000000001</v>
      </c>
      <c r="T484" s="18" t="str">
        <f t="shared" si="161"/>
        <v/>
      </c>
      <c r="U484" s="18">
        <f t="shared" si="162"/>
        <v>-1.5881639988296599E-3</v>
      </c>
      <c r="V484" s="18" t="str">
        <f t="shared" si="163"/>
        <v/>
      </c>
      <c r="W484" s="18">
        <f t="shared" si="164"/>
        <v>2.2911439266175917E-2</v>
      </c>
      <c r="X484" s="18" t="str">
        <f t="shared" si="165"/>
        <v/>
      </c>
      <c r="Y484" s="18" t="str">
        <f t="shared" si="166"/>
        <v/>
      </c>
      <c r="Z484" s="18" t="str">
        <f t="shared" si="167"/>
        <v/>
      </c>
      <c r="AA484" s="18" t="str">
        <f t="shared" si="168"/>
        <v/>
      </c>
    </row>
    <row r="485" spans="1:27">
      <c r="A485" s="11">
        <v>42719</v>
      </c>
      <c r="B485" s="12">
        <v>1176.5999999999999</v>
      </c>
      <c r="C485" s="12">
        <v>1259.2</v>
      </c>
      <c r="D485" s="9">
        <f t="shared" si="154"/>
        <v>-2.9465870963561729E-2</v>
      </c>
      <c r="E485" s="9">
        <f t="shared" si="169"/>
        <v>-2.2405162362626078E-2</v>
      </c>
      <c r="F485" s="9">
        <f t="shared" si="170"/>
        <v>1.4116166303605911E-2</v>
      </c>
      <c r="G485" s="9">
        <f t="shared" si="171"/>
        <v>9.3562118204872195E-3</v>
      </c>
      <c r="H485" s="9">
        <f t="shared" si="172"/>
        <v>-5.4166536545739372E-2</v>
      </c>
      <c r="I485" s="9">
        <f t="shared" si="173"/>
        <v>-0.50018598882134346</v>
      </c>
      <c r="J485" s="3">
        <f t="shared" si="174"/>
        <v>7.6550140341912355E-4</v>
      </c>
      <c r="K485" s="3">
        <f t="shared" si="174"/>
        <v>-5.8031660810863445E-3</v>
      </c>
      <c r="L485" s="15" t="str">
        <f t="shared" si="175"/>
        <v/>
      </c>
      <c r="M485" s="12">
        <v>0.4616488031553172</v>
      </c>
      <c r="N485" s="15" t="str">
        <f t="shared" si="155"/>
        <v/>
      </c>
      <c r="O485" s="15" t="str">
        <f t="shared" si="156"/>
        <v>Exit Trade</v>
      </c>
      <c r="P485" s="15" t="str">
        <f t="shared" si="157"/>
        <v/>
      </c>
      <c r="Q485" s="15">
        <f t="shared" si="158"/>
        <v>1194.45</v>
      </c>
      <c r="R485" s="15" t="str">
        <f t="shared" si="159"/>
        <v/>
      </c>
      <c r="S485" s="15">
        <f t="shared" si="160"/>
        <v>1243.4000000000001</v>
      </c>
      <c r="T485" s="18" t="str">
        <f t="shared" si="161"/>
        <v/>
      </c>
      <c r="U485" s="18">
        <f t="shared" si="162"/>
        <v>-1.5881639988296599E-3</v>
      </c>
      <c r="V485" s="18" t="str">
        <f t="shared" si="163"/>
        <v/>
      </c>
      <c r="W485" s="18">
        <f t="shared" si="164"/>
        <v>2.2911439266175917E-2</v>
      </c>
      <c r="X485" s="18" t="str">
        <f t="shared" si="165"/>
        <v/>
      </c>
      <c r="Y485" s="18" t="str">
        <f t="shared" si="166"/>
        <v/>
      </c>
      <c r="Z485" s="18" t="str">
        <f t="shared" si="167"/>
        <v/>
      </c>
      <c r="AA485" s="18" t="str">
        <f t="shared" si="168"/>
        <v/>
      </c>
    </row>
    <row r="486" spans="1:27">
      <c r="A486" s="11">
        <v>42720</v>
      </c>
      <c r="B486" s="12">
        <v>1182.3</v>
      </c>
      <c r="C486" s="12">
        <v>1269.1500000000001</v>
      </c>
      <c r="D486" s="9">
        <f t="shared" si="154"/>
        <v>-3.0785264520834493E-2</v>
      </c>
      <c r="E486" s="9">
        <f t="shared" si="169"/>
        <v>-2.1831415649299548E-2</v>
      </c>
      <c r="F486" s="9">
        <f t="shared" si="170"/>
        <v>1.3370183886111527E-2</v>
      </c>
      <c r="G486" s="9">
        <f t="shared" si="171"/>
        <v>8.2514980944513872E-3</v>
      </c>
      <c r="H486" s="9">
        <f t="shared" si="172"/>
        <v>-5.1914329393050483E-2</v>
      </c>
      <c r="I486" s="9">
        <f t="shared" si="173"/>
        <v>-0.66968778797693918</v>
      </c>
      <c r="J486" s="3">
        <f t="shared" si="174"/>
        <v>4.844467108618091E-3</v>
      </c>
      <c r="K486" s="3">
        <f t="shared" si="174"/>
        <v>7.9018424396442542E-3</v>
      </c>
      <c r="L486" s="15" t="str">
        <f t="shared" si="175"/>
        <v/>
      </c>
      <c r="M486" s="12">
        <v>0.4616488031553172</v>
      </c>
      <c r="N486" s="15" t="str">
        <f t="shared" si="155"/>
        <v/>
      </c>
      <c r="O486" s="15" t="str">
        <f t="shared" si="156"/>
        <v>Exit Trade</v>
      </c>
      <c r="P486" s="15" t="str">
        <f t="shared" si="157"/>
        <v/>
      </c>
      <c r="Q486" s="15">
        <f t="shared" si="158"/>
        <v>1194.45</v>
      </c>
      <c r="R486" s="15" t="str">
        <f t="shared" si="159"/>
        <v/>
      </c>
      <c r="S486" s="15">
        <f t="shared" si="160"/>
        <v>1243.4000000000001</v>
      </c>
      <c r="T486" s="18" t="str">
        <f t="shared" si="161"/>
        <v/>
      </c>
      <c r="U486" s="18">
        <f t="shared" si="162"/>
        <v>-1.5881639988296599E-3</v>
      </c>
      <c r="V486" s="18" t="str">
        <f t="shared" si="163"/>
        <v/>
      </c>
      <c r="W486" s="18">
        <f t="shared" si="164"/>
        <v>2.2911439266175917E-2</v>
      </c>
      <c r="X486" s="18" t="str">
        <f t="shared" si="165"/>
        <v/>
      </c>
      <c r="Y486" s="18" t="str">
        <f t="shared" si="166"/>
        <v/>
      </c>
      <c r="Z486" s="18" t="str">
        <f t="shared" si="167"/>
        <v/>
      </c>
      <c r="AA486" s="18" t="str">
        <f t="shared" si="168"/>
        <v/>
      </c>
    </row>
    <row r="487" spans="1:27">
      <c r="A487" s="11">
        <v>42723</v>
      </c>
      <c r="B487" s="12">
        <v>1176.75</v>
      </c>
      <c r="C487" s="12">
        <v>1247.9000000000001</v>
      </c>
      <c r="D487" s="9">
        <f t="shared" si="154"/>
        <v>-2.5495577736161817E-2</v>
      </c>
      <c r="E487" s="9">
        <f t="shared" si="169"/>
        <v>-2.1111448408114439E-2</v>
      </c>
      <c r="F487" s="9">
        <f t="shared" si="170"/>
        <v>1.2517215685187381E-2</v>
      </c>
      <c r="G487" s="9">
        <f t="shared" si="171"/>
        <v>7.0522868835571663E-3</v>
      </c>
      <c r="H487" s="9">
        <f t="shared" si="172"/>
        <v>-4.9275183699786049E-2</v>
      </c>
      <c r="I487" s="9">
        <f t="shared" si="173"/>
        <v>-0.35024796554680027</v>
      </c>
      <c r="J487" s="3">
        <f t="shared" si="174"/>
        <v>-4.6942400405987949E-3</v>
      </c>
      <c r="K487" s="3">
        <f t="shared" si="174"/>
        <v>-1.6743489737225701E-2</v>
      </c>
      <c r="L487" s="15" t="str">
        <f t="shared" si="175"/>
        <v>Exit Trade</v>
      </c>
      <c r="M487" s="12">
        <v>0.4616488031553172</v>
      </c>
      <c r="N487" s="15" t="str">
        <f t="shared" si="155"/>
        <v/>
      </c>
      <c r="O487" s="15" t="str">
        <f t="shared" si="156"/>
        <v>Exit Trade</v>
      </c>
      <c r="P487" s="15" t="str">
        <f t="shared" si="157"/>
        <v/>
      </c>
      <c r="Q487" s="15">
        <f t="shared" si="158"/>
        <v>1194.45</v>
      </c>
      <c r="R487" s="15" t="str">
        <f t="shared" si="159"/>
        <v/>
      </c>
      <c r="S487" s="15">
        <f t="shared" si="160"/>
        <v>1243.4000000000001</v>
      </c>
      <c r="T487" s="18" t="str">
        <f t="shared" si="161"/>
        <v/>
      </c>
      <c r="U487" s="18">
        <f t="shared" si="162"/>
        <v>-1.5881639988296599E-3</v>
      </c>
      <c r="V487" s="18" t="str">
        <f t="shared" si="163"/>
        <v/>
      </c>
      <c r="W487" s="18">
        <f t="shared" si="164"/>
        <v>2.2911439266175917E-2</v>
      </c>
      <c r="X487" s="18" t="str">
        <f t="shared" si="165"/>
        <v/>
      </c>
      <c r="Y487" s="18" t="str">
        <f t="shared" si="166"/>
        <v/>
      </c>
      <c r="Z487" s="18" t="str">
        <f t="shared" si="167"/>
        <v/>
      </c>
      <c r="AA487" s="18" t="str">
        <f t="shared" si="168"/>
        <v/>
      </c>
    </row>
    <row r="488" spans="1:27">
      <c r="A488" s="11">
        <v>42724</v>
      </c>
      <c r="B488" s="12">
        <v>1181.9000000000001</v>
      </c>
      <c r="C488" s="12">
        <v>1235.55</v>
      </c>
      <c r="D488" s="9">
        <f t="shared" si="154"/>
        <v>-1.9279592390415608E-2</v>
      </c>
      <c r="E488" s="9">
        <f t="shared" si="169"/>
        <v>-2.0300749144923268E-2</v>
      </c>
      <c r="F488" s="9">
        <f t="shared" si="170"/>
        <v>1.177609803290894E-2</v>
      </c>
      <c r="G488" s="9">
        <f t="shared" si="171"/>
        <v>6.1954714291218467E-3</v>
      </c>
      <c r="H488" s="9">
        <f t="shared" si="172"/>
        <v>-4.6796969718968379E-2</v>
      </c>
      <c r="I488" s="9">
        <f t="shared" si="173"/>
        <v>8.6714355778457555E-2</v>
      </c>
      <c r="J488" s="3">
        <f t="shared" si="174"/>
        <v>4.3764605906098071E-3</v>
      </c>
      <c r="K488" s="3">
        <f t="shared" si="174"/>
        <v>-9.8966263322382685E-3</v>
      </c>
      <c r="L488" s="15" t="str">
        <f t="shared" si="175"/>
        <v>Exit Trade</v>
      </c>
      <c r="M488" s="12">
        <v>0.4616488031553172</v>
      </c>
      <c r="N488" s="15" t="str">
        <f t="shared" si="155"/>
        <v/>
      </c>
      <c r="O488" s="15" t="str">
        <f t="shared" si="156"/>
        <v>Exit Trade</v>
      </c>
      <c r="P488" s="15" t="str">
        <f t="shared" si="157"/>
        <v/>
      </c>
      <c r="Q488" s="15">
        <f t="shared" si="158"/>
        <v>1194.45</v>
      </c>
      <c r="R488" s="15" t="str">
        <f t="shared" si="159"/>
        <v/>
      </c>
      <c r="S488" s="15">
        <f t="shared" si="160"/>
        <v>1243.4000000000001</v>
      </c>
      <c r="T488" s="18" t="str">
        <f t="shared" si="161"/>
        <v/>
      </c>
      <c r="U488" s="18">
        <f t="shared" si="162"/>
        <v>-1.5881639988296599E-3</v>
      </c>
      <c r="V488" s="18" t="str">
        <f t="shared" si="163"/>
        <v/>
      </c>
      <c r="W488" s="18">
        <f t="shared" si="164"/>
        <v>2.2911439266175917E-2</v>
      </c>
      <c r="X488" s="18" t="str">
        <f t="shared" si="165"/>
        <v/>
      </c>
      <c r="Y488" s="18" t="str">
        <f t="shared" si="166"/>
        <v/>
      </c>
      <c r="Z488" s="18" t="str">
        <f t="shared" si="167"/>
        <v/>
      </c>
      <c r="AA488" s="18" t="str">
        <f t="shared" si="168"/>
        <v/>
      </c>
    </row>
    <row r="489" spans="1:27">
      <c r="A489" s="11">
        <v>42725</v>
      </c>
      <c r="B489" s="12">
        <v>1180</v>
      </c>
      <c r="C489" s="12">
        <v>1235.5999999999999</v>
      </c>
      <c r="D489" s="9">
        <f t="shared" si="154"/>
        <v>-1.9995892323287613E-2</v>
      </c>
      <c r="E489" s="9">
        <f t="shared" si="169"/>
        <v>-1.9466113219495033E-2</v>
      </c>
      <c r="F489" s="9">
        <f t="shared" si="170"/>
        <v>1.0810325204544585E-2</v>
      </c>
      <c r="G489" s="9">
        <f t="shared" si="171"/>
        <v>4.8571184907302833E-3</v>
      </c>
      <c r="H489" s="9">
        <f t="shared" si="172"/>
        <v>-4.378934492972035E-2</v>
      </c>
      <c r="I489" s="9">
        <f t="shared" si="173"/>
        <v>-4.9006768415242895E-2</v>
      </c>
      <c r="J489" s="3">
        <f t="shared" si="174"/>
        <v>-1.6075810136222106E-3</v>
      </c>
      <c r="K489" s="3">
        <f t="shared" si="174"/>
        <v>4.0467807858811481E-5</v>
      </c>
      <c r="L489" s="15" t="str">
        <f t="shared" si="175"/>
        <v>Exit Trade</v>
      </c>
      <c r="M489" s="12">
        <v>0.4616488031553172</v>
      </c>
      <c r="N489" s="15" t="str">
        <f t="shared" si="155"/>
        <v/>
      </c>
      <c r="O489" s="15" t="str">
        <f t="shared" si="156"/>
        <v>Exit Trade</v>
      </c>
      <c r="P489" s="15" t="str">
        <f t="shared" si="157"/>
        <v/>
      </c>
      <c r="Q489" s="15">
        <f t="shared" si="158"/>
        <v>1194.45</v>
      </c>
      <c r="R489" s="15" t="str">
        <f t="shared" si="159"/>
        <v/>
      </c>
      <c r="S489" s="15">
        <f t="shared" si="160"/>
        <v>1243.4000000000001</v>
      </c>
      <c r="T489" s="18" t="str">
        <f t="shared" si="161"/>
        <v/>
      </c>
      <c r="U489" s="18">
        <f t="shared" si="162"/>
        <v>-1.5881639988296599E-3</v>
      </c>
      <c r="V489" s="18" t="str">
        <f t="shared" si="163"/>
        <v/>
      </c>
      <c r="W489" s="18">
        <f t="shared" si="164"/>
        <v>2.2911439266175917E-2</v>
      </c>
      <c r="X489" s="18" t="str">
        <f t="shared" si="165"/>
        <v/>
      </c>
      <c r="Y489" s="18" t="str">
        <f t="shared" si="166"/>
        <v/>
      </c>
      <c r="Z489" s="18" t="str">
        <f t="shared" si="167"/>
        <v/>
      </c>
      <c r="AA489" s="18" t="str">
        <f t="shared" si="168"/>
        <v/>
      </c>
    </row>
    <row r="490" spans="1:27">
      <c r="A490" s="11">
        <v>42726</v>
      </c>
      <c r="B490" s="12">
        <v>1173.0999999999999</v>
      </c>
      <c r="C490" s="12">
        <v>1217.4000000000001</v>
      </c>
      <c r="D490" s="9">
        <f t="shared" si="154"/>
        <v>-1.6098262627050438E-2</v>
      </c>
      <c r="E490" s="9">
        <f t="shared" si="169"/>
        <v>-1.8894489924530085E-2</v>
      </c>
      <c r="F490" s="9">
        <f t="shared" si="170"/>
        <v>1.0505595952201054E-2</v>
      </c>
      <c r="G490" s="9">
        <f t="shared" si="171"/>
        <v>4.7431009679222841E-3</v>
      </c>
      <c r="H490" s="9">
        <f t="shared" si="172"/>
        <v>-4.2532080816982454E-2</v>
      </c>
      <c r="I490" s="9">
        <f t="shared" si="173"/>
        <v>0.26616550933446115</v>
      </c>
      <c r="J490" s="3">
        <f t="shared" si="174"/>
        <v>-5.847457627118721E-3</v>
      </c>
      <c r="K490" s="3">
        <f t="shared" si="174"/>
        <v>-1.4729685982518469E-2</v>
      </c>
      <c r="L490" s="15" t="str">
        <f t="shared" si="175"/>
        <v>Exit Trade</v>
      </c>
      <c r="M490" s="12">
        <v>0.4616488031553172</v>
      </c>
      <c r="N490" s="15" t="str">
        <f t="shared" si="155"/>
        <v/>
      </c>
      <c r="O490" s="15" t="str">
        <f t="shared" si="156"/>
        <v>Exit Trade</v>
      </c>
      <c r="P490" s="15" t="str">
        <f t="shared" si="157"/>
        <v/>
      </c>
      <c r="Q490" s="15">
        <f t="shared" si="158"/>
        <v>1194.45</v>
      </c>
      <c r="R490" s="15" t="str">
        <f t="shared" si="159"/>
        <v/>
      </c>
      <c r="S490" s="15">
        <f t="shared" si="160"/>
        <v>1243.4000000000001</v>
      </c>
      <c r="T490" s="18" t="str">
        <f t="shared" si="161"/>
        <v/>
      </c>
      <c r="U490" s="18">
        <f t="shared" si="162"/>
        <v>-1.5881639988296599E-3</v>
      </c>
      <c r="V490" s="18" t="str">
        <f t="shared" si="163"/>
        <v/>
      </c>
      <c r="W490" s="18">
        <f t="shared" si="164"/>
        <v>2.2911439266175917E-2</v>
      </c>
      <c r="X490" s="18" t="str">
        <f t="shared" si="165"/>
        <v/>
      </c>
      <c r="Y490" s="18" t="str">
        <f t="shared" si="166"/>
        <v/>
      </c>
      <c r="Z490" s="18" t="str">
        <f t="shared" si="167"/>
        <v/>
      </c>
      <c r="AA490" s="18" t="str">
        <f t="shared" si="168"/>
        <v/>
      </c>
    </row>
    <row r="491" spans="1:27">
      <c r="A491" s="11">
        <v>42727</v>
      </c>
      <c r="B491" s="12">
        <v>1186.25</v>
      </c>
      <c r="C491" s="12">
        <v>1224.8499999999999</v>
      </c>
      <c r="D491" s="9">
        <f t="shared" si="154"/>
        <v>-1.3906681092932922E-2</v>
      </c>
      <c r="E491" s="9">
        <f t="shared" si="169"/>
        <v>-1.8846357946984717E-2</v>
      </c>
      <c r="F491" s="9">
        <f t="shared" si="170"/>
        <v>1.0525680762688866E-2</v>
      </c>
      <c r="G491" s="9">
        <f t="shared" si="171"/>
        <v>4.8364237690652311E-3</v>
      </c>
      <c r="H491" s="9">
        <f t="shared" si="172"/>
        <v>-4.2529139663034662E-2</v>
      </c>
      <c r="I491" s="9">
        <f t="shared" si="173"/>
        <v>0.46929761270756198</v>
      </c>
      <c r="J491" s="3">
        <f t="shared" si="174"/>
        <v>1.1209615548546664E-2</v>
      </c>
      <c r="K491" s="3">
        <f t="shared" si="174"/>
        <v>6.1195991457202378E-3</v>
      </c>
      <c r="L491" s="15" t="str">
        <f t="shared" si="175"/>
        <v>Exit Trade</v>
      </c>
      <c r="M491" s="12">
        <v>0.4616488031553172</v>
      </c>
      <c r="N491" s="15" t="str">
        <f t="shared" si="155"/>
        <v/>
      </c>
      <c r="O491" s="15" t="str">
        <f t="shared" si="156"/>
        <v>Exit Trade</v>
      </c>
      <c r="P491" s="15" t="str">
        <f t="shared" si="157"/>
        <v/>
      </c>
      <c r="Q491" s="15">
        <f t="shared" si="158"/>
        <v>1194.45</v>
      </c>
      <c r="R491" s="15" t="str">
        <f t="shared" si="159"/>
        <v/>
      </c>
      <c r="S491" s="15">
        <f t="shared" si="160"/>
        <v>1243.4000000000001</v>
      </c>
      <c r="T491" s="18" t="str">
        <f t="shared" si="161"/>
        <v/>
      </c>
      <c r="U491" s="18">
        <f t="shared" si="162"/>
        <v>-1.5881639988296599E-3</v>
      </c>
      <c r="V491" s="18" t="str">
        <f t="shared" si="163"/>
        <v/>
      </c>
      <c r="W491" s="18">
        <f t="shared" si="164"/>
        <v>2.2911439266175917E-2</v>
      </c>
      <c r="X491" s="18" t="str">
        <f t="shared" si="165"/>
        <v/>
      </c>
      <c r="Y491" s="18" t="str">
        <f t="shared" si="166"/>
        <v/>
      </c>
      <c r="Z491" s="18" t="str">
        <f t="shared" si="167"/>
        <v/>
      </c>
      <c r="AA491" s="18" t="str">
        <f t="shared" si="168"/>
        <v/>
      </c>
    </row>
    <row r="492" spans="1:27">
      <c r="A492" s="11">
        <v>42730</v>
      </c>
      <c r="B492" s="12">
        <v>1175</v>
      </c>
      <c r="C492" s="12">
        <v>1219.5</v>
      </c>
      <c r="D492" s="9">
        <f t="shared" si="154"/>
        <v>-1.6143938041994311E-2</v>
      </c>
      <c r="E492" s="9">
        <f t="shared" si="169"/>
        <v>-1.946927203415116E-2</v>
      </c>
      <c r="F492" s="9">
        <f t="shared" si="170"/>
        <v>9.7397970692174908E-3</v>
      </c>
      <c r="G492" s="9">
        <f t="shared" si="171"/>
        <v>2.4452713715881931E-3</v>
      </c>
      <c r="H492" s="9">
        <f t="shared" si="172"/>
        <v>-4.1383815439890517E-2</v>
      </c>
      <c r="I492" s="9">
        <f t="shared" si="173"/>
        <v>0.34141717414898992</v>
      </c>
      <c r="J492" s="3">
        <f t="shared" si="174"/>
        <v>-9.4836670179135937E-3</v>
      </c>
      <c r="K492" s="3">
        <f t="shared" si="174"/>
        <v>-4.3678817814425518E-3</v>
      </c>
      <c r="L492" s="15" t="str">
        <f t="shared" si="175"/>
        <v>Exit Trade</v>
      </c>
      <c r="M492" s="12">
        <v>0.4616488031553172</v>
      </c>
      <c r="N492" s="15" t="str">
        <f t="shared" si="155"/>
        <v/>
      </c>
      <c r="O492" s="15" t="str">
        <f t="shared" si="156"/>
        <v>Exit Trade</v>
      </c>
      <c r="P492" s="15" t="str">
        <f t="shared" si="157"/>
        <v/>
      </c>
      <c r="Q492" s="15">
        <f t="shared" si="158"/>
        <v>1194.45</v>
      </c>
      <c r="R492" s="15" t="str">
        <f t="shared" si="159"/>
        <v/>
      </c>
      <c r="S492" s="15">
        <f t="shared" si="160"/>
        <v>1243.4000000000001</v>
      </c>
      <c r="T492" s="18" t="str">
        <f t="shared" si="161"/>
        <v/>
      </c>
      <c r="U492" s="18">
        <f t="shared" si="162"/>
        <v>-1.5881639988296599E-3</v>
      </c>
      <c r="V492" s="18" t="str">
        <f t="shared" si="163"/>
        <v/>
      </c>
      <c r="W492" s="18">
        <f t="shared" si="164"/>
        <v>2.2911439266175917E-2</v>
      </c>
      <c r="X492" s="18" t="str">
        <f t="shared" si="165"/>
        <v/>
      </c>
      <c r="Y492" s="18" t="str">
        <f t="shared" si="166"/>
        <v/>
      </c>
      <c r="Z492" s="18" t="str">
        <f t="shared" si="167"/>
        <v/>
      </c>
      <c r="AA492" s="18" t="str">
        <f t="shared" si="168"/>
        <v/>
      </c>
    </row>
    <row r="493" spans="1:27">
      <c r="A493" s="11">
        <v>42731</v>
      </c>
      <c r="B493" s="12">
        <v>1185.2</v>
      </c>
      <c r="C493" s="12">
        <v>1232.1500000000001</v>
      </c>
      <c r="D493" s="9">
        <f t="shared" si="154"/>
        <v>-1.6871938564914403E-2</v>
      </c>
      <c r="E493" s="9">
        <f t="shared" si="169"/>
        <v>-2.0370180067510932E-2</v>
      </c>
      <c r="F493" s="9">
        <f t="shared" si="170"/>
        <v>7.999628076741417E-3</v>
      </c>
      <c r="G493" s="9">
        <f t="shared" si="171"/>
        <v>-2.3710168948427451E-3</v>
      </c>
      <c r="H493" s="9">
        <f t="shared" si="172"/>
        <v>-3.836934324017912E-2</v>
      </c>
      <c r="I493" s="9">
        <f t="shared" si="173"/>
        <v>0.43730051810377535</v>
      </c>
      <c r="J493" s="3">
        <f t="shared" si="174"/>
        <v>8.6808510638298267E-3</v>
      </c>
      <c r="K493" s="3">
        <f t="shared" si="174"/>
        <v>1.0373103731037385E-2</v>
      </c>
      <c r="L493" s="15" t="str">
        <f t="shared" si="175"/>
        <v>Exit Trade</v>
      </c>
      <c r="M493" s="12">
        <v>0.4616488031553172</v>
      </c>
      <c r="N493" s="15" t="str">
        <f t="shared" si="155"/>
        <v/>
      </c>
      <c r="O493" s="15" t="str">
        <f t="shared" si="156"/>
        <v>Exit Trade</v>
      </c>
      <c r="P493" s="15" t="str">
        <f t="shared" si="157"/>
        <v/>
      </c>
      <c r="Q493" s="15">
        <f t="shared" si="158"/>
        <v>1194.45</v>
      </c>
      <c r="R493" s="15" t="str">
        <f t="shared" si="159"/>
        <v/>
      </c>
      <c r="S493" s="15">
        <f t="shared" si="160"/>
        <v>1243.4000000000001</v>
      </c>
      <c r="T493" s="18" t="str">
        <f t="shared" si="161"/>
        <v/>
      </c>
      <c r="U493" s="18">
        <f t="shared" si="162"/>
        <v>-1.5881639988296599E-3</v>
      </c>
      <c r="V493" s="18" t="str">
        <f t="shared" si="163"/>
        <v/>
      </c>
      <c r="W493" s="18">
        <f t="shared" si="164"/>
        <v>2.2911439266175917E-2</v>
      </c>
      <c r="X493" s="18" t="str">
        <f t="shared" si="165"/>
        <v/>
      </c>
      <c r="Y493" s="18" t="str">
        <f t="shared" si="166"/>
        <v/>
      </c>
      <c r="Z493" s="18" t="str">
        <f t="shared" si="167"/>
        <v/>
      </c>
      <c r="AA493" s="18" t="str">
        <f t="shared" si="168"/>
        <v/>
      </c>
    </row>
    <row r="494" spans="1:27">
      <c r="A494" s="11">
        <v>42732</v>
      </c>
      <c r="B494" s="12">
        <v>1186.75</v>
      </c>
      <c r="C494" s="12">
        <v>1237.95</v>
      </c>
      <c r="D494" s="9">
        <f t="shared" si="154"/>
        <v>-1.8343863774629598E-2</v>
      </c>
      <c r="E494" s="9">
        <f t="shared" si="169"/>
        <v>-2.0853656453875914E-2</v>
      </c>
      <c r="F494" s="9">
        <f t="shared" si="170"/>
        <v>7.380449266402158E-3</v>
      </c>
      <c r="G494" s="9">
        <f t="shared" si="171"/>
        <v>-4.2476456044710578E-3</v>
      </c>
      <c r="H494" s="9">
        <f t="shared" si="172"/>
        <v>-3.7459667303280771E-2</v>
      </c>
      <c r="I494" s="9">
        <f t="shared" si="173"/>
        <v>0.34005960730217127</v>
      </c>
      <c r="J494" s="3">
        <f t="shared" si="174"/>
        <v>1.3077961525480547E-3</v>
      </c>
      <c r="K494" s="3">
        <f t="shared" si="174"/>
        <v>4.7072190885849565E-3</v>
      </c>
      <c r="L494" s="15" t="str">
        <f t="shared" si="175"/>
        <v>Exit Trade</v>
      </c>
      <c r="M494" s="12">
        <v>0.4616488031553172</v>
      </c>
      <c r="N494" s="15" t="str">
        <f t="shared" si="155"/>
        <v/>
      </c>
      <c r="O494" s="15" t="str">
        <f t="shared" si="156"/>
        <v>Exit Trade</v>
      </c>
      <c r="P494" s="15" t="str">
        <f t="shared" si="157"/>
        <v/>
      </c>
      <c r="Q494" s="15">
        <f t="shared" si="158"/>
        <v>1194.45</v>
      </c>
      <c r="R494" s="15" t="str">
        <f t="shared" si="159"/>
        <v/>
      </c>
      <c r="S494" s="15">
        <f t="shared" si="160"/>
        <v>1243.4000000000001</v>
      </c>
      <c r="T494" s="18" t="str">
        <f t="shared" si="161"/>
        <v/>
      </c>
      <c r="U494" s="18">
        <f t="shared" si="162"/>
        <v>-1.5881639988296599E-3</v>
      </c>
      <c r="V494" s="18" t="str">
        <f t="shared" si="163"/>
        <v/>
      </c>
      <c r="W494" s="18">
        <f t="shared" si="164"/>
        <v>2.2911439266175917E-2</v>
      </c>
      <c r="X494" s="18" t="str">
        <f t="shared" si="165"/>
        <v/>
      </c>
      <c r="Y494" s="18" t="str">
        <f t="shared" si="166"/>
        <v/>
      </c>
      <c r="Z494" s="18" t="str">
        <f t="shared" si="167"/>
        <v/>
      </c>
      <c r="AA494" s="18" t="str">
        <f t="shared" si="168"/>
        <v/>
      </c>
    </row>
    <row r="495" spans="1:27">
      <c r="A495" s="11">
        <v>42733</v>
      </c>
      <c r="B495" s="12">
        <v>1205.2</v>
      </c>
      <c r="C495" s="12">
        <v>1257.2</v>
      </c>
      <c r="D495" s="9">
        <f t="shared" si="154"/>
        <v>-1.8345249344222842E-2</v>
      </c>
      <c r="E495" s="9">
        <f t="shared" si="169"/>
        <v>-2.1231705702714827E-2</v>
      </c>
      <c r="F495" s="9">
        <f t="shared" si="170"/>
        <v>6.9228384558787711E-3</v>
      </c>
      <c r="G495" s="9">
        <f t="shared" si="171"/>
        <v>-5.6553191769875919E-3</v>
      </c>
      <c r="H495" s="9">
        <f t="shared" si="172"/>
        <v>-3.6808092228442064E-2</v>
      </c>
      <c r="I495" s="9">
        <f t="shared" si="173"/>
        <v>0.41694694696231854</v>
      </c>
      <c r="J495" s="3">
        <f t="shared" si="174"/>
        <v>1.5546661049083669E-2</v>
      </c>
      <c r="K495" s="3">
        <f t="shared" si="174"/>
        <v>1.5549901046084252E-2</v>
      </c>
      <c r="L495" s="15" t="str">
        <f t="shared" si="175"/>
        <v>Exit Trade</v>
      </c>
      <c r="M495" s="12">
        <v>0.4616488031553172</v>
      </c>
      <c r="N495" s="15" t="str">
        <f t="shared" si="155"/>
        <v/>
      </c>
      <c r="O495" s="15" t="str">
        <f t="shared" si="156"/>
        <v>Exit Trade</v>
      </c>
      <c r="P495" s="15" t="str">
        <f t="shared" si="157"/>
        <v/>
      </c>
      <c r="Q495" s="15">
        <f t="shared" si="158"/>
        <v>1194.45</v>
      </c>
      <c r="R495" s="15" t="str">
        <f t="shared" si="159"/>
        <v/>
      </c>
      <c r="S495" s="15">
        <f t="shared" si="160"/>
        <v>1243.4000000000001</v>
      </c>
      <c r="T495" s="18" t="str">
        <f t="shared" si="161"/>
        <v/>
      </c>
      <c r="U495" s="18">
        <f t="shared" si="162"/>
        <v>-1.5881639988296599E-3</v>
      </c>
      <c r="V495" s="18" t="str">
        <f t="shared" si="163"/>
        <v/>
      </c>
      <c r="W495" s="18">
        <f t="shared" si="164"/>
        <v>2.2911439266175917E-2</v>
      </c>
      <c r="X495" s="18" t="str">
        <f t="shared" si="165"/>
        <v/>
      </c>
      <c r="Y495" s="18" t="str">
        <f t="shared" si="166"/>
        <v/>
      </c>
      <c r="Z495" s="18" t="str">
        <f t="shared" si="167"/>
        <v/>
      </c>
      <c r="AA495" s="18" t="str">
        <f t="shared" si="168"/>
        <v/>
      </c>
    </row>
    <row r="496" spans="1:27">
      <c r="A496" s="11">
        <v>42734</v>
      </c>
      <c r="B496" s="12">
        <v>1206.2</v>
      </c>
      <c r="C496" s="12">
        <v>1262.5999999999999</v>
      </c>
      <c r="D496" s="9">
        <f t="shared" si="154"/>
        <v>-1.9846460856400985E-2</v>
      </c>
      <c r="E496" s="9">
        <f t="shared" si="169"/>
        <v>-2.1441489364457975E-2</v>
      </c>
      <c r="F496" s="9">
        <f t="shared" si="170"/>
        <v>6.775921951064052E-3</v>
      </c>
      <c r="G496" s="9">
        <f t="shared" si="171"/>
        <v>-6.1956649745638585E-3</v>
      </c>
      <c r="H496" s="9">
        <f t="shared" si="172"/>
        <v>-3.6687313754352094E-2</v>
      </c>
      <c r="I496" s="9">
        <f t="shared" si="173"/>
        <v>0.23539652900023686</v>
      </c>
      <c r="J496" s="3">
        <f t="shared" si="174"/>
        <v>8.29737802854298E-4</v>
      </c>
      <c r="K496" s="3">
        <f t="shared" si="174"/>
        <v>4.2952593063950552E-3</v>
      </c>
      <c r="L496" s="15" t="str">
        <f t="shared" si="175"/>
        <v>Exit Trade</v>
      </c>
      <c r="M496" s="12">
        <v>0.4616488031553172</v>
      </c>
      <c r="N496" s="15" t="str">
        <f t="shared" si="155"/>
        <v/>
      </c>
      <c r="O496" s="15" t="str">
        <f t="shared" si="156"/>
        <v>Exit Trade</v>
      </c>
      <c r="P496" s="15" t="str">
        <f t="shared" si="157"/>
        <v/>
      </c>
      <c r="Q496" s="15">
        <f t="shared" si="158"/>
        <v>1194.45</v>
      </c>
      <c r="R496" s="15" t="str">
        <f t="shared" si="159"/>
        <v/>
      </c>
      <c r="S496" s="15">
        <f t="shared" si="160"/>
        <v>1243.4000000000001</v>
      </c>
      <c r="T496" s="18" t="str">
        <f t="shared" si="161"/>
        <v/>
      </c>
      <c r="U496" s="18">
        <f t="shared" si="162"/>
        <v>-1.5881639988296599E-3</v>
      </c>
      <c r="V496" s="18" t="str">
        <f t="shared" si="163"/>
        <v/>
      </c>
      <c r="W496" s="18">
        <f t="shared" si="164"/>
        <v>2.2911439266175917E-2</v>
      </c>
      <c r="X496" s="18" t="str">
        <f t="shared" si="165"/>
        <v/>
      </c>
      <c r="Y496" s="18" t="str">
        <f t="shared" si="166"/>
        <v/>
      </c>
      <c r="Z496" s="18" t="str">
        <f t="shared" si="167"/>
        <v/>
      </c>
      <c r="AA496" s="18" t="str">
        <f t="shared" si="168"/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C496"/>
  <sheetViews>
    <sheetView tabSelected="1" topLeftCell="J1" workbookViewId="0">
      <pane ySplit="1" topLeftCell="A21" activePane="bottomLeft" state="frozen"/>
      <selection pane="bottomLeft" activeCell="O36" sqref="O36"/>
    </sheetView>
  </sheetViews>
  <sheetFormatPr defaultRowHeight="15"/>
  <cols>
    <col min="1" max="1" width="10.42578125" style="9" bestFit="1" customWidth="1"/>
    <col min="2" max="2" width="17.28515625" style="9" bestFit="1" customWidth="1"/>
    <col min="3" max="3" width="11" style="9" bestFit="1" customWidth="1"/>
    <col min="4" max="6" width="9.140625" style="9"/>
    <col min="7" max="7" width="10.42578125" style="9" bestFit="1" customWidth="1"/>
    <col min="8" max="9" width="9.140625" style="9"/>
    <col min="10" max="10" width="14.85546875" style="9" bestFit="1" customWidth="1"/>
    <col min="11" max="11" width="9.140625" style="9"/>
    <col min="12" max="12" width="11.140625" style="15" bestFit="1" customWidth="1"/>
    <col min="13" max="13" width="11" style="9" bestFit="1" customWidth="1"/>
    <col min="14" max="14" width="19.28515625" style="9" bestFit="1" customWidth="1"/>
    <col min="15" max="15" width="19.28515625" style="9" customWidth="1"/>
    <col min="16" max="16" width="28" style="9" bestFit="1" customWidth="1"/>
    <col min="17" max="18" width="20.42578125" style="9" bestFit="1" customWidth="1"/>
    <col min="19" max="19" width="10.5703125" style="9" bestFit="1" customWidth="1"/>
    <col min="20" max="20" width="10.42578125" style="3" bestFit="1" customWidth="1"/>
    <col min="21" max="21" width="11.140625" style="3" bestFit="1" customWidth="1"/>
    <col min="22" max="22" width="6.85546875" style="3" bestFit="1" customWidth="1"/>
    <col min="23" max="23" width="9.140625" style="3"/>
    <col min="24" max="24" width="18.5703125" style="3" bestFit="1" customWidth="1"/>
    <col min="25" max="25" width="13.5703125" style="3" bestFit="1" customWidth="1"/>
    <col min="26" max="26" width="12.28515625" style="3" bestFit="1" customWidth="1"/>
    <col min="27" max="27" width="32" style="3" bestFit="1" customWidth="1"/>
    <col min="28" max="28" width="15" style="9" bestFit="1" customWidth="1"/>
    <col min="29" max="16384" width="9.140625" style="9"/>
  </cols>
  <sheetData>
    <row r="1" spans="1:27" s="14" customFormat="1">
      <c r="A1" s="13" t="s">
        <v>32</v>
      </c>
      <c r="B1" s="13" t="s">
        <v>35</v>
      </c>
      <c r="C1" s="13" t="s">
        <v>36</v>
      </c>
      <c r="D1" s="13" t="s">
        <v>37</v>
      </c>
      <c r="E1" s="13" t="s">
        <v>30</v>
      </c>
      <c r="F1" s="13" t="s">
        <v>38</v>
      </c>
      <c r="G1" s="13" t="s">
        <v>39</v>
      </c>
      <c r="H1" s="13" t="s">
        <v>31</v>
      </c>
      <c r="I1" s="13" t="s">
        <v>40</v>
      </c>
      <c r="J1" s="13" t="s">
        <v>41</v>
      </c>
      <c r="K1" s="13" t="s">
        <v>42</v>
      </c>
      <c r="L1" s="13" t="s">
        <v>43</v>
      </c>
      <c r="M1" s="13" t="s">
        <v>44</v>
      </c>
      <c r="N1" s="14" t="s">
        <v>45</v>
      </c>
      <c r="P1" s="14" t="s">
        <v>46</v>
      </c>
      <c r="Q1" s="14" t="s">
        <v>48</v>
      </c>
      <c r="R1" s="14" t="s">
        <v>47</v>
      </c>
      <c r="S1" s="14" t="s">
        <v>49</v>
      </c>
      <c r="T1" s="19" t="s">
        <v>51</v>
      </c>
      <c r="U1" s="19" t="s">
        <v>50</v>
      </c>
      <c r="V1" s="19" t="s">
        <v>34</v>
      </c>
      <c r="W1" s="19" t="s">
        <v>34</v>
      </c>
      <c r="X1" s="19" t="s">
        <v>52</v>
      </c>
      <c r="Y1" s="19" t="s">
        <v>53</v>
      </c>
      <c r="Z1" s="19" t="s">
        <v>54</v>
      </c>
      <c r="AA1" s="19" t="s">
        <v>55</v>
      </c>
    </row>
    <row r="2" spans="1:27">
      <c r="A2" s="11">
        <v>42005</v>
      </c>
      <c r="B2" s="12">
        <v>952.05</v>
      </c>
      <c r="C2" s="12">
        <v>1124</v>
      </c>
      <c r="D2" s="9">
        <f>LOG(B2/C2)</f>
        <v>-7.2106553863404574E-2</v>
      </c>
      <c r="M2" s="12"/>
    </row>
    <row r="3" spans="1:27">
      <c r="A3" s="11">
        <v>42006</v>
      </c>
      <c r="B3" s="12">
        <v>965.3</v>
      </c>
      <c r="C3" s="12">
        <v>1171.9000000000001</v>
      </c>
      <c r="D3" s="9">
        <f t="shared" ref="D3:D66" si="0">LOG(B3/C3)</f>
        <v>-8.4228248067828901E-2</v>
      </c>
      <c r="M3" s="12"/>
    </row>
    <row r="4" spans="1:27">
      <c r="A4" s="11">
        <v>42009</v>
      </c>
      <c r="B4" s="12">
        <v>957.15</v>
      </c>
      <c r="C4" s="12">
        <v>1156.4000000000001</v>
      </c>
      <c r="D4" s="9">
        <f t="shared" si="0"/>
        <v>-8.2128079320547623E-2</v>
      </c>
      <c r="M4" s="12"/>
    </row>
    <row r="5" spans="1:27">
      <c r="A5" s="11">
        <v>42010</v>
      </c>
      <c r="B5" s="12">
        <v>942.25</v>
      </c>
      <c r="C5" s="12">
        <v>1101.95</v>
      </c>
      <c r="D5" s="9">
        <f t="shared" si="0"/>
        <v>-6.7995743115783547E-2</v>
      </c>
      <c r="M5" s="12"/>
    </row>
    <row r="6" spans="1:27">
      <c r="A6" s="11">
        <v>42011</v>
      </c>
      <c r="B6" s="12">
        <v>945</v>
      </c>
      <c r="C6" s="12">
        <v>1099.25</v>
      </c>
      <c r="D6" s="9">
        <f t="shared" si="0"/>
        <v>-6.5664665782480938E-2</v>
      </c>
      <c r="M6" s="12"/>
    </row>
    <row r="7" spans="1:27">
      <c r="A7" s="11">
        <v>42012</v>
      </c>
      <c r="B7" s="12">
        <v>964.85</v>
      </c>
      <c r="C7" s="12">
        <v>1123.3499999999999</v>
      </c>
      <c r="D7" s="9">
        <f t="shared" si="0"/>
        <v>-6.6055288459871075E-2</v>
      </c>
      <c r="M7" s="12"/>
    </row>
    <row r="8" spans="1:27">
      <c r="A8" s="11">
        <v>42013</v>
      </c>
      <c r="B8" s="12">
        <v>975.65</v>
      </c>
      <c r="C8" s="12">
        <v>1113.3</v>
      </c>
      <c r="D8" s="9">
        <f t="shared" si="0"/>
        <v>-5.7318160182319541E-2</v>
      </c>
      <c r="M8" s="12"/>
    </row>
    <row r="9" spans="1:27">
      <c r="A9" s="11">
        <v>42016</v>
      </c>
      <c r="B9" s="12">
        <v>967.05</v>
      </c>
      <c r="C9" s="12">
        <v>1128.55</v>
      </c>
      <c r="D9" s="9">
        <f t="shared" si="0"/>
        <v>-6.7071875833353223E-2</v>
      </c>
      <c r="M9" s="12"/>
    </row>
    <row r="10" spans="1:27">
      <c r="A10" s="11">
        <v>42017</v>
      </c>
      <c r="B10" s="12">
        <v>963.35</v>
      </c>
      <c r="C10" s="12">
        <v>1122.2</v>
      </c>
      <c r="D10" s="9">
        <f t="shared" si="0"/>
        <v>-6.6286162650188385E-2</v>
      </c>
      <c r="M10" s="12"/>
    </row>
    <row r="11" spans="1:27">
      <c r="A11" s="11">
        <v>42018</v>
      </c>
      <c r="B11" s="12">
        <v>963.9</v>
      </c>
      <c r="C11" s="12">
        <v>1120.3</v>
      </c>
      <c r="D11" s="9">
        <f t="shared" si="0"/>
        <v>-6.5302355701103265E-2</v>
      </c>
      <c r="M11" s="12"/>
    </row>
    <row r="12" spans="1:27">
      <c r="A12" s="11">
        <v>42019</v>
      </c>
      <c r="B12" s="12">
        <v>993.15</v>
      </c>
      <c r="C12" s="12">
        <v>1202.55</v>
      </c>
      <c r="D12" s="9">
        <f t="shared" si="0"/>
        <v>-8.3088295716070751E-2</v>
      </c>
      <c r="M12" s="12"/>
    </row>
    <row r="13" spans="1:27">
      <c r="A13" s="11">
        <v>42020</v>
      </c>
      <c r="B13" s="12">
        <v>1001.35</v>
      </c>
      <c r="C13" s="12">
        <v>1194.55</v>
      </c>
      <c r="D13" s="9">
        <f t="shared" si="0"/>
        <v>-7.6618430473376159E-2</v>
      </c>
      <c r="M13" s="12"/>
    </row>
    <row r="14" spans="1:27">
      <c r="A14" s="11">
        <v>42023</v>
      </c>
      <c r="B14" s="12">
        <v>1004.55</v>
      </c>
      <c r="C14" s="12">
        <v>1181.7</v>
      </c>
      <c r="D14" s="9">
        <f t="shared" si="0"/>
        <v>-7.0535677536943481E-2</v>
      </c>
      <c r="M14" s="12"/>
    </row>
    <row r="15" spans="1:27">
      <c r="A15" s="11">
        <v>42024</v>
      </c>
      <c r="B15" s="12">
        <v>1020.95</v>
      </c>
      <c r="C15" s="12">
        <v>1251.55</v>
      </c>
      <c r="D15" s="9">
        <f t="shared" si="0"/>
        <v>-8.8443731083766075E-2</v>
      </c>
      <c r="M15" s="12"/>
    </row>
    <row r="16" spans="1:27">
      <c r="A16" s="11">
        <v>42025</v>
      </c>
      <c r="B16" s="12">
        <v>1019.95</v>
      </c>
      <c r="C16" s="12">
        <v>1287.2</v>
      </c>
      <c r="D16" s="9">
        <f t="shared" si="0"/>
        <v>-0.10106714879605186</v>
      </c>
      <c r="M16" s="12"/>
    </row>
    <row r="17" spans="1:29">
      <c r="A17" s="11">
        <v>42026</v>
      </c>
      <c r="B17" s="12">
        <v>1021.25</v>
      </c>
      <c r="C17" s="12">
        <v>1279.6500000000001</v>
      </c>
      <c r="D17" s="9">
        <f t="shared" si="0"/>
        <v>-9.7959131471361496E-2</v>
      </c>
      <c r="M17" s="12"/>
    </row>
    <row r="18" spans="1:29">
      <c r="A18" s="11">
        <v>42027</v>
      </c>
      <c r="B18" s="12">
        <v>1042.8</v>
      </c>
      <c r="C18" s="12">
        <v>1290.0999999999999</v>
      </c>
      <c r="D18" s="9">
        <f t="shared" si="0"/>
        <v>-9.2422352737039346E-2</v>
      </c>
      <c r="M18" s="12"/>
    </row>
    <row r="19" spans="1:29">
      <c r="A19" s="11">
        <v>42031</v>
      </c>
      <c r="B19" s="12">
        <v>1074.05</v>
      </c>
      <c r="C19" s="12">
        <v>1315.85</v>
      </c>
      <c r="D19" s="9">
        <f t="shared" si="0"/>
        <v>-8.8181885361692955E-2</v>
      </c>
      <c r="M19" s="12"/>
    </row>
    <row r="20" spans="1:29">
      <c r="A20" s="11">
        <v>42032</v>
      </c>
      <c r="B20" s="12">
        <v>1058.3499999999999</v>
      </c>
      <c r="C20" s="12">
        <v>1344.6</v>
      </c>
      <c r="D20" s="9">
        <f t="shared" si="0"/>
        <v>-0.10396379278104527</v>
      </c>
      <c r="M20" s="12"/>
    </row>
    <row r="21" spans="1:29">
      <c r="A21" s="11">
        <v>42033</v>
      </c>
      <c r="B21" s="12">
        <v>1095</v>
      </c>
      <c r="C21" s="12">
        <v>1315.55</v>
      </c>
      <c r="D21" s="9">
        <f t="shared" si="0"/>
        <v>-7.9693239753707054E-2</v>
      </c>
      <c r="M21" s="12"/>
    </row>
    <row r="22" spans="1:29">
      <c r="A22" s="11">
        <v>42034</v>
      </c>
      <c r="B22" s="12">
        <v>1077.3499999999999</v>
      </c>
      <c r="C22" s="12">
        <v>1262.5</v>
      </c>
      <c r="D22" s="9">
        <f t="shared" si="0"/>
        <v>-6.8874570795148818E-2</v>
      </c>
      <c r="M22" s="12"/>
    </row>
    <row r="23" spans="1:29">
      <c r="A23" s="11">
        <v>42037</v>
      </c>
      <c r="B23" s="12">
        <v>1081.5999999999999</v>
      </c>
      <c r="C23" s="12">
        <v>1269.3</v>
      </c>
      <c r="D23" s="9">
        <f t="shared" si="0"/>
        <v>-6.949760145339641E-2</v>
      </c>
      <c r="M23" s="12"/>
    </row>
    <row r="24" spans="1:29">
      <c r="A24" s="11">
        <v>42038</v>
      </c>
      <c r="B24" s="12">
        <v>1064.0999999999999</v>
      </c>
      <c r="C24" s="12">
        <v>1230.1500000000001</v>
      </c>
      <c r="D24" s="9">
        <f t="shared" si="0"/>
        <v>-6.2975627760315372E-2</v>
      </c>
      <c r="M24" s="12"/>
    </row>
    <row r="25" spans="1:29">
      <c r="A25" s="11">
        <v>42039</v>
      </c>
      <c r="B25" s="12">
        <v>1067.7</v>
      </c>
      <c r="C25" s="12">
        <v>1232.45</v>
      </c>
      <c r="D25" s="9">
        <f t="shared" si="0"/>
        <v>-6.2320066430977941E-2</v>
      </c>
      <c r="M25" s="12"/>
      <c r="AB25" s="9" t="s">
        <v>59</v>
      </c>
      <c r="AC25" s="3">
        <f>SUM(AA:AA)</f>
        <v>0.35470780177224115</v>
      </c>
    </row>
    <row r="26" spans="1:29">
      <c r="A26" s="11">
        <v>42040</v>
      </c>
      <c r="B26" s="12">
        <v>1076.5</v>
      </c>
      <c r="C26" s="12">
        <v>1246.45</v>
      </c>
      <c r="D26" s="9">
        <f t="shared" si="0"/>
        <v>-6.3660827774052228E-2</v>
      </c>
      <c r="M26" s="12"/>
      <c r="AB26" s="9" t="s">
        <v>60</v>
      </c>
      <c r="AC26" s="9">
        <f>COUNTIF(AA:AA,"&gt;0")</f>
        <v>42</v>
      </c>
    </row>
    <row r="27" spans="1:29">
      <c r="A27" s="11">
        <v>42041</v>
      </c>
      <c r="B27" s="12">
        <v>1053.5</v>
      </c>
      <c r="C27" s="12">
        <v>1280.55</v>
      </c>
      <c r="D27" s="9">
        <f t="shared" si="0"/>
        <v>-8.476200053323546E-2</v>
      </c>
      <c r="M27" s="12"/>
      <c r="AB27" s="9" t="s">
        <v>63</v>
      </c>
      <c r="AC27" s="9">
        <f>COUNTIF(AA:AA,"&lt;0")</f>
        <v>5</v>
      </c>
    </row>
    <row r="28" spans="1:29">
      <c r="A28" s="11">
        <v>42044</v>
      </c>
      <c r="B28" s="12">
        <v>1040.0999999999999</v>
      </c>
      <c r="C28" s="12">
        <v>1271.95</v>
      </c>
      <c r="D28" s="9">
        <f t="shared" si="0"/>
        <v>-8.7394943276831713E-2</v>
      </c>
      <c r="M28" s="12"/>
    </row>
    <row r="29" spans="1:29">
      <c r="A29" s="11">
        <v>42045</v>
      </c>
      <c r="B29" s="12">
        <v>1054.45</v>
      </c>
      <c r="C29" s="12">
        <v>1246.1500000000001</v>
      </c>
      <c r="D29" s="9">
        <f t="shared" si="0"/>
        <v>-7.254433066768802E-2</v>
      </c>
      <c r="M29" s="12"/>
    </row>
    <row r="30" spans="1:29">
      <c r="A30" s="11">
        <v>42046</v>
      </c>
      <c r="B30" s="12">
        <v>1058.4000000000001</v>
      </c>
      <c r="C30" s="12">
        <v>1245.8</v>
      </c>
      <c r="D30" s="9">
        <f t="shared" si="0"/>
        <v>-7.0798495358677563E-2</v>
      </c>
      <c r="M30" s="12"/>
    </row>
    <row r="31" spans="1:29">
      <c r="A31" s="11">
        <v>42047</v>
      </c>
      <c r="B31" s="12">
        <v>1076</v>
      </c>
      <c r="C31" s="12">
        <v>1253.25</v>
      </c>
      <c r="D31" s="9">
        <f t="shared" si="0"/>
        <v>-6.622544195472102E-2</v>
      </c>
      <c r="E31" s="9">
        <f>AVERAGE(D2:D31)</f>
        <v>-7.6172824156432659E-2</v>
      </c>
      <c r="F31" s="9">
        <f>STDEV(D2:D31)</f>
        <v>1.2497817782946169E-2</v>
      </c>
      <c r="G31" s="9">
        <f>E31+2.25*F31</f>
        <v>-4.805273414480378E-2</v>
      </c>
      <c r="H31" s="9">
        <f>E31-2.25*F31</f>
        <v>-0.10429291416806154</v>
      </c>
      <c r="I31" s="9">
        <f>(D31-E31)/F31</f>
        <v>0.79592952741600098</v>
      </c>
      <c r="J31" s="3">
        <f>(B31-B30)/B30</f>
        <v>1.6628873771730827E-2</v>
      </c>
      <c r="K31" s="3">
        <f>(C31-C30)/C30</f>
        <v>5.9800931128592433E-3</v>
      </c>
      <c r="L31" s="15" t="str">
        <f>IF(ABS(I31)&gt;0.9,"Enter Trade",IF(ABS(I31)&lt;0.5,"Exit Trade",""))</f>
        <v/>
      </c>
      <c r="M31" s="17"/>
      <c r="N31" s="15" t="str">
        <f t="shared" ref="N31:N78" si="1">IF(M31&lt;&gt;M30,L31,"")</f>
        <v/>
      </c>
      <c r="O31" s="15">
        <f t="shared" ref="O31:O78" si="2">IF(M31&lt;&gt;M30,N31,O30)</f>
        <v>0</v>
      </c>
      <c r="P31" s="15" t="str">
        <f t="shared" ref="P31:P78" si="3">IF(OR(N31="Enter Trade",N31="Exit Trade"),B31,"")</f>
        <v/>
      </c>
      <c r="R31" s="15" t="str">
        <f t="shared" ref="R31:R78" si="4">IF(OR(N31="Enter Trade",N31="Exit Trade"),C31,"")</f>
        <v/>
      </c>
    </row>
    <row r="32" spans="1:29">
      <c r="A32" s="11">
        <v>42048</v>
      </c>
      <c r="B32" s="12">
        <v>1065.8</v>
      </c>
      <c r="C32" s="12">
        <v>1268.6500000000001</v>
      </c>
      <c r="D32" s="9">
        <f t="shared" si="0"/>
        <v>-7.5666107896406529E-2</v>
      </c>
      <c r="E32" s="9">
        <f t="shared" ref="E32:E95" si="5">AVERAGE(D3:D32)</f>
        <v>-7.6291475957532731E-2</v>
      </c>
      <c r="F32" s="9">
        <f t="shared" ref="F32:F95" si="6">STDEV(D3:D32)</f>
        <v>1.2474757810531584E-2</v>
      </c>
      <c r="G32" s="9">
        <f t="shared" ref="G32:G95" si="7">E32+2.25*F32</f>
        <v>-4.8223270883836669E-2</v>
      </c>
      <c r="H32" s="9">
        <f t="shared" ref="H32:H95" si="8">E32-2.25*F32</f>
        <v>-0.10435968103122879</v>
      </c>
      <c r="I32" s="9">
        <f t="shared" ref="I32:I95" si="9">(D32-E32)/F32</f>
        <v>5.0130677534937551E-2</v>
      </c>
      <c r="J32" s="3">
        <f t="shared" ref="J32:K95" si="10">(B32-B31)/B31</f>
        <v>-9.4795539033457679E-3</v>
      </c>
      <c r="K32" s="3">
        <f t="shared" si="10"/>
        <v>1.2288051067225287E-2</v>
      </c>
      <c r="L32" s="15" t="str">
        <f t="shared" ref="L32:L95" si="11">IF(ABS(I32)&gt;0.9,"Enter Trade",IF(ABS(I32)&lt;0.5,"Exit Trade",""))</f>
        <v>Exit Trade</v>
      </c>
      <c r="M32" s="17">
        <v>5.0130677534937551E-2</v>
      </c>
      <c r="N32" s="15" t="str">
        <f t="shared" si="1"/>
        <v>Exit Trade</v>
      </c>
      <c r="O32" s="15" t="str">
        <f t="shared" si="2"/>
        <v>Exit Trade</v>
      </c>
      <c r="P32" s="15">
        <f t="shared" si="3"/>
        <v>1065.8</v>
      </c>
      <c r="Q32" s="15">
        <f t="shared" ref="Q32:Q78" si="12">IF(M32&lt;&gt;M31,P32,Q31)</f>
        <v>1065.8</v>
      </c>
      <c r="R32" s="15">
        <f t="shared" si="4"/>
        <v>1268.6500000000001</v>
      </c>
      <c r="S32" s="15">
        <f t="shared" ref="S32:S78" si="13">IF(M32&lt;&gt;M31,R32,S31)</f>
        <v>1268.6500000000001</v>
      </c>
      <c r="T32" s="18">
        <f t="shared" ref="T32:T78" si="14">IF(OR(N32="Enter Trade",N32="Exit Trade"),J32,"")</f>
        <v>-9.4795539033457679E-3</v>
      </c>
      <c r="U32" s="18">
        <f t="shared" ref="U32:U78" si="15">IF(M32&lt;&gt;M31,T32,U31)</f>
        <v>-9.4795539033457679E-3</v>
      </c>
      <c r="V32" s="18">
        <f t="shared" ref="V32:V78" si="16">IF(OR(N32="Enter Trade",N32="Exit Trade"),K32,"")</f>
        <v>1.2288051067225287E-2</v>
      </c>
      <c r="W32" s="18">
        <f t="shared" ref="W32:W78" si="17">IF(M32&lt;&gt;M31,V32,W31)</f>
        <v>1.2288051067225287E-2</v>
      </c>
      <c r="X32" s="18" t="str">
        <f t="shared" ref="X32:X87" si="18">IF(AND(O31="Enter Trade",O32="Exit Trade",U31&gt;W31),1-Q32/Q31,IF(AND(O31="Enter Trade",O32="Exit Trade",U31&lt;W31),Q32/Q31-1,""))</f>
        <v/>
      </c>
      <c r="Y32" s="18" t="str">
        <f t="shared" ref="Y32:Y87" si="19">IF(AND(O31="Enter Trade",O32="Exit Trade",U31&gt;W31),S32/S31-1,IF(AND(O31="Enter Trade",O32="Exit Trade",U31&lt;W31),1-S32/S31,""))</f>
        <v/>
      </c>
      <c r="Z32" s="18" t="str">
        <f t="shared" ref="Z32:Z87" si="20">IF(AND(X32&lt;&gt;"",Y32&lt;&gt;""),(X32+Y32),"")</f>
        <v/>
      </c>
      <c r="AA32" s="18" t="str">
        <f t="shared" ref="AA32:AA87" si="21">IF(AND(X32&lt;&gt;"",Y32&lt;&gt;""),(X32+Y32)/2,"")</f>
        <v/>
      </c>
    </row>
    <row r="33" spans="1:27">
      <c r="A33" s="11">
        <v>42051</v>
      </c>
      <c r="B33" s="12">
        <v>1067.55</v>
      </c>
      <c r="C33" s="12">
        <v>1288</v>
      </c>
      <c r="D33" s="9">
        <f t="shared" si="0"/>
        <v>-8.1527638141186659E-2</v>
      </c>
      <c r="E33" s="9">
        <f t="shared" si="5"/>
        <v>-7.6201455626644654E-2</v>
      </c>
      <c r="F33" s="9">
        <f t="shared" si="6"/>
        <v>1.2425154996042407E-2</v>
      </c>
      <c r="G33" s="9">
        <f t="shared" si="7"/>
        <v>-4.8244856885549234E-2</v>
      </c>
      <c r="H33" s="9">
        <f t="shared" si="8"/>
        <v>-0.10415805436774007</v>
      </c>
      <c r="I33" s="9">
        <f t="shared" si="9"/>
        <v>-0.42866125342005568</v>
      </c>
      <c r="J33" s="3">
        <f t="shared" si="10"/>
        <v>1.6419590917620568E-3</v>
      </c>
      <c r="K33" s="3">
        <f t="shared" si="10"/>
        <v>1.5252433689354753E-2</v>
      </c>
      <c r="L33" s="15" t="str">
        <f t="shared" si="11"/>
        <v>Exit Trade</v>
      </c>
      <c r="M33" s="17">
        <v>5.0130677534937551E-2</v>
      </c>
      <c r="N33" s="15" t="str">
        <f t="shared" si="1"/>
        <v/>
      </c>
      <c r="O33" s="15" t="str">
        <f t="shared" si="2"/>
        <v>Exit Trade</v>
      </c>
      <c r="P33" s="15" t="str">
        <f t="shared" si="3"/>
        <v/>
      </c>
      <c r="Q33" s="15">
        <f t="shared" si="12"/>
        <v>1065.8</v>
      </c>
      <c r="R33" s="15" t="str">
        <f t="shared" si="4"/>
        <v/>
      </c>
      <c r="S33" s="15">
        <f t="shared" si="13"/>
        <v>1268.6500000000001</v>
      </c>
      <c r="T33" s="18" t="str">
        <f t="shared" si="14"/>
        <v/>
      </c>
      <c r="U33" s="18">
        <f t="shared" si="15"/>
        <v>-9.4795539033457679E-3</v>
      </c>
      <c r="V33" s="18" t="str">
        <f t="shared" si="16"/>
        <v/>
      </c>
      <c r="W33" s="18">
        <f t="shared" si="17"/>
        <v>1.2288051067225287E-2</v>
      </c>
      <c r="X33" s="18" t="str">
        <f t="shared" si="18"/>
        <v/>
      </c>
      <c r="Y33" s="18" t="str">
        <f t="shared" si="19"/>
        <v/>
      </c>
      <c r="Z33" s="18" t="str">
        <f t="shared" si="20"/>
        <v/>
      </c>
      <c r="AA33" s="18" t="str">
        <f t="shared" si="21"/>
        <v/>
      </c>
    </row>
    <row r="34" spans="1:27">
      <c r="A34" s="11">
        <v>42053</v>
      </c>
      <c r="B34" s="12">
        <v>1074.8</v>
      </c>
      <c r="C34" s="12">
        <v>1328.6</v>
      </c>
      <c r="D34" s="9">
        <f t="shared" si="0"/>
        <v>-9.2066590344399818E-2</v>
      </c>
      <c r="E34" s="9">
        <f t="shared" si="5"/>
        <v>-7.6532739327439717E-2</v>
      </c>
      <c r="F34" s="9">
        <f t="shared" si="6"/>
        <v>1.2717670286660137E-2</v>
      </c>
      <c r="G34" s="9">
        <f t="shared" si="7"/>
        <v>-4.7917981182454411E-2</v>
      </c>
      <c r="H34" s="9">
        <f t="shared" si="8"/>
        <v>-0.10514749747242502</v>
      </c>
      <c r="I34" s="9">
        <f t="shared" si="9"/>
        <v>-1.2214384133903773</v>
      </c>
      <c r="J34" s="3">
        <f t="shared" si="10"/>
        <v>6.7912509952695425E-3</v>
      </c>
      <c r="K34" s="3">
        <f t="shared" si="10"/>
        <v>3.1521739130434712E-2</v>
      </c>
      <c r="L34" s="15" t="str">
        <f t="shared" si="11"/>
        <v>Enter Trade</v>
      </c>
      <c r="M34" s="17">
        <v>-1.2214384133903773</v>
      </c>
      <c r="N34" s="15" t="str">
        <f t="shared" si="1"/>
        <v>Enter Trade</v>
      </c>
      <c r="O34" s="15" t="str">
        <f t="shared" si="2"/>
        <v>Enter Trade</v>
      </c>
      <c r="P34" s="15">
        <f t="shared" si="3"/>
        <v>1074.8</v>
      </c>
      <c r="Q34" s="15">
        <f t="shared" si="12"/>
        <v>1074.8</v>
      </c>
      <c r="R34" s="15">
        <f t="shared" si="4"/>
        <v>1328.6</v>
      </c>
      <c r="S34" s="15">
        <f t="shared" si="13"/>
        <v>1328.6</v>
      </c>
      <c r="T34" s="18">
        <f t="shared" si="14"/>
        <v>6.7912509952695425E-3</v>
      </c>
      <c r="U34" s="18">
        <f t="shared" si="15"/>
        <v>6.7912509952695425E-3</v>
      </c>
      <c r="V34" s="18">
        <f t="shared" si="16"/>
        <v>3.1521739130434712E-2</v>
      </c>
      <c r="W34" s="18">
        <f t="shared" si="17"/>
        <v>3.1521739130434712E-2</v>
      </c>
      <c r="X34" s="18" t="str">
        <f t="shared" si="18"/>
        <v/>
      </c>
      <c r="Y34" s="18" t="str">
        <f t="shared" si="19"/>
        <v/>
      </c>
      <c r="Z34" s="18" t="str">
        <f t="shared" si="20"/>
        <v/>
      </c>
      <c r="AA34" s="18" t="str">
        <f t="shared" si="21"/>
        <v/>
      </c>
    </row>
    <row r="35" spans="1:27">
      <c r="A35" s="11">
        <v>42054</v>
      </c>
      <c r="B35" s="12">
        <v>1079.8</v>
      </c>
      <c r="C35" s="12">
        <v>1353.45</v>
      </c>
      <c r="D35" s="9">
        <f t="shared" si="0"/>
        <v>-9.8098893288117453E-2</v>
      </c>
      <c r="E35" s="9">
        <f t="shared" si="5"/>
        <v>-7.7536177666517533E-2</v>
      </c>
      <c r="F35" s="9">
        <f t="shared" si="6"/>
        <v>1.3199329953492215E-2</v>
      </c>
      <c r="G35" s="9">
        <f t="shared" si="7"/>
        <v>-4.7837685271160051E-2</v>
      </c>
      <c r="H35" s="9">
        <f t="shared" si="8"/>
        <v>-0.10723467006187501</v>
      </c>
      <c r="I35" s="9">
        <f t="shared" si="9"/>
        <v>-1.5578605651993369</v>
      </c>
      <c r="J35" s="3">
        <f t="shared" si="10"/>
        <v>4.6520282843319693E-3</v>
      </c>
      <c r="K35" s="3">
        <f t="shared" si="10"/>
        <v>1.8703898840885247E-2</v>
      </c>
      <c r="L35" s="15" t="str">
        <f t="shared" si="11"/>
        <v>Enter Trade</v>
      </c>
      <c r="M35" s="17">
        <v>-1.2214384133903773</v>
      </c>
      <c r="N35" s="15" t="str">
        <f t="shared" si="1"/>
        <v/>
      </c>
      <c r="O35" s="15" t="str">
        <f t="shared" si="2"/>
        <v>Enter Trade</v>
      </c>
      <c r="P35" s="15" t="str">
        <f t="shared" si="3"/>
        <v/>
      </c>
      <c r="Q35" s="15">
        <f t="shared" si="12"/>
        <v>1074.8</v>
      </c>
      <c r="R35" s="15" t="str">
        <f t="shared" si="4"/>
        <v/>
      </c>
      <c r="S35" s="15">
        <f t="shared" si="13"/>
        <v>1328.6</v>
      </c>
      <c r="T35" s="18" t="str">
        <f t="shared" si="14"/>
        <v/>
      </c>
      <c r="U35" s="18">
        <f t="shared" si="15"/>
        <v>6.7912509952695425E-3</v>
      </c>
      <c r="V35" s="18" t="str">
        <f t="shared" si="16"/>
        <v/>
      </c>
      <c r="W35" s="18">
        <f t="shared" si="17"/>
        <v>3.1521739130434712E-2</v>
      </c>
      <c r="X35" s="18" t="str">
        <f t="shared" si="18"/>
        <v/>
      </c>
      <c r="Y35" s="18" t="str">
        <f t="shared" si="19"/>
        <v/>
      </c>
      <c r="Z35" s="18" t="str">
        <f t="shared" si="20"/>
        <v/>
      </c>
      <c r="AA35" s="18" t="str">
        <f t="shared" si="21"/>
        <v/>
      </c>
    </row>
    <row r="36" spans="1:27">
      <c r="A36" s="11">
        <v>42055</v>
      </c>
      <c r="B36" s="12">
        <v>1073.05</v>
      </c>
      <c r="C36" s="12">
        <v>1333.15</v>
      </c>
      <c r="D36" s="9">
        <f t="shared" si="0"/>
        <v>-9.4259058122460021E-2</v>
      </c>
      <c r="E36" s="9">
        <f t="shared" si="5"/>
        <v>-7.8489324077850156E-2</v>
      </c>
      <c r="F36" s="9">
        <f t="shared" si="6"/>
        <v>1.3344137702017072E-2</v>
      </c>
      <c r="G36" s="9">
        <f t="shared" si="7"/>
        <v>-4.8465014248311747E-2</v>
      </c>
      <c r="H36" s="9">
        <f t="shared" si="8"/>
        <v>-0.10851363390738857</v>
      </c>
      <c r="I36" s="9">
        <f t="shared" si="9"/>
        <v>-1.181772430467811</v>
      </c>
      <c r="J36" s="3">
        <f t="shared" si="10"/>
        <v>-6.251157621781812E-3</v>
      </c>
      <c r="K36" s="3">
        <f t="shared" si="10"/>
        <v>-1.4998707008016516E-2</v>
      </c>
      <c r="L36" s="15" t="str">
        <f t="shared" si="11"/>
        <v>Enter Trade</v>
      </c>
      <c r="M36" s="17">
        <v>-1.2214384133903773</v>
      </c>
      <c r="N36" s="15" t="str">
        <f t="shared" si="1"/>
        <v/>
      </c>
      <c r="O36" s="15" t="str">
        <f t="shared" si="2"/>
        <v>Enter Trade</v>
      </c>
      <c r="P36" s="15" t="str">
        <f t="shared" si="3"/>
        <v/>
      </c>
      <c r="Q36" s="15">
        <f t="shared" si="12"/>
        <v>1074.8</v>
      </c>
      <c r="R36" s="15" t="str">
        <f t="shared" si="4"/>
        <v/>
      </c>
      <c r="S36" s="15">
        <f t="shared" si="13"/>
        <v>1328.6</v>
      </c>
      <c r="T36" s="18" t="str">
        <f t="shared" si="14"/>
        <v/>
      </c>
      <c r="U36" s="18">
        <f t="shared" si="15"/>
        <v>6.7912509952695425E-3</v>
      </c>
      <c r="V36" s="18" t="str">
        <f t="shared" si="16"/>
        <v/>
      </c>
      <c r="W36" s="18">
        <f t="shared" si="17"/>
        <v>3.1521739130434712E-2</v>
      </c>
      <c r="X36" s="18" t="str">
        <f t="shared" si="18"/>
        <v/>
      </c>
      <c r="Y36" s="18" t="str">
        <f t="shared" si="19"/>
        <v/>
      </c>
      <c r="Z36" s="18" t="str">
        <f t="shared" si="20"/>
        <v/>
      </c>
      <c r="AA36" s="18" t="str">
        <f t="shared" si="21"/>
        <v/>
      </c>
    </row>
    <row r="37" spans="1:27">
      <c r="A37" s="11">
        <v>42058</v>
      </c>
      <c r="B37" s="12">
        <v>1067.5</v>
      </c>
      <c r="C37" s="12">
        <v>1311.25</v>
      </c>
      <c r="D37" s="9">
        <f t="shared" si="0"/>
        <v>-8.931761750455279E-2</v>
      </c>
      <c r="E37" s="9">
        <f t="shared" si="5"/>
        <v>-7.9264735046006216E-2</v>
      </c>
      <c r="F37" s="9">
        <f t="shared" si="6"/>
        <v>1.3272376227494843E-2</v>
      </c>
      <c r="G37" s="9">
        <f t="shared" si="7"/>
        <v>-4.9401888534142818E-2</v>
      </c>
      <c r="H37" s="9">
        <f t="shared" si="8"/>
        <v>-0.10912758155786961</v>
      </c>
      <c r="I37" s="9">
        <f t="shared" si="9"/>
        <v>-0.75742898530266067</v>
      </c>
      <c r="J37" s="3">
        <f t="shared" si="10"/>
        <v>-5.172172778528451E-3</v>
      </c>
      <c r="K37" s="3">
        <f t="shared" si="10"/>
        <v>-1.6427258748077926E-2</v>
      </c>
      <c r="L37" s="15" t="str">
        <f t="shared" si="11"/>
        <v/>
      </c>
      <c r="M37" s="17">
        <v>-1.2214384133903773</v>
      </c>
      <c r="N37" s="15" t="str">
        <f t="shared" si="1"/>
        <v/>
      </c>
      <c r="O37" s="15" t="str">
        <f t="shared" si="2"/>
        <v>Enter Trade</v>
      </c>
      <c r="P37" s="15" t="str">
        <f t="shared" si="3"/>
        <v/>
      </c>
      <c r="Q37" s="15">
        <f t="shared" si="12"/>
        <v>1074.8</v>
      </c>
      <c r="R37" s="15" t="str">
        <f t="shared" si="4"/>
        <v/>
      </c>
      <c r="S37" s="15">
        <f t="shared" si="13"/>
        <v>1328.6</v>
      </c>
      <c r="T37" s="18" t="str">
        <f t="shared" si="14"/>
        <v/>
      </c>
      <c r="U37" s="18">
        <f t="shared" si="15"/>
        <v>6.7912509952695425E-3</v>
      </c>
      <c r="V37" s="18" t="str">
        <f t="shared" si="16"/>
        <v/>
      </c>
      <c r="W37" s="18">
        <f t="shared" si="17"/>
        <v>3.1521739130434712E-2</v>
      </c>
      <c r="X37" s="18" t="str">
        <f t="shared" si="18"/>
        <v/>
      </c>
      <c r="Y37" s="18" t="str">
        <f t="shared" si="19"/>
        <v/>
      </c>
      <c r="Z37" s="18" t="str">
        <f t="shared" si="20"/>
        <v/>
      </c>
      <c r="AA37" s="18" t="str">
        <f t="shared" si="21"/>
        <v/>
      </c>
    </row>
    <row r="38" spans="1:27">
      <c r="A38" s="11">
        <v>42059</v>
      </c>
      <c r="B38" s="12">
        <v>1067.6500000000001</v>
      </c>
      <c r="C38" s="12">
        <v>1310.4000000000001</v>
      </c>
      <c r="D38" s="9">
        <f t="shared" si="0"/>
        <v>-8.897498002060239E-2</v>
      </c>
      <c r="E38" s="9">
        <f t="shared" si="5"/>
        <v>-8.0319962373948978E-2</v>
      </c>
      <c r="F38" s="9">
        <f t="shared" si="6"/>
        <v>1.2714036119256601E-2</v>
      </c>
      <c r="G38" s="9">
        <f t="shared" si="7"/>
        <v>-5.1713381105621625E-2</v>
      </c>
      <c r="H38" s="9">
        <f t="shared" si="8"/>
        <v>-0.10892654364227633</v>
      </c>
      <c r="I38" s="9">
        <f t="shared" si="9"/>
        <v>-0.68074508877197348</v>
      </c>
      <c r="J38" s="3">
        <f t="shared" si="10"/>
        <v>1.4051522248252079E-4</v>
      </c>
      <c r="K38" s="3">
        <f t="shared" si="10"/>
        <v>-6.4823641563386777E-4</v>
      </c>
      <c r="L38" s="15" t="str">
        <f t="shared" si="11"/>
        <v/>
      </c>
      <c r="M38" s="17">
        <v>-1.2214384133903773</v>
      </c>
      <c r="N38" s="15" t="str">
        <f t="shared" si="1"/>
        <v/>
      </c>
      <c r="O38" s="15" t="str">
        <f t="shared" si="2"/>
        <v>Enter Trade</v>
      </c>
      <c r="P38" s="15" t="str">
        <f t="shared" si="3"/>
        <v/>
      </c>
      <c r="Q38" s="15">
        <f t="shared" si="12"/>
        <v>1074.8</v>
      </c>
      <c r="R38" s="15" t="str">
        <f t="shared" si="4"/>
        <v/>
      </c>
      <c r="S38" s="15">
        <f t="shared" si="13"/>
        <v>1328.6</v>
      </c>
      <c r="T38" s="18" t="str">
        <f t="shared" si="14"/>
        <v/>
      </c>
      <c r="U38" s="18">
        <f t="shared" si="15"/>
        <v>6.7912509952695425E-3</v>
      </c>
      <c r="V38" s="18" t="str">
        <f t="shared" si="16"/>
        <v/>
      </c>
      <c r="W38" s="18">
        <f t="shared" si="17"/>
        <v>3.1521739130434712E-2</v>
      </c>
      <c r="X38" s="18" t="str">
        <f t="shared" si="18"/>
        <v/>
      </c>
      <c r="Y38" s="18" t="str">
        <f t="shared" si="19"/>
        <v/>
      </c>
      <c r="Z38" s="18" t="str">
        <f t="shared" si="20"/>
        <v/>
      </c>
      <c r="AA38" s="18" t="str">
        <f t="shared" si="21"/>
        <v/>
      </c>
    </row>
    <row r="39" spans="1:27">
      <c r="A39" s="11">
        <v>42060</v>
      </c>
      <c r="B39" s="12">
        <v>1052.45</v>
      </c>
      <c r="C39" s="12">
        <v>1340.55</v>
      </c>
      <c r="D39" s="9">
        <f t="shared" si="0"/>
        <v>-0.1050815445395941</v>
      </c>
      <c r="E39" s="9">
        <f t="shared" si="5"/>
        <v>-8.1586951330823651E-2</v>
      </c>
      <c r="F39" s="9">
        <f t="shared" si="6"/>
        <v>1.323165098081475E-2</v>
      </c>
      <c r="G39" s="9">
        <f t="shared" si="7"/>
        <v>-5.1815736623990465E-2</v>
      </c>
      <c r="H39" s="9">
        <f t="shared" si="8"/>
        <v>-0.11135816603765683</v>
      </c>
      <c r="I39" s="9">
        <f t="shared" si="9"/>
        <v>-1.7756358025794718</v>
      </c>
      <c r="J39" s="3">
        <f t="shared" si="10"/>
        <v>-1.4236875380508635E-2</v>
      </c>
      <c r="K39" s="3">
        <f t="shared" si="10"/>
        <v>2.3008241758241652E-2</v>
      </c>
      <c r="L39" s="15" t="str">
        <f t="shared" si="11"/>
        <v>Enter Trade</v>
      </c>
      <c r="M39" s="17">
        <v>-1.2214384133903773</v>
      </c>
      <c r="N39" s="15" t="str">
        <f t="shared" si="1"/>
        <v/>
      </c>
      <c r="O39" s="15" t="str">
        <f t="shared" si="2"/>
        <v>Enter Trade</v>
      </c>
      <c r="P39" s="15" t="str">
        <f t="shared" si="3"/>
        <v/>
      </c>
      <c r="Q39" s="15">
        <f t="shared" si="12"/>
        <v>1074.8</v>
      </c>
      <c r="R39" s="15" t="str">
        <f t="shared" si="4"/>
        <v/>
      </c>
      <c r="S39" s="15">
        <f t="shared" si="13"/>
        <v>1328.6</v>
      </c>
      <c r="T39" s="18" t="str">
        <f t="shared" si="14"/>
        <v/>
      </c>
      <c r="U39" s="18">
        <f t="shared" si="15"/>
        <v>6.7912509952695425E-3</v>
      </c>
      <c r="V39" s="18" t="str">
        <f t="shared" si="16"/>
        <v/>
      </c>
      <c r="W39" s="18">
        <f t="shared" si="17"/>
        <v>3.1521739130434712E-2</v>
      </c>
      <c r="X39" s="18" t="str">
        <f t="shared" si="18"/>
        <v/>
      </c>
      <c r="Y39" s="18" t="str">
        <f t="shared" si="19"/>
        <v/>
      </c>
      <c r="Z39" s="18" t="str">
        <f t="shared" si="20"/>
        <v/>
      </c>
      <c r="AA39" s="18" t="str">
        <f t="shared" si="21"/>
        <v/>
      </c>
    </row>
    <row r="40" spans="1:27">
      <c r="A40" s="11">
        <v>42061</v>
      </c>
      <c r="B40" s="12">
        <v>1038.1500000000001</v>
      </c>
      <c r="C40" s="12">
        <v>1345.7</v>
      </c>
      <c r="D40" s="9">
        <f t="shared" si="0"/>
        <v>-0.11268814411289363</v>
      </c>
      <c r="E40" s="9">
        <f t="shared" si="5"/>
        <v>-8.3133684046247158E-2</v>
      </c>
      <c r="F40" s="9">
        <f t="shared" si="6"/>
        <v>1.4067104741073862E-2</v>
      </c>
      <c r="G40" s="9">
        <f t="shared" si="7"/>
        <v>-5.1482698378830967E-2</v>
      </c>
      <c r="H40" s="9">
        <f t="shared" si="8"/>
        <v>-0.11478466971366336</v>
      </c>
      <c r="I40" s="9">
        <f t="shared" si="9"/>
        <v>-2.1009625371133995</v>
      </c>
      <c r="J40" s="3">
        <f t="shared" si="10"/>
        <v>-1.3587343816808355E-2</v>
      </c>
      <c r="K40" s="3">
        <f t="shared" si="10"/>
        <v>3.841706762149932E-3</v>
      </c>
      <c r="L40" s="15" t="str">
        <f t="shared" si="11"/>
        <v>Enter Trade</v>
      </c>
      <c r="M40" s="17">
        <v>-1.2214384133903773</v>
      </c>
      <c r="N40" s="15" t="str">
        <f t="shared" si="1"/>
        <v/>
      </c>
      <c r="O40" s="15" t="str">
        <f t="shared" si="2"/>
        <v>Enter Trade</v>
      </c>
      <c r="P40" s="15" t="str">
        <f t="shared" si="3"/>
        <v/>
      </c>
      <c r="Q40" s="15">
        <f t="shared" si="12"/>
        <v>1074.8</v>
      </c>
      <c r="R40" s="15" t="str">
        <f t="shared" si="4"/>
        <v/>
      </c>
      <c r="S40" s="15">
        <f t="shared" si="13"/>
        <v>1328.6</v>
      </c>
      <c r="T40" s="18" t="str">
        <f t="shared" si="14"/>
        <v/>
      </c>
      <c r="U40" s="18">
        <f t="shared" si="15"/>
        <v>6.7912509952695425E-3</v>
      </c>
      <c r="V40" s="18" t="str">
        <f t="shared" si="16"/>
        <v/>
      </c>
      <c r="W40" s="18">
        <f t="shared" si="17"/>
        <v>3.1521739130434712E-2</v>
      </c>
      <c r="X40" s="18" t="str">
        <f t="shared" si="18"/>
        <v/>
      </c>
      <c r="Y40" s="18" t="str">
        <f t="shared" si="19"/>
        <v/>
      </c>
      <c r="Z40" s="18" t="str">
        <f t="shared" si="20"/>
        <v/>
      </c>
      <c r="AA40" s="18" t="str">
        <f t="shared" si="21"/>
        <v/>
      </c>
    </row>
    <row r="41" spans="1:27">
      <c r="A41" s="11">
        <v>42062</v>
      </c>
      <c r="B41" s="12">
        <v>1054</v>
      </c>
      <c r="C41" s="12">
        <v>1347.4</v>
      </c>
      <c r="D41" s="9">
        <f t="shared" si="0"/>
        <v>-0.10665593214013175</v>
      </c>
      <c r="E41" s="9">
        <f t="shared" si="5"/>
        <v>-8.451213659421479E-2</v>
      </c>
      <c r="F41" s="9">
        <f t="shared" si="6"/>
        <v>1.4284010327589525E-2</v>
      </c>
      <c r="G41" s="9">
        <f t="shared" si="7"/>
        <v>-5.2373113357138359E-2</v>
      </c>
      <c r="H41" s="9">
        <f t="shared" si="8"/>
        <v>-0.11665115983129122</v>
      </c>
      <c r="I41" s="9">
        <f t="shared" si="9"/>
        <v>-1.5502505975612662</v>
      </c>
      <c r="J41" s="3">
        <f t="shared" si="10"/>
        <v>1.5267543225930652E-2</v>
      </c>
      <c r="K41" s="3">
        <f t="shared" si="10"/>
        <v>1.2632830497139372E-3</v>
      </c>
      <c r="L41" s="15" t="str">
        <f t="shared" si="11"/>
        <v>Enter Trade</v>
      </c>
      <c r="M41" s="17">
        <v>-1.2214384133903773</v>
      </c>
      <c r="N41" s="15" t="str">
        <f t="shared" si="1"/>
        <v/>
      </c>
      <c r="O41" s="15" t="str">
        <f t="shared" si="2"/>
        <v>Enter Trade</v>
      </c>
      <c r="P41" s="15" t="str">
        <f t="shared" si="3"/>
        <v/>
      </c>
      <c r="Q41" s="15">
        <f t="shared" si="12"/>
        <v>1074.8</v>
      </c>
      <c r="R41" s="15" t="str">
        <f t="shared" si="4"/>
        <v/>
      </c>
      <c r="S41" s="15">
        <f t="shared" si="13"/>
        <v>1328.6</v>
      </c>
      <c r="T41" s="18" t="str">
        <f t="shared" si="14"/>
        <v/>
      </c>
      <c r="U41" s="18">
        <f t="shared" si="15"/>
        <v>6.7912509952695425E-3</v>
      </c>
      <c r="V41" s="18" t="str">
        <f t="shared" si="16"/>
        <v/>
      </c>
      <c r="W41" s="18">
        <f t="shared" si="17"/>
        <v>3.1521739130434712E-2</v>
      </c>
      <c r="X41" s="18" t="str">
        <f t="shared" si="18"/>
        <v/>
      </c>
      <c r="Y41" s="18" t="str">
        <f t="shared" si="19"/>
        <v/>
      </c>
      <c r="Z41" s="18" t="str">
        <f t="shared" si="20"/>
        <v/>
      </c>
      <c r="AA41" s="18" t="str">
        <f t="shared" si="21"/>
        <v/>
      </c>
    </row>
    <row r="42" spans="1:27">
      <c r="A42" s="11">
        <v>42063</v>
      </c>
      <c r="B42" s="12">
        <v>1071.2</v>
      </c>
      <c r="C42" s="12">
        <v>1335.15</v>
      </c>
      <c r="D42" s="9">
        <f t="shared" si="0"/>
        <v>-9.5659496088233001E-2</v>
      </c>
      <c r="E42" s="9">
        <f t="shared" si="5"/>
        <v>-8.493117660662021E-2</v>
      </c>
      <c r="F42" s="9">
        <f t="shared" si="6"/>
        <v>1.4424505065320833E-2</v>
      </c>
      <c r="G42" s="9">
        <f t="shared" si="7"/>
        <v>-5.2476040209648335E-2</v>
      </c>
      <c r="H42" s="9">
        <f t="shared" si="8"/>
        <v>-0.11738631300359209</v>
      </c>
      <c r="I42" s="9">
        <f t="shared" si="9"/>
        <v>-0.74375650554594397</v>
      </c>
      <c r="J42" s="3">
        <f t="shared" si="10"/>
        <v>1.631878557874767E-2</v>
      </c>
      <c r="K42" s="3">
        <f t="shared" si="10"/>
        <v>-9.0915837910048973E-3</v>
      </c>
      <c r="L42" s="15" t="str">
        <f t="shared" si="11"/>
        <v/>
      </c>
      <c r="M42" s="17">
        <v>-1.2214384133903773</v>
      </c>
      <c r="N42" s="15" t="str">
        <f t="shared" si="1"/>
        <v/>
      </c>
      <c r="O42" s="15" t="str">
        <f t="shared" si="2"/>
        <v>Enter Trade</v>
      </c>
      <c r="P42" s="15" t="str">
        <f t="shared" si="3"/>
        <v/>
      </c>
      <c r="Q42" s="15">
        <f t="shared" si="12"/>
        <v>1074.8</v>
      </c>
      <c r="R42" s="15" t="str">
        <f t="shared" si="4"/>
        <v/>
      </c>
      <c r="S42" s="15">
        <f t="shared" si="13"/>
        <v>1328.6</v>
      </c>
      <c r="T42" s="18" t="str">
        <f t="shared" si="14"/>
        <v/>
      </c>
      <c r="U42" s="18">
        <f t="shared" si="15"/>
        <v>6.7912509952695425E-3</v>
      </c>
      <c r="V42" s="18" t="str">
        <f t="shared" si="16"/>
        <v/>
      </c>
      <c r="W42" s="18">
        <f t="shared" si="17"/>
        <v>3.1521739130434712E-2</v>
      </c>
      <c r="X42" s="18" t="str">
        <f t="shared" si="18"/>
        <v/>
      </c>
      <c r="Y42" s="18" t="str">
        <f t="shared" si="19"/>
        <v/>
      </c>
      <c r="Z42" s="18" t="str">
        <f t="shared" si="20"/>
        <v/>
      </c>
      <c r="AA42" s="18" t="str">
        <f t="shared" si="21"/>
        <v/>
      </c>
    </row>
    <row r="43" spans="1:27">
      <c r="A43" s="11">
        <v>42065</v>
      </c>
      <c r="B43" s="12">
        <v>1082.55</v>
      </c>
      <c r="C43" s="12">
        <v>1339.95</v>
      </c>
      <c r="D43" s="9">
        <f t="shared" si="0"/>
        <v>-9.2640628691031623E-2</v>
      </c>
      <c r="E43" s="9">
        <f t="shared" si="5"/>
        <v>-8.5465249880542063E-2</v>
      </c>
      <c r="F43" s="9">
        <f t="shared" si="6"/>
        <v>1.4402706786205706E-2</v>
      </c>
      <c r="G43" s="9">
        <f t="shared" si="7"/>
        <v>-5.3059159611579226E-2</v>
      </c>
      <c r="H43" s="9">
        <f t="shared" si="8"/>
        <v>-0.1178713401495049</v>
      </c>
      <c r="I43" s="9">
        <f t="shared" si="9"/>
        <v>-0.49819654853779499</v>
      </c>
      <c r="J43" s="3">
        <f t="shared" si="10"/>
        <v>1.0595593726661603E-2</v>
      </c>
      <c r="K43" s="3">
        <f t="shared" si="10"/>
        <v>3.5951016739691828E-3</v>
      </c>
      <c r="L43" s="15" t="str">
        <f t="shared" si="11"/>
        <v>Exit Trade</v>
      </c>
      <c r="M43" s="17">
        <v>-0.49819654853779499</v>
      </c>
      <c r="N43" s="15" t="str">
        <f t="shared" si="1"/>
        <v>Exit Trade</v>
      </c>
      <c r="O43" s="15" t="str">
        <f t="shared" si="2"/>
        <v>Exit Trade</v>
      </c>
      <c r="P43" s="15">
        <f t="shared" si="3"/>
        <v>1082.55</v>
      </c>
      <c r="Q43" s="15">
        <f t="shared" si="12"/>
        <v>1082.55</v>
      </c>
      <c r="R43" s="15">
        <f t="shared" si="4"/>
        <v>1339.95</v>
      </c>
      <c r="S43" s="15">
        <f t="shared" si="13"/>
        <v>1339.95</v>
      </c>
      <c r="T43" s="18">
        <f t="shared" si="14"/>
        <v>1.0595593726661603E-2</v>
      </c>
      <c r="U43" s="18">
        <f t="shared" si="15"/>
        <v>1.0595593726661603E-2</v>
      </c>
      <c r="V43" s="18">
        <f t="shared" si="16"/>
        <v>3.5951016739691828E-3</v>
      </c>
      <c r="W43" s="18">
        <f t="shared" si="17"/>
        <v>3.5951016739691828E-3</v>
      </c>
      <c r="X43" s="18">
        <f t="shared" si="18"/>
        <v>7.2106438407144591E-3</v>
      </c>
      <c r="Y43" s="18">
        <f t="shared" si="19"/>
        <v>-8.5428270359777514E-3</v>
      </c>
      <c r="Z43" s="18">
        <f t="shared" si="20"/>
        <v>-1.3321831952632923E-3</v>
      </c>
      <c r="AA43" s="18">
        <f t="shared" si="21"/>
        <v>-6.6609159763164616E-4</v>
      </c>
    </row>
    <row r="44" spans="1:27">
      <c r="A44" s="11">
        <v>42066</v>
      </c>
      <c r="B44" s="12">
        <v>1083.3499999999999</v>
      </c>
      <c r="C44" s="12">
        <v>1368.05</v>
      </c>
      <c r="D44" s="9">
        <f t="shared" si="0"/>
        <v>-0.10133318276896409</v>
      </c>
      <c r="E44" s="9">
        <f t="shared" si="5"/>
        <v>-8.6491833388276082E-2</v>
      </c>
      <c r="F44" s="9">
        <f t="shared" si="6"/>
        <v>1.4399453860753577E-2</v>
      </c>
      <c r="G44" s="9">
        <f t="shared" si="7"/>
        <v>-5.4093062201580534E-2</v>
      </c>
      <c r="H44" s="9">
        <f t="shared" si="8"/>
        <v>-0.11889060457497164</v>
      </c>
      <c r="I44" s="9">
        <f t="shared" si="9"/>
        <v>-1.0306883527811317</v>
      </c>
      <c r="J44" s="3">
        <f t="shared" si="10"/>
        <v>7.3899588933532359E-4</v>
      </c>
      <c r="K44" s="3">
        <f t="shared" si="10"/>
        <v>2.0970931751184679E-2</v>
      </c>
      <c r="L44" s="15" t="str">
        <f t="shared" si="11"/>
        <v>Enter Trade</v>
      </c>
      <c r="M44" s="17">
        <v>-1.0306883527811317</v>
      </c>
      <c r="N44" s="15" t="str">
        <f t="shared" si="1"/>
        <v>Enter Trade</v>
      </c>
      <c r="O44" s="15" t="str">
        <f t="shared" si="2"/>
        <v>Enter Trade</v>
      </c>
      <c r="P44" s="15">
        <f t="shared" si="3"/>
        <v>1083.3499999999999</v>
      </c>
      <c r="Q44" s="15">
        <f t="shared" si="12"/>
        <v>1083.3499999999999</v>
      </c>
      <c r="R44" s="15">
        <f t="shared" si="4"/>
        <v>1368.05</v>
      </c>
      <c r="S44" s="15">
        <f t="shared" si="13"/>
        <v>1368.05</v>
      </c>
      <c r="T44" s="18">
        <f t="shared" si="14"/>
        <v>7.3899588933532359E-4</v>
      </c>
      <c r="U44" s="18">
        <f t="shared" si="15"/>
        <v>7.3899588933532359E-4</v>
      </c>
      <c r="V44" s="18">
        <f t="shared" si="16"/>
        <v>2.0970931751184679E-2</v>
      </c>
      <c r="W44" s="18">
        <f t="shared" si="17"/>
        <v>2.0970931751184679E-2</v>
      </c>
      <c r="X44" s="18" t="str">
        <f t="shared" si="18"/>
        <v/>
      </c>
      <c r="Y44" s="18" t="str">
        <f t="shared" si="19"/>
        <v/>
      </c>
      <c r="Z44" s="18" t="str">
        <f t="shared" si="20"/>
        <v/>
      </c>
      <c r="AA44" s="18" t="str">
        <f t="shared" si="21"/>
        <v/>
      </c>
    </row>
    <row r="45" spans="1:27">
      <c r="A45" s="11">
        <v>42067</v>
      </c>
      <c r="B45" s="12">
        <v>1065.3</v>
      </c>
      <c r="C45" s="12">
        <v>1367.7</v>
      </c>
      <c r="D45" s="9">
        <f t="shared" si="0"/>
        <v>-0.10851891990034687</v>
      </c>
      <c r="E45" s="9">
        <f t="shared" si="5"/>
        <v>-8.7161006348828771E-2</v>
      </c>
      <c r="F45" s="9">
        <f t="shared" si="6"/>
        <v>1.4949262160565035E-2</v>
      </c>
      <c r="G45" s="9">
        <f t="shared" si="7"/>
        <v>-5.3525166487557445E-2</v>
      </c>
      <c r="H45" s="9">
        <f t="shared" si="8"/>
        <v>-0.12079684621010009</v>
      </c>
      <c r="I45" s="9">
        <f t="shared" si="9"/>
        <v>-1.4286934914994387</v>
      </c>
      <c r="J45" s="3">
        <f t="shared" si="10"/>
        <v>-1.6661282134120974E-2</v>
      </c>
      <c r="K45" s="3">
        <f t="shared" si="10"/>
        <v>-2.5583860239019706E-4</v>
      </c>
      <c r="L45" s="15" t="str">
        <f t="shared" si="11"/>
        <v>Enter Trade</v>
      </c>
      <c r="M45" s="17">
        <v>-1.0306883527811317</v>
      </c>
      <c r="N45" s="15" t="str">
        <f t="shared" si="1"/>
        <v/>
      </c>
      <c r="O45" s="15" t="str">
        <f t="shared" si="2"/>
        <v>Enter Trade</v>
      </c>
      <c r="P45" s="15" t="str">
        <f t="shared" si="3"/>
        <v/>
      </c>
      <c r="Q45" s="15">
        <f t="shared" si="12"/>
        <v>1083.3499999999999</v>
      </c>
      <c r="R45" s="15" t="str">
        <f t="shared" si="4"/>
        <v/>
      </c>
      <c r="S45" s="15">
        <f t="shared" si="13"/>
        <v>1368.05</v>
      </c>
      <c r="T45" s="18" t="str">
        <f t="shared" si="14"/>
        <v/>
      </c>
      <c r="U45" s="18">
        <f t="shared" si="15"/>
        <v>7.3899588933532359E-4</v>
      </c>
      <c r="V45" s="18" t="str">
        <f t="shared" si="16"/>
        <v/>
      </c>
      <c r="W45" s="18">
        <f t="shared" si="17"/>
        <v>2.0970931751184679E-2</v>
      </c>
      <c r="X45" s="18" t="str">
        <f t="shared" si="18"/>
        <v/>
      </c>
      <c r="Y45" s="18" t="str">
        <f t="shared" si="19"/>
        <v/>
      </c>
      <c r="Z45" s="18" t="str">
        <f t="shared" si="20"/>
        <v/>
      </c>
      <c r="AA45" s="18" t="str">
        <f t="shared" si="21"/>
        <v/>
      </c>
    </row>
    <row r="46" spans="1:27">
      <c r="A46" s="11">
        <v>42068</v>
      </c>
      <c r="B46" s="12">
        <v>1085.0999999999999</v>
      </c>
      <c r="C46" s="12">
        <v>1394.8</v>
      </c>
      <c r="D46" s="9">
        <f t="shared" si="0"/>
        <v>-0.10904217522265677</v>
      </c>
      <c r="E46" s="9">
        <f t="shared" si="5"/>
        <v>-8.7426840563048946E-2</v>
      </c>
      <c r="F46" s="9">
        <f t="shared" si="6"/>
        <v>1.5272487607428574E-2</v>
      </c>
      <c r="G46" s="9">
        <f t="shared" si="7"/>
        <v>-5.3063743446334653E-2</v>
      </c>
      <c r="H46" s="9">
        <f t="shared" si="8"/>
        <v>-0.12178993767976323</v>
      </c>
      <c r="I46" s="9">
        <f t="shared" si="9"/>
        <v>-1.4153119789793822</v>
      </c>
      <c r="J46" s="3">
        <f t="shared" si="10"/>
        <v>1.8586313714446592E-2</v>
      </c>
      <c r="K46" s="3">
        <f t="shared" si="10"/>
        <v>1.9814286758792064E-2</v>
      </c>
      <c r="L46" s="15" t="str">
        <f t="shared" si="11"/>
        <v>Enter Trade</v>
      </c>
      <c r="M46" s="17">
        <v>-1.0306883527811317</v>
      </c>
      <c r="N46" s="15" t="str">
        <f t="shared" si="1"/>
        <v/>
      </c>
      <c r="O46" s="15" t="str">
        <f t="shared" si="2"/>
        <v>Enter Trade</v>
      </c>
      <c r="P46" s="15" t="str">
        <f t="shared" si="3"/>
        <v/>
      </c>
      <c r="Q46" s="15">
        <f t="shared" si="12"/>
        <v>1083.3499999999999</v>
      </c>
      <c r="R46" s="15" t="str">
        <f t="shared" si="4"/>
        <v/>
      </c>
      <c r="S46" s="15">
        <f t="shared" si="13"/>
        <v>1368.05</v>
      </c>
      <c r="T46" s="18" t="str">
        <f t="shared" si="14"/>
        <v/>
      </c>
      <c r="U46" s="18">
        <f t="shared" si="15"/>
        <v>7.3899588933532359E-4</v>
      </c>
      <c r="V46" s="18" t="str">
        <f t="shared" si="16"/>
        <v/>
      </c>
      <c r="W46" s="18">
        <f t="shared" si="17"/>
        <v>2.0970931751184679E-2</v>
      </c>
      <c r="X46" s="18" t="str">
        <f t="shared" si="18"/>
        <v/>
      </c>
      <c r="Y46" s="18" t="str">
        <f t="shared" si="19"/>
        <v/>
      </c>
      <c r="Z46" s="18" t="str">
        <f t="shared" si="20"/>
        <v/>
      </c>
      <c r="AA46" s="18" t="str">
        <f t="shared" si="21"/>
        <v/>
      </c>
    </row>
    <row r="47" spans="1:27">
      <c r="A47" s="11">
        <v>42072</v>
      </c>
      <c r="B47" s="12">
        <v>1059</v>
      </c>
      <c r="C47" s="12">
        <v>1368.35</v>
      </c>
      <c r="D47" s="9">
        <f t="shared" si="0"/>
        <v>-0.1113012364192623</v>
      </c>
      <c r="E47" s="9">
        <f t="shared" si="5"/>
        <v>-8.7871577394645642E-2</v>
      </c>
      <c r="F47" s="9">
        <f t="shared" si="6"/>
        <v>1.5775735792549195E-2</v>
      </c>
      <c r="G47" s="9">
        <f t="shared" si="7"/>
        <v>-5.2376171861409949E-2</v>
      </c>
      <c r="H47" s="9">
        <f t="shared" si="8"/>
        <v>-0.12336698292788134</v>
      </c>
      <c r="I47" s="9">
        <f t="shared" si="9"/>
        <v>-1.4851706020382502</v>
      </c>
      <c r="J47" s="3">
        <f t="shared" si="10"/>
        <v>-2.4053082665192068E-2</v>
      </c>
      <c r="K47" s="3">
        <f t="shared" si="10"/>
        <v>-1.8963292228276488E-2</v>
      </c>
      <c r="L47" s="15" t="str">
        <f t="shared" si="11"/>
        <v>Enter Trade</v>
      </c>
      <c r="M47" s="17">
        <v>-1.0306883527811317</v>
      </c>
      <c r="N47" s="15" t="str">
        <f t="shared" si="1"/>
        <v/>
      </c>
      <c r="O47" s="15" t="str">
        <f t="shared" si="2"/>
        <v>Enter Trade</v>
      </c>
      <c r="P47" s="15" t="str">
        <f t="shared" si="3"/>
        <v/>
      </c>
      <c r="Q47" s="15">
        <f t="shared" si="12"/>
        <v>1083.3499999999999</v>
      </c>
      <c r="R47" s="15" t="str">
        <f t="shared" si="4"/>
        <v/>
      </c>
      <c r="S47" s="15">
        <f t="shared" si="13"/>
        <v>1368.05</v>
      </c>
      <c r="T47" s="18" t="str">
        <f t="shared" si="14"/>
        <v/>
      </c>
      <c r="U47" s="18">
        <f t="shared" si="15"/>
        <v>7.3899588933532359E-4</v>
      </c>
      <c r="V47" s="18" t="str">
        <f t="shared" si="16"/>
        <v/>
      </c>
      <c r="W47" s="18">
        <f t="shared" si="17"/>
        <v>2.0970931751184679E-2</v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</row>
    <row r="48" spans="1:27">
      <c r="A48" s="11">
        <v>42073</v>
      </c>
      <c r="B48" s="12">
        <v>1052.55</v>
      </c>
      <c r="C48" s="12">
        <v>1312.4</v>
      </c>
      <c r="D48" s="9">
        <f t="shared" si="0"/>
        <v>-9.5823486129513372E-2</v>
      </c>
      <c r="E48" s="9">
        <f t="shared" si="5"/>
        <v>-8.7984948507728117E-2</v>
      </c>
      <c r="F48" s="9">
        <f t="shared" si="6"/>
        <v>1.5821721276215735E-2</v>
      </c>
      <c r="G48" s="9">
        <f t="shared" si="7"/>
        <v>-5.2386075636242715E-2</v>
      </c>
      <c r="H48" s="9">
        <f t="shared" si="8"/>
        <v>-0.12358382137921352</v>
      </c>
      <c r="I48" s="9">
        <f t="shared" si="9"/>
        <v>-0.49542887811888497</v>
      </c>
      <c r="J48" s="3">
        <f t="shared" si="10"/>
        <v>-6.0906515580736974E-3</v>
      </c>
      <c r="K48" s="3">
        <f t="shared" si="10"/>
        <v>-4.0888661526656059E-2</v>
      </c>
      <c r="L48" s="15" t="str">
        <f t="shared" si="11"/>
        <v>Exit Trade</v>
      </c>
      <c r="M48" s="17">
        <v>-0.49542887811888497</v>
      </c>
      <c r="N48" s="15" t="str">
        <f t="shared" si="1"/>
        <v>Exit Trade</v>
      </c>
      <c r="O48" s="15" t="str">
        <f t="shared" si="2"/>
        <v>Exit Trade</v>
      </c>
      <c r="P48" s="15">
        <f t="shared" si="3"/>
        <v>1052.55</v>
      </c>
      <c r="Q48" s="15">
        <f t="shared" si="12"/>
        <v>1052.55</v>
      </c>
      <c r="R48" s="15">
        <f t="shared" si="4"/>
        <v>1312.4</v>
      </c>
      <c r="S48" s="15">
        <f t="shared" si="13"/>
        <v>1312.4</v>
      </c>
      <c r="T48" s="18">
        <f t="shared" si="14"/>
        <v>-6.0906515580736974E-3</v>
      </c>
      <c r="U48" s="18">
        <f t="shared" si="15"/>
        <v>-6.0906515580736974E-3</v>
      </c>
      <c r="V48" s="18">
        <f t="shared" si="16"/>
        <v>-4.0888661526656059E-2</v>
      </c>
      <c r="W48" s="18">
        <f t="shared" si="17"/>
        <v>-4.0888661526656059E-2</v>
      </c>
      <c r="X48" s="18">
        <f t="shared" si="18"/>
        <v>-2.8430331841048595E-2</v>
      </c>
      <c r="Y48" s="18">
        <f t="shared" si="19"/>
        <v>4.067833778005181E-2</v>
      </c>
      <c r="Z48" s="18">
        <f t="shared" si="20"/>
        <v>1.2248005939003215E-2</v>
      </c>
      <c r="AA48" s="18">
        <f t="shared" si="21"/>
        <v>6.1240029695016074E-3</v>
      </c>
    </row>
    <row r="49" spans="1:27">
      <c r="A49" s="11">
        <v>42074</v>
      </c>
      <c r="B49" s="12">
        <v>1056.45</v>
      </c>
      <c r="C49" s="12">
        <v>1322.75</v>
      </c>
      <c r="D49" s="9">
        <f t="shared" si="0"/>
        <v>-9.7628822756081896E-2</v>
      </c>
      <c r="E49" s="9">
        <f t="shared" si="5"/>
        <v>-8.8299846420874392E-2</v>
      </c>
      <c r="F49" s="9">
        <f t="shared" si="6"/>
        <v>1.5919484662478809E-2</v>
      </c>
      <c r="G49" s="9">
        <f t="shared" si="7"/>
        <v>-5.2481005930297073E-2</v>
      </c>
      <c r="H49" s="9">
        <f t="shared" si="8"/>
        <v>-0.12411868691145171</v>
      </c>
      <c r="I49" s="9">
        <f t="shared" si="9"/>
        <v>-0.586009945233673</v>
      </c>
      <c r="J49" s="3">
        <f t="shared" si="10"/>
        <v>3.7052871597549678E-3</v>
      </c>
      <c r="K49" s="3">
        <f t="shared" si="10"/>
        <v>7.8863151478207171E-3</v>
      </c>
      <c r="L49" s="15" t="str">
        <f t="shared" si="11"/>
        <v/>
      </c>
      <c r="M49" s="17">
        <v>-0.49542887811888497</v>
      </c>
      <c r="N49" s="15" t="str">
        <f t="shared" si="1"/>
        <v/>
      </c>
      <c r="O49" s="15" t="str">
        <f t="shared" si="2"/>
        <v>Exit Trade</v>
      </c>
      <c r="P49" s="15" t="str">
        <f t="shared" si="3"/>
        <v/>
      </c>
      <c r="Q49" s="15">
        <f t="shared" si="12"/>
        <v>1052.55</v>
      </c>
      <c r="R49" s="15" t="str">
        <f t="shared" si="4"/>
        <v/>
      </c>
      <c r="S49" s="15">
        <f t="shared" si="13"/>
        <v>1312.4</v>
      </c>
      <c r="T49" s="18" t="str">
        <f t="shared" si="14"/>
        <v/>
      </c>
      <c r="U49" s="18">
        <f t="shared" si="15"/>
        <v>-6.0906515580736974E-3</v>
      </c>
      <c r="V49" s="18" t="str">
        <f t="shared" si="16"/>
        <v/>
      </c>
      <c r="W49" s="18">
        <f t="shared" si="17"/>
        <v>-4.0888661526656059E-2</v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</row>
    <row r="50" spans="1:27">
      <c r="A50" s="11">
        <v>42075</v>
      </c>
      <c r="B50" s="12">
        <v>1054.5999999999999</v>
      </c>
      <c r="C50" s="12">
        <v>1332.85</v>
      </c>
      <c r="D50" s="9">
        <f t="shared" si="0"/>
        <v>-0.10169350932176235</v>
      </c>
      <c r="E50" s="9">
        <f t="shared" si="5"/>
        <v>-8.8224170305564981E-2</v>
      </c>
      <c r="F50" s="9">
        <f t="shared" si="6"/>
        <v>1.5847689867267208E-2</v>
      </c>
      <c r="G50" s="9">
        <f t="shared" si="7"/>
        <v>-5.2566868104213765E-2</v>
      </c>
      <c r="H50" s="9">
        <f t="shared" si="8"/>
        <v>-0.1238814725069162</v>
      </c>
      <c r="I50" s="9">
        <f t="shared" si="9"/>
        <v>-0.84992444507749831</v>
      </c>
      <c r="J50" s="3">
        <f t="shared" si="10"/>
        <v>-1.7511477116760247E-3</v>
      </c>
      <c r="K50" s="3">
        <f t="shared" si="10"/>
        <v>7.6356076356075666E-3</v>
      </c>
      <c r="L50" s="15" t="str">
        <f t="shared" si="11"/>
        <v/>
      </c>
      <c r="M50" s="17">
        <v>-0.49542887811888497</v>
      </c>
      <c r="N50" s="15" t="str">
        <f t="shared" si="1"/>
        <v/>
      </c>
      <c r="O50" s="15" t="str">
        <f t="shared" si="2"/>
        <v>Exit Trade</v>
      </c>
      <c r="P50" s="15" t="str">
        <f t="shared" si="3"/>
        <v/>
      </c>
      <c r="Q50" s="15">
        <f t="shared" si="12"/>
        <v>1052.55</v>
      </c>
      <c r="R50" s="15" t="str">
        <f t="shared" si="4"/>
        <v/>
      </c>
      <c r="S50" s="15">
        <f t="shared" si="13"/>
        <v>1312.4</v>
      </c>
      <c r="T50" s="18" t="str">
        <f t="shared" si="14"/>
        <v/>
      </c>
      <c r="U50" s="18">
        <f t="shared" si="15"/>
        <v>-6.0906515580736974E-3</v>
      </c>
      <c r="V50" s="18" t="str">
        <f t="shared" si="16"/>
        <v/>
      </c>
      <c r="W50" s="18">
        <f t="shared" si="17"/>
        <v>-4.0888661526656059E-2</v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</row>
    <row r="51" spans="1:27">
      <c r="A51" s="11">
        <v>42076</v>
      </c>
      <c r="B51" s="12">
        <v>1042.6500000000001</v>
      </c>
      <c r="C51" s="12">
        <v>1328.05</v>
      </c>
      <c r="D51" s="9">
        <f t="shared" si="0"/>
        <v>-0.10507587860773303</v>
      </c>
      <c r="E51" s="9">
        <f t="shared" si="5"/>
        <v>-8.9070258267365837E-2</v>
      </c>
      <c r="F51" s="9">
        <f t="shared" si="6"/>
        <v>1.6052775354834931E-2</v>
      </c>
      <c r="G51" s="9">
        <f t="shared" si="7"/>
        <v>-5.2951513718987243E-2</v>
      </c>
      <c r="H51" s="9">
        <f t="shared" si="8"/>
        <v>-0.12518900281574444</v>
      </c>
      <c r="I51" s="9">
        <f t="shared" si="9"/>
        <v>-0.99706250081836867</v>
      </c>
      <c r="J51" s="3">
        <f t="shared" si="10"/>
        <v>-1.1331310449459338E-2</v>
      </c>
      <c r="K51" s="3">
        <f t="shared" si="10"/>
        <v>-3.6013054732340136E-3</v>
      </c>
      <c r="L51" s="15" t="str">
        <f t="shared" si="11"/>
        <v>Enter Trade</v>
      </c>
      <c r="M51" s="17">
        <v>-0.99706250081836867</v>
      </c>
      <c r="N51" s="15" t="str">
        <f t="shared" si="1"/>
        <v>Enter Trade</v>
      </c>
      <c r="O51" s="15" t="str">
        <f t="shared" si="2"/>
        <v>Enter Trade</v>
      </c>
      <c r="P51" s="15">
        <f t="shared" si="3"/>
        <v>1042.6500000000001</v>
      </c>
      <c r="Q51" s="15">
        <f t="shared" si="12"/>
        <v>1042.6500000000001</v>
      </c>
      <c r="R51" s="15">
        <f t="shared" si="4"/>
        <v>1328.05</v>
      </c>
      <c r="S51" s="15">
        <f t="shared" si="13"/>
        <v>1328.05</v>
      </c>
      <c r="T51" s="18">
        <f t="shared" si="14"/>
        <v>-1.1331310449459338E-2</v>
      </c>
      <c r="U51" s="18">
        <f t="shared" si="15"/>
        <v>-1.1331310449459338E-2</v>
      </c>
      <c r="V51" s="18">
        <f t="shared" si="16"/>
        <v>-3.6013054732340136E-3</v>
      </c>
      <c r="W51" s="18">
        <f t="shared" si="17"/>
        <v>-3.6013054732340136E-3</v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</row>
    <row r="52" spans="1:27">
      <c r="A52" s="11">
        <v>42079</v>
      </c>
      <c r="B52" s="12">
        <v>1051.55</v>
      </c>
      <c r="C52" s="12">
        <v>1305.7</v>
      </c>
      <c r="D52" s="9">
        <f t="shared" si="0"/>
        <v>-9.4013476393536924E-2</v>
      </c>
      <c r="E52" s="9">
        <f t="shared" si="5"/>
        <v>-8.9908221787312101E-2</v>
      </c>
      <c r="F52" s="9">
        <f t="shared" si="6"/>
        <v>1.5612285644519179E-2</v>
      </c>
      <c r="G52" s="9">
        <f t="shared" si="7"/>
        <v>-5.4780579087143948E-2</v>
      </c>
      <c r="H52" s="9">
        <f t="shared" si="8"/>
        <v>-0.12503586448748025</v>
      </c>
      <c r="I52" s="9">
        <f t="shared" si="9"/>
        <v>-0.26295026235738944</v>
      </c>
      <c r="J52" s="3">
        <f t="shared" si="10"/>
        <v>8.5359420706851413E-3</v>
      </c>
      <c r="K52" s="3">
        <f t="shared" si="10"/>
        <v>-1.682918564813065E-2</v>
      </c>
      <c r="L52" s="15" t="str">
        <f t="shared" si="11"/>
        <v>Exit Trade</v>
      </c>
      <c r="M52" s="17">
        <v>-0.26295026235738944</v>
      </c>
      <c r="N52" s="15" t="str">
        <f t="shared" si="1"/>
        <v>Exit Trade</v>
      </c>
      <c r="O52" s="15" t="str">
        <f t="shared" si="2"/>
        <v>Exit Trade</v>
      </c>
      <c r="P52" s="15">
        <f t="shared" si="3"/>
        <v>1051.55</v>
      </c>
      <c r="Q52" s="15">
        <f t="shared" si="12"/>
        <v>1051.55</v>
      </c>
      <c r="R52" s="15">
        <f t="shared" si="4"/>
        <v>1305.7</v>
      </c>
      <c r="S52" s="15">
        <f t="shared" si="13"/>
        <v>1305.7</v>
      </c>
      <c r="T52" s="18">
        <f t="shared" si="14"/>
        <v>8.5359420706851413E-3</v>
      </c>
      <c r="U52" s="18">
        <f t="shared" si="15"/>
        <v>8.5359420706851413E-3</v>
      </c>
      <c r="V52" s="18">
        <f t="shared" si="16"/>
        <v>-1.682918564813065E-2</v>
      </c>
      <c r="W52" s="18">
        <f t="shared" si="17"/>
        <v>-1.682918564813065E-2</v>
      </c>
      <c r="X52" s="18">
        <f t="shared" si="18"/>
        <v>8.5359420706851985E-3</v>
      </c>
      <c r="Y52" s="18">
        <f t="shared" si="19"/>
        <v>1.6829185648130629E-2</v>
      </c>
      <c r="Z52" s="18">
        <f t="shared" si="20"/>
        <v>2.5365127718815828E-2</v>
      </c>
      <c r="AA52" s="18">
        <f t="shared" si="21"/>
        <v>1.2682563859407914E-2</v>
      </c>
    </row>
    <row r="53" spans="1:27">
      <c r="A53" s="11">
        <v>42080</v>
      </c>
      <c r="B53" s="12">
        <v>1058.05</v>
      </c>
      <c r="C53" s="12">
        <v>1339.45</v>
      </c>
      <c r="D53" s="9">
        <f t="shared" si="0"/>
        <v>-0.10242031504668223</v>
      </c>
      <c r="E53" s="9">
        <f t="shared" si="5"/>
        <v>-9.1005645573754942E-2</v>
      </c>
      <c r="F53" s="9">
        <f t="shared" si="6"/>
        <v>1.5281710179887508E-2</v>
      </c>
      <c r="G53" s="9">
        <f t="shared" si="7"/>
        <v>-5.6621797669008052E-2</v>
      </c>
      <c r="H53" s="9">
        <f t="shared" si="8"/>
        <v>-0.12538949347850184</v>
      </c>
      <c r="I53" s="9">
        <f t="shared" si="9"/>
        <v>-0.74694974178677354</v>
      </c>
      <c r="J53" s="3">
        <f t="shared" si="10"/>
        <v>6.1813513385003092E-3</v>
      </c>
      <c r="K53" s="3">
        <f t="shared" si="10"/>
        <v>2.5848204028490463E-2</v>
      </c>
      <c r="L53" s="15" t="str">
        <f t="shared" si="11"/>
        <v/>
      </c>
      <c r="M53" s="17">
        <v>-0.26295026235738944</v>
      </c>
      <c r="N53" s="15" t="str">
        <f t="shared" si="1"/>
        <v/>
      </c>
      <c r="O53" s="15" t="str">
        <f t="shared" si="2"/>
        <v>Exit Trade</v>
      </c>
      <c r="P53" s="15" t="str">
        <f t="shared" si="3"/>
        <v/>
      </c>
      <c r="Q53" s="15">
        <f t="shared" si="12"/>
        <v>1051.55</v>
      </c>
      <c r="R53" s="15" t="str">
        <f t="shared" si="4"/>
        <v/>
      </c>
      <c r="S53" s="15">
        <f t="shared" si="13"/>
        <v>1305.7</v>
      </c>
      <c r="T53" s="18" t="str">
        <f t="shared" si="14"/>
        <v/>
      </c>
      <c r="U53" s="18">
        <f t="shared" si="15"/>
        <v>8.5359420706851413E-3</v>
      </c>
      <c r="V53" s="18" t="str">
        <f t="shared" si="16"/>
        <v/>
      </c>
      <c r="W53" s="18">
        <f t="shared" si="17"/>
        <v>-1.682918564813065E-2</v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</row>
    <row r="54" spans="1:27">
      <c r="A54" s="11">
        <v>42081</v>
      </c>
      <c r="B54" s="12">
        <v>1063.55</v>
      </c>
      <c r="C54" s="12">
        <v>1322.05</v>
      </c>
      <c r="D54" s="9">
        <f t="shared" si="0"/>
        <v>-9.448996857113004E-2</v>
      </c>
      <c r="E54" s="9">
        <f t="shared" si="5"/>
        <v>-9.2056123600782108E-2</v>
      </c>
      <c r="F54" s="9">
        <f t="shared" si="6"/>
        <v>1.4342777589183207E-2</v>
      </c>
      <c r="G54" s="9">
        <f t="shared" si="7"/>
        <v>-5.9784874025119894E-2</v>
      </c>
      <c r="H54" s="9">
        <f t="shared" si="8"/>
        <v>-0.12432737317644432</v>
      </c>
      <c r="I54" s="9">
        <f t="shared" si="9"/>
        <v>-0.16969132758381802</v>
      </c>
      <c r="J54" s="3">
        <f t="shared" si="10"/>
        <v>5.1982420490525021E-3</v>
      </c>
      <c r="K54" s="3">
        <f t="shared" si="10"/>
        <v>-1.2990406510134824E-2</v>
      </c>
      <c r="L54" s="15" t="str">
        <f t="shared" si="11"/>
        <v>Exit Trade</v>
      </c>
      <c r="M54" s="17">
        <v>-0.26295026235738944</v>
      </c>
      <c r="N54" s="15" t="str">
        <f t="shared" si="1"/>
        <v/>
      </c>
      <c r="O54" s="15" t="str">
        <f t="shared" si="2"/>
        <v>Exit Trade</v>
      </c>
      <c r="P54" s="15" t="str">
        <f t="shared" si="3"/>
        <v/>
      </c>
      <c r="Q54" s="15">
        <f t="shared" si="12"/>
        <v>1051.55</v>
      </c>
      <c r="R54" s="15" t="str">
        <f t="shared" si="4"/>
        <v/>
      </c>
      <c r="S54" s="15">
        <f t="shared" si="13"/>
        <v>1305.7</v>
      </c>
      <c r="T54" s="18" t="str">
        <f t="shared" si="14"/>
        <v/>
      </c>
      <c r="U54" s="18">
        <f t="shared" si="15"/>
        <v>8.5359420706851413E-3</v>
      </c>
      <c r="V54" s="18" t="str">
        <f t="shared" si="16"/>
        <v/>
      </c>
      <c r="W54" s="18">
        <f t="shared" si="17"/>
        <v>-1.682918564813065E-2</v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</row>
    <row r="55" spans="1:27">
      <c r="A55" s="11">
        <v>42082</v>
      </c>
      <c r="B55" s="12">
        <v>1052.2</v>
      </c>
      <c r="C55" s="12">
        <v>1327.7</v>
      </c>
      <c r="D55" s="9">
        <f t="shared" si="0"/>
        <v>-0.10100165779443399</v>
      </c>
      <c r="E55" s="9">
        <f t="shared" si="5"/>
        <v>-9.3345509979563979E-2</v>
      </c>
      <c r="F55" s="9">
        <f t="shared" si="6"/>
        <v>1.3276446306303686E-2</v>
      </c>
      <c r="G55" s="9">
        <f t="shared" si="7"/>
        <v>-6.3473505790380691E-2</v>
      </c>
      <c r="H55" s="9">
        <f t="shared" si="8"/>
        <v>-0.12321751416874727</v>
      </c>
      <c r="I55" s="9">
        <f t="shared" si="9"/>
        <v>-0.57667147053009593</v>
      </c>
      <c r="J55" s="3">
        <f t="shared" si="10"/>
        <v>-1.0671806685158111E-2</v>
      </c>
      <c r="K55" s="3">
        <f t="shared" si="10"/>
        <v>4.2736658976590073E-3</v>
      </c>
      <c r="L55" s="15" t="str">
        <f t="shared" si="11"/>
        <v/>
      </c>
      <c r="M55" s="17">
        <v>-0.26295026235738944</v>
      </c>
      <c r="N55" s="15" t="str">
        <f t="shared" si="1"/>
        <v/>
      </c>
      <c r="O55" s="15" t="str">
        <f t="shared" si="2"/>
        <v>Exit Trade</v>
      </c>
      <c r="P55" s="15" t="str">
        <f t="shared" si="3"/>
        <v/>
      </c>
      <c r="Q55" s="15">
        <f t="shared" si="12"/>
        <v>1051.55</v>
      </c>
      <c r="R55" s="15" t="str">
        <f t="shared" si="4"/>
        <v/>
      </c>
      <c r="S55" s="15">
        <f t="shared" si="13"/>
        <v>1305.7</v>
      </c>
      <c r="T55" s="18" t="str">
        <f t="shared" si="14"/>
        <v/>
      </c>
      <c r="U55" s="18">
        <f t="shared" si="15"/>
        <v>8.5359420706851413E-3</v>
      </c>
      <c r="V55" s="18" t="str">
        <f t="shared" si="16"/>
        <v/>
      </c>
      <c r="W55" s="18">
        <f t="shared" si="17"/>
        <v>-1.682918564813065E-2</v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</row>
    <row r="56" spans="1:27">
      <c r="A56" s="11">
        <v>42083</v>
      </c>
      <c r="B56" s="12">
        <v>1055.9000000000001</v>
      </c>
      <c r="C56" s="12">
        <v>1338.45</v>
      </c>
      <c r="D56" s="9">
        <f t="shared" si="0"/>
        <v>-0.10297936216267105</v>
      </c>
      <c r="E56" s="9">
        <f t="shared" si="5"/>
        <v>-9.4656127792517933E-2</v>
      </c>
      <c r="F56" s="9">
        <f t="shared" si="6"/>
        <v>1.2136800617863864E-2</v>
      </c>
      <c r="G56" s="9">
        <f t="shared" si="7"/>
        <v>-6.7348326402324243E-2</v>
      </c>
      <c r="H56" s="9">
        <f t="shared" si="8"/>
        <v>-0.12196392918271162</v>
      </c>
      <c r="I56" s="9">
        <f t="shared" si="9"/>
        <v>-0.6857848812233388</v>
      </c>
      <c r="J56" s="3">
        <f t="shared" si="10"/>
        <v>3.5164417411138998E-3</v>
      </c>
      <c r="K56" s="3">
        <f t="shared" si="10"/>
        <v>8.0967085938088417E-3</v>
      </c>
      <c r="L56" s="15" t="str">
        <f t="shared" si="11"/>
        <v/>
      </c>
      <c r="M56" s="17">
        <v>-0.26295026235738944</v>
      </c>
      <c r="N56" s="15" t="str">
        <f t="shared" si="1"/>
        <v/>
      </c>
      <c r="O56" s="15" t="str">
        <f t="shared" si="2"/>
        <v>Exit Trade</v>
      </c>
      <c r="P56" s="15" t="str">
        <f t="shared" si="3"/>
        <v/>
      </c>
      <c r="Q56" s="15">
        <f t="shared" si="12"/>
        <v>1051.55</v>
      </c>
      <c r="R56" s="15" t="str">
        <f t="shared" si="4"/>
        <v/>
      </c>
      <c r="S56" s="15">
        <f t="shared" si="13"/>
        <v>1305.7</v>
      </c>
      <c r="T56" s="18" t="str">
        <f t="shared" si="14"/>
        <v/>
      </c>
      <c r="U56" s="18">
        <f t="shared" si="15"/>
        <v>8.5359420706851413E-3</v>
      </c>
      <c r="V56" s="18" t="str">
        <f t="shared" si="16"/>
        <v/>
      </c>
      <c r="W56" s="18">
        <f t="shared" si="17"/>
        <v>-1.682918564813065E-2</v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</row>
    <row r="57" spans="1:27">
      <c r="A57" s="11">
        <v>42086</v>
      </c>
      <c r="B57" s="12">
        <v>1047.75</v>
      </c>
      <c r="C57" s="12">
        <v>1345.7</v>
      </c>
      <c r="D57" s="9">
        <f t="shared" si="0"/>
        <v>-0.10869058290344887</v>
      </c>
      <c r="E57" s="9">
        <f t="shared" si="5"/>
        <v>-9.5453747204858386E-2</v>
      </c>
      <c r="F57" s="9">
        <f t="shared" si="6"/>
        <v>1.2249901086335552E-2</v>
      </c>
      <c r="G57" s="9">
        <f t="shared" si="7"/>
        <v>-6.7891469760603396E-2</v>
      </c>
      <c r="H57" s="9">
        <f t="shared" si="8"/>
        <v>-0.12301602464911338</v>
      </c>
      <c r="I57" s="9">
        <f t="shared" si="9"/>
        <v>-1.0805667413393099</v>
      </c>
      <c r="J57" s="3">
        <f t="shared" si="10"/>
        <v>-7.7185339520788807E-3</v>
      </c>
      <c r="K57" s="3">
        <f t="shared" si="10"/>
        <v>5.4167133624715156E-3</v>
      </c>
      <c r="L57" s="15" t="str">
        <f t="shared" si="11"/>
        <v>Enter Trade</v>
      </c>
      <c r="M57" s="17">
        <v>-1.0805667413393099</v>
      </c>
      <c r="N57" s="15" t="str">
        <f t="shared" si="1"/>
        <v>Enter Trade</v>
      </c>
      <c r="O57" s="15" t="str">
        <f t="shared" si="2"/>
        <v>Enter Trade</v>
      </c>
      <c r="P57" s="15">
        <f t="shared" si="3"/>
        <v>1047.75</v>
      </c>
      <c r="Q57" s="15">
        <f t="shared" si="12"/>
        <v>1047.75</v>
      </c>
      <c r="R57" s="15">
        <f t="shared" si="4"/>
        <v>1345.7</v>
      </c>
      <c r="S57" s="15">
        <f t="shared" si="13"/>
        <v>1345.7</v>
      </c>
      <c r="T57" s="18">
        <f t="shared" si="14"/>
        <v>-7.7185339520788807E-3</v>
      </c>
      <c r="U57" s="18">
        <f t="shared" si="15"/>
        <v>-7.7185339520788807E-3</v>
      </c>
      <c r="V57" s="18">
        <f t="shared" si="16"/>
        <v>5.4167133624715156E-3</v>
      </c>
      <c r="W57" s="18">
        <f t="shared" si="17"/>
        <v>5.4167133624715156E-3</v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</row>
    <row r="58" spans="1:27">
      <c r="A58" s="11">
        <v>42087</v>
      </c>
      <c r="B58" s="12">
        <v>1037.95</v>
      </c>
      <c r="C58" s="12">
        <v>1358.85</v>
      </c>
      <c r="D58" s="9">
        <f t="shared" si="0"/>
        <v>-0.11699508547773763</v>
      </c>
      <c r="E58" s="9">
        <f t="shared" si="5"/>
        <v>-9.6440418611555251E-2</v>
      </c>
      <c r="F58" s="9">
        <f t="shared" si="6"/>
        <v>1.2759879934060421E-2</v>
      </c>
      <c r="G58" s="9">
        <f t="shared" si="7"/>
        <v>-6.7730688759919305E-2</v>
      </c>
      <c r="H58" s="9">
        <f t="shared" si="8"/>
        <v>-0.1251501484631912</v>
      </c>
      <c r="I58" s="9">
        <f t="shared" si="9"/>
        <v>-1.6108824669513575</v>
      </c>
      <c r="J58" s="3">
        <f t="shared" si="10"/>
        <v>-9.353376282510097E-3</v>
      </c>
      <c r="K58" s="3">
        <f t="shared" si="10"/>
        <v>9.7718659433750927E-3</v>
      </c>
      <c r="L58" s="15" t="str">
        <f t="shared" si="11"/>
        <v>Enter Trade</v>
      </c>
      <c r="M58" s="17">
        <v>-1.0805667413393099</v>
      </c>
      <c r="N58" s="15" t="str">
        <f t="shared" si="1"/>
        <v/>
      </c>
      <c r="O58" s="15" t="str">
        <f t="shared" si="2"/>
        <v>Enter Trade</v>
      </c>
      <c r="P58" s="15" t="str">
        <f t="shared" si="3"/>
        <v/>
      </c>
      <c r="Q58" s="15">
        <f t="shared" si="12"/>
        <v>1047.75</v>
      </c>
      <c r="R58" s="15" t="str">
        <f t="shared" si="4"/>
        <v/>
      </c>
      <c r="S58" s="15">
        <f t="shared" si="13"/>
        <v>1345.7</v>
      </c>
      <c r="T58" s="18" t="str">
        <f t="shared" si="14"/>
        <v/>
      </c>
      <c r="U58" s="18">
        <f t="shared" si="15"/>
        <v>-7.7185339520788807E-3</v>
      </c>
      <c r="V58" s="18" t="str">
        <f t="shared" si="16"/>
        <v/>
      </c>
      <c r="W58" s="18">
        <f t="shared" si="17"/>
        <v>5.4167133624715156E-3</v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</row>
    <row r="59" spans="1:27">
      <c r="A59" s="11">
        <v>42088</v>
      </c>
      <c r="B59" s="12">
        <v>1034.25</v>
      </c>
      <c r="C59" s="12">
        <v>1354.55</v>
      </c>
      <c r="D59" s="9">
        <f t="shared" si="0"/>
        <v>-0.11716951104808715</v>
      </c>
      <c r="E59" s="9">
        <f t="shared" si="5"/>
        <v>-9.7927924624235219E-2</v>
      </c>
      <c r="F59" s="9">
        <f t="shared" si="6"/>
        <v>1.2476064769853929E-2</v>
      </c>
      <c r="G59" s="9">
        <f t="shared" si="7"/>
        <v>-6.9856778892063875E-2</v>
      </c>
      <c r="H59" s="9">
        <f t="shared" si="8"/>
        <v>-0.12599907035640656</v>
      </c>
      <c r="I59" s="9">
        <f t="shared" si="9"/>
        <v>-1.5422801002400706</v>
      </c>
      <c r="J59" s="3">
        <f t="shared" si="10"/>
        <v>-3.5647189170962428E-3</v>
      </c>
      <c r="K59" s="3">
        <f t="shared" si="10"/>
        <v>-3.1644405195569449E-3</v>
      </c>
      <c r="L59" s="15" t="str">
        <f t="shared" si="11"/>
        <v>Enter Trade</v>
      </c>
      <c r="M59" s="17">
        <v>-1.0805667413393099</v>
      </c>
      <c r="N59" s="15" t="str">
        <f t="shared" si="1"/>
        <v/>
      </c>
      <c r="O59" s="15" t="str">
        <f t="shared" si="2"/>
        <v>Enter Trade</v>
      </c>
      <c r="P59" s="15" t="str">
        <f t="shared" si="3"/>
        <v/>
      </c>
      <c r="Q59" s="15">
        <f t="shared" si="12"/>
        <v>1047.75</v>
      </c>
      <c r="R59" s="15" t="str">
        <f t="shared" si="4"/>
        <v/>
      </c>
      <c r="S59" s="15">
        <f t="shared" si="13"/>
        <v>1345.7</v>
      </c>
      <c r="T59" s="18" t="str">
        <f t="shared" si="14"/>
        <v/>
      </c>
      <c r="U59" s="18">
        <f t="shared" si="15"/>
        <v>-7.7185339520788807E-3</v>
      </c>
      <c r="V59" s="18" t="str">
        <f t="shared" si="16"/>
        <v/>
      </c>
      <c r="W59" s="18">
        <f t="shared" si="17"/>
        <v>5.4167133624715156E-3</v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</row>
    <row r="60" spans="1:27">
      <c r="A60" s="11">
        <v>42089</v>
      </c>
      <c r="B60" s="12">
        <v>1006.95</v>
      </c>
      <c r="C60" s="12">
        <v>1283.7</v>
      </c>
      <c r="D60" s="9">
        <f t="shared" si="0"/>
        <v>-0.10545563496299354</v>
      </c>
      <c r="E60" s="9">
        <f t="shared" si="5"/>
        <v>-9.9083162611045758E-2</v>
      </c>
      <c r="F60" s="9">
        <f t="shared" si="6"/>
        <v>1.1438797891070888E-2</v>
      </c>
      <c r="G60" s="9">
        <f t="shared" si="7"/>
        <v>-7.3345867356136268E-2</v>
      </c>
      <c r="H60" s="9">
        <f t="shared" si="8"/>
        <v>-0.12482045786595525</v>
      </c>
      <c r="I60" s="9">
        <f t="shared" si="9"/>
        <v>-0.55709283550871413</v>
      </c>
      <c r="J60" s="3">
        <f t="shared" si="10"/>
        <v>-2.6395939086294371E-2</v>
      </c>
      <c r="K60" s="3">
        <f t="shared" si="10"/>
        <v>-5.2305193606732796E-2</v>
      </c>
      <c r="L60" s="15" t="str">
        <f t="shared" si="11"/>
        <v/>
      </c>
      <c r="M60" s="17">
        <v>-1.0805667413393099</v>
      </c>
      <c r="N60" s="15" t="str">
        <f t="shared" si="1"/>
        <v/>
      </c>
      <c r="O60" s="15" t="str">
        <f t="shared" si="2"/>
        <v>Enter Trade</v>
      </c>
      <c r="P60" s="15" t="str">
        <f t="shared" si="3"/>
        <v/>
      </c>
      <c r="Q60" s="15">
        <f t="shared" si="12"/>
        <v>1047.75</v>
      </c>
      <c r="R60" s="15" t="str">
        <f t="shared" si="4"/>
        <v/>
      </c>
      <c r="S60" s="15">
        <f t="shared" si="13"/>
        <v>1345.7</v>
      </c>
      <c r="T60" s="18" t="str">
        <f t="shared" si="14"/>
        <v/>
      </c>
      <c r="U60" s="18">
        <f t="shared" si="15"/>
        <v>-7.7185339520788807E-3</v>
      </c>
      <c r="V60" s="18" t="str">
        <f t="shared" si="16"/>
        <v/>
      </c>
      <c r="W60" s="18">
        <f t="shared" si="17"/>
        <v>5.4167133624715156E-3</v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</row>
    <row r="61" spans="1:27">
      <c r="A61" s="11">
        <v>42090</v>
      </c>
      <c r="B61" s="12">
        <v>1014.65</v>
      </c>
      <c r="C61" s="12">
        <v>1262.7</v>
      </c>
      <c r="D61" s="9">
        <f t="shared" si="0"/>
        <v>-9.4983920762411717E-2</v>
      </c>
      <c r="E61" s="9">
        <f t="shared" si="5"/>
        <v>-0.10004177857130211</v>
      </c>
      <c r="F61" s="9">
        <f t="shared" si="6"/>
        <v>9.6564119466469017E-3</v>
      </c>
      <c r="G61" s="9">
        <f t="shared" si="7"/>
        <v>-7.8314851691346582E-2</v>
      </c>
      <c r="H61" s="9">
        <f t="shared" si="8"/>
        <v>-0.12176870545125765</v>
      </c>
      <c r="I61" s="9">
        <f t="shared" si="9"/>
        <v>0.52378231550557364</v>
      </c>
      <c r="J61" s="3">
        <f t="shared" si="10"/>
        <v>7.646854362182761E-3</v>
      </c>
      <c r="K61" s="3">
        <f t="shared" si="10"/>
        <v>-1.6358962374386537E-2</v>
      </c>
      <c r="L61" s="15" t="str">
        <f t="shared" si="11"/>
        <v/>
      </c>
      <c r="M61" s="17">
        <v>-1.0805667413393099</v>
      </c>
      <c r="N61" s="15" t="str">
        <f t="shared" si="1"/>
        <v/>
      </c>
      <c r="O61" s="15" t="str">
        <f t="shared" si="2"/>
        <v>Enter Trade</v>
      </c>
      <c r="P61" s="15" t="str">
        <f t="shared" si="3"/>
        <v/>
      </c>
      <c r="Q61" s="15">
        <f t="shared" si="12"/>
        <v>1047.75</v>
      </c>
      <c r="R61" s="15" t="str">
        <f t="shared" si="4"/>
        <v/>
      </c>
      <c r="S61" s="15">
        <f t="shared" si="13"/>
        <v>1345.7</v>
      </c>
      <c r="T61" s="18" t="str">
        <f t="shared" si="14"/>
        <v/>
      </c>
      <c r="U61" s="18">
        <f t="shared" si="15"/>
        <v>-7.7185339520788807E-3</v>
      </c>
      <c r="V61" s="18" t="str">
        <f t="shared" si="16"/>
        <v/>
      </c>
      <c r="W61" s="18">
        <f t="shared" si="17"/>
        <v>5.4167133624715156E-3</v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</row>
    <row r="62" spans="1:27">
      <c r="A62" s="11">
        <v>42093</v>
      </c>
      <c r="B62" s="12">
        <v>1036.9000000000001</v>
      </c>
      <c r="C62" s="12">
        <v>1306.2</v>
      </c>
      <c r="D62" s="9">
        <f t="shared" si="0"/>
        <v>-0.10027280494728771</v>
      </c>
      <c r="E62" s="9">
        <f t="shared" si="5"/>
        <v>-0.10086200180633148</v>
      </c>
      <c r="F62" s="9">
        <f t="shared" si="6"/>
        <v>8.4890183147445439E-3</v>
      </c>
      <c r="G62" s="9">
        <f t="shared" si="7"/>
        <v>-8.1761710598156262E-2</v>
      </c>
      <c r="H62" s="9">
        <f t="shared" si="8"/>
        <v>-0.1199622930145067</v>
      </c>
      <c r="I62" s="9">
        <f t="shared" si="9"/>
        <v>6.9406948742281899E-2</v>
      </c>
      <c r="J62" s="3">
        <f t="shared" si="10"/>
        <v>2.1928743901838185E-2</v>
      </c>
      <c r="K62" s="3">
        <f t="shared" si="10"/>
        <v>3.4449988120693747E-2</v>
      </c>
      <c r="L62" s="15" t="str">
        <f t="shared" si="11"/>
        <v>Exit Trade</v>
      </c>
      <c r="M62" s="17">
        <v>6.9406948742281899E-2</v>
      </c>
      <c r="N62" s="15" t="str">
        <f t="shared" si="1"/>
        <v>Exit Trade</v>
      </c>
      <c r="O62" s="15" t="str">
        <f t="shared" si="2"/>
        <v>Exit Trade</v>
      </c>
      <c r="P62" s="15">
        <f t="shared" si="3"/>
        <v>1036.9000000000001</v>
      </c>
      <c r="Q62" s="15">
        <f t="shared" si="12"/>
        <v>1036.9000000000001</v>
      </c>
      <c r="R62" s="15">
        <f t="shared" si="4"/>
        <v>1306.2</v>
      </c>
      <c r="S62" s="15">
        <f t="shared" si="13"/>
        <v>1306.2</v>
      </c>
      <c r="T62" s="18">
        <f t="shared" si="14"/>
        <v>2.1928743901838185E-2</v>
      </c>
      <c r="U62" s="18">
        <f t="shared" si="15"/>
        <v>2.1928743901838185E-2</v>
      </c>
      <c r="V62" s="18">
        <f t="shared" si="16"/>
        <v>3.4449988120693747E-2</v>
      </c>
      <c r="W62" s="18">
        <f t="shared" si="17"/>
        <v>3.4449988120693747E-2</v>
      </c>
      <c r="X62" s="18">
        <f t="shared" si="18"/>
        <v>-1.0355523741350403E-2</v>
      </c>
      <c r="Y62" s="18">
        <f t="shared" si="19"/>
        <v>2.9352753213940708E-2</v>
      </c>
      <c r="Z62" s="18">
        <f t="shared" si="20"/>
        <v>1.8997229472590305E-2</v>
      </c>
      <c r="AA62" s="18">
        <f t="shared" si="21"/>
        <v>9.4986147362951523E-3</v>
      </c>
    </row>
    <row r="63" spans="1:27">
      <c r="A63" s="11">
        <v>42094</v>
      </c>
      <c r="B63" s="12">
        <v>1022.7</v>
      </c>
      <c r="C63" s="12">
        <v>1315.7</v>
      </c>
      <c r="D63" s="9">
        <f t="shared" si="0"/>
        <v>-0.10940861874175128</v>
      </c>
      <c r="E63" s="9">
        <f t="shared" si="5"/>
        <v>-0.1017913678263503</v>
      </c>
      <c r="F63" s="9">
        <f t="shared" si="6"/>
        <v>7.797335825346534E-3</v>
      </c>
      <c r="G63" s="9">
        <f t="shared" si="7"/>
        <v>-8.4247362219320596E-2</v>
      </c>
      <c r="H63" s="9">
        <f t="shared" si="8"/>
        <v>-0.11933537343338001</v>
      </c>
      <c r="I63" s="9">
        <f t="shared" si="9"/>
        <v>-0.97690430244646442</v>
      </c>
      <c r="J63" s="3">
        <f t="shared" si="10"/>
        <v>-1.369466679525513E-2</v>
      </c>
      <c r="K63" s="3">
        <f t="shared" si="10"/>
        <v>7.2730056652886236E-3</v>
      </c>
      <c r="L63" s="15" t="str">
        <f t="shared" si="11"/>
        <v>Enter Trade</v>
      </c>
      <c r="M63" s="17">
        <v>-0.97690430244646442</v>
      </c>
      <c r="N63" s="15" t="str">
        <f t="shared" si="1"/>
        <v>Enter Trade</v>
      </c>
      <c r="O63" s="15" t="str">
        <f t="shared" si="2"/>
        <v>Enter Trade</v>
      </c>
      <c r="P63" s="15">
        <f t="shared" si="3"/>
        <v>1022.7</v>
      </c>
      <c r="Q63" s="15">
        <f t="shared" si="12"/>
        <v>1022.7</v>
      </c>
      <c r="R63" s="15">
        <f t="shared" si="4"/>
        <v>1315.7</v>
      </c>
      <c r="S63" s="15">
        <f t="shared" si="13"/>
        <v>1315.7</v>
      </c>
      <c r="T63" s="18">
        <f t="shared" si="14"/>
        <v>-1.369466679525513E-2</v>
      </c>
      <c r="U63" s="18">
        <f t="shared" si="15"/>
        <v>-1.369466679525513E-2</v>
      </c>
      <c r="V63" s="18">
        <f t="shared" si="16"/>
        <v>7.2730056652886236E-3</v>
      </c>
      <c r="W63" s="18">
        <f t="shared" si="17"/>
        <v>7.2730056652886236E-3</v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</row>
    <row r="64" spans="1:27">
      <c r="A64" s="11">
        <v>42095</v>
      </c>
      <c r="B64" s="12">
        <v>1033.25</v>
      </c>
      <c r="C64" s="12">
        <v>1337.05</v>
      </c>
      <c r="D64" s="9">
        <f t="shared" si="0"/>
        <v>-0.11194223438383376</v>
      </c>
      <c r="E64" s="9">
        <f t="shared" si="5"/>
        <v>-0.10245388929433143</v>
      </c>
      <c r="F64" s="9">
        <f t="shared" si="6"/>
        <v>7.7869379736352816E-3</v>
      </c>
      <c r="G64" s="9">
        <f t="shared" si="7"/>
        <v>-8.4933278853652039E-2</v>
      </c>
      <c r="H64" s="9">
        <f t="shared" si="8"/>
        <v>-0.11997449973501081</v>
      </c>
      <c r="I64" s="9">
        <f t="shared" si="9"/>
        <v>-1.2184950132680663</v>
      </c>
      <c r="J64" s="3">
        <f t="shared" si="10"/>
        <v>1.0315830644372694E-2</v>
      </c>
      <c r="K64" s="3">
        <f t="shared" si="10"/>
        <v>1.6227103443034057E-2</v>
      </c>
      <c r="L64" s="15" t="str">
        <f t="shared" si="11"/>
        <v>Enter Trade</v>
      </c>
      <c r="M64" s="17">
        <v>-0.97690430244646442</v>
      </c>
      <c r="N64" s="15" t="str">
        <f t="shared" si="1"/>
        <v/>
      </c>
      <c r="O64" s="15" t="str">
        <f t="shared" si="2"/>
        <v>Enter Trade</v>
      </c>
      <c r="P64" s="15" t="str">
        <f t="shared" si="3"/>
        <v/>
      </c>
      <c r="Q64" s="15">
        <f t="shared" si="12"/>
        <v>1022.7</v>
      </c>
      <c r="R64" s="15" t="str">
        <f t="shared" si="4"/>
        <v/>
      </c>
      <c r="S64" s="15">
        <f t="shared" si="13"/>
        <v>1315.7</v>
      </c>
      <c r="T64" s="18" t="str">
        <f t="shared" si="14"/>
        <v/>
      </c>
      <c r="U64" s="18">
        <f t="shared" si="15"/>
        <v>-1.369466679525513E-2</v>
      </c>
      <c r="V64" s="18" t="str">
        <f t="shared" si="16"/>
        <v/>
      </c>
      <c r="W64" s="18">
        <f t="shared" si="17"/>
        <v>7.2730056652886236E-3</v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</row>
    <row r="65" spans="1:27">
      <c r="A65" s="11">
        <v>42100</v>
      </c>
      <c r="B65" s="12">
        <v>1031.95</v>
      </c>
      <c r="C65" s="12">
        <v>1330.6</v>
      </c>
      <c r="D65" s="9">
        <f t="shared" si="0"/>
        <v>-0.11038886372789516</v>
      </c>
      <c r="E65" s="9">
        <f t="shared" si="5"/>
        <v>-0.10286355497565736</v>
      </c>
      <c r="F65" s="9">
        <f t="shared" si="6"/>
        <v>7.8727350045092546E-3</v>
      </c>
      <c r="G65" s="9">
        <f t="shared" si="7"/>
        <v>-8.5149901215511525E-2</v>
      </c>
      <c r="H65" s="9">
        <f t="shared" si="8"/>
        <v>-0.12057720873580319</v>
      </c>
      <c r="I65" s="9">
        <f t="shared" si="9"/>
        <v>-0.95586968797089555</v>
      </c>
      <c r="J65" s="3">
        <f t="shared" si="10"/>
        <v>-1.2581659811274663E-3</v>
      </c>
      <c r="K65" s="3">
        <f t="shared" si="10"/>
        <v>-4.8240529523952327E-3</v>
      </c>
      <c r="L65" s="15" t="str">
        <f t="shared" si="11"/>
        <v>Enter Trade</v>
      </c>
      <c r="M65" s="17">
        <v>-0.97690430244646442</v>
      </c>
      <c r="N65" s="15" t="str">
        <f t="shared" si="1"/>
        <v/>
      </c>
      <c r="O65" s="15" t="str">
        <f t="shared" si="2"/>
        <v>Enter Trade</v>
      </c>
      <c r="P65" s="15" t="str">
        <f t="shared" si="3"/>
        <v/>
      </c>
      <c r="Q65" s="15">
        <f t="shared" si="12"/>
        <v>1022.7</v>
      </c>
      <c r="R65" s="15" t="str">
        <f t="shared" si="4"/>
        <v/>
      </c>
      <c r="S65" s="15">
        <f t="shared" si="13"/>
        <v>1315.7</v>
      </c>
      <c r="T65" s="18" t="str">
        <f t="shared" si="14"/>
        <v/>
      </c>
      <c r="U65" s="18">
        <f t="shared" si="15"/>
        <v>-1.369466679525513E-2</v>
      </c>
      <c r="V65" s="18" t="str">
        <f t="shared" si="16"/>
        <v/>
      </c>
      <c r="W65" s="18">
        <f t="shared" si="17"/>
        <v>7.2730056652886236E-3</v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</row>
    <row r="66" spans="1:27">
      <c r="A66" s="11">
        <v>42101</v>
      </c>
      <c r="B66" s="12">
        <v>1032.75</v>
      </c>
      <c r="C66" s="12">
        <v>1328.7</v>
      </c>
      <c r="D66" s="9">
        <f t="shared" si="0"/>
        <v>-0.10943173135579744</v>
      </c>
      <c r="E66" s="9">
        <f t="shared" si="5"/>
        <v>-0.10336931075010194</v>
      </c>
      <c r="F66" s="9">
        <f t="shared" si="6"/>
        <v>7.7878079888129819E-3</v>
      </c>
      <c r="G66" s="9">
        <f t="shared" si="7"/>
        <v>-8.5846742775272739E-2</v>
      </c>
      <c r="H66" s="9">
        <f t="shared" si="8"/>
        <v>-0.12089187872493115</v>
      </c>
      <c r="I66" s="9">
        <f t="shared" si="9"/>
        <v>-0.77845018963025658</v>
      </c>
      <c r="J66" s="3">
        <f t="shared" si="10"/>
        <v>7.7523135810839139E-4</v>
      </c>
      <c r="K66" s="3">
        <f t="shared" si="10"/>
        <v>-1.4279272508641693E-3</v>
      </c>
      <c r="L66" s="15" t="str">
        <f t="shared" si="11"/>
        <v/>
      </c>
      <c r="M66" s="17">
        <v>-0.97690430244646442</v>
      </c>
      <c r="N66" s="15" t="str">
        <f t="shared" si="1"/>
        <v/>
      </c>
      <c r="O66" s="15" t="str">
        <f t="shared" si="2"/>
        <v>Enter Trade</v>
      </c>
      <c r="P66" s="15" t="str">
        <f t="shared" si="3"/>
        <v/>
      </c>
      <c r="Q66" s="15">
        <f t="shared" si="12"/>
        <v>1022.7</v>
      </c>
      <c r="R66" s="15" t="str">
        <f t="shared" si="4"/>
        <v/>
      </c>
      <c r="S66" s="15">
        <f t="shared" si="13"/>
        <v>1315.7</v>
      </c>
      <c r="T66" s="18" t="str">
        <f t="shared" si="14"/>
        <v/>
      </c>
      <c r="U66" s="18">
        <f t="shared" si="15"/>
        <v>-1.369466679525513E-2</v>
      </c>
      <c r="V66" s="18" t="str">
        <f t="shared" si="16"/>
        <v/>
      </c>
      <c r="W66" s="18">
        <f t="shared" si="17"/>
        <v>7.2730056652886236E-3</v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</row>
    <row r="67" spans="1:27">
      <c r="A67" s="11">
        <v>42102</v>
      </c>
      <c r="B67" s="12">
        <v>1035.55</v>
      </c>
      <c r="C67" s="12">
        <v>1299.7</v>
      </c>
      <c r="D67" s="9">
        <f t="shared" ref="D67:D130" si="22">LOG(B67/C67)</f>
        <v>-9.8672045935099123E-2</v>
      </c>
      <c r="E67" s="9">
        <f t="shared" si="5"/>
        <v>-0.10368112503112016</v>
      </c>
      <c r="F67" s="9">
        <f t="shared" si="6"/>
        <v>7.3825189938632645E-3</v>
      </c>
      <c r="G67" s="9">
        <f t="shared" si="7"/>
        <v>-8.7070457294927822E-2</v>
      </c>
      <c r="H67" s="9">
        <f t="shared" si="8"/>
        <v>-0.1202917927673125</v>
      </c>
      <c r="I67" s="9">
        <f t="shared" si="9"/>
        <v>0.67850541260846686</v>
      </c>
      <c r="J67" s="3">
        <f t="shared" si="10"/>
        <v>2.7112079399660657E-3</v>
      </c>
      <c r="K67" s="3">
        <f t="shared" si="10"/>
        <v>-2.182584481071724E-2</v>
      </c>
      <c r="L67" s="15" t="str">
        <f t="shared" si="11"/>
        <v/>
      </c>
      <c r="M67" s="17">
        <v>-0.97690430244646442</v>
      </c>
      <c r="N67" s="15" t="str">
        <f t="shared" si="1"/>
        <v/>
      </c>
      <c r="O67" s="15" t="str">
        <f t="shared" si="2"/>
        <v>Enter Trade</v>
      </c>
      <c r="P67" s="15" t="str">
        <f t="shared" si="3"/>
        <v/>
      </c>
      <c r="Q67" s="15">
        <f t="shared" si="12"/>
        <v>1022.7</v>
      </c>
      <c r="R67" s="15" t="str">
        <f t="shared" si="4"/>
        <v/>
      </c>
      <c r="S67" s="15">
        <f t="shared" si="13"/>
        <v>1315.7</v>
      </c>
      <c r="T67" s="18" t="str">
        <f t="shared" si="14"/>
        <v/>
      </c>
      <c r="U67" s="18">
        <f t="shared" si="15"/>
        <v>-1.369466679525513E-2</v>
      </c>
      <c r="V67" s="18" t="str">
        <f t="shared" si="16"/>
        <v/>
      </c>
      <c r="W67" s="18">
        <f t="shared" si="17"/>
        <v>7.2730056652886236E-3</v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</row>
    <row r="68" spans="1:27">
      <c r="A68" s="11">
        <v>42103</v>
      </c>
      <c r="B68" s="12">
        <v>1056.0999999999999</v>
      </c>
      <c r="C68" s="12">
        <v>1303.05</v>
      </c>
      <c r="D68" s="9">
        <f t="shared" si="22"/>
        <v>-9.1256037946630564E-2</v>
      </c>
      <c r="E68" s="9">
        <f t="shared" si="5"/>
        <v>-0.1037571602953211</v>
      </c>
      <c r="F68" s="9">
        <f t="shared" si="6"/>
        <v>7.2361274204210567E-3</v>
      </c>
      <c r="G68" s="9">
        <f t="shared" si="7"/>
        <v>-8.7475873599373727E-2</v>
      </c>
      <c r="H68" s="9">
        <f t="shared" si="8"/>
        <v>-0.12003844699126848</v>
      </c>
      <c r="I68" s="9">
        <f t="shared" si="9"/>
        <v>1.72759842694466</v>
      </c>
      <c r="J68" s="3">
        <f t="shared" si="10"/>
        <v>1.9844527062913384E-2</v>
      </c>
      <c r="K68" s="3">
        <f t="shared" si="10"/>
        <v>2.577517888743486E-3</v>
      </c>
      <c r="L68" s="15" t="str">
        <f t="shared" si="11"/>
        <v>Enter Trade</v>
      </c>
      <c r="M68" s="17">
        <v>-0.97690430244646442</v>
      </c>
      <c r="N68" s="15" t="str">
        <f t="shared" si="1"/>
        <v/>
      </c>
      <c r="O68" s="15" t="str">
        <f t="shared" si="2"/>
        <v>Enter Trade</v>
      </c>
      <c r="P68" s="15" t="str">
        <f t="shared" si="3"/>
        <v/>
      </c>
      <c r="Q68" s="15">
        <f t="shared" si="12"/>
        <v>1022.7</v>
      </c>
      <c r="R68" s="15" t="str">
        <f t="shared" si="4"/>
        <v/>
      </c>
      <c r="S68" s="15">
        <f t="shared" si="13"/>
        <v>1315.7</v>
      </c>
      <c r="T68" s="18" t="str">
        <f t="shared" si="14"/>
        <v/>
      </c>
      <c r="U68" s="18">
        <f t="shared" si="15"/>
        <v>-1.369466679525513E-2</v>
      </c>
      <c r="V68" s="18" t="str">
        <f t="shared" si="16"/>
        <v/>
      </c>
      <c r="W68" s="18">
        <f t="shared" si="17"/>
        <v>7.2730056652886236E-3</v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</row>
    <row r="69" spans="1:27">
      <c r="A69" s="11">
        <v>42104</v>
      </c>
      <c r="B69" s="12">
        <v>1042.6500000000001</v>
      </c>
      <c r="C69" s="12">
        <v>1290.3499999999999</v>
      </c>
      <c r="D69" s="9">
        <f t="shared" si="22"/>
        <v>-9.2568978588056655E-2</v>
      </c>
      <c r="E69" s="9">
        <f t="shared" si="5"/>
        <v>-0.1033400747636032</v>
      </c>
      <c r="F69" s="9">
        <f t="shared" si="6"/>
        <v>7.5124890667376994E-3</v>
      </c>
      <c r="G69" s="9">
        <f t="shared" si="7"/>
        <v>-8.6436974363443372E-2</v>
      </c>
      <c r="H69" s="9">
        <f t="shared" si="8"/>
        <v>-0.12024317516376302</v>
      </c>
      <c r="I69" s="9">
        <f t="shared" si="9"/>
        <v>1.4337586490789922</v>
      </c>
      <c r="J69" s="3">
        <f t="shared" si="10"/>
        <v>-1.2735536407536994E-2</v>
      </c>
      <c r="K69" s="3">
        <f t="shared" si="10"/>
        <v>-9.7463642991443503E-3</v>
      </c>
      <c r="L69" s="15" t="str">
        <f t="shared" si="11"/>
        <v>Enter Trade</v>
      </c>
      <c r="M69" s="17">
        <v>-0.97690430244646442</v>
      </c>
      <c r="N69" s="15" t="str">
        <f t="shared" si="1"/>
        <v/>
      </c>
      <c r="O69" s="15" t="str">
        <f t="shared" si="2"/>
        <v>Enter Trade</v>
      </c>
      <c r="P69" s="15" t="str">
        <f t="shared" si="3"/>
        <v/>
      </c>
      <c r="Q69" s="15">
        <f t="shared" si="12"/>
        <v>1022.7</v>
      </c>
      <c r="R69" s="15" t="str">
        <f t="shared" si="4"/>
        <v/>
      </c>
      <c r="S69" s="15">
        <f t="shared" si="13"/>
        <v>1315.7</v>
      </c>
      <c r="T69" s="18" t="str">
        <f t="shared" si="14"/>
        <v/>
      </c>
      <c r="U69" s="18">
        <f t="shared" si="15"/>
        <v>-1.369466679525513E-2</v>
      </c>
      <c r="V69" s="18" t="str">
        <f t="shared" si="16"/>
        <v/>
      </c>
      <c r="W69" s="18">
        <f t="shared" si="17"/>
        <v>7.2730056652886236E-3</v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</row>
    <row r="70" spans="1:27">
      <c r="A70" s="11">
        <v>42107</v>
      </c>
      <c r="B70" s="12">
        <v>1038.8</v>
      </c>
      <c r="C70" s="12">
        <v>1305.25</v>
      </c>
      <c r="D70" s="9">
        <f t="shared" si="22"/>
        <v>-9.9161760925488118E-2</v>
      </c>
      <c r="E70" s="9">
        <f t="shared" si="5"/>
        <v>-0.10288919532402299</v>
      </c>
      <c r="F70" s="9">
        <f t="shared" si="6"/>
        <v>7.3359304824511121E-3</v>
      </c>
      <c r="G70" s="9">
        <f t="shared" si="7"/>
        <v>-8.6383351738507988E-2</v>
      </c>
      <c r="H70" s="9">
        <f t="shared" si="8"/>
        <v>-0.119395038909538</v>
      </c>
      <c r="I70" s="9">
        <f t="shared" si="9"/>
        <v>0.50810655954981832</v>
      </c>
      <c r="J70" s="3">
        <f t="shared" si="10"/>
        <v>-3.692514266532524E-3</v>
      </c>
      <c r="K70" s="3">
        <f t="shared" si="10"/>
        <v>1.1547254620839378E-2</v>
      </c>
      <c r="L70" s="15" t="str">
        <f t="shared" si="11"/>
        <v/>
      </c>
      <c r="M70" s="17">
        <v>-0.97690430244646442</v>
      </c>
      <c r="N70" s="15" t="str">
        <f t="shared" si="1"/>
        <v/>
      </c>
      <c r="O70" s="15" t="str">
        <f t="shared" si="2"/>
        <v>Enter Trade</v>
      </c>
      <c r="P70" s="15" t="str">
        <f t="shared" si="3"/>
        <v/>
      </c>
      <c r="Q70" s="15">
        <f t="shared" si="12"/>
        <v>1022.7</v>
      </c>
      <c r="R70" s="15" t="str">
        <f t="shared" si="4"/>
        <v/>
      </c>
      <c r="S70" s="15">
        <f t="shared" si="13"/>
        <v>1315.7</v>
      </c>
      <c r="T70" s="18" t="str">
        <f t="shared" si="14"/>
        <v/>
      </c>
      <c r="U70" s="18">
        <f t="shared" si="15"/>
        <v>-1.369466679525513E-2</v>
      </c>
      <c r="V70" s="18" t="str">
        <f t="shared" si="16"/>
        <v/>
      </c>
      <c r="W70" s="18">
        <f t="shared" si="17"/>
        <v>7.2730056652886236E-3</v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</row>
    <row r="71" spans="1:27">
      <c r="A71" s="11">
        <v>42109</v>
      </c>
      <c r="B71" s="12">
        <v>1031.6500000000001</v>
      </c>
      <c r="C71" s="12">
        <v>1290.45</v>
      </c>
      <c r="D71" s="9">
        <f t="shared" si="22"/>
        <v>-9.7208799442534521E-2</v>
      </c>
      <c r="E71" s="9">
        <f t="shared" si="5"/>
        <v>-0.10257429090076978</v>
      </c>
      <c r="F71" s="9">
        <f t="shared" si="6"/>
        <v>7.3713425823213486E-3</v>
      </c>
      <c r="G71" s="9">
        <f t="shared" si="7"/>
        <v>-8.5988770090546743E-2</v>
      </c>
      <c r="H71" s="9">
        <f t="shared" si="8"/>
        <v>-0.11915981171099281</v>
      </c>
      <c r="I71" s="9">
        <f t="shared" si="9"/>
        <v>0.72788523912906788</v>
      </c>
      <c r="J71" s="3">
        <f t="shared" si="10"/>
        <v>-6.8829418559875474E-3</v>
      </c>
      <c r="K71" s="3">
        <f t="shared" si="10"/>
        <v>-1.1338823980080409E-2</v>
      </c>
      <c r="L71" s="15" t="str">
        <f t="shared" si="11"/>
        <v/>
      </c>
      <c r="M71" s="17">
        <v>-0.97690430244646442</v>
      </c>
      <c r="N71" s="15" t="str">
        <f t="shared" si="1"/>
        <v/>
      </c>
      <c r="O71" s="15" t="str">
        <f t="shared" si="2"/>
        <v>Enter Trade</v>
      </c>
      <c r="P71" s="15" t="str">
        <f t="shared" si="3"/>
        <v/>
      </c>
      <c r="Q71" s="15">
        <f t="shared" si="12"/>
        <v>1022.7</v>
      </c>
      <c r="R71" s="15" t="str">
        <f t="shared" si="4"/>
        <v/>
      </c>
      <c r="S71" s="15">
        <f t="shared" si="13"/>
        <v>1315.7</v>
      </c>
      <c r="T71" s="18" t="str">
        <f t="shared" si="14"/>
        <v/>
      </c>
      <c r="U71" s="18">
        <f t="shared" si="15"/>
        <v>-1.369466679525513E-2</v>
      </c>
      <c r="V71" s="18" t="str">
        <f t="shared" si="16"/>
        <v/>
      </c>
      <c r="W71" s="18">
        <f t="shared" si="17"/>
        <v>7.2730056652886236E-3</v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</row>
    <row r="72" spans="1:27">
      <c r="A72" s="11">
        <v>42110</v>
      </c>
      <c r="B72" s="12">
        <v>1029.6500000000001</v>
      </c>
      <c r="C72" s="12">
        <v>1306.8</v>
      </c>
      <c r="D72" s="9">
        <f t="shared" si="22"/>
        <v>-0.10351950197228794</v>
      </c>
      <c r="E72" s="9">
        <f t="shared" si="5"/>
        <v>-0.10283629109690494</v>
      </c>
      <c r="F72" s="9">
        <f t="shared" si="6"/>
        <v>7.2558745904537153E-3</v>
      </c>
      <c r="G72" s="9">
        <f t="shared" si="7"/>
        <v>-8.6510573268384072E-2</v>
      </c>
      <c r="H72" s="9">
        <f t="shared" si="8"/>
        <v>-0.11916200892542581</v>
      </c>
      <c r="I72" s="9">
        <f t="shared" si="9"/>
        <v>-9.4159686315675978E-2</v>
      </c>
      <c r="J72" s="3">
        <f t="shared" si="10"/>
        <v>-1.9386419812921047E-3</v>
      </c>
      <c r="K72" s="3">
        <f t="shared" si="10"/>
        <v>1.2669998837614715E-2</v>
      </c>
      <c r="L72" s="15" t="str">
        <f t="shared" si="11"/>
        <v>Exit Trade</v>
      </c>
      <c r="M72" s="17">
        <v>-9.4159686315675978E-2</v>
      </c>
      <c r="N72" s="15" t="str">
        <f t="shared" si="1"/>
        <v>Exit Trade</v>
      </c>
      <c r="O72" s="15" t="str">
        <f t="shared" si="2"/>
        <v>Exit Trade</v>
      </c>
      <c r="P72" s="15">
        <f t="shared" si="3"/>
        <v>1029.6500000000001</v>
      </c>
      <c r="Q72" s="15">
        <f t="shared" si="12"/>
        <v>1029.6500000000001</v>
      </c>
      <c r="R72" s="15">
        <f t="shared" si="4"/>
        <v>1306.8</v>
      </c>
      <c r="S72" s="15">
        <f t="shared" si="13"/>
        <v>1306.8</v>
      </c>
      <c r="T72" s="18">
        <f t="shared" si="14"/>
        <v>-1.9386419812921047E-3</v>
      </c>
      <c r="U72" s="18">
        <f t="shared" si="15"/>
        <v>-1.9386419812921047E-3</v>
      </c>
      <c r="V72" s="18">
        <f t="shared" si="16"/>
        <v>1.2669998837614715E-2</v>
      </c>
      <c r="W72" s="18">
        <f t="shared" si="17"/>
        <v>1.2669998837614715E-2</v>
      </c>
      <c r="X72" s="18">
        <f t="shared" si="18"/>
        <v>6.795736775202954E-3</v>
      </c>
      <c r="Y72" s="18">
        <f t="shared" si="19"/>
        <v>6.7644599832789032E-3</v>
      </c>
      <c r="Z72" s="18">
        <f t="shared" si="20"/>
        <v>1.3560196758481857E-2</v>
      </c>
      <c r="AA72" s="18">
        <f t="shared" si="21"/>
        <v>6.7800983792409286E-3</v>
      </c>
    </row>
    <row r="73" spans="1:27">
      <c r="A73" s="11">
        <v>42111</v>
      </c>
      <c r="B73" s="12">
        <v>1018.25</v>
      </c>
      <c r="C73" s="12">
        <v>1306.7</v>
      </c>
      <c r="D73" s="9">
        <f t="shared" si="22"/>
        <v>-0.10832147234231376</v>
      </c>
      <c r="E73" s="9">
        <f t="shared" si="5"/>
        <v>-0.103358985885281</v>
      </c>
      <c r="F73" s="9">
        <f t="shared" si="6"/>
        <v>7.0581895506297383E-3</v>
      </c>
      <c r="G73" s="9">
        <f t="shared" si="7"/>
        <v>-8.7478059396364091E-2</v>
      </c>
      <c r="H73" s="9">
        <f t="shared" si="8"/>
        <v>-0.11923991237419791</v>
      </c>
      <c r="I73" s="9">
        <f t="shared" si="9"/>
        <v>-0.70308206112005067</v>
      </c>
      <c r="J73" s="3">
        <f t="shared" si="10"/>
        <v>-1.1071723401155821E-2</v>
      </c>
      <c r="K73" s="3">
        <f t="shared" si="10"/>
        <v>-7.6522803795461475E-5</v>
      </c>
      <c r="L73" s="15" t="str">
        <f t="shared" si="11"/>
        <v/>
      </c>
      <c r="M73" s="17">
        <v>-9.4159686315675978E-2</v>
      </c>
      <c r="N73" s="15" t="str">
        <f t="shared" si="1"/>
        <v/>
      </c>
      <c r="O73" s="15" t="str">
        <f t="shared" si="2"/>
        <v>Exit Trade</v>
      </c>
      <c r="P73" s="15" t="str">
        <f t="shared" si="3"/>
        <v/>
      </c>
      <c r="Q73" s="15">
        <f t="shared" si="12"/>
        <v>1029.6500000000001</v>
      </c>
      <c r="R73" s="15" t="str">
        <f t="shared" si="4"/>
        <v/>
      </c>
      <c r="S73" s="15">
        <f t="shared" si="13"/>
        <v>1306.8</v>
      </c>
      <c r="T73" s="18" t="str">
        <f t="shared" si="14"/>
        <v/>
      </c>
      <c r="U73" s="18">
        <f t="shared" si="15"/>
        <v>-1.9386419812921047E-3</v>
      </c>
      <c r="V73" s="18" t="str">
        <f t="shared" si="16"/>
        <v/>
      </c>
      <c r="W73" s="18">
        <f t="shared" si="17"/>
        <v>1.2669998837614715E-2</v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</row>
    <row r="74" spans="1:27">
      <c r="A74" s="11">
        <v>42114</v>
      </c>
      <c r="B74" s="12">
        <v>1005.1</v>
      </c>
      <c r="C74" s="12">
        <v>1268.6500000000001</v>
      </c>
      <c r="D74" s="9">
        <f t="shared" si="22"/>
        <v>-0.10113255081328479</v>
      </c>
      <c r="E74" s="9">
        <f t="shared" si="5"/>
        <v>-0.10335229815342503</v>
      </c>
      <c r="F74" s="9">
        <f t="shared" si="6"/>
        <v>7.0602699600065605E-3</v>
      </c>
      <c r="G74" s="9">
        <f t="shared" si="7"/>
        <v>-8.7466690743410264E-2</v>
      </c>
      <c r="H74" s="9">
        <f t="shared" si="8"/>
        <v>-0.1192379055634398</v>
      </c>
      <c r="I74" s="9">
        <f t="shared" si="9"/>
        <v>0.31439978254573436</v>
      </c>
      <c r="J74" s="3">
        <f t="shared" si="10"/>
        <v>-1.2914313773631208E-2</v>
      </c>
      <c r="K74" s="3">
        <f t="shared" si="10"/>
        <v>-2.9119155123593751E-2</v>
      </c>
      <c r="L74" s="15" t="str">
        <f t="shared" si="11"/>
        <v>Exit Trade</v>
      </c>
      <c r="M74" s="17">
        <v>-9.4159686315675978E-2</v>
      </c>
      <c r="N74" s="15" t="str">
        <f t="shared" si="1"/>
        <v/>
      </c>
      <c r="O74" s="15" t="str">
        <f t="shared" si="2"/>
        <v>Exit Trade</v>
      </c>
      <c r="P74" s="15" t="str">
        <f t="shared" si="3"/>
        <v/>
      </c>
      <c r="Q74" s="15">
        <f t="shared" si="12"/>
        <v>1029.6500000000001</v>
      </c>
      <c r="R74" s="15" t="str">
        <f t="shared" si="4"/>
        <v/>
      </c>
      <c r="S74" s="15">
        <f t="shared" si="13"/>
        <v>1306.8</v>
      </c>
      <c r="T74" s="18" t="str">
        <f t="shared" si="14"/>
        <v/>
      </c>
      <c r="U74" s="18">
        <f t="shared" si="15"/>
        <v>-1.9386419812921047E-3</v>
      </c>
      <c r="V74" s="18" t="str">
        <f t="shared" si="16"/>
        <v/>
      </c>
      <c r="W74" s="18">
        <f t="shared" si="17"/>
        <v>1.2669998837614715E-2</v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</row>
    <row r="75" spans="1:27">
      <c r="A75" s="11">
        <v>42115</v>
      </c>
      <c r="B75" s="12">
        <v>1003</v>
      </c>
      <c r="C75" s="12">
        <v>1258.1500000000001</v>
      </c>
      <c r="D75" s="9">
        <f t="shared" si="22"/>
        <v>-9.8431488922536448E-2</v>
      </c>
      <c r="E75" s="9">
        <f t="shared" si="5"/>
        <v>-0.10301605045416469</v>
      </c>
      <c r="F75" s="9">
        <f t="shared" si="6"/>
        <v>7.0459170203944843E-3</v>
      </c>
      <c r="G75" s="9">
        <f t="shared" si="7"/>
        <v>-8.7162737158277104E-2</v>
      </c>
      <c r="H75" s="9">
        <f t="shared" si="8"/>
        <v>-0.11886936375005228</v>
      </c>
      <c r="I75" s="9">
        <f t="shared" si="9"/>
        <v>0.65066924835449791</v>
      </c>
      <c r="J75" s="3">
        <f t="shared" si="10"/>
        <v>-2.0893443438464061E-3</v>
      </c>
      <c r="K75" s="3">
        <f t="shared" si="10"/>
        <v>-8.2765144050762612E-3</v>
      </c>
      <c r="L75" s="15" t="str">
        <f t="shared" si="11"/>
        <v/>
      </c>
      <c r="M75" s="17">
        <v>-9.4159686315675978E-2</v>
      </c>
      <c r="N75" s="15" t="str">
        <f t="shared" si="1"/>
        <v/>
      </c>
      <c r="O75" s="15" t="str">
        <f t="shared" si="2"/>
        <v>Exit Trade</v>
      </c>
      <c r="P75" s="15" t="str">
        <f t="shared" si="3"/>
        <v/>
      </c>
      <c r="Q75" s="15">
        <f t="shared" si="12"/>
        <v>1029.6500000000001</v>
      </c>
      <c r="R75" s="15" t="str">
        <f t="shared" si="4"/>
        <v/>
      </c>
      <c r="S75" s="15">
        <f t="shared" si="13"/>
        <v>1306.8</v>
      </c>
      <c r="T75" s="18" t="str">
        <f t="shared" si="14"/>
        <v/>
      </c>
      <c r="U75" s="18">
        <f t="shared" si="15"/>
        <v>-1.9386419812921047E-3</v>
      </c>
      <c r="V75" s="18" t="str">
        <f t="shared" si="16"/>
        <v/>
      </c>
      <c r="W75" s="18">
        <f t="shared" si="17"/>
        <v>1.2669998837614715E-2</v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</row>
    <row r="76" spans="1:27">
      <c r="A76" s="11">
        <v>42116</v>
      </c>
      <c r="B76" s="12">
        <v>1013.1</v>
      </c>
      <c r="C76" s="12">
        <v>1277.2</v>
      </c>
      <c r="D76" s="9">
        <f t="shared" si="22"/>
        <v>-0.10060659451233329</v>
      </c>
      <c r="E76" s="9">
        <f t="shared" si="5"/>
        <v>-0.10273486443048722</v>
      </c>
      <c r="F76" s="9">
        <f t="shared" si="6"/>
        <v>6.9649932145995188E-3</v>
      </c>
      <c r="G76" s="9">
        <f t="shared" si="7"/>
        <v>-8.7063629697638312E-2</v>
      </c>
      <c r="H76" s="9">
        <f t="shared" si="8"/>
        <v>-0.11840609916333614</v>
      </c>
      <c r="I76" s="9">
        <f t="shared" si="9"/>
        <v>0.30556668938209491</v>
      </c>
      <c r="J76" s="3">
        <f t="shared" si="10"/>
        <v>1.0069790628115676E-2</v>
      </c>
      <c r="K76" s="3">
        <f t="shared" si="10"/>
        <v>1.514127886182089E-2</v>
      </c>
      <c r="L76" s="15" t="str">
        <f t="shared" si="11"/>
        <v>Exit Trade</v>
      </c>
      <c r="M76" s="17">
        <v>-9.4159686315675978E-2</v>
      </c>
      <c r="N76" s="15" t="str">
        <f t="shared" si="1"/>
        <v/>
      </c>
      <c r="O76" s="15" t="str">
        <f t="shared" si="2"/>
        <v>Exit Trade</v>
      </c>
      <c r="P76" s="15" t="str">
        <f t="shared" si="3"/>
        <v/>
      </c>
      <c r="Q76" s="15">
        <f t="shared" si="12"/>
        <v>1029.6500000000001</v>
      </c>
      <c r="R76" s="15" t="str">
        <f t="shared" si="4"/>
        <v/>
      </c>
      <c r="S76" s="15">
        <f t="shared" si="13"/>
        <v>1306.8</v>
      </c>
      <c r="T76" s="18" t="str">
        <f t="shared" si="14"/>
        <v/>
      </c>
      <c r="U76" s="18">
        <f t="shared" si="15"/>
        <v>-1.9386419812921047E-3</v>
      </c>
      <c r="V76" s="18" t="str">
        <f t="shared" si="16"/>
        <v/>
      </c>
      <c r="W76" s="18">
        <f t="shared" si="17"/>
        <v>1.2669998837614715E-2</v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</row>
    <row r="77" spans="1:27">
      <c r="A77" s="11">
        <v>42117</v>
      </c>
      <c r="B77" s="12">
        <v>1013.5</v>
      </c>
      <c r="C77" s="12">
        <v>1276.05</v>
      </c>
      <c r="D77" s="9">
        <f t="shared" si="22"/>
        <v>-0.1000439388315557</v>
      </c>
      <c r="E77" s="9">
        <f t="shared" si="5"/>
        <v>-0.10235962117756367</v>
      </c>
      <c r="F77" s="9">
        <f t="shared" si="6"/>
        <v>6.7885728286992989E-3</v>
      </c>
      <c r="G77" s="9">
        <f t="shared" si="7"/>
        <v>-8.7085332312990246E-2</v>
      </c>
      <c r="H77" s="9">
        <f t="shared" si="8"/>
        <v>-0.11763391004213709</v>
      </c>
      <c r="I77" s="9">
        <f t="shared" si="9"/>
        <v>0.34111475334229568</v>
      </c>
      <c r="J77" s="3">
        <f t="shared" si="10"/>
        <v>3.9482775639125187E-4</v>
      </c>
      <c r="K77" s="3">
        <f t="shared" si="10"/>
        <v>-9.0040714062017771E-4</v>
      </c>
      <c r="L77" s="15" t="str">
        <f t="shared" si="11"/>
        <v>Exit Trade</v>
      </c>
      <c r="M77" s="17">
        <v>-9.4159686315675978E-2</v>
      </c>
      <c r="N77" s="15" t="str">
        <f t="shared" si="1"/>
        <v/>
      </c>
      <c r="O77" s="15" t="str">
        <f t="shared" si="2"/>
        <v>Exit Trade</v>
      </c>
      <c r="P77" s="15" t="str">
        <f t="shared" si="3"/>
        <v/>
      </c>
      <c r="Q77" s="15">
        <f t="shared" si="12"/>
        <v>1029.6500000000001</v>
      </c>
      <c r="R77" s="15" t="str">
        <f t="shared" si="4"/>
        <v/>
      </c>
      <c r="S77" s="15">
        <f t="shared" si="13"/>
        <v>1306.8</v>
      </c>
      <c r="T77" s="18" t="str">
        <f t="shared" si="14"/>
        <v/>
      </c>
      <c r="U77" s="18">
        <f t="shared" si="15"/>
        <v>-1.9386419812921047E-3</v>
      </c>
      <c r="V77" s="18" t="str">
        <f t="shared" si="16"/>
        <v/>
      </c>
      <c r="W77" s="18">
        <f t="shared" si="17"/>
        <v>1.2669998837614715E-2</v>
      </c>
      <c r="X77" s="18" t="str">
        <f t="shared" si="18"/>
        <v/>
      </c>
      <c r="Y77" s="18" t="str">
        <f t="shared" si="19"/>
        <v/>
      </c>
      <c r="Z77" s="18" t="str">
        <f t="shared" si="20"/>
        <v/>
      </c>
      <c r="AA77" s="18" t="str">
        <f t="shared" si="21"/>
        <v/>
      </c>
    </row>
    <row r="78" spans="1:27">
      <c r="A78" s="11">
        <v>42118</v>
      </c>
      <c r="B78" s="12">
        <v>1006.45</v>
      </c>
      <c r="C78" s="12">
        <v>1245.1500000000001</v>
      </c>
      <c r="D78" s="9">
        <f t="shared" si="22"/>
        <v>-9.2429468717429866E-2</v>
      </c>
      <c r="E78" s="9">
        <f t="shared" si="5"/>
        <v>-0.10224648726382755</v>
      </c>
      <c r="F78" s="9">
        <f t="shared" si="6"/>
        <v>6.9281031849748728E-3</v>
      </c>
      <c r="G78" s="9">
        <f t="shared" si="7"/>
        <v>-8.6658255097634085E-2</v>
      </c>
      <c r="H78" s="9">
        <f t="shared" si="8"/>
        <v>-0.11783471943002102</v>
      </c>
      <c r="I78" s="9">
        <f t="shared" si="9"/>
        <v>1.4169850367829493</v>
      </c>
      <c r="J78" s="3">
        <f t="shared" si="10"/>
        <v>-6.9560927479032607E-3</v>
      </c>
      <c r="K78" s="3">
        <f t="shared" si="10"/>
        <v>-2.4215352063006828E-2</v>
      </c>
      <c r="L78" s="15" t="str">
        <f t="shared" si="11"/>
        <v>Enter Trade</v>
      </c>
      <c r="M78" s="17">
        <v>1.4169850367829493</v>
      </c>
      <c r="N78" s="15" t="str">
        <f t="shared" si="1"/>
        <v>Enter Trade</v>
      </c>
      <c r="O78" s="15" t="str">
        <f t="shared" si="2"/>
        <v>Enter Trade</v>
      </c>
      <c r="P78" s="15">
        <f t="shared" si="3"/>
        <v>1006.45</v>
      </c>
      <c r="Q78" s="15">
        <f t="shared" si="12"/>
        <v>1006.45</v>
      </c>
      <c r="R78" s="15">
        <f t="shared" si="4"/>
        <v>1245.1500000000001</v>
      </c>
      <c r="S78" s="15">
        <f t="shared" si="13"/>
        <v>1245.1500000000001</v>
      </c>
      <c r="T78" s="18">
        <f t="shared" si="14"/>
        <v>-6.9560927479032607E-3</v>
      </c>
      <c r="U78" s="18">
        <f t="shared" si="15"/>
        <v>-6.9560927479032607E-3</v>
      </c>
      <c r="V78" s="18">
        <f t="shared" si="16"/>
        <v>-2.4215352063006828E-2</v>
      </c>
      <c r="W78" s="18">
        <f t="shared" si="17"/>
        <v>-2.4215352063006828E-2</v>
      </c>
      <c r="X78" s="18" t="str">
        <f t="shared" si="18"/>
        <v/>
      </c>
      <c r="Y78" s="18" t="str">
        <f t="shared" si="19"/>
        <v/>
      </c>
      <c r="Z78" s="18" t="str">
        <f t="shared" si="20"/>
        <v/>
      </c>
      <c r="AA78" s="18" t="str">
        <f t="shared" si="21"/>
        <v/>
      </c>
    </row>
    <row r="79" spans="1:27" s="15" customFormat="1">
      <c r="A79" s="16">
        <v>42121</v>
      </c>
      <c r="B79" s="17">
        <v>1005.45</v>
      </c>
      <c r="C79" s="17">
        <v>1211.75</v>
      </c>
      <c r="D79" s="15">
        <f t="shared" si="22"/>
        <v>-8.1052549945389393E-2</v>
      </c>
      <c r="E79" s="15">
        <f t="shared" si="5"/>
        <v>-0.10169394483680445</v>
      </c>
      <c r="F79" s="15">
        <f t="shared" si="6"/>
        <v>7.9016821824262149E-3</v>
      </c>
      <c r="G79" s="15">
        <f t="shared" si="7"/>
        <v>-8.3915159926345462E-2</v>
      </c>
      <c r="H79" s="15">
        <f t="shared" si="8"/>
        <v>-0.11947272974726345</v>
      </c>
      <c r="I79" s="15">
        <f t="shared" si="9"/>
        <v>2.6122785521952125</v>
      </c>
      <c r="J79" s="18">
        <f t="shared" si="10"/>
        <v>-9.9359133588355106E-4</v>
      </c>
      <c r="K79" s="18">
        <f t="shared" si="10"/>
        <v>-2.6824077420391189E-2</v>
      </c>
      <c r="L79" s="15" t="str">
        <f t="shared" si="11"/>
        <v>Enter Trade</v>
      </c>
      <c r="M79" s="17">
        <v>1.4169850367829493</v>
      </c>
      <c r="N79" s="15" t="str">
        <f>IF(M79&lt;&gt;M78,L79,"")</f>
        <v/>
      </c>
      <c r="O79" s="15" t="str">
        <f>IF(M79&lt;&gt;M78,N79,O78)</f>
        <v>Enter Trade</v>
      </c>
      <c r="P79" s="15" t="str">
        <f>IF(OR(N79="Enter Trade",N79="Exit Trade"),B79,"")</f>
        <v/>
      </c>
      <c r="Q79" s="15">
        <f>IF(M79&lt;&gt;M78,P79,Q78)</f>
        <v>1006.45</v>
      </c>
      <c r="R79" s="15" t="str">
        <f>IF(OR(N79="Enter Trade",N79="Exit Trade"),C79,"")</f>
        <v/>
      </c>
      <c r="S79" s="15">
        <f>IF(M79&lt;&gt;M78,R79,S78)</f>
        <v>1245.1500000000001</v>
      </c>
      <c r="T79" s="18" t="str">
        <f>IF(OR(N79="Enter Trade",N79="Exit Trade"),J79,"")</f>
        <v/>
      </c>
      <c r="U79" s="18">
        <f>IF(M79&lt;&gt;M78,T79,U78)</f>
        <v>-6.9560927479032607E-3</v>
      </c>
      <c r="V79" s="18" t="str">
        <f>IF(OR(N79="Enter Trade",N79="Exit Trade"),K79,"")</f>
        <v/>
      </c>
      <c r="W79" s="18">
        <f>IF(M79&lt;&gt;M78,V79,W78)</f>
        <v>-2.4215352063006828E-2</v>
      </c>
      <c r="X79" s="18" t="str">
        <f t="shared" si="18"/>
        <v/>
      </c>
      <c r="Y79" s="18" t="str">
        <f t="shared" si="19"/>
        <v/>
      </c>
      <c r="Z79" s="18" t="str">
        <f t="shared" si="20"/>
        <v/>
      </c>
      <c r="AA79" s="18" t="str">
        <f t="shared" si="21"/>
        <v/>
      </c>
    </row>
    <row r="80" spans="1:27">
      <c r="A80" s="11">
        <v>42122</v>
      </c>
      <c r="B80" s="12">
        <v>1004.55</v>
      </c>
      <c r="C80" s="12">
        <v>1228.25</v>
      </c>
      <c r="D80" s="9">
        <f t="shared" si="22"/>
        <v>-8.7315214814998668E-2</v>
      </c>
      <c r="E80" s="9">
        <f t="shared" si="5"/>
        <v>-0.10121466835324568</v>
      </c>
      <c r="F80" s="9">
        <f t="shared" si="6"/>
        <v>8.3263552411844983E-3</v>
      </c>
      <c r="G80" s="9">
        <f t="shared" si="7"/>
        <v>-8.2480369060580552E-2</v>
      </c>
      <c r="H80" s="9">
        <f t="shared" si="8"/>
        <v>-0.1199489676459108</v>
      </c>
      <c r="I80" s="9">
        <f t="shared" si="9"/>
        <v>1.6693322751227808</v>
      </c>
      <c r="J80" s="3">
        <f t="shared" si="10"/>
        <v>-8.9512158734903868E-4</v>
      </c>
      <c r="K80" s="3">
        <f t="shared" si="10"/>
        <v>1.3616670105219723E-2</v>
      </c>
      <c r="L80" s="15" t="str">
        <f t="shared" si="11"/>
        <v>Enter Trade</v>
      </c>
      <c r="M80" s="12">
        <v>1.4169850367829493</v>
      </c>
      <c r="N80" s="15" t="str">
        <f t="shared" ref="N80:N143" si="23">IF(M80&lt;&gt;M79,L80,"")</f>
        <v/>
      </c>
      <c r="O80" s="15" t="str">
        <f t="shared" ref="O80:O143" si="24">IF(M80&lt;&gt;M79,N80,O79)</f>
        <v>Enter Trade</v>
      </c>
      <c r="P80" s="15" t="str">
        <f t="shared" ref="P80:P143" si="25">IF(OR(N80="Enter Trade",N80="Exit Trade"),B80,"")</f>
        <v/>
      </c>
      <c r="Q80" s="15">
        <f t="shared" ref="Q80:Q143" si="26">IF(M80&lt;&gt;M79,P80,Q79)</f>
        <v>1006.45</v>
      </c>
      <c r="R80" s="15" t="str">
        <f t="shared" ref="R80:R143" si="27">IF(OR(N80="Enter Trade",N80="Exit Trade"),C80,"")</f>
        <v/>
      </c>
      <c r="S80" s="15">
        <f t="shared" ref="S80:S143" si="28">IF(M80&lt;&gt;M79,R80,S79)</f>
        <v>1245.1500000000001</v>
      </c>
      <c r="T80" s="18" t="str">
        <f t="shared" ref="T80:T143" si="29">IF(OR(N80="Enter Trade",N80="Exit Trade"),J80,"")</f>
        <v/>
      </c>
      <c r="U80" s="18">
        <f t="shared" ref="U80:U143" si="30">IF(M80&lt;&gt;M79,T80,U79)</f>
        <v>-6.9560927479032607E-3</v>
      </c>
      <c r="V80" s="18" t="str">
        <f t="shared" ref="V80:V143" si="31">IF(OR(N80="Enter Trade",N80="Exit Trade"),K80,"")</f>
        <v/>
      </c>
      <c r="W80" s="18">
        <f t="shared" ref="W80:W143" si="32">IF(M80&lt;&gt;M79,V80,W79)</f>
        <v>-2.4215352063006828E-2</v>
      </c>
      <c r="X80" s="18" t="str">
        <f t="shared" si="18"/>
        <v/>
      </c>
      <c r="Y80" s="18" t="str">
        <f t="shared" si="19"/>
        <v/>
      </c>
      <c r="Z80" s="18" t="str">
        <f t="shared" si="20"/>
        <v/>
      </c>
      <c r="AA80" s="18" t="str">
        <f t="shared" si="21"/>
        <v/>
      </c>
    </row>
    <row r="81" spans="1:27">
      <c r="A81" s="11">
        <v>42123</v>
      </c>
      <c r="B81" s="12">
        <v>993.15</v>
      </c>
      <c r="C81" s="12">
        <v>1201.1500000000001</v>
      </c>
      <c r="D81" s="9">
        <f t="shared" si="22"/>
        <v>-8.2582398687808714E-2</v>
      </c>
      <c r="E81" s="9">
        <f t="shared" si="5"/>
        <v>-0.1004648856892482</v>
      </c>
      <c r="F81" s="9">
        <f t="shared" si="6"/>
        <v>8.9556471558624069E-3</v>
      </c>
      <c r="G81" s="9">
        <f t="shared" si="7"/>
        <v>-8.0314679588557786E-2</v>
      </c>
      <c r="H81" s="9">
        <f t="shared" si="8"/>
        <v>-0.12061509178993862</v>
      </c>
      <c r="I81" s="9">
        <f t="shared" si="9"/>
        <v>1.9967833357228164</v>
      </c>
      <c r="J81" s="3">
        <f t="shared" si="10"/>
        <v>-1.1348364939525138E-2</v>
      </c>
      <c r="K81" s="3">
        <f t="shared" si="10"/>
        <v>-2.2063912070018246E-2</v>
      </c>
      <c r="L81" s="15" t="str">
        <f t="shared" si="11"/>
        <v>Enter Trade</v>
      </c>
      <c r="M81" s="12">
        <v>1.4169850367829493</v>
      </c>
      <c r="N81" s="15" t="str">
        <f t="shared" si="23"/>
        <v/>
      </c>
      <c r="O81" s="15" t="str">
        <f t="shared" si="24"/>
        <v>Enter Trade</v>
      </c>
      <c r="P81" s="15" t="str">
        <f t="shared" si="25"/>
        <v/>
      </c>
      <c r="Q81" s="15">
        <f t="shared" si="26"/>
        <v>1006.45</v>
      </c>
      <c r="R81" s="15" t="str">
        <f t="shared" si="27"/>
        <v/>
      </c>
      <c r="S81" s="15">
        <f t="shared" si="28"/>
        <v>1245.1500000000001</v>
      </c>
      <c r="T81" s="18" t="str">
        <f t="shared" si="29"/>
        <v/>
      </c>
      <c r="U81" s="18">
        <f t="shared" si="30"/>
        <v>-6.9560927479032607E-3</v>
      </c>
      <c r="V81" s="18" t="str">
        <f t="shared" si="31"/>
        <v/>
      </c>
      <c r="W81" s="18">
        <f t="shared" si="32"/>
        <v>-2.4215352063006828E-2</v>
      </c>
      <c r="X81" s="18" t="str">
        <f t="shared" si="18"/>
        <v/>
      </c>
      <c r="Y81" s="18" t="str">
        <f t="shared" si="19"/>
        <v/>
      </c>
      <c r="Z81" s="18" t="str">
        <f t="shared" si="20"/>
        <v/>
      </c>
      <c r="AA81" s="18" t="str">
        <f t="shared" si="21"/>
        <v/>
      </c>
    </row>
    <row r="82" spans="1:27">
      <c r="A82" s="11">
        <v>42124</v>
      </c>
      <c r="B82" s="12">
        <v>988.8</v>
      </c>
      <c r="C82" s="12">
        <v>1170</v>
      </c>
      <c r="D82" s="9">
        <f t="shared" si="22"/>
        <v>-7.3077404001421056E-2</v>
      </c>
      <c r="E82" s="9">
        <f t="shared" si="5"/>
        <v>-9.9767016609511011E-2</v>
      </c>
      <c r="F82" s="9">
        <f t="shared" si="6"/>
        <v>1.0204373128046482E-2</v>
      </c>
      <c r="G82" s="9">
        <f t="shared" si="7"/>
        <v>-7.6807177071406427E-2</v>
      </c>
      <c r="H82" s="9">
        <f t="shared" si="8"/>
        <v>-0.1227268561476156</v>
      </c>
      <c r="I82" s="9">
        <f t="shared" si="9"/>
        <v>2.6155073195759742</v>
      </c>
      <c r="J82" s="3">
        <f t="shared" si="10"/>
        <v>-4.3800030206917612E-3</v>
      </c>
      <c r="K82" s="3">
        <f t="shared" si="10"/>
        <v>-2.5933480414602746E-2</v>
      </c>
      <c r="L82" s="15" t="str">
        <f t="shared" si="11"/>
        <v>Enter Trade</v>
      </c>
      <c r="M82" s="12">
        <v>1.4169850367829493</v>
      </c>
      <c r="N82" s="15" t="str">
        <f t="shared" si="23"/>
        <v/>
      </c>
      <c r="O82" s="15" t="str">
        <f t="shared" si="24"/>
        <v>Enter Trade</v>
      </c>
      <c r="P82" s="15" t="str">
        <f t="shared" si="25"/>
        <v/>
      </c>
      <c r="Q82" s="15">
        <f t="shared" si="26"/>
        <v>1006.45</v>
      </c>
      <c r="R82" s="15" t="str">
        <f t="shared" si="27"/>
        <v/>
      </c>
      <c r="S82" s="15">
        <f t="shared" si="28"/>
        <v>1245.1500000000001</v>
      </c>
      <c r="T82" s="18" t="str">
        <f t="shared" si="29"/>
        <v/>
      </c>
      <c r="U82" s="18">
        <f t="shared" si="30"/>
        <v>-6.9560927479032607E-3</v>
      </c>
      <c r="V82" s="18" t="str">
        <f t="shared" si="31"/>
        <v/>
      </c>
      <c r="W82" s="18">
        <f t="shared" si="32"/>
        <v>-2.4215352063006828E-2</v>
      </c>
      <c r="X82" s="18" t="str">
        <f t="shared" si="18"/>
        <v/>
      </c>
      <c r="Y82" s="18" t="str">
        <f t="shared" si="19"/>
        <v/>
      </c>
      <c r="Z82" s="18" t="str">
        <f t="shared" si="20"/>
        <v/>
      </c>
      <c r="AA82" s="18" t="str">
        <f t="shared" si="21"/>
        <v/>
      </c>
    </row>
    <row r="83" spans="1:27">
      <c r="A83" s="11">
        <v>42128</v>
      </c>
      <c r="B83" s="12">
        <v>1000.95</v>
      </c>
      <c r="C83" s="12">
        <v>1202.2</v>
      </c>
      <c r="D83" s="9">
        <f t="shared" si="22"/>
        <v>-7.9564339726145406E-2</v>
      </c>
      <c r="E83" s="9">
        <f t="shared" si="5"/>
        <v>-9.9005150765493086E-2</v>
      </c>
      <c r="F83" s="9">
        <f t="shared" si="6"/>
        <v>1.0833286301924072E-2</v>
      </c>
      <c r="G83" s="9">
        <f t="shared" si="7"/>
        <v>-7.4630256586163929E-2</v>
      </c>
      <c r="H83" s="9">
        <f t="shared" si="8"/>
        <v>-0.12338004494482224</v>
      </c>
      <c r="I83" s="9">
        <f t="shared" si="9"/>
        <v>1.7945441943960114</v>
      </c>
      <c r="J83" s="3">
        <f t="shared" si="10"/>
        <v>1.2287621359223393E-2</v>
      </c>
      <c r="K83" s="3">
        <f t="shared" si="10"/>
        <v>2.7521367521367562E-2</v>
      </c>
      <c r="L83" s="15" t="str">
        <f t="shared" si="11"/>
        <v>Enter Trade</v>
      </c>
      <c r="M83" s="12">
        <v>1.4169850367829493</v>
      </c>
      <c r="N83" s="15" t="str">
        <f t="shared" si="23"/>
        <v/>
      </c>
      <c r="O83" s="15" t="str">
        <f t="shared" si="24"/>
        <v>Enter Trade</v>
      </c>
      <c r="P83" s="15" t="str">
        <f t="shared" si="25"/>
        <v/>
      </c>
      <c r="Q83" s="15">
        <f t="shared" si="26"/>
        <v>1006.45</v>
      </c>
      <c r="R83" s="15" t="str">
        <f t="shared" si="27"/>
        <v/>
      </c>
      <c r="S83" s="15">
        <f t="shared" si="28"/>
        <v>1245.1500000000001</v>
      </c>
      <c r="T83" s="18" t="str">
        <f t="shared" si="29"/>
        <v/>
      </c>
      <c r="U83" s="18">
        <f t="shared" si="30"/>
        <v>-6.9560927479032607E-3</v>
      </c>
      <c r="V83" s="18" t="str">
        <f t="shared" si="31"/>
        <v/>
      </c>
      <c r="W83" s="18">
        <f t="shared" si="32"/>
        <v>-2.4215352063006828E-2</v>
      </c>
      <c r="X83" s="18" t="str">
        <f t="shared" si="18"/>
        <v/>
      </c>
      <c r="Y83" s="18" t="str">
        <f t="shared" si="19"/>
        <v/>
      </c>
      <c r="Z83" s="18" t="str">
        <f t="shared" si="20"/>
        <v/>
      </c>
      <c r="AA83" s="18" t="str">
        <f t="shared" si="21"/>
        <v/>
      </c>
    </row>
    <row r="84" spans="1:27">
      <c r="A84" s="11">
        <v>42129</v>
      </c>
      <c r="B84" s="12">
        <v>987.65</v>
      </c>
      <c r="C84" s="12">
        <v>1180.3499999999999</v>
      </c>
      <c r="D84" s="9">
        <f t="shared" si="22"/>
        <v>-7.7407736294918039E-2</v>
      </c>
      <c r="E84" s="9">
        <f t="shared" si="5"/>
        <v>-9.8435743022952701E-2</v>
      </c>
      <c r="F84" s="9">
        <f t="shared" si="6"/>
        <v>1.1506785639923958E-2</v>
      </c>
      <c r="G84" s="9">
        <f t="shared" si="7"/>
        <v>-7.2545475333123804E-2</v>
      </c>
      <c r="H84" s="9">
        <f t="shared" si="8"/>
        <v>-0.1243260107127816</v>
      </c>
      <c r="I84" s="9">
        <f t="shared" si="9"/>
        <v>1.827444030509777</v>
      </c>
      <c r="J84" s="3">
        <f t="shared" si="10"/>
        <v>-1.3287376991857803E-2</v>
      </c>
      <c r="K84" s="3">
        <f t="shared" si="10"/>
        <v>-1.8175012477125382E-2</v>
      </c>
      <c r="L84" s="15" t="str">
        <f t="shared" si="11"/>
        <v>Enter Trade</v>
      </c>
      <c r="M84" s="12">
        <v>1.4169850367829493</v>
      </c>
      <c r="N84" s="15" t="str">
        <f t="shared" si="23"/>
        <v/>
      </c>
      <c r="O84" s="15" t="str">
        <f t="shared" si="24"/>
        <v>Enter Trade</v>
      </c>
      <c r="P84" s="15" t="str">
        <f t="shared" si="25"/>
        <v/>
      </c>
      <c r="Q84" s="15">
        <f t="shared" si="26"/>
        <v>1006.45</v>
      </c>
      <c r="R84" s="15" t="str">
        <f t="shared" si="27"/>
        <v/>
      </c>
      <c r="S84" s="15">
        <f t="shared" si="28"/>
        <v>1245.1500000000001</v>
      </c>
      <c r="T84" s="18" t="str">
        <f t="shared" si="29"/>
        <v/>
      </c>
      <c r="U84" s="18">
        <f t="shared" si="30"/>
        <v>-6.9560927479032607E-3</v>
      </c>
      <c r="V84" s="18" t="str">
        <f t="shared" si="31"/>
        <v/>
      </c>
      <c r="W84" s="18">
        <f t="shared" si="32"/>
        <v>-2.4215352063006828E-2</v>
      </c>
      <c r="X84" s="18" t="str">
        <f t="shared" si="18"/>
        <v/>
      </c>
      <c r="Y84" s="18" t="str">
        <f t="shared" si="19"/>
        <v/>
      </c>
      <c r="Z84" s="18" t="str">
        <f t="shared" si="20"/>
        <v/>
      </c>
      <c r="AA84" s="18" t="str">
        <f t="shared" si="21"/>
        <v/>
      </c>
    </row>
    <row r="85" spans="1:27">
      <c r="A85" s="11">
        <v>42130</v>
      </c>
      <c r="B85" s="12">
        <v>970.6</v>
      </c>
      <c r="C85" s="12">
        <v>1163.5999999999999</v>
      </c>
      <c r="D85" s="9">
        <f t="shared" si="22"/>
        <v>-7.8763425595754777E-2</v>
      </c>
      <c r="E85" s="9">
        <f t="shared" si="5"/>
        <v>-9.7694468616330063E-2</v>
      </c>
      <c r="F85" s="9">
        <f t="shared" si="6"/>
        <v>1.2039745785917766E-2</v>
      </c>
      <c r="G85" s="9">
        <f t="shared" si="7"/>
        <v>-7.060504059801509E-2</v>
      </c>
      <c r="H85" s="9">
        <f t="shared" si="8"/>
        <v>-0.12478389663464504</v>
      </c>
      <c r="I85" s="9">
        <f t="shared" si="9"/>
        <v>1.5723789652367823</v>
      </c>
      <c r="J85" s="3">
        <f t="shared" si="10"/>
        <v>-1.7263200526502258E-2</v>
      </c>
      <c r="K85" s="3">
        <f t="shared" si="10"/>
        <v>-1.4190706146481977E-2</v>
      </c>
      <c r="L85" s="15" t="str">
        <f t="shared" si="11"/>
        <v>Enter Trade</v>
      </c>
      <c r="M85" s="12">
        <v>1.4169850367829493</v>
      </c>
      <c r="N85" s="15" t="str">
        <f t="shared" si="23"/>
        <v/>
      </c>
      <c r="O85" s="15" t="str">
        <f t="shared" si="24"/>
        <v>Enter Trade</v>
      </c>
      <c r="P85" s="15" t="str">
        <f t="shared" si="25"/>
        <v/>
      </c>
      <c r="Q85" s="15">
        <f t="shared" si="26"/>
        <v>1006.45</v>
      </c>
      <c r="R85" s="15" t="str">
        <f t="shared" si="27"/>
        <v/>
      </c>
      <c r="S85" s="15">
        <f t="shared" si="28"/>
        <v>1245.1500000000001</v>
      </c>
      <c r="T85" s="18" t="str">
        <f t="shared" si="29"/>
        <v/>
      </c>
      <c r="U85" s="18">
        <f t="shared" si="30"/>
        <v>-6.9560927479032607E-3</v>
      </c>
      <c r="V85" s="18" t="str">
        <f t="shared" si="31"/>
        <v/>
      </c>
      <c r="W85" s="18">
        <f t="shared" si="32"/>
        <v>-2.4215352063006828E-2</v>
      </c>
      <c r="X85" s="18" t="str">
        <f t="shared" si="18"/>
        <v/>
      </c>
      <c r="Y85" s="18" t="str">
        <f t="shared" si="19"/>
        <v/>
      </c>
      <c r="Z85" s="18" t="str">
        <f t="shared" si="20"/>
        <v/>
      </c>
      <c r="AA85" s="18" t="str">
        <f t="shared" si="21"/>
        <v/>
      </c>
    </row>
    <row r="86" spans="1:27">
      <c r="A86" s="11">
        <v>42131</v>
      </c>
      <c r="B86" s="12">
        <v>951.3</v>
      </c>
      <c r="C86" s="12">
        <v>1154.25</v>
      </c>
      <c r="D86" s="9">
        <f t="shared" si="22"/>
        <v>-8.3982386476427667E-2</v>
      </c>
      <c r="E86" s="9">
        <f t="shared" si="5"/>
        <v>-9.706123609345528E-2</v>
      </c>
      <c r="F86" s="9">
        <f t="shared" si="6"/>
        <v>1.2249940848654755E-2</v>
      </c>
      <c r="G86" s="9">
        <f t="shared" si="7"/>
        <v>-6.9498869183982084E-2</v>
      </c>
      <c r="H86" s="9">
        <f t="shared" si="8"/>
        <v>-0.12462360300292848</v>
      </c>
      <c r="I86" s="9">
        <f t="shared" si="9"/>
        <v>1.0676663486472171</v>
      </c>
      <c r="J86" s="3">
        <f t="shared" si="10"/>
        <v>-1.9884607459303594E-2</v>
      </c>
      <c r="K86" s="3">
        <f t="shared" si="10"/>
        <v>-8.0354073564798123E-3</v>
      </c>
      <c r="L86" s="15" t="str">
        <f t="shared" si="11"/>
        <v>Enter Trade</v>
      </c>
      <c r="M86" s="12">
        <v>1.4169850367829493</v>
      </c>
      <c r="N86" s="15" t="str">
        <f t="shared" si="23"/>
        <v/>
      </c>
      <c r="O86" s="15" t="str">
        <f t="shared" si="24"/>
        <v>Enter Trade</v>
      </c>
      <c r="P86" s="15" t="str">
        <f t="shared" si="25"/>
        <v/>
      </c>
      <c r="Q86" s="15">
        <f t="shared" si="26"/>
        <v>1006.45</v>
      </c>
      <c r="R86" s="15" t="str">
        <f t="shared" si="27"/>
        <v/>
      </c>
      <c r="S86" s="15">
        <f t="shared" si="28"/>
        <v>1245.1500000000001</v>
      </c>
      <c r="T86" s="18" t="str">
        <f t="shared" si="29"/>
        <v/>
      </c>
      <c r="U86" s="18">
        <f t="shared" si="30"/>
        <v>-6.9560927479032607E-3</v>
      </c>
      <c r="V86" s="18" t="str">
        <f t="shared" si="31"/>
        <v/>
      </c>
      <c r="W86" s="18">
        <f t="shared" si="32"/>
        <v>-2.4215352063006828E-2</v>
      </c>
      <c r="X86" s="18" t="str">
        <f t="shared" si="18"/>
        <v/>
      </c>
      <c r="Y86" s="18" t="str">
        <f t="shared" si="19"/>
        <v/>
      </c>
      <c r="Z86" s="18" t="str">
        <f t="shared" si="20"/>
        <v/>
      </c>
      <c r="AA86" s="18" t="str">
        <f t="shared" si="21"/>
        <v/>
      </c>
    </row>
    <row r="87" spans="1:27">
      <c r="A87" s="11">
        <v>42132</v>
      </c>
      <c r="B87" s="12">
        <v>982</v>
      </c>
      <c r="C87" s="12">
        <v>1185.3499999999999</v>
      </c>
      <c r="D87" s="9">
        <f t="shared" si="22"/>
        <v>-8.1735116251472256E-2</v>
      </c>
      <c r="E87" s="9">
        <f t="shared" si="5"/>
        <v>-9.616272053838941E-2</v>
      </c>
      <c r="F87" s="9">
        <f t="shared" si="6"/>
        <v>1.2355647611620179E-2</v>
      </c>
      <c r="G87" s="9">
        <f t="shared" si="7"/>
        <v>-6.8362513412244003E-2</v>
      </c>
      <c r="H87" s="9">
        <f t="shared" si="8"/>
        <v>-0.12396292766453482</v>
      </c>
      <c r="I87" s="9">
        <f t="shared" si="9"/>
        <v>1.1676930858199899</v>
      </c>
      <c r="J87" s="3">
        <f t="shared" si="10"/>
        <v>3.2271628298118415E-2</v>
      </c>
      <c r="K87" s="3">
        <f t="shared" si="10"/>
        <v>2.6943902967294701E-2</v>
      </c>
      <c r="L87" s="15" t="str">
        <f t="shared" si="11"/>
        <v>Enter Trade</v>
      </c>
      <c r="M87" s="12">
        <v>1.4169850367829493</v>
      </c>
      <c r="N87" s="15" t="str">
        <f t="shared" si="23"/>
        <v/>
      </c>
      <c r="O87" s="15" t="str">
        <f t="shared" si="24"/>
        <v>Enter Trade</v>
      </c>
      <c r="P87" s="15" t="str">
        <f t="shared" si="25"/>
        <v/>
      </c>
      <c r="Q87" s="15">
        <f t="shared" si="26"/>
        <v>1006.45</v>
      </c>
      <c r="R87" s="15" t="str">
        <f t="shared" si="27"/>
        <v/>
      </c>
      <c r="S87" s="15">
        <f t="shared" si="28"/>
        <v>1245.1500000000001</v>
      </c>
      <c r="T87" s="18" t="str">
        <f t="shared" si="29"/>
        <v/>
      </c>
      <c r="U87" s="18">
        <f t="shared" si="30"/>
        <v>-6.9560927479032607E-3</v>
      </c>
      <c r="V87" s="18" t="str">
        <f t="shared" si="31"/>
        <v/>
      </c>
      <c r="W87" s="18">
        <f t="shared" si="32"/>
        <v>-2.4215352063006828E-2</v>
      </c>
      <c r="X87" s="18" t="str">
        <f t="shared" si="18"/>
        <v/>
      </c>
      <c r="Y87" s="18" t="str">
        <f t="shared" si="19"/>
        <v/>
      </c>
      <c r="Z87" s="18" t="str">
        <f t="shared" si="20"/>
        <v/>
      </c>
      <c r="AA87" s="18" t="str">
        <f t="shared" si="21"/>
        <v/>
      </c>
    </row>
    <row r="88" spans="1:27" s="15" customFormat="1">
      <c r="A88" s="16">
        <v>42135</v>
      </c>
      <c r="B88" s="17">
        <v>990.3</v>
      </c>
      <c r="C88" s="17">
        <v>1226.0999999999999</v>
      </c>
      <c r="D88" s="15">
        <f t="shared" si="22"/>
        <v>-9.2759113381281913E-2</v>
      </c>
      <c r="E88" s="15">
        <f t="shared" si="5"/>
        <v>-9.535485480184086E-2</v>
      </c>
      <c r="F88" s="15">
        <f t="shared" si="6"/>
        <v>1.1722681390392089E-2</v>
      </c>
      <c r="G88" s="15">
        <f t="shared" si="7"/>
        <v>-6.897882167345866E-2</v>
      </c>
      <c r="H88" s="15">
        <f t="shared" si="8"/>
        <v>-0.12173088793022306</v>
      </c>
      <c r="I88" s="15">
        <f t="shared" si="9"/>
        <v>0.22142898319205515</v>
      </c>
      <c r="J88" s="18">
        <f t="shared" si="10"/>
        <v>8.4521384928716442E-3</v>
      </c>
      <c r="K88" s="18">
        <f t="shared" si="10"/>
        <v>3.4378031804952129E-2</v>
      </c>
      <c r="L88" s="15" t="str">
        <f t="shared" si="11"/>
        <v>Exit Trade</v>
      </c>
      <c r="M88" s="12">
        <v>0.22142898319205515</v>
      </c>
      <c r="N88" s="15" t="str">
        <f t="shared" si="23"/>
        <v>Exit Trade</v>
      </c>
      <c r="O88" s="15" t="str">
        <f t="shared" si="24"/>
        <v>Exit Trade</v>
      </c>
      <c r="P88" s="15">
        <f t="shared" si="25"/>
        <v>990.3</v>
      </c>
      <c r="Q88" s="15">
        <f t="shared" si="26"/>
        <v>990.3</v>
      </c>
      <c r="R88" s="15">
        <f t="shared" si="27"/>
        <v>1226.0999999999999</v>
      </c>
      <c r="S88" s="15">
        <f t="shared" si="28"/>
        <v>1226.0999999999999</v>
      </c>
      <c r="T88" s="18">
        <f t="shared" si="29"/>
        <v>8.4521384928716442E-3</v>
      </c>
      <c r="U88" s="18">
        <f t="shared" si="30"/>
        <v>8.4521384928716442E-3</v>
      </c>
      <c r="V88" s="18">
        <f t="shared" si="31"/>
        <v>3.4378031804952129E-2</v>
      </c>
      <c r="W88" s="18">
        <f t="shared" si="32"/>
        <v>3.4378031804952129E-2</v>
      </c>
      <c r="X88" s="18">
        <f>IF(AND(O87="Enter Trade",O88="Exit Trade",U87&gt;W87),1-Q88/Q87,IF(AND(O87="Enter Trade",O88="Exit Trade",U87&lt;W87),Q88/Q87-1,""))</f>
        <v>1.6046500074519465E-2</v>
      </c>
      <c r="Y88" s="18">
        <f>IF(AND(O87="Enter Trade",O88="Exit Trade",U87&gt;W87),S88/S87-1,IF(AND(O87="Enter Trade",O88="Exit Trade",U87&lt;W87),1-S88/S87,""))</f>
        <v>-1.5299361522708277E-2</v>
      </c>
      <c r="Z88" s="18">
        <f>IF(AND(X88&lt;&gt;"",Y88&lt;&gt;""),(X88+Y88),"")</f>
        <v>7.4713855181118838E-4</v>
      </c>
      <c r="AA88" s="18">
        <f>IF(AND(X88&lt;&gt;"",Y88&lt;&gt;""),(X88+Y88)/2,"")</f>
        <v>3.7356927590559419E-4</v>
      </c>
    </row>
    <row r="89" spans="1:27">
      <c r="A89" s="11">
        <v>42136</v>
      </c>
      <c r="B89" s="12">
        <v>971.95</v>
      </c>
      <c r="C89" s="12">
        <v>1191.3499999999999</v>
      </c>
      <c r="D89" s="9">
        <f t="shared" si="22"/>
        <v>-8.8395445055138397E-2</v>
      </c>
      <c r="E89" s="9">
        <f t="shared" si="5"/>
        <v>-9.4395719268742573E-2</v>
      </c>
      <c r="F89" s="9">
        <f t="shared" si="6"/>
        <v>1.1033135731769318E-2</v>
      </c>
      <c r="G89" s="9">
        <f t="shared" si="7"/>
        <v>-6.9571163872261615E-2</v>
      </c>
      <c r="H89" s="9">
        <f t="shared" si="8"/>
        <v>-0.11922027466522353</v>
      </c>
      <c r="I89" s="9">
        <f t="shared" si="9"/>
        <v>0.54384123965109121</v>
      </c>
      <c r="J89" s="3">
        <f t="shared" si="10"/>
        <v>-1.8529738463091902E-2</v>
      </c>
      <c r="K89" s="3">
        <f t="shared" si="10"/>
        <v>-2.8341897072016967E-2</v>
      </c>
      <c r="L89" s="15" t="str">
        <f t="shared" si="11"/>
        <v/>
      </c>
      <c r="M89" s="12">
        <v>0.22142898319205515</v>
      </c>
      <c r="N89" s="15" t="str">
        <f t="shared" si="23"/>
        <v/>
      </c>
      <c r="O89" s="15" t="str">
        <f t="shared" si="24"/>
        <v>Exit Trade</v>
      </c>
      <c r="P89" s="15" t="str">
        <f t="shared" si="25"/>
        <v/>
      </c>
      <c r="Q89" s="15">
        <f t="shared" si="26"/>
        <v>990.3</v>
      </c>
      <c r="R89" s="15" t="str">
        <f t="shared" si="27"/>
        <v/>
      </c>
      <c r="S89" s="15">
        <f t="shared" si="28"/>
        <v>1226.0999999999999</v>
      </c>
      <c r="T89" s="18" t="str">
        <f t="shared" si="29"/>
        <v/>
      </c>
      <c r="U89" s="18">
        <f t="shared" si="30"/>
        <v>8.4521384928716442E-3</v>
      </c>
      <c r="V89" s="18" t="str">
        <f t="shared" si="31"/>
        <v/>
      </c>
      <c r="W89" s="18">
        <f t="shared" si="32"/>
        <v>3.4378031804952129E-2</v>
      </c>
      <c r="X89" s="18" t="str">
        <f t="shared" ref="X89:X152" si="33">IF(AND(O88="Enter Trade",O89="Exit Trade",U88&gt;W88),1-Q89/Q88,IF(AND(O88="Enter Trade",O89="Exit Trade",U88&lt;W88),Q89/Q88-1,""))</f>
        <v/>
      </c>
      <c r="Y89" s="18" t="str">
        <f t="shared" ref="Y89:Y152" si="34">IF(AND(O88="Enter Trade",O89="Exit Trade",U88&gt;W88),S89/S88-1,IF(AND(O88="Enter Trade",O89="Exit Trade",U88&lt;W88),1-S89/S88,""))</f>
        <v/>
      </c>
      <c r="Z89" s="18" t="str">
        <f t="shared" ref="Z89:Z152" si="35">IF(AND(X89&lt;&gt;"",Y89&lt;&gt;""),(X89+Y89),"")</f>
        <v/>
      </c>
      <c r="AA89" s="18" t="str">
        <f t="shared" ref="AA89:AA152" si="36">IF(AND(X89&lt;&gt;"",Y89&lt;&gt;""),(X89+Y89)/2,"")</f>
        <v/>
      </c>
    </row>
    <row r="90" spans="1:27">
      <c r="A90" s="11">
        <v>42137</v>
      </c>
      <c r="B90" s="12">
        <v>990.25</v>
      </c>
      <c r="C90" s="12">
        <v>1219.4000000000001</v>
      </c>
      <c r="D90" s="9">
        <f t="shared" si="22"/>
        <v>-9.0401339609570766E-2</v>
      </c>
      <c r="E90" s="9">
        <f t="shared" si="5"/>
        <v>-9.3893909423628477E-2</v>
      </c>
      <c r="F90" s="9">
        <f t="shared" si="6"/>
        <v>1.0853652457331608E-2</v>
      </c>
      <c r="G90" s="9">
        <f t="shared" si="7"/>
        <v>-6.9473191394632358E-2</v>
      </c>
      <c r="H90" s="9">
        <f t="shared" si="8"/>
        <v>-0.1183146274526246</v>
      </c>
      <c r="I90" s="9">
        <f t="shared" si="9"/>
        <v>0.32178751141957662</v>
      </c>
      <c r="J90" s="3">
        <f t="shared" si="10"/>
        <v>1.8828129018982412E-2</v>
      </c>
      <c r="K90" s="3">
        <f t="shared" si="10"/>
        <v>2.354471817685834E-2</v>
      </c>
      <c r="L90" s="15" t="str">
        <f t="shared" si="11"/>
        <v>Exit Trade</v>
      </c>
      <c r="M90" s="12">
        <v>0.22142898319205515</v>
      </c>
      <c r="N90" s="15" t="str">
        <f t="shared" si="23"/>
        <v/>
      </c>
      <c r="O90" s="15" t="str">
        <f t="shared" si="24"/>
        <v>Exit Trade</v>
      </c>
      <c r="P90" s="15" t="str">
        <f t="shared" si="25"/>
        <v/>
      </c>
      <c r="Q90" s="15">
        <f t="shared" si="26"/>
        <v>990.3</v>
      </c>
      <c r="R90" s="15" t="str">
        <f t="shared" si="27"/>
        <v/>
      </c>
      <c r="S90" s="15">
        <f t="shared" si="28"/>
        <v>1226.0999999999999</v>
      </c>
      <c r="T90" s="18" t="str">
        <f t="shared" si="29"/>
        <v/>
      </c>
      <c r="U90" s="18">
        <f t="shared" si="30"/>
        <v>8.4521384928716442E-3</v>
      </c>
      <c r="V90" s="18" t="str">
        <f t="shared" si="31"/>
        <v/>
      </c>
      <c r="W90" s="18">
        <f t="shared" si="32"/>
        <v>3.4378031804952129E-2</v>
      </c>
      <c r="X90" s="18" t="str">
        <f t="shared" si="33"/>
        <v/>
      </c>
      <c r="Y90" s="18" t="str">
        <f t="shared" si="34"/>
        <v/>
      </c>
      <c r="Z90" s="18" t="str">
        <f t="shared" si="35"/>
        <v/>
      </c>
      <c r="AA90" s="18" t="str">
        <f t="shared" si="36"/>
        <v/>
      </c>
    </row>
    <row r="91" spans="1:27">
      <c r="A91" s="11">
        <v>42138</v>
      </c>
      <c r="B91" s="12">
        <v>991.05</v>
      </c>
      <c r="C91" s="12">
        <v>1209.7</v>
      </c>
      <c r="D91" s="9">
        <f t="shared" si="22"/>
        <v>-8.6582114784113123E-2</v>
      </c>
      <c r="E91" s="9">
        <f t="shared" si="5"/>
        <v>-9.3613849224351856E-2</v>
      </c>
      <c r="F91" s="9">
        <f t="shared" si="6"/>
        <v>1.0932666304036462E-2</v>
      </c>
      <c r="G91" s="9">
        <f t="shared" si="7"/>
        <v>-6.9015350040269818E-2</v>
      </c>
      <c r="H91" s="9">
        <f t="shared" si="8"/>
        <v>-0.11821234840843389</v>
      </c>
      <c r="I91" s="9">
        <f t="shared" si="9"/>
        <v>0.64318568267674447</v>
      </c>
      <c r="J91" s="3">
        <f t="shared" si="10"/>
        <v>8.0787679878813884E-4</v>
      </c>
      <c r="K91" s="3">
        <f t="shared" si="10"/>
        <v>-7.9547318353288873E-3</v>
      </c>
      <c r="L91" s="15" t="str">
        <f t="shared" si="11"/>
        <v/>
      </c>
      <c r="M91" s="12">
        <v>0.22142898319205515</v>
      </c>
      <c r="N91" s="15" t="str">
        <f t="shared" si="23"/>
        <v/>
      </c>
      <c r="O91" s="15" t="str">
        <f t="shared" si="24"/>
        <v>Exit Trade</v>
      </c>
      <c r="P91" s="15" t="str">
        <f t="shared" si="25"/>
        <v/>
      </c>
      <c r="Q91" s="15">
        <f t="shared" si="26"/>
        <v>990.3</v>
      </c>
      <c r="R91" s="15" t="str">
        <f t="shared" si="27"/>
        <v/>
      </c>
      <c r="S91" s="15">
        <f t="shared" si="28"/>
        <v>1226.0999999999999</v>
      </c>
      <c r="T91" s="18" t="str">
        <f t="shared" si="29"/>
        <v/>
      </c>
      <c r="U91" s="18">
        <f t="shared" si="30"/>
        <v>8.4521384928716442E-3</v>
      </c>
      <c r="V91" s="18" t="str">
        <f t="shared" si="31"/>
        <v/>
      </c>
      <c r="W91" s="18">
        <f t="shared" si="32"/>
        <v>3.4378031804952129E-2</v>
      </c>
      <c r="X91" s="18" t="str">
        <f t="shared" si="33"/>
        <v/>
      </c>
      <c r="Y91" s="18" t="str">
        <f t="shared" si="34"/>
        <v/>
      </c>
      <c r="Z91" s="18" t="str">
        <f t="shared" si="35"/>
        <v/>
      </c>
      <c r="AA91" s="18" t="str">
        <f t="shared" si="36"/>
        <v/>
      </c>
    </row>
    <row r="92" spans="1:27">
      <c r="A92" s="11">
        <v>42139</v>
      </c>
      <c r="B92" s="12">
        <v>990.1</v>
      </c>
      <c r="C92" s="12">
        <v>1234.3</v>
      </c>
      <c r="D92" s="9">
        <f t="shared" si="22"/>
        <v>-9.5741668480429115E-2</v>
      </c>
      <c r="E92" s="9">
        <f t="shared" si="5"/>
        <v>-9.3462811342123225E-2</v>
      </c>
      <c r="F92" s="9">
        <f t="shared" si="6"/>
        <v>1.086861050212075E-2</v>
      </c>
      <c r="G92" s="9">
        <f t="shared" si="7"/>
        <v>-6.9008437712351545E-2</v>
      </c>
      <c r="H92" s="9">
        <f t="shared" si="8"/>
        <v>-0.11791718497189491</v>
      </c>
      <c r="I92" s="9">
        <f t="shared" si="9"/>
        <v>-0.20967327312550441</v>
      </c>
      <c r="J92" s="3">
        <f t="shared" si="10"/>
        <v>-9.5857928459707571E-4</v>
      </c>
      <c r="K92" s="3">
        <f t="shared" si="10"/>
        <v>2.0335620401752425E-2</v>
      </c>
      <c r="L92" s="15" t="str">
        <f t="shared" si="11"/>
        <v>Exit Trade</v>
      </c>
      <c r="M92" s="12">
        <v>0.22142898319205515</v>
      </c>
      <c r="N92" s="15" t="str">
        <f t="shared" si="23"/>
        <v/>
      </c>
      <c r="O92" s="15" t="str">
        <f t="shared" si="24"/>
        <v>Exit Trade</v>
      </c>
      <c r="P92" s="15" t="str">
        <f t="shared" si="25"/>
        <v/>
      </c>
      <c r="Q92" s="15">
        <f t="shared" si="26"/>
        <v>990.3</v>
      </c>
      <c r="R92" s="15" t="str">
        <f t="shared" si="27"/>
        <v/>
      </c>
      <c r="S92" s="15">
        <f t="shared" si="28"/>
        <v>1226.0999999999999</v>
      </c>
      <c r="T92" s="18" t="str">
        <f t="shared" si="29"/>
        <v/>
      </c>
      <c r="U92" s="18">
        <f t="shared" si="30"/>
        <v>8.4521384928716442E-3</v>
      </c>
      <c r="V92" s="18" t="str">
        <f t="shared" si="31"/>
        <v/>
      </c>
      <c r="W92" s="18">
        <f t="shared" si="32"/>
        <v>3.4378031804952129E-2</v>
      </c>
      <c r="X92" s="18" t="str">
        <f t="shared" si="33"/>
        <v/>
      </c>
      <c r="Y92" s="18" t="str">
        <f t="shared" si="34"/>
        <v/>
      </c>
      <c r="Z92" s="18" t="str">
        <f t="shared" si="35"/>
        <v/>
      </c>
      <c r="AA92" s="18" t="str">
        <f t="shared" si="36"/>
        <v/>
      </c>
    </row>
    <row r="93" spans="1:27">
      <c r="A93" s="11">
        <v>42142</v>
      </c>
      <c r="B93" s="12">
        <v>1009.85</v>
      </c>
      <c r="C93" s="12">
        <v>1264.3</v>
      </c>
      <c r="D93" s="9">
        <f t="shared" si="22"/>
        <v>-9.7593268125980889E-2</v>
      </c>
      <c r="E93" s="9">
        <f t="shared" si="5"/>
        <v>-9.3068966321597543E-2</v>
      </c>
      <c r="F93" s="9">
        <f t="shared" si="6"/>
        <v>1.0477912097506304E-2</v>
      </c>
      <c r="G93" s="9">
        <f t="shared" si="7"/>
        <v>-6.9493664102208363E-2</v>
      </c>
      <c r="H93" s="9">
        <f t="shared" si="8"/>
        <v>-0.11664426854098672</v>
      </c>
      <c r="I93" s="9">
        <f t="shared" si="9"/>
        <v>-0.43179421265235746</v>
      </c>
      <c r="J93" s="3">
        <f t="shared" si="10"/>
        <v>1.9947480052519947E-2</v>
      </c>
      <c r="K93" s="3">
        <f t="shared" si="10"/>
        <v>2.4305274244511059E-2</v>
      </c>
      <c r="L93" s="15" t="str">
        <f t="shared" si="11"/>
        <v>Exit Trade</v>
      </c>
      <c r="M93" s="12">
        <v>0.22142898319205515</v>
      </c>
      <c r="N93" s="15" t="str">
        <f t="shared" si="23"/>
        <v/>
      </c>
      <c r="O93" s="15" t="str">
        <f t="shared" si="24"/>
        <v>Exit Trade</v>
      </c>
      <c r="P93" s="15" t="str">
        <f t="shared" si="25"/>
        <v/>
      </c>
      <c r="Q93" s="15">
        <f t="shared" si="26"/>
        <v>990.3</v>
      </c>
      <c r="R93" s="15" t="str">
        <f t="shared" si="27"/>
        <v/>
      </c>
      <c r="S93" s="15">
        <f t="shared" si="28"/>
        <v>1226.0999999999999</v>
      </c>
      <c r="T93" s="18" t="str">
        <f t="shared" si="29"/>
        <v/>
      </c>
      <c r="U93" s="18">
        <f t="shared" si="30"/>
        <v>8.4521384928716442E-3</v>
      </c>
      <c r="V93" s="18" t="str">
        <f t="shared" si="31"/>
        <v/>
      </c>
      <c r="W93" s="18">
        <f t="shared" si="32"/>
        <v>3.4378031804952129E-2</v>
      </c>
      <c r="X93" s="18" t="str">
        <f t="shared" si="33"/>
        <v/>
      </c>
      <c r="Y93" s="18" t="str">
        <f t="shared" si="34"/>
        <v/>
      </c>
      <c r="Z93" s="18" t="str">
        <f t="shared" si="35"/>
        <v/>
      </c>
      <c r="AA93" s="18" t="str">
        <f t="shared" si="36"/>
        <v/>
      </c>
    </row>
    <row r="94" spans="1:27">
      <c r="A94" s="11">
        <v>42143</v>
      </c>
      <c r="B94" s="12">
        <v>1007.55</v>
      </c>
      <c r="C94" s="12">
        <v>1240.55</v>
      </c>
      <c r="D94" s="9">
        <f t="shared" si="22"/>
        <v>-9.0347665716962844E-2</v>
      </c>
      <c r="E94" s="9">
        <f t="shared" si="5"/>
        <v>-9.2349147366035195E-2</v>
      </c>
      <c r="F94" s="9">
        <f t="shared" si="6"/>
        <v>9.8601840675569801E-3</v>
      </c>
      <c r="G94" s="9">
        <f t="shared" si="7"/>
        <v>-7.0163733214031992E-2</v>
      </c>
      <c r="H94" s="9">
        <f t="shared" si="8"/>
        <v>-0.1145345615180384</v>
      </c>
      <c r="I94" s="9">
        <f t="shared" si="9"/>
        <v>0.20298623589166426</v>
      </c>
      <c r="J94" s="3">
        <f t="shared" si="10"/>
        <v>-2.2775659751448911E-3</v>
      </c>
      <c r="K94" s="3">
        <f t="shared" si="10"/>
        <v>-1.8785098473463577E-2</v>
      </c>
      <c r="L94" s="15" t="str">
        <f t="shared" si="11"/>
        <v>Exit Trade</v>
      </c>
      <c r="M94" s="12">
        <v>0.22142898319205515</v>
      </c>
      <c r="N94" s="15" t="str">
        <f t="shared" si="23"/>
        <v/>
      </c>
      <c r="O94" s="15" t="str">
        <f t="shared" si="24"/>
        <v>Exit Trade</v>
      </c>
      <c r="P94" s="15" t="str">
        <f t="shared" si="25"/>
        <v/>
      </c>
      <c r="Q94" s="15">
        <f t="shared" si="26"/>
        <v>990.3</v>
      </c>
      <c r="R94" s="15" t="str">
        <f t="shared" si="27"/>
        <v/>
      </c>
      <c r="S94" s="15">
        <f t="shared" si="28"/>
        <v>1226.0999999999999</v>
      </c>
      <c r="T94" s="18" t="str">
        <f t="shared" si="29"/>
        <v/>
      </c>
      <c r="U94" s="18">
        <f t="shared" si="30"/>
        <v>8.4521384928716442E-3</v>
      </c>
      <c r="V94" s="18" t="str">
        <f t="shared" si="31"/>
        <v/>
      </c>
      <c r="W94" s="18">
        <f t="shared" si="32"/>
        <v>3.4378031804952129E-2</v>
      </c>
      <c r="X94" s="18" t="str">
        <f t="shared" si="33"/>
        <v/>
      </c>
      <c r="Y94" s="18" t="str">
        <f t="shared" si="34"/>
        <v/>
      </c>
      <c r="Z94" s="18" t="str">
        <f t="shared" si="35"/>
        <v/>
      </c>
      <c r="AA94" s="18" t="str">
        <f t="shared" si="36"/>
        <v/>
      </c>
    </row>
    <row r="95" spans="1:27">
      <c r="A95" s="11">
        <v>42144</v>
      </c>
      <c r="B95" s="12">
        <v>1024.05</v>
      </c>
      <c r="C95" s="12">
        <v>1270.05</v>
      </c>
      <c r="D95" s="9">
        <f t="shared" si="22"/>
        <v>-9.349965691997715E-2</v>
      </c>
      <c r="E95" s="9">
        <f t="shared" si="5"/>
        <v>-9.1786173805771254E-2</v>
      </c>
      <c r="F95" s="9">
        <f t="shared" si="6"/>
        <v>9.2584682476093052E-3</v>
      </c>
      <c r="G95" s="9">
        <f t="shared" si="7"/>
        <v>-7.0954620248650319E-2</v>
      </c>
      <c r="H95" s="9">
        <f t="shared" si="8"/>
        <v>-0.11261772736289219</v>
      </c>
      <c r="I95" s="9">
        <f t="shared" si="9"/>
        <v>-0.18507198689679011</v>
      </c>
      <c r="J95" s="3">
        <f t="shared" si="10"/>
        <v>1.6376358493375019E-2</v>
      </c>
      <c r="K95" s="3">
        <f t="shared" si="10"/>
        <v>2.3779775099754142E-2</v>
      </c>
      <c r="L95" s="15" t="str">
        <f t="shared" si="11"/>
        <v>Exit Trade</v>
      </c>
      <c r="M95" s="12">
        <v>0.22142898319205515</v>
      </c>
      <c r="N95" s="15" t="str">
        <f t="shared" si="23"/>
        <v/>
      </c>
      <c r="O95" s="15" t="str">
        <f t="shared" si="24"/>
        <v>Exit Trade</v>
      </c>
      <c r="P95" s="15" t="str">
        <f t="shared" si="25"/>
        <v/>
      </c>
      <c r="Q95" s="15">
        <f t="shared" si="26"/>
        <v>990.3</v>
      </c>
      <c r="R95" s="15" t="str">
        <f t="shared" si="27"/>
        <v/>
      </c>
      <c r="S95" s="15">
        <f t="shared" si="28"/>
        <v>1226.0999999999999</v>
      </c>
      <c r="T95" s="18" t="str">
        <f t="shared" si="29"/>
        <v/>
      </c>
      <c r="U95" s="18">
        <f t="shared" si="30"/>
        <v>8.4521384928716442E-3</v>
      </c>
      <c r="V95" s="18" t="str">
        <f t="shared" si="31"/>
        <v/>
      </c>
      <c r="W95" s="18">
        <f t="shared" si="32"/>
        <v>3.4378031804952129E-2</v>
      </c>
      <c r="X95" s="18" t="str">
        <f t="shared" si="33"/>
        <v/>
      </c>
      <c r="Y95" s="18" t="str">
        <f t="shared" si="34"/>
        <v/>
      </c>
      <c r="Z95" s="18" t="str">
        <f t="shared" si="35"/>
        <v/>
      </c>
      <c r="AA95" s="18" t="str">
        <f t="shared" si="36"/>
        <v/>
      </c>
    </row>
    <row r="96" spans="1:27">
      <c r="A96" s="11">
        <v>42145</v>
      </c>
      <c r="B96" s="12">
        <v>1024.7</v>
      </c>
      <c r="C96" s="12">
        <v>1255.95</v>
      </c>
      <c r="D96" s="9">
        <f t="shared" si="22"/>
        <v>-8.8375614057449522E-2</v>
      </c>
      <c r="E96" s="9">
        <f t="shared" ref="E96:E159" si="37">AVERAGE(D67:D96)</f>
        <v>-9.1084303229159683E-2</v>
      </c>
      <c r="F96" s="9">
        <f t="shared" ref="F96:F159" si="38">STDEV(D67:D96)</f>
        <v>8.6529750551051672E-3</v>
      </c>
      <c r="G96" s="9">
        <f t="shared" ref="G96:G159" si="39">E96+2.25*F96</f>
        <v>-7.1615109355173054E-2</v>
      </c>
      <c r="H96" s="9">
        <f t="shared" ref="H96:H159" si="40">E96-2.25*F96</f>
        <v>-0.11055349710314631</v>
      </c>
      <c r="I96" s="9">
        <f t="shared" ref="I96:I159" si="41">(D96-E96)/F96</f>
        <v>0.3130355923205928</v>
      </c>
      <c r="J96" s="3">
        <f t="shared" ref="J96:K159" si="42">(B96-B95)/B95</f>
        <v>6.3473463209813097E-4</v>
      </c>
      <c r="K96" s="3">
        <f t="shared" si="42"/>
        <v>-1.1101925121058155E-2</v>
      </c>
      <c r="L96" s="15" t="str">
        <f t="shared" ref="L96:L159" si="43">IF(ABS(I96)&gt;0.9,"Enter Trade",IF(ABS(I96)&lt;0.5,"Exit Trade",""))</f>
        <v>Exit Trade</v>
      </c>
      <c r="M96" s="12">
        <v>0.22142898319205515</v>
      </c>
      <c r="N96" s="15" t="str">
        <f t="shared" si="23"/>
        <v/>
      </c>
      <c r="O96" s="15" t="str">
        <f t="shared" si="24"/>
        <v>Exit Trade</v>
      </c>
      <c r="P96" s="15" t="str">
        <f t="shared" si="25"/>
        <v/>
      </c>
      <c r="Q96" s="15">
        <f t="shared" si="26"/>
        <v>990.3</v>
      </c>
      <c r="R96" s="15" t="str">
        <f t="shared" si="27"/>
        <v/>
      </c>
      <c r="S96" s="15">
        <f t="shared" si="28"/>
        <v>1226.0999999999999</v>
      </c>
      <c r="T96" s="18" t="str">
        <f t="shared" si="29"/>
        <v/>
      </c>
      <c r="U96" s="18">
        <f t="shared" si="30"/>
        <v>8.4521384928716442E-3</v>
      </c>
      <c r="V96" s="18" t="str">
        <f t="shared" si="31"/>
        <v/>
      </c>
      <c r="W96" s="18">
        <f t="shared" si="32"/>
        <v>3.4378031804952129E-2</v>
      </c>
      <c r="X96" s="18" t="str">
        <f t="shared" si="33"/>
        <v/>
      </c>
      <c r="Y96" s="18" t="str">
        <f t="shared" si="34"/>
        <v/>
      </c>
      <c r="Z96" s="18" t="str">
        <f t="shared" si="35"/>
        <v/>
      </c>
      <c r="AA96" s="18" t="str">
        <f t="shared" si="36"/>
        <v/>
      </c>
    </row>
    <row r="97" spans="1:27">
      <c r="A97" s="11">
        <v>42146</v>
      </c>
      <c r="B97" s="12">
        <v>1024.3</v>
      </c>
      <c r="C97" s="12">
        <v>1288.05</v>
      </c>
      <c r="D97" s="9">
        <f t="shared" si="22"/>
        <v>-9.9505549237353219E-2</v>
      </c>
      <c r="E97" s="9">
        <f t="shared" si="37"/>
        <v>-9.1112086672568135E-2</v>
      </c>
      <c r="F97" s="9">
        <f t="shared" si="38"/>
        <v>8.6794758486090466E-3</v>
      </c>
      <c r="G97" s="9">
        <f t="shared" si="39"/>
        <v>-7.1583266013197783E-2</v>
      </c>
      <c r="H97" s="9">
        <f t="shared" si="40"/>
        <v>-0.11064090733193849</v>
      </c>
      <c r="I97" s="9">
        <f t="shared" si="41"/>
        <v>-0.96704717095678094</v>
      </c>
      <c r="J97" s="3">
        <f t="shared" si="42"/>
        <v>-3.9035815360602221E-4</v>
      </c>
      <c r="K97" s="3">
        <f t="shared" si="42"/>
        <v>2.5558342290696211E-2</v>
      </c>
      <c r="L97" s="15" t="str">
        <f t="shared" si="43"/>
        <v>Enter Trade</v>
      </c>
      <c r="M97" s="12">
        <v>-0.96704717095678094</v>
      </c>
      <c r="N97" s="15" t="str">
        <f t="shared" si="23"/>
        <v>Enter Trade</v>
      </c>
      <c r="O97" s="15" t="str">
        <f t="shared" si="24"/>
        <v>Enter Trade</v>
      </c>
      <c r="P97" s="15">
        <f t="shared" si="25"/>
        <v>1024.3</v>
      </c>
      <c r="Q97" s="15">
        <f t="shared" si="26"/>
        <v>1024.3</v>
      </c>
      <c r="R97" s="15">
        <f t="shared" si="27"/>
        <v>1288.05</v>
      </c>
      <c r="S97" s="15">
        <f t="shared" si="28"/>
        <v>1288.05</v>
      </c>
      <c r="T97" s="18">
        <f t="shared" si="29"/>
        <v>-3.9035815360602221E-4</v>
      </c>
      <c r="U97" s="18">
        <f t="shared" si="30"/>
        <v>-3.9035815360602221E-4</v>
      </c>
      <c r="V97" s="18">
        <f t="shared" si="31"/>
        <v>2.5558342290696211E-2</v>
      </c>
      <c r="W97" s="18">
        <f t="shared" si="32"/>
        <v>2.5558342290696211E-2</v>
      </c>
      <c r="X97" s="18" t="str">
        <f t="shared" si="33"/>
        <v/>
      </c>
      <c r="Y97" s="18" t="str">
        <f t="shared" si="34"/>
        <v/>
      </c>
      <c r="Z97" s="18" t="str">
        <f t="shared" si="35"/>
        <v/>
      </c>
      <c r="AA97" s="18" t="str">
        <f t="shared" si="36"/>
        <v/>
      </c>
    </row>
    <row r="98" spans="1:27">
      <c r="A98" s="11">
        <v>42149</v>
      </c>
      <c r="B98" s="12">
        <v>1023.55</v>
      </c>
      <c r="C98" s="12">
        <v>1252.6500000000001</v>
      </c>
      <c r="D98" s="9">
        <f t="shared" si="22"/>
        <v>-8.7720680115269137E-2</v>
      </c>
      <c r="E98" s="9">
        <f t="shared" si="37"/>
        <v>-9.0994241411522764E-2</v>
      </c>
      <c r="F98" s="9">
        <f t="shared" si="38"/>
        <v>8.7014267963840975E-3</v>
      </c>
      <c r="G98" s="9">
        <f t="shared" si="39"/>
        <v>-7.1416031119658552E-2</v>
      </c>
      <c r="H98" s="9">
        <f t="shared" si="40"/>
        <v>-0.11057245170338698</v>
      </c>
      <c r="I98" s="9">
        <f t="shared" si="41"/>
        <v>0.37620971512556595</v>
      </c>
      <c r="J98" s="3">
        <f t="shared" si="42"/>
        <v>-7.3220736112467055E-4</v>
      </c>
      <c r="K98" s="3">
        <f t="shared" si="42"/>
        <v>-2.7483405147315607E-2</v>
      </c>
      <c r="L98" s="15" t="str">
        <f t="shared" si="43"/>
        <v>Exit Trade</v>
      </c>
      <c r="M98" s="12">
        <v>0.37620971512556595</v>
      </c>
      <c r="N98" s="15" t="str">
        <f t="shared" si="23"/>
        <v>Exit Trade</v>
      </c>
      <c r="O98" s="15" t="str">
        <f t="shared" si="24"/>
        <v>Exit Trade</v>
      </c>
      <c r="P98" s="15">
        <f t="shared" si="25"/>
        <v>1023.55</v>
      </c>
      <c r="Q98" s="15">
        <f t="shared" si="26"/>
        <v>1023.55</v>
      </c>
      <c r="R98" s="15">
        <f t="shared" si="27"/>
        <v>1252.6500000000001</v>
      </c>
      <c r="S98" s="15">
        <f t="shared" si="28"/>
        <v>1252.6500000000001</v>
      </c>
      <c r="T98" s="18">
        <f t="shared" si="29"/>
        <v>-7.3220736112467055E-4</v>
      </c>
      <c r="U98" s="18">
        <f t="shared" si="30"/>
        <v>-7.3220736112467055E-4</v>
      </c>
      <c r="V98" s="18">
        <f t="shared" si="31"/>
        <v>-2.7483405147315607E-2</v>
      </c>
      <c r="W98" s="18">
        <f t="shared" si="32"/>
        <v>-2.7483405147315607E-2</v>
      </c>
      <c r="X98" s="18">
        <f t="shared" si="33"/>
        <v>-7.3220736112467044E-4</v>
      </c>
      <c r="Y98" s="18">
        <f t="shared" si="34"/>
        <v>2.748340514731562E-2</v>
      </c>
      <c r="Z98" s="18">
        <f t="shared" si="35"/>
        <v>2.675119778619095E-2</v>
      </c>
      <c r="AA98" s="18">
        <f t="shared" si="36"/>
        <v>1.3375598893095475E-2</v>
      </c>
    </row>
    <row r="99" spans="1:27">
      <c r="A99" s="11">
        <v>42150</v>
      </c>
      <c r="B99" s="12">
        <v>1027.4000000000001</v>
      </c>
      <c r="C99" s="12">
        <v>1240.45</v>
      </c>
      <c r="D99" s="9">
        <f t="shared" si="22"/>
        <v>-8.1839702051245772E-2</v>
      </c>
      <c r="E99" s="9">
        <f t="shared" si="37"/>
        <v>-9.0636598860295722E-2</v>
      </c>
      <c r="F99" s="9">
        <f t="shared" si="38"/>
        <v>8.8536346878329442E-3</v>
      </c>
      <c r="G99" s="9">
        <f t="shared" si="39"/>
        <v>-7.0715920812671598E-2</v>
      </c>
      <c r="H99" s="9">
        <f t="shared" si="40"/>
        <v>-0.11055727690791985</v>
      </c>
      <c r="I99" s="9">
        <f t="shared" si="41"/>
        <v>0.99359157218662231</v>
      </c>
      <c r="J99" s="3">
        <f t="shared" si="42"/>
        <v>3.7614185921548888E-3</v>
      </c>
      <c r="K99" s="3">
        <f t="shared" si="42"/>
        <v>-9.7393525725462376E-3</v>
      </c>
      <c r="L99" s="15" t="str">
        <f t="shared" si="43"/>
        <v>Enter Trade</v>
      </c>
      <c r="M99" s="12">
        <v>0.99359157218662231</v>
      </c>
      <c r="N99" s="15" t="str">
        <f t="shared" si="23"/>
        <v>Enter Trade</v>
      </c>
      <c r="O99" s="15" t="str">
        <f t="shared" si="24"/>
        <v>Enter Trade</v>
      </c>
      <c r="P99" s="15">
        <f t="shared" si="25"/>
        <v>1027.4000000000001</v>
      </c>
      <c r="Q99" s="15">
        <f t="shared" si="26"/>
        <v>1027.4000000000001</v>
      </c>
      <c r="R99" s="15">
        <f t="shared" si="27"/>
        <v>1240.45</v>
      </c>
      <c r="S99" s="15">
        <f t="shared" si="28"/>
        <v>1240.45</v>
      </c>
      <c r="T99" s="18">
        <f t="shared" si="29"/>
        <v>3.7614185921548888E-3</v>
      </c>
      <c r="U99" s="18">
        <f t="shared" si="30"/>
        <v>3.7614185921548888E-3</v>
      </c>
      <c r="V99" s="18">
        <f t="shared" si="31"/>
        <v>-9.7393525725462376E-3</v>
      </c>
      <c r="W99" s="18">
        <f t="shared" si="32"/>
        <v>-9.7393525725462376E-3</v>
      </c>
      <c r="X99" s="18" t="str">
        <f t="shared" si="33"/>
        <v/>
      </c>
      <c r="Y99" s="18" t="str">
        <f t="shared" si="34"/>
        <v/>
      </c>
      <c r="Z99" s="18" t="str">
        <f t="shared" si="35"/>
        <v/>
      </c>
      <c r="AA99" s="18" t="str">
        <f t="shared" si="36"/>
        <v/>
      </c>
    </row>
    <row r="100" spans="1:27">
      <c r="A100" s="11">
        <v>42151</v>
      </c>
      <c r="B100" s="12">
        <v>1038.1500000000001</v>
      </c>
      <c r="C100" s="12">
        <v>1239.9000000000001</v>
      </c>
      <c r="D100" s="9">
        <f t="shared" si="22"/>
        <v>-7.7126551704933446E-2</v>
      </c>
      <c r="E100" s="9">
        <f t="shared" si="37"/>
        <v>-8.9902091886277236E-2</v>
      </c>
      <c r="F100" s="9">
        <f t="shared" si="38"/>
        <v>9.0341813350420224E-3</v>
      </c>
      <c r="G100" s="9">
        <f t="shared" si="39"/>
        <v>-6.9575183882432681E-2</v>
      </c>
      <c r="H100" s="9">
        <f t="shared" si="40"/>
        <v>-0.11022899989012179</v>
      </c>
      <c r="I100" s="9">
        <f t="shared" si="41"/>
        <v>1.4141336893238665</v>
      </c>
      <c r="J100" s="3">
        <f t="shared" si="42"/>
        <v>1.0463305431185515E-2</v>
      </c>
      <c r="K100" s="3">
        <f t="shared" si="42"/>
        <v>-4.4338748034983635E-4</v>
      </c>
      <c r="L100" s="15" t="str">
        <f t="shared" si="43"/>
        <v>Enter Trade</v>
      </c>
      <c r="M100" s="12">
        <v>0.99359157218662231</v>
      </c>
      <c r="N100" s="15" t="str">
        <f t="shared" si="23"/>
        <v/>
      </c>
      <c r="O100" s="15" t="str">
        <f t="shared" si="24"/>
        <v>Enter Trade</v>
      </c>
      <c r="P100" s="15" t="str">
        <f t="shared" si="25"/>
        <v/>
      </c>
      <c r="Q100" s="15">
        <f t="shared" si="26"/>
        <v>1027.4000000000001</v>
      </c>
      <c r="R100" s="15" t="str">
        <f t="shared" si="27"/>
        <v/>
      </c>
      <c r="S100" s="15">
        <f t="shared" si="28"/>
        <v>1240.45</v>
      </c>
      <c r="T100" s="18" t="str">
        <f t="shared" si="29"/>
        <v/>
      </c>
      <c r="U100" s="18">
        <f t="shared" si="30"/>
        <v>3.7614185921548888E-3</v>
      </c>
      <c r="V100" s="18" t="str">
        <f t="shared" si="31"/>
        <v/>
      </c>
      <c r="W100" s="18">
        <f t="shared" si="32"/>
        <v>-9.7393525725462376E-3</v>
      </c>
      <c r="X100" s="18" t="str">
        <f t="shared" si="33"/>
        <v/>
      </c>
      <c r="Y100" s="18" t="str">
        <f t="shared" si="34"/>
        <v/>
      </c>
      <c r="Z100" s="18" t="str">
        <f t="shared" si="35"/>
        <v/>
      </c>
      <c r="AA100" s="18" t="str">
        <f t="shared" si="36"/>
        <v/>
      </c>
    </row>
    <row r="101" spans="1:27">
      <c r="A101" s="11">
        <v>42152</v>
      </c>
      <c r="B101" s="12">
        <v>1029.4000000000001</v>
      </c>
      <c r="C101" s="12">
        <v>1229.25</v>
      </c>
      <c r="D101" s="9">
        <f t="shared" si="22"/>
        <v>-7.7056053048048342E-2</v>
      </c>
      <c r="E101" s="9">
        <f t="shared" si="37"/>
        <v>-8.9230333673127701E-2</v>
      </c>
      <c r="F101" s="9">
        <f t="shared" si="38"/>
        <v>9.2194911690150171E-3</v>
      </c>
      <c r="G101" s="9">
        <f t="shared" si="39"/>
        <v>-6.8486478542843912E-2</v>
      </c>
      <c r="H101" s="9">
        <f t="shared" si="40"/>
        <v>-0.10997418880341149</v>
      </c>
      <c r="I101" s="9">
        <f t="shared" si="41"/>
        <v>1.3204937671609076</v>
      </c>
      <c r="J101" s="3">
        <f t="shared" si="42"/>
        <v>-8.4284544622646052E-3</v>
      </c>
      <c r="K101" s="3">
        <f t="shared" si="42"/>
        <v>-8.589402371159037E-3</v>
      </c>
      <c r="L101" s="15" t="str">
        <f t="shared" si="43"/>
        <v>Enter Trade</v>
      </c>
      <c r="M101" s="12">
        <v>0.99359157218662231</v>
      </c>
      <c r="N101" s="15" t="str">
        <f t="shared" si="23"/>
        <v/>
      </c>
      <c r="O101" s="15" t="str">
        <f t="shared" si="24"/>
        <v>Enter Trade</v>
      </c>
      <c r="P101" s="15" t="str">
        <f t="shared" si="25"/>
        <v/>
      </c>
      <c r="Q101" s="15">
        <f t="shared" si="26"/>
        <v>1027.4000000000001</v>
      </c>
      <c r="R101" s="15" t="str">
        <f t="shared" si="27"/>
        <v/>
      </c>
      <c r="S101" s="15">
        <f t="shared" si="28"/>
        <v>1240.45</v>
      </c>
      <c r="T101" s="18" t="str">
        <f t="shared" si="29"/>
        <v/>
      </c>
      <c r="U101" s="18">
        <f t="shared" si="30"/>
        <v>3.7614185921548888E-3</v>
      </c>
      <c r="V101" s="18" t="str">
        <f t="shared" si="31"/>
        <v/>
      </c>
      <c r="W101" s="18">
        <f t="shared" si="32"/>
        <v>-9.7393525725462376E-3</v>
      </c>
      <c r="X101" s="18" t="str">
        <f t="shared" si="33"/>
        <v/>
      </c>
      <c r="Y101" s="18" t="str">
        <f t="shared" si="34"/>
        <v/>
      </c>
      <c r="Z101" s="18" t="str">
        <f t="shared" si="35"/>
        <v/>
      </c>
      <c r="AA101" s="18" t="str">
        <f t="shared" si="36"/>
        <v/>
      </c>
    </row>
    <row r="102" spans="1:27">
      <c r="A102" s="11">
        <v>42153</v>
      </c>
      <c r="B102" s="12">
        <v>1050.55</v>
      </c>
      <c r="C102" s="12">
        <v>1236.05</v>
      </c>
      <c r="D102" s="9">
        <f t="shared" si="22"/>
        <v>-7.0619311848045818E-2</v>
      </c>
      <c r="E102" s="9">
        <f t="shared" si="37"/>
        <v>-8.8133660668986286E-2</v>
      </c>
      <c r="F102" s="9">
        <f t="shared" si="38"/>
        <v>9.415835080079633E-3</v>
      </c>
      <c r="G102" s="9">
        <f t="shared" si="39"/>
        <v>-6.6948031738807118E-2</v>
      </c>
      <c r="H102" s="9">
        <f t="shared" si="40"/>
        <v>-0.10931928959916545</v>
      </c>
      <c r="I102" s="9">
        <f t="shared" si="41"/>
        <v>1.8600951133898092</v>
      </c>
      <c r="J102" s="3">
        <f t="shared" si="42"/>
        <v>2.0545949096560968E-2</v>
      </c>
      <c r="K102" s="3">
        <f t="shared" si="42"/>
        <v>5.5318283506202602E-3</v>
      </c>
      <c r="L102" s="15" t="str">
        <f t="shared" si="43"/>
        <v>Enter Trade</v>
      </c>
      <c r="M102" s="12">
        <v>0.99359157218662231</v>
      </c>
      <c r="N102" s="15" t="str">
        <f t="shared" si="23"/>
        <v/>
      </c>
      <c r="O102" s="15" t="str">
        <f t="shared" si="24"/>
        <v>Enter Trade</v>
      </c>
      <c r="P102" s="15" t="str">
        <f t="shared" si="25"/>
        <v/>
      </c>
      <c r="Q102" s="15">
        <f t="shared" si="26"/>
        <v>1027.4000000000001</v>
      </c>
      <c r="R102" s="15" t="str">
        <f t="shared" si="27"/>
        <v/>
      </c>
      <c r="S102" s="15">
        <f t="shared" si="28"/>
        <v>1240.45</v>
      </c>
      <c r="T102" s="18" t="str">
        <f t="shared" si="29"/>
        <v/>
      </c>
      <c r="U102" s="18">
        <f t="shared" si="30"/>
        <v>3.7614185921548888E-3</v>
      </c>
      <c r="V102" s="18" t="str">
        <f t="shared" si="31"/>
        <v/>
      </c>
      <c r="W102" s="18">
        <f t="shared" si="32"/>
        <v>-9.7393525725462376E-3</v>
      </c>
      <c r="X102" s="18" t="str">
        <f t="shared" si="33"/>
        <v/>
      </c>
      <c r="Y102" s="18" t="str">
        <f t="shared" si="34"/>
        <v/>
      </c>
      <c r="Z102" s="18" t="str">
        <f t="shared" si="35"/>
        <v/>
      </c>
      <c r="AA102" s="18" t="str">
        <f t="shared" si="36"/>
        <v/>
      </c>
    </row>
    <row r="103" spans="1:27">
      <c r="A103" s="11">
        <v>42156</v>
      </c>
      <c r="B103" s="12">
        <v>1036.2</v>
      </c>
      <c r="C103" s="12">
        <v>1247.75</v>
      </c>
      <c r="D103" s="9">
        <f t="shared" si="22"/>
        <v>-8.0683990587057539E-2</v>
      </c>
      <c r="E103" s="9">
        <f t="shared" si="37"/>
        <v>-8.7212411277144422E-2</v>
      </c>
      <c r="F103" s="9">
        <f t="shared" si="38"/>
        <v>8.6971445736521037E-3</v>
      </c>
      <c r="G103" s="9">
        <f t="shared" si="39"/>
        <v>-6.7643835986427189E-2</v>
      </c>
      <c r="H103" s="9">
        <f t="shared" si="40"/>
        <v>-0.10678098656786165</v>
      </c>
      <c r="I103" s="9">
        <f t="shared" si="41"/>
        <v>0.75063955011908812</v>
      </c>
      <c r="J103" s="3">
        <f t="shared" si="42"/>
        <v>-1.3659511684355728E-2</v>
      </c>
      <c r="K103" s="3">
        <f t="shared" si="42"/>
        <v>9.4656365033777314E-3</v>
      </c>
      <c r="L103" s="15" t="str">
        <f t="shared" si="43"/>
        <v/>
      </c>
      <c r="M103" s="12">
        <v>0.99359157218662231</v>
      </c>
      <c r="N103" s="15" t="str">
        <f t="shared" si="23"/>
        <v/>
      </c>
      <c r="O103" s="15" t="str">
        <f t="shared" si="24"/>
        <v>Enter Trade</v>
      </c>
      <c r="P103" s="15" t="str">
        <f t="shared" si="25"/>
        <v/>
      </c>
      <c r="Q103" s="15">
        <f t="shared" si="26"/>
        <v>1027.4000000000001</v>
      </c>
      <c r="R103" s="15" t="str">
        <f t="shared" si="27"/>
        <v/>
      </c>
      <c r="S103" s="15">
        <f t="shared" si="28"/>
        <v>1240.45</v>
      </c>
      <c r="T103" s="18" t="str">
        <f t="shared" si="29"/>
        <v/>
      </c>
      <c r="U103" s="18">
        <f t="shared" si="30"/>
        <v>3.7614185921548888E-3</v>
      </c>
      <c r="V103" s="18" t="str">
        <f t="shared" si="31"/>
        <v/>
      </c>
      <c r="W103" s="18">
        <f t="shared" si="32"/>
        <v>-9.7393525725462376E-3</v>
      </c>
      <c r="X103" s="18" t="str">
        <f t="shared" si="33"/>
        <v/>
      </c>
      <c r="Y103" s="18" t="str">
        <f t="shared" si="34"/>
        <v/>
      </c>
      <c r="Z103" s="18" t="str">
        <f t="shared" si="35"/>
        <v/>
      </c>
      <c r="AA103" s="18" t="str">
        <f t="shared" si="36"/>
        <v/>
      </c>
    </row>
    <row r="104" spans="1:27">
      <c r="A104" s="11">
        <v>42157</v>
      </c>
      <c r="B104" s="12">
        <v>1008.8</v>
      </c>
      <c r="C104" s="12">
        <v>1203.0999999999999</v>
      </c>
      <c r="D104" s="9">
        <f t="shared" si="22"/>
        <v>-7.649665322888656E-2</v>
      </c>
      <c r="E104" s="9">
        <f t="shared" si="37"/>
        <v>-8.6391214690997808E-2</v>
      </c>
      <c r="F104" s="9">
        <f t="shared" si="38"/>
        <v>8.4982668804421957E-3</v>
      </c>
      <c r="G104" s="9">
        <f t="shared" si="39"/>
        <v>-6.7270114210002868E-2</v>
      </c>
      <c r="H104" s="9">
        <f t="shared" si="40"/>
        <v>-0.10551231517199275</v>
      </c>
      <c r="I104" s="9">
        <f t="shared" si="41"/>
        <v>1.1643034516699478</v>
      </c>
      <c r="J104" s="3">
        <f t="shared" si="42"/>
        <v>-2.6442771665701689E-2</v>
      </c>
      <c r="K104" s="3">
        <f t="shared" si="42"/>
        <v>-3.5784411941494766E-2</v>
      </c>
      <c r="L104" s="15" t="str">
        <f t="shared" si="43"/>
        <v>Enter Trade</v>
      </c>
      <c r="M104" s="12">
        <v>0.99359157218662231</v>
      </c>
      <c r="N104" s="15" t="str">
        <f t="shared" si="23"/>
        <v/>
      </c>
      <c r="O104" s="15" t="str">
        <f t="shared" si="24"/>
        <v>Enter Trade</v>
      </c>
      <c r="P104" s="15" t="str">
        <f t="shared" si="25"/>
        <v/>
      </c>
      <c r="Q104" s="15">
        <f t="shared" si="26"/>
        <v>1027.4000000000001</v>
      </c>
      <c r="R104" s="15" t="str">
        <f t="shared" si="27"/>
        <v/>
      </c>
      <c r="S104" s="15">
        <f t="shared" si="28"/>
        <v>1240.45</v>
      </c>
      <c r="T104" s="18" t="str">
        <f t="shared" si="29"/>
        <v/>
      </c>
      <c r="U104" s="18">
        <f t="shared" si="30"/>
        <v>3.7614185921548888E-3</v>
      </c>
      <c r="V104" s="18" t="str">
        <f t="shared" si="31"/>
        <v/>
      </c>
      <c r="W104" s="18">
        <f t="shared" si="32"/>
        <v>-9.7393525725462376E-3</v>
      </c>
      <c r="X104" s="18" t="str">
        <f t="shared" si="33"/>
        <v/>
      </c>
      <c r="Y104" s="18" t="str">
        <f t="shared" si="34"/>
        <v/>
      </c>
      <c r="Z104" s="18" t="str">
        <f t="shared" si="35"/>
        <v/>
      </c>
      <c r="AA104" s="18" t="str">
        <f t="shared" si="36"/>
        <v/>
      </c>
    </row>
    <row r="105" spans="1:27">
      <c r="A105" s="11">
        <v>42158</v>
      </c>
      <c r="B105" s="12">
        <v>1005.55</v>
      </c>
      <c r="C105" s="12">
        <v>1202.8499999999999</v>
      </c>
      <c r="D105" s="9">
        <f t="shared" si="22"/>
        <v>-7.7807802189657785E-2</v>
      </c>
      <c r="E105" s="9">
        <f t="shared" si="37"/>
        <v>-8.5703758466568525E-2</v>
      </c>
      <c r="F105" s="9">
        <f t="shared" si="38"/>
        <v>8.3230559373422448E-3</v>
      </c>
      <c r="G105" s="9">
        <f t="shared" si="39"/>
        <v>-6.6976882607548471E-2</v>
      </c>
      <c r="H105" s="9">
        <f t="shared" si="40"/>
        <v>-0.10443063432558858</v>
      </c>
      <c r="I105" s="9">
        <f t="shared" si="41"/>
        <v>0.94868475429616206</v>
      </c>
      <c r="J105" s="3">
        <f t="shared" si="42"/>
        <v>-3.2216494845360827E-3</v>
      </c>
      <c r="K105" s="3">
        <f t="shared" si="42"/>
        <v>-2.0779652564209127E-4</v>
      </c>
      <c r="L105" s="15" t="str">
        <f t="shared" si="43"/>
        <v>Enter Trade</v>
      </c>
      <c r="M105" s="12">
        <v>0.99359157218662231</v>
      </c>
      <c r="N105" s="15" t="str">
        <f t="shared" si="23"/>
        <v/>
      </c>
      <c r="O105" s="15" t="str">
        <f t="shared" si="24"/>
        <v>Enter Trade</v>
      </c>
      <c r="P105" s="15" t="str">
        <f t="shared" si="25"/>
        <v/>
      </c>
      <c r="Q105" s="15">
        <f t="shared" si="26"/>
        <v>1027.4000000000001</v>
      </c>
      <c r="R105" s="15" t="str">
        <f t="shared" si="27"/>
        <v/>
      </c>
      <c r="S105" s="15">
        <f t="shared" si="28"/>
        <v>1240.45</v>
      </c>
      <c r="T105" s="18" t="str">
        <f t="shared" si="29"/>
        <v/>
      </c>
      <c r="U105" s="18">
        <f t="shared" si="30"/>
        <v>3.7614185921548888E-3</v>
      </c>
      <c r="V105" s="18" t="str">
        <f t="shared" si="31"/>
        <v/>
      </c>
      <c r="W105" s="18">
        <f t="shared" si="32"/>
        <v>-9.7393525725462376E-3</v>
      </c>
      <c r="X105" s="18" t="str">
        <f t="shared" si="33"/>
        <v/>
      </c>
      <c r="Y105" s="18" t="str">
        <f t="shared" si="34"/>
        <v/>
      </c>
      <c r="Z105" s="18" t="str">
        <f t="shared" si="35"/>
        <v/>
      </c>
      <c r="AA105" s="18" t="str">
        <f t="shared" si="36"/>
        <v/>
      </c>
    </row>
    <row r="106" spans="1:27">
      <c r="A106" s="11">
        <v>42159</v>
      </c>
      <c r="B106" s="12">
        <v>1014.95</v>
      </c>
      <c r="C106" s="12">
        <v>1216</v>
      </c>
      <c r="D106" s="9">
        <f t="shared" si="22"/>
        <v>-7.8488927031285544E-2</v>
      </c>
      <c r="E106" s="9">
        <f t="shared" si="37"/>
        <v>-8.4966502883866937E-2</v>
      </c>
      <c r="F106" s="9">
        <f t="shared" si="38"/>
        <v>7.9276413863218643E-3</v>
      </c>
      <c r="G106" s="9">
        <f t="shared" si="39"/>
        <v>-6.7129309764642736E-2</v>
      </c>
      <c r="H106" s="9">
        <f t="shared" si="40"/>
        <v>-0.10280369600309114</v>
      </c>
      <c r="I106" s="9">
        <f t="shared" si="41"/>
        <v>0.81708739547144826</v>
      </c>
      <c r="J106" s="3">
        <f t="shared" si="42"/>
        <v>9.3481179454031043E-3</v>
      </c>
      <c r="K106" s="3">
        <f t="shared" si="42"/>
        <v>1.0932368957060392E-2</v>
      </c>
      <c r="L106" s="15" t="str">
        <f t="shared" si="43"/>
        <v/>
      </c>
      <c r="M106" s="12">
        <v>0.99359157218662231</v>
      </c>
      <c r="N106" s="15" t="str">
        <f t="shared" si="23"/>
        <v/>
      </c>
      <c r="O106" s="15" t="str">
        <f t="shared" si="24"/>
        <v>Enter Trade</v>
      </c>
      <c r="P106" s="15" t="str">
        <f t="shared" si="25"/>
        <v/>
      </c>
      <c r="Q106" s="15">
        <f t="shared" si="26"/>
        <v>1027.4000000000001</v>
      </c>
      <c r="R106" s="15" t="str">
        <f t="shared" si="27"/>
        <v/>
      </c>
      <c r="S106" s="15">
        <f t="shared" si="28"/>
        <v>1240.45</v>
      </c>
      <c r="T106" s="18" t="str">
        <f t="shared" si="29"/>
        <v/>
      </c>
      <c r="U106" s="18">
        <f t="shared" si="30"/>
        <v>3.7614185921548888E-3</v>
      </c>
      <c r="V106" s="18" t="str">
        <f t="shared" si="31"/>
        <v/>
      </c>
      <c r="W106" s="18">
        <f t="shared" si="32"/>
        <v>-9.7393525725462376E-3</v>
      </c>
      <c r="X106" s="18" t="str">
        <f t="shared" si="33"/>
        <v/>
      </c>
      <c r="Y106" s="18" t="str">
        <f t="shared" si="34"/>
        <v/>
      </c>
      <c r="Z106" s="18" t="str">
        <f t="shared" si="35"/>
        <v/>
      </c>
      <c r="AA106" s="18" t="str">
        <f t="shared" si="36"/>
        <v/>
      </c>
    </row>
    <row r="107" spans="1:27">
      <c r="A107" s="11">
        <v>42160</v>
      </c>
      <c r="B107" s="12">
        <v>1011.75</v>
      </c>
      <c r="C107" s="12">
        <v>1201.3499999999999</v>
      </c>
      <c r="D107" s="9">
        <f t="shared" si="22"/>
        <v>-7.4596339655131322E-2</v>
      </c>
      <c r="E107" s="9">
        <f t="shared" si="37"/>
        <v>-8.4118249577986137E-2</v>
      </c>
      <c r="F107" s="9">
        <f t="shared" si="38"/>
        <v>7.6139677477723424E-3</v>
      </c>
      <c r="G107" s="9">
        <f t="shared" si="39"/>
        <v>-6.6986822145498365E-2</v>
      </c>
      <c r="H107" s="9">
        <f t="shared" si="40"/>
        <v>-0.10124967701047391</v>
      </c>
      <c r="I107" s="9">
        <f t="shared" si="41"/>
        <v>1.2505844834502602</v>
      </c>
      <c r="J107" s="3">
        <f t="shared" si="42"/>
        <v>-3.1528646731366523E-3</v>
      </c>
      <c r="K107" s="3">
        <f t="shared" si="42"/>
        <v>-1.2047697368421128E-2</v>
      </c>
      <c r="L107" s="15" t="str">
        <f t="shared" si="43"/>
        <v>Enter Trade</v>
      </c>
      <c r="M107" s="12">
        <v>0.99359157218662231</v>
      </c>
      <c r="N107" s="15" t="str">
        <f t="shared" si="23"/>
        <v/>
      </c>
      <c r="O107" s="15" t="str">
        <f t="shared" si="24"/>
        <v>Enter Trade</v>
      </c>
      <c r="P107" s="15" t="str">
        <f t="shared" si="25"/>
        <v/>
      </c>
      <c r="Q107" s="15">
        <f t="shared" si="26"/>
        <v>1027.4000000000001</v>
      </c>
      <c r="R107" s="15" t="str">
        <f t="shared" si="27"/>
        <v/>
      </c>
      <c r="S107" s="15">
        <f t="shared" si="28"/>
        <v>1240.45</v>
      </c>
      <c r="T107" s="18" t="str">
        <f t="shared" si="29"/>
        <v/>
      </c>
      <c r="U107" s="18">
        <f t="shared" si="30"/>
        <v>3.7614185921548888E-3</v>
      </c>
      <c r="V107" s="18" t="str">
        <f t="shared" si="31"/>
        <v/>
      </c>
      <c r="W107" s="18">
        <f t="shared" si="32"/>
        <v>-9.7393525725462376E-3</v>
      </c>
      <c r="X107" s="18" t="str">
        <f t="shared" si="33"/>
        <v/>
      </c>
      <c r="Y107" s="18" t="str">
        <f t="shared" si="34"/>
        <v/>
      </c>
      <c r="Z107" s="18" t="str">
        <f t="shared" si="35"/>
        <v/>
      </c>
      <c r="AA107" s="18" t="str">
        <f t="shared" si="36"/>
        <v/>
      </c>
    </row>
    <row r="108" spans="1:27">
      <c r="A108" s="11">
        <v>42163</v>
      </c>
      <c r="B108" s="12">
        <v>1003.45</v>
      </c>
      <c r="C108" s="12">
        <v>1176.75</v>
      </c>
      <c r="D108" s="9">
        <f t="shared" si="22"/>
        <v>-6.9188469681876572E-2</v>
      </c>
      <c r="E108" s="9">
        <f t="shared" si="37"/>
        <v>-8.3343549610134363E-2</v>
      </c>
      <c r="F108" s="9">
        <f t="shared" si="38"/>
        <v>7.9155451682686642E-3</v>
      </c>
      <c r="G108" s="9">
        <f t="shared" si="39"/>
        <v>-6.553357298152987E-2</v>
      </c>
      <c r="H108" s="9">
        <f t="shared" si="40"/>
        <v>-0.10115352623873886</v>
      </c>
      <c r="I108" s="9">
        <f t="shared" si="41"/>
        <v>1.7882634268833155</v>
      </c>
      <c r="J108" s="3">
        <f t="shared" si="42"/>
        <v>-8.2036076105756906E-3</v>
      </c>
      <c r="K108" s="3">
        <f t="shared" si="42"/>
        <v>-2.0476963416156749E-2</v>
      </c>
      <c r="L108" s="15" t="str">
        <f t="shared" si="43"/>
        <v>Enter Trade</v>
      </c>
      <c r="M108" s="12">
        <v>0.99359157218662231</v>
      </c>
      <c r="N108" s="15" t="str">
        <f t="shared" si="23"/>
        <v/>
      </c>
      <c r="O108" s="15" t="str">
        <f t="shared" si="24"/>
        <v>Enter Trade</v>
      </c>
      <c r="P108" s="15" t="str">
        <f t="shared" si="25"/>
        <v/>
      </c>
      <c r="Q108" s="15">
        <f t="shared" si="26"/>
        <v>1027.4000000000001</v>
      </c>
      <c r="R108" s="15" t="str">
        <f t="shared" si="27"/>
        <v/>
      </c>
      <c r="S108" s="15">
        <f t="shared" si="28"/>
        <v>1240.45</v>
      </c>
      <c r="T108" s="18" t="str">
        <f t="shared" si="29"/>
        <v/>
      </c>
      <c r="U108" s="18">
        <f t="shared" si="30"/>
        <v>3.7614185921548888E-3</v>
      </c>
      <c r="V108" s="18" t="str">
        <f t="shared" si="31"/>
        <v/>
      </c>
      <c r="W108" s="18">
        <f t="shared" si="32"/>
        <v>-9.7393525725462376E-3</v>
      </c>
      <c r="X108" s="18" t="str">
        <f t="shared" si="33"/>
        <v/>
      </c>
      <c r="Y108" s="18" t="str">
        <f t="shared" si="34"/>
        <v/>
      </c>
      <c r="Z108" s="18" t="str">
        <f t="shared" si="35"/>
        <v/>
      </c>
      <c r="AA108" s="18" t="str">
        <f t="shared" si="36"/>
        <v/>
      </c>
    </row>
    <row r="109" spans="1:27">
      <c r="A109" s="11">
        <v>42164</v>
      </c>
      <c r="B109" s="12">
        <v>1001.85</v>
      </c>
      <c r="C109" s="12">
        <v>1188.8</v>
      </c>
      <c r="D109" s="9">
        <f t="shared" si="22"/>
        <v>-7.4306093896084474E-2</v>
      </c>
      <c r="E109" s="9">
        <f t="shared" si="37"/>
        <v>-8.3118667741824206E-2</v>
      </c>
      <c r="F109" s="9">
        <f t="shared" si="38"/>
        <v>8.077063256626547E-3</v>
      </c>
      <c r="G109" s="9">
        <f t="shared" si="39"/>
        <v>-6.4945275414414472E-2</v>
      </c>
      <c r="H109" s="9">
        <f t="shared" si="40"/>
        <v>-0.10129206006923394</v>
      </c>
      <c r="I109" s="9">
        <f t="shared" si="41"/>
        <v>1.0910616353672558</v>
      </c>
      <c r="J109" s="3">
        <f t="shared" si="42"/>
        <v>-1.5944989785241146E-3</v>
      </c>
      <c r="K109" s="3">
        <f t="shared" si="42"/>
        <v>1.0240067983853796E-2</v>
      </c>
      <c r="L109" s="15" t="str">
        <f t="shared" si="43"/>
        <v>Enter Trade</v>
      </c>
      <c r="M109" s="12">
        <v>0.99359157218662231</v>
      </c>
      <c r="N109" s="15" t="str">
        <f t="shared" si="23"/>
        <v/>
      </c>
      <c r="O109" s="15" t="str">
        <f t="shared" si="24"/>
        <v>Enter Trade</v>
      </c>
      <c r="P109" s="15" t="str">
        <f t="shared" si="25"/>
        <v/>
      </c>
      <c r="Q109" s="15">
        <f t="shared" si="26"/>
        <v>1027.4000000000001</v>
      </c>
      <c r="R109" s="15" t="str">
        <f t="shared" si="27"/>
        <v/>
      </c>
      <c r="S109" s="15">
        <f t="shared" si="28"/>
        <v>1240.45</v>
      </c>
      <c r="T109" s="18" t="str">
        <f t="shared" si="29"/>
        <v/>
      </c>
      <c r="U109" s="18">
        <f t="shared" si="30"/>
        <v>3.7614185921548888E-3</v>
      </c>
      <c r="V109" s="18" t="str">
        <f t="shared" si="31"/>
        <v/>
      </c>
      <c r="W109" s="18">
        <f t="shared" si="32"/>
        <v>-9.7393525725462376E-3</v>
      </c>
      <c r="X109" s="18" t="str">
        <f t="shared" si="33"/>
        <v/>
      </c>
      <c r="Y109" s="18" t="str">
        <f t="shared" si="34"/>
        <v/>
      </c>
      <c r="Z109" s="18" t="str">
        <f t="shared" si="35"/>
        <v/>
      </c>
      <c r="AA109" s="18" t="str">
        <f t="shared" si="36"/>
        <v/>
      </c>
    </row>
    <row r="110" spans="1:27">
      <c r="A110" s="11">
        <v>42165</v>
      </c>
      <c r="B110" s="12">
        <v>1015.6</v>
      </c>
      <c r="C110" s="12">
        <v>1190.55</v>
      </c>
      <c r="D110" s="9">
        <f t="shared" si="22"/>
        <v>-6.9024947159632213E-2</v>
      </c>
      <c r="E110" s="9">
        <f t="shared" si="37"/>
        <v>-8.2508992153311977E-2</v>
      </c>
      <c r="F110" s="9">
        <f t="shared" si="38"/>
        <v>8.4318779302931038E-3</v>
      </c>
      <c r="G110" s="9">
        <f t="shared" si="39"/>
        <v>-6.3537266810152496E-2</v>
      </c>
      <c r="H110" s="9">
        <f t="shared" si="40"/>
        <v>-0.10148071749647146</v>
      </c>
      <c r="I110" s="9">
        <f t="shared" si="41"/>
        <v>1.5991745973024352</v>
      </c>
      <c r="J110" s="3">
        <f t="shared" si="42"/>
        <v>1.372460947247592E-2</v>
      </c>
      <c r="K110" s="3">
        <f t="shared" si="42"/>
        <v>1.4720726783310901E-3</v>
      </c>
      <c r="L110" s="15" t="str">
        <f t="shared" si="43"/>
        <v>Enter Trade</v>
      </c>
      <c r="M110" s="12">
        <v>0.99359157218662231</v>
      </c>
      <c r="N110" s="15" t="str">
        <f t="shared" si="23"/>
        <v/>
      </c>
      <c r="O110" s="15" t="str">
        <f t="shared" si="24"/>
        <v>Enter Trade</v>
      </c>
      <c r="P110" s="15" t="str">
        <f t="shared" si="25"/>
        <v/>
      </c>
      <c r="Q110" s="15">
        <f t="shared" si="26"/>
        <v>1027.4000000000001</v>
      </c>
      <c r="R110" s="15" t="str">
        <f t="shared" si="27"/>
        <v/>
      </c>
      <c r="S110" s="15">
        <f t="shared" si="28"/>
        <v>1240.45</v>
      </c>
      <c r="T110" s="18" t="str">
        <f t="shared" si="29"/>
        <v/>
      </c>
      <c r="U110" s="18">
        <f t="shared" si="30"/>
        <v>3.7614185921548888E-3</v>
      </c>
      <c r="V110" s="18" t="str">
        <f t="shared" si="31"/>
        <v/>
      </c>
      <c r="W110" s="18">
        <f t="shared" si="32"/>
        <v>-9.7393525725462376E-3</v>
      </c>
      <c r="X110" s="18" t="str">
        <f t="shared" si="33"/>
        <v/>
      </c>
      <c r="Y110" s="18" t="str">
        <f t="shared" si="34"/>
        <v/>
      </c>
      <c r="Z110" s="18" t="str">
        <f t="shared" si="35"/>
        <v/>
      </c>
      <c r="AA110" s="18" t="str">
        <f t="shared" si="36"/>
        <v/>
      </c>
    </row>
    <row r="111" spans="1:27">
      <c r="A111" s="11">
        <v>42166</v>
      </c>
      <c r="B111" s="12">
        <v>1000.2</v>
      </c>
      <c r="C111" s="12">
        <v>1164.3</v>
      </c>
      <c r="D111" s="9">
        <f t="shared" si="22"/>
        <v>-6.5978047248028332E-2</v>
      </c>
      <c r="E111" s="9">
        <f t="shared" si="37"/>
        <v>-8.1955513771985997E-2</v>
      </c>
      <c r="F111" s="9">
        <f t="shared" si="38"/>
        <v>8.9555935110004186E-3</v>
      </c>
      <c r="G111" s="9">
        <f t="shared" si="39"/>
        <v>-6.1805428372235058E-2</v>
      </c>
      <c r="H111" s="9">
        <f t="shared" si="40"/>
        <v>-0.10210559917173694</v>
      </c>
      <c r="I111" s="9">
        <f t="shared" si="41"/>
        <v>1.7840767900343035</v>
      </c>
      <c r="J111" s="3">
        <f t="shared" si="42"/>
        <v>-1.5163450177235109E-2</v>
      </c>
      <c r="K111" s="3">
        <f t="shared" si="42"/>
        <v>-2.2048632984754946E-2</v>
      </c>
      <c r="L111" s="15" t="str">
        <f t="shared" si="43"/>
        <v>Enter Trade</v>
      </c>
      <c r="M111" s="12">
        <v>0.99359157218662231</v>
      </c>
      <c r="N111" s="15" t="str">
        <f t="shared" si="23"/>
        <v/>
      </c>
      <c r="O111" s="15" t="str">
        <f t="shared" si="24"/>
        <v>Enter Trade</v>
      </c>
      <c r="P111" s="15" t="str">
        <f t="shared" si="25"/>
        <v/>
      </c>
      <c r="Q111" s="15">
        <f t="shared" si="26"/>
        <v>1027.4000000000001</v>
      </c>
      <c r="R111" s="15" t="str">
        <f t="shared" si="27"/>
        <v/>
      </c>
      <c r="S111" s="15">
        <f t="shared" si="28"/>
        <v>1240.45</v>
      </c>
      <c r="T111" s="18" t="str">
        <f t="shared" si="29"/>
        <v/>
      </c>
      <c r="U111" s="18">
        <f t="shared" si="30"/>
        <v>3.7614185921548888E-3</v>
      </c>
      <c r="V111" s="18" t="str">
        <f t="shared" si="31"/>
        <v/>
      </c>
      <c r="W111" s="18">
        <f t="shared" si="32"/>
        <v>-9.7393525725462376E-3</v>
      </c>
      <c r="X111" s="18" t="str">
        <f t="shared" si="33"/>
        <v/>
      </c>
      <c r="Y111" s="18" t="str">
        <f t="shared" si="34"/>
        <v/>
      </c>
      <c r="Z111" s="18" t="str">
        <f t="shared" si="35"/>
        <v/>
      </c>
      <c r="AA111" s="18" t="str">
        <f t="shared" si="36"/>
        <v/>
      </c>
    </row>
    <row r="112" spans="1:27">
      <c r="A112" s="11">
        <v>42167</v>
      </c>
      <c r="B112" s="12">
        <v>1009.15</v>
      </c>
      <c r="C112" s="12">
        <v>1190.4000000000001</v>
      </c>
      <c r="D112" s="9">
        <f t="shared" si="22"/>
        <v>-7.1737193659112519E-2</v>
      </c>
      <c r="E112" s="9">
        <f t="shared" si="37"/>
        <v>-8.1910840093909018E-2</v>
      </c>
      <c r="F112" s="9">
        <f t="shared" si="38"/>
        <v>9.0046163631915966E-3</v>
      </c>
      <c r="G112" s="9">
        <f t="shared" si="39"/>
        <v>-6.1650453276727926E-2</v>
      </c>
      <c r="H112" s="9">
        <f t="shared" si="40"/>
        <v>-0.10217122691109011</v>
      </c>
      <c r="I112" s="9">
        <f t="shared" si="41"/>
        <v>1.1298256388116186</v>
      </c>
      <c r="J112" s="3">
        <f t="shared" si="42"/>
        <v>8.9482103579283465E-3</v>
      </c>
      <c r="K112" s="3">
        <f t="shared" si="42"/>
        <v>2.2416902860087726E-2</v>
      </c>
      <c r="L112" s="15" t="str">
        <f t="shared" si="43"/>
        <v>Enter Trade</v>
      </c>
      <c r="M112" s="12">
        <v>0.99359157218662231</v>
      </c>
      <c r="N112" s="15" t="str">
        <f t="shared" si="23"/>
        <v/>
      </c>
      <c r="O112" s="15" t="str">
        <f t="shared" si="24"/>
        <v>Enter Trade</v>
      </c>
      <c r="P112" s="15" t="str">
        <f t="shared" si="25"/>
        <v/>
      </c>
      <c r="Q112" s="15">
        <f t="shared" si="26"/>
        <v>1027.4000000000001</v>
      </c>
      <c r="R112" s="15" t="str">
        <f t="shared" si="27"/>
        <v/>
      </c>
      <c r="S112" s="15">
        <f t="shared" si="28"/>
        <v>1240.45</v>
      </c>
      <c r="T112" s="18" t="str">
        <f t="shared" si="29"/>
        <v/>
      </c>
      <c r="U112" s="18">
        <f t="shared" si="30"/>
        <v>3.7614185921548888E-3</v>
      </c>
      <c r="V112" s="18" t="str">
        <f t="shared" si="31"/>
        <v/>
      </c>
      <c r="W112" s="18">
        <f t="shared" si="32"/>
        <v>-9.7393525725462376E-3</v>
      </c>
      <c r="X112" s="18" t="str">
        <f t="shared" si="33"/>
        <v/>
      </c>
      <c r="Y112" s="18" t="str">
        <f t="shared" si="34"/>
        <v/>
      </c>
      <c r="Z112" s="18" t="str">
        <f t="shared" si="35"/>
        <v/>
      </c>
      <c r="AA112" s="18" t="str">
        <f t="shared" si="36"/>
        <v/>
      </c>
    </row>
    <row r="113" spans="1:27">
      <c r="A113" s="11">
        <v>42170</v>
      </c>
      <c r="B113" s="12">
        <v>1005.2</v>
      </c>
      <c r="C113" s="12">
        <v>1214.55</v>
      </c>
      <c r="D113" s="9">
        <f t="shared" si="22"/>
        <v>-8.2162918411321881E-2</v>
      </c>
      <c r="E113" s="9">
        <f t="shared" si="37"/>
        <v>-8.1997459383414933E-2</v>
      </c>
      <c r="F113" s="9">
        <f t="shared" si="38"/>
        <v>8.9937578967634237E-3</v>
      </c>
      <c r="G113" s="9">
        <f t="shared" si="39"/>
        <v>-6.1761504115697231E-2</v>
      </c>
      <c r="H113" s="9">
        <f t="shared" si="40"/>
        <v>-0.10223341465113264</v>
      </c>
      <c r="I113" s="9">
        <f t="shared" si="41"/>
        <v>-1.8397096053307253E-2</v>
      </c>
      <c r="J113" s="3">
        <f t="shared" si="42"/>
        <v>-3.9141852053707895E-3</v>
      </c>
      <c r="K113" s="3">
        <f t="shared" si="42"/>
        <v>2.0287298387096659E-2</v>
      </c>
      <c r="L113" s="15" t="str">
        <f t="shared" si="43"/>
        <v>Exit Trade</v>
      </c>
      <c r="M113" s="12">
        <v>-1.8397096053307253E-2</v>
      </c>
      <c r="N113" s="15" t="str">
        <f t="shared" si="23"/>
        <v>Exit Trade</v>
      </c>
      <c r="O113" s="15" t="str">
        <f t="shared" si="24"/>
        <v>Exit Trade</v>
      </c>
      <c r="P113" s="15">
        <f t="shared" si="25"/>
        <v>1005.2</v>
      </c>
      <c r="Q113" s="15">
        <f t="shared" si="26"/>
        <v>1005.2</v>
      </c>
      <c r="R113" s="15">
        <f t="shared" si="27"/>
        <v>1214.55</v>
      </c>
      <c r="S113" s="15">
        <f t="shared" si="28"/>
        <v>1214.55</v>
      </c>
      <c r="T113" s="18">
        <f t="shared" si="29"/>
        <v>-3.9141852053707895E-3</v>
      </c>
      <c r="U113" s="18">
        <f t="shared" si="30"/>
        <v>-3.9141852053707895E-3</v>
      </c>
      <c r="V113" s="18">
        <f t="shared" si="31"/>
        <v>2.0287298387096659E-2</v>
      </c>
      <c r="W113" s="18">
        <f t="shared" si="32"/>
        <v>2.0287298387096659E-2</v>
      </c>
      <c r="X113" s="18">
        <f t="shared" si="33"/>
        <v>2.1607942378820355E-2</v>
      </c>
      <c r="Y113" s="18">
        <f t="shared" si="34"/>
        <v>-2.0879519529203194E-2</v>
      </c>
      <c r="Z113" s="18">
        <f t="shared" si="35"/>
        <v>7.2842284961716075E-4</v>
      </c>
      <c r="AA113" s="18">
        <f t="shared" si="36"/>
        <v>3.6421142480858038E-4</v>
      </c>
    </row>
    <row r="114" spans="1:27">
      <c r="A114" s="11">
        <v>42171</v>
      </c>
      <c r="B114" s="12">
        <v>1008.4</v>
      </c>
      <c r="C114" s="12">
        <v>1199.05</v>
      </c>
      <c r="D114" s="9">
        <f t="shared" si="22"/>
        <v>-7.5204456412489046E-2</v>
      </c>
      <c r="E114" s="9">
        <f t="shared" si="37"/>
        <v>-8.1924016720667306E-2</v>
      </c>
      <c r="F114" s="9">
        <f t="shared" si="38"/>
        <v>9.0413995496097539E-3</v>
      </c>
      <c r="G114" s="9">
        <f t="shared" si="39"/>
        <v>-6.1580867734045364E-2</v>
      </c>
      <c r="H114" s="9">
        <f t="shared" si="40"/>
        <v>-0.10226716570728925</v>
      </c>
      <c r="I114" s="9">
        <f t="shared" si="41"/>
        <v>0.74319913319927233</v>
      </c>
      <c r="J114" s="3">
        <f t="shared" si="42"/>
        <v>3.1834460803819454E-3</v>
      </c>
      <c r="K114" s="3">
        <f t="shared" si="42"/>
        <v>-1.2761928286196534E-2</v>
      </c>
      <c r="L114" s="15" t="str">
        <f t="shared" si="43"/>
        <v/>
      </c>
      <c r="M114" s="12">
        <v>-1.8397096053307253E-2</v>
      </c>
      <c r="N114" s="15" t="str">
        <f t="shared" si="23"/>
        <v/>
      </c>
      <c r="O114" s="15" t="str">
        <f t="shared" si="24"/>
        <v>Exit Trade</v>
      </c>
      <c r="P114" s="15" t="str">
        <f t="shared" si="25"/>
        <v/>
      </c>
      <c r="Q114" s="15">
        <f t="shared" si="26"/>
        <v>1005.2</v>
      </c>
      <c r="R114" s="15" t="str">
        <f t="shared" si="27"/>
        <v/>
      </c>
      <c r="S114" s="15">
        <f t="shared" si="28"/>
        <v>1214.55</v>
      </c>
      <c r="T114" s="18" t="str">
        <f t="shared" si="29"/>
        <v/>
      </c>
      <c r="U114" s="18">
        <f t="shared" si="30"/>
        <v>-3.9141852053707895E-3</v>
      </c>
      <c r="V114" s="18" t="str">
        <f t="shared" si="31"/>
        <v/>
      </c>
      <c r="W114" s="18">
        <f t="shared" si="32"/>
        <v>2.0287298387096659E-2</v>
      </c>
      <c r="X114" s="18" t="str">
        <f t="shared" si="33"/>
        <v/>
      </c>
      <c r="Y114" s="18" t="str">
        <f t="shared" si="34"/>
        <v/>
      </c>
      <c r="Z114" s="18" t="str">
        <f t="shared" si="35"/>
        <v/>
      </c>
      <c r="AA114" s="18" t="str">
        <f t="shared" si="36"/>
        <v/>
      </c>
    </row>
    <row r="115" spans="1:27">
      <c r="A115" s="11">
        <v>42172</v>
      </c>
      <c r="B115" s="12">
        <v>1004.7</v>
      </c>
      <c r="C115" s="12">
        <v>1200.9000000000001</v>
      </c>
      <c r="D115" s="9">
        <f t="shared" si="22"/>
        <v>-7.7470442565238259E-2</v>
      </c>
      <c r="E115" s="9">
        <f t="shared" si="37"/>
        <v>-8.1880917286316718E-2</v>
      </c>
      <c r="F115" s="9">
        <f t="shared" si="38"/>
        <v>9.0600478196130197E-3</v>
      </c>
      <c r="G115" s="9">
        <f t="shared" si="39"/>
        <v>-6.1495809692187424E-2</v>
      </c>
      <c r="H115" s="9">
        <f t="shared" si="40"/>
        <v>-0.102266024880446</v>
      </c>
      <c r="I115" s="9">
        <f t="shared" si="41"/>
        <v>0.48680479495160572</v>
      </c>
      <c r="J115" s="3">
        <f t="shared" si="42"/>
        <v>-3.6691788972629232E-3</v>
      </c>
      <c r="K115" s="3">
        <f t="shared" si="42"/>
        <v>1.5428881197615918E-3</v>
      </c>
      <c r="L115" s="15" t="str">
        <f t="shared" si="43"/>
        <v>Exit Trade</v>
      </c>
      <c r="M115" s="12">
        <v>-1.8397096053307253E-2</v>
      </c>
      <c r="N115" s="15" t="str">
        <f t="shared" si="23"/>
        <v/>
      </c>
      <c r="O115" s="15" t="str">
        <f t="shared" si="24"/>
        <v>Exit Trade</v>
      </c>
      <c r="P115" s="15" t="str">
        <f t="shared" si="25"/>
        <v/>
      </c>
      <c r="Q115" s="15">
        <f t="shared" si="26"/>
        <v>1005.2</v>
      </c>
      <c r="R115" s="15" t="str">
        <f t="shared" si="27"/>
        <v/>
      </c>
      <c r="S115" s="15">
        <f t="shared" si="28"/>
        <v>1214.55</v>
      </c>
      <c r="T115" s="18" t="str">
        <f t="shared" si="29"/>
        <v/>
      </c>
      <c r="U115" s="18">
        <f t="shared" si="30"/>
        <v>-3.9141852053707895E-3</v>
      </c>
      <c r="V115" s="18" t="str">
        <f t="shared" si="31"/>
        <v/>
      </c>
      <c r="W115" s="18">
        <f t="shared" si="32"/>
        <v>2.0287298387096659E-2</v>
      </c>
      <c r="X115" s="18" t="str">
        <f t="shared" si="33"/>
        <v/>
      </c>
      <c r="Y115" s="18" t="str">
        <f t="shared" si="34"/>
        <v/>
      </c>
      <c r="Z115" s="18" t="str">
        <f t="shared" si="35"/>
        <v/>
      </c>
      <c r="AA115" s="18" t="str">
        <f t="shared" si="36"/>
        <v/>
      </c>
    </row>
    <row r="116" spans="1:27">
      <c r="A116" s="11">
        <v>42173</v>
      </c>
      <c r="B116" s="12">
        <v>1019.6</v>
      </c>
      <c r="C116" s="12">
        <v>1213.3</v>
      </c>
      <c r="D116" s="9">
        <f t="shared" si="22"/>
        <v>-7.5538370801185709E-2</v>
      </c>
      <c r="E116" s="9">
        <f t="shared" si="37"/>
        <v>-8.1599450097141993E-2</v>
      </c>
      <c r="F116" s="9">
        <f t="shared" si="38"/>
        <v>9.123453176628998E-3</v>
      </c>
      <c r="G116" s="9">
        <f t="shared" si="39"/>
        <v>-6.1071680449726745E-2</v>
      </c>
      <c r="H116" s="9">
        <f t="shared" si="40"/>
        <v>-0.10212721974455724</v>
      </c>
      <c r="I116" s="9">
        <f t="shared" si="41"/>
        <v>0.6643404836539949</v>
      </c>
      <c r="J116" s="3">
        <f t="shared" si="42"/>
        <v>1.4830297601273988E-2</v>
      </c>
      <c r="K116" s="3">
        <f t="shared" si="42"/>
        <v>1.0325589141477111E-2</v>
      </c>
      <c r="L116" s="15" t="str">
        <f t="shared" si="43"/>
        <v/>
      </c>
      <c r="M116" s="12">
        <v>-1.8397096053307253E-2</v>
      </c>
      <c r="N116" s="15" t="str">
        <f t="shared" si="23"/>
        <v/>
      </c>
      <c r="O116" s="15" t="str">
        <f t="shared" si="24"/>
        <v>Exit Trade</v>
      </c>
      <c r="P116" s="15" t="str">
        <f t="shared" si="25"/>
        <v/>
      </c>
      <c r="Q116" s="15">
        <f t="shared" si="26"/>
        <v>1005.2</v>
      </c>
      <c r="R116" s="15" t="str">
        <f t="shared" si="27"/>
        <v/>
      </c>
      <c r="S116" s="15">
        <f t="shared" si="28"/>
        <v>1214.55</v>
      </c>
      <c r="T116" s="18" t="str">
        <f t="shared" si="29"/>
        <v/>
      </c>
      <c r="U116" s="18">
        <f t="shared" si="30"/>
        <v>-3.9141852053707895E-3</v>
      </c>
      <c r="V116" s="18" t="str">
        <f t="shared" si="31"/>
        <v/>
      </c>
      <c r="W116" s="18">
        <f t="shared" si="32"/>
        <v>2.0287298387096659E-2</v>
      </c>
      <c r="X116" s="18" t="str">
        <f t="shared" si="33"/>
        <v/>
      </c>
      <c r="Y116" s="18" t="str">
        <f t="shared" si="34"/>
        <v/>
      </c>
      <c r="Z116" s="18" t="str">
        <f t="shared" si="35"/>
        <v/>
      </c>
      <c r="AA116" s="18" t="str">
        <f t="shared" si="36"/>
        <v/>
      </c>
    </row>
    <row r="117" spans="1:27">
      <c r="A117" s="11">
        <v>42174</v>
      </c>
      <c r="B117" s="12">
        <v>1030.5</v>
      </c>
      <c r="C117" s="12">
        <v>1236.8499999999999</v>
      </c>
      <c r="D117" s="9">
        <f t="shared" si="22"/>
        <v>-7.9269037287266225E-2</v>
      </c>
      <c r="E117" s="9">
        <f t="shared" si="37"/>
        <v>-8.1517247465001788E-2</v>
      </c>
      <c r="F117" s="9">
        <f t="shared" si="38"/>
        <v>9.1332930921291019E-3</v>
      </c>
      <c r="G117" s="9">
        <f t="shared" si="39"/>
        <v>-6.0967338007711314E-2</v>
      </c>
      <c r="H117" s="9">
        <f t="shared" si="40"/>
        <v>-0.10206715692229226</v>
      </c>
      <c r="I117" s="9">
        <f t="shared" si="41"/>
        <v>0.24615548357612957</v>
      </c>
      <c r="J117" s="3">
        <f t="shared" si="42"/>
        <v>1.0690466849744975E-2</v>
      </c>
      <c r="K117" s="3">
        <f t="shared" si="42"/>
        <v>1.9409873897634513E-2</v>
      </c>
      <c r="L117" s="15" t="str">
        <f t="shared" si="43"/>
        <v>Exit Trade</v>
      </c>
      <c r="M117" s="12">
        <v>-1.8397096053307253E-2</v>
      </c>
      <c r="N117" s="15" t="str">
        <f t="shared" si="23"/>
        <v/>
      </c>
      <c r="O117" s="15" t="str">
        <f t="shared" si="24"/>
        <v>Exit Trade</v>
      </c>
      <c r="P117" s="15" t="str">
        <f t="shared" si="25"/>
        <v/>
      </c>
      <c r="Q117" s="15">
        <f t="shared" si="26"/>
        <v>1005.2</v>
      </c>
      <c r="R117" s="15" t="str">
        <f t="shared" si="27"/>
        <v/>
      </c>
      <c r="S117" s="15">
        <f t="shared" si="28"/>
        <v>1214.55</v>
      </c>
      <c r="T117" s="18" t="str">
        <f t="shared" si="29"/>
        <v/>
      </c>
      <c r="U117" s="18">
        <f t="shared" si="30"/>
        <v>-3.9141852053707895E-3</v>
      </c>
      <c r="V117" s="18" t="str">
        <f t="shared" si="31"/>
        <v/>
      </c>
      <c r="W117" s="18">
        <f t="shared" si="32"/>
        <v>2.0287298387096659E-2</v>
      </c>
      <c r="X117" s="18" t="str">
        <f t="shared" si="33"/>
        <v/>
      </c>
      <c r="Y117" s="18" t="str">
        <f t="shared" si="34"/>
        <v/>
      </c>
      <c r="Z117" s="18" t="str">
        <f t="shared" si="35"/>
        <v/>
      </c>
      <c r="AA117" s="18" t="str">
        <f t="shared" si="36"/>
        <v/>
      </c>
    </row>
    <row r="118" spans="1:27">
      <c r="A118" s="11">
        <v>42177</v>
      </c>
      <c r="B118" s="12">
        <v>1047.1500000000001</v>
      </c>
      <c r="C118" s="12">
        <v>1271.55</v>
      </c>
      <c r="D118" s="9">
        <f t="shared" si="22"/>
        <v>-8.4324545150916641E-2</v>
      </c>
      <c r="E118" s="9">
        <f t="shared" si="37"/>
        <v>-8.1236095190656263E-2</v>
      </c>
      <c r="F118" s="9">
        <f t="shared" si="38"/>
        <v>8.9021969614478443E-3</v>
      </c>
      <c r="G118" s="9">
        <f t="shared" si="39"/>
        <v>-6.1206152027398611E-2</v>
      </c>
      <c r="H118" s="9">
        <f t="shared" si="40"/>
        <v>-0.10126603835391391</v>
      </c>
      <c r="I118" s="9">
        <f t="shared" si="41"/>
        <v>-0.34693120963682605</v>
      </c>
      <c r="J118" s="3">
        <f t="shared" si="42"/>
        <v>1.6157205240174759E-2</v>
      </c>
      <c r="K118" s="3">
        <f t="shared" si="42"/>
        <v>2.8055140073574038E-2</v>
      </c>
      <c r="L118" s="15" t="str">
        <f t="shared" si="43"/>
        <v>Exit Trade</v>
      </c>
      <c r="M118" s="12">
        <v>-1.8397096053307253E-2</v>
      </c>
      <c r="N118" s="15" t="str">
        <f t="shared" si="23"/>
        <v/>
      </c>
      <c r="O118" s="15" t="str">
        <f t="shared" si="24"/>
        <v>Exit Trade</v>
      </c>
      <c r="P118" s="15" t="str">
        <f t="shared" si="25"/>
        <v/>
      </c>
      <c r="Q118" s="15">
        <f t="shared" si="26"/>
        <v>1005.2</v>
      </c>
      <c r="R118" s="15" t="str">
        <f t="shared" si="27"/>
        <v/>
      </c>
      <c r="S118" s="15">
        <f t="shared" si="28"/>
        <v>1214.55</v>
      </c>
      <c r="T118" s="18" t="str">
        <f t="shared" si="29"/>
        <v/>
      </c>
      <c r="U118" s="18">
        <f t="shared" si="30"/>
        <v>-3.9141852053707895E-3</v>
      </c>
      <c r="V118" s="18" t="str">
        <f t="shared" si="31"/>
        <v/>
      </c>
      <c r="W118" s="18">
        <f t="shared" si="32"/>
        <v>2.0287298387096659E-2</v>
      </c>
      <c r="X118" s="18" t="str">
        <f t="shared" si="33"/>
        <v/>
      </c>
      <c r="Y118" s="18" t="str">
        <f t="shared" si="34"/>
        <v/>
      </c>
      <c r="Z118" s="18" t="str">
        <f t="shared" si="35"/>
        <v/>
      </c>
      <c r="AA118" s="18" t="str">
        <f t="shared" si="36"/>
        <v/>
      </c>
    </row>
    <row r="119" spans="1:27">
      <c r="A119" s="11">
        <v>42178</v>
      </c>
      <c r="B119" s="12">
        <v>1052.0999999999999</v>
      </c>
      <c r="C119" s="12">
        <v>1285.2</v>
      </c>
      <c r="D119" s="9">
        <f t="shared" si="22"/>
        <v>-8.691369627831555E-2</v>
      </c>
      <c r="E119" s="9">
        <f t="shared" si="37"/>
        <v>-8.1186703564762167E-2</v>
      </c>
      <c r="F119" s="9">
        <f t="shared" si="38"/>
        <v>8.8651387937074399E-3</v>
      </c>
      <c r="G119" s="9">
        <f t="shared" si="39"/>
        <v>-6.1240141278920426E-2</v>
      </c>
      <c r="H119" s="9">
        <f t="shared" si="40"/>
        <v>-0.10113326585060391</v>
      </c>
      <c r="I119" s="9">
        <f t="shared" si="41"/>
        <v>-0.64601275251533086</v>
      </c>
      <c r="J119" s="3">
        <f t="shared" si="42"/>
        <v>4.7271164589598605E-3</v>
      </c>
      <c r="K119" s="3">
        <f t="shared" si="42"/>
        <v>1.073492981007439E-2</v>
      </c>
      <c r="L119" s="15" t="str">
        <f t="shared" si="43"/>
        <v/>
      </c>
      <c r="M119" s="12">
        <v>-1.8397096053307253E-2</v>
      </c>
      <c r="N119" s="15" t="str">
        <f t="shared" si="23"/>
        <v/>
      </c>
      <c r="O119" s="15" t="str">
        <f t="shared" si="24"/>
        <v>Exit Trade</v>
      </c>
      <c r="P119" s="15" t="str">
        <f t="shared" si="25"/>
        <v/>
      </c>
      <c r="Q119" s="15">
        <f t="shared" si="26"/>
        <v>1005.2</v>
      </c>
      <c r="R119" s="15" t="str">
        <f t="shared" si="27"/>
        <v/>
      </c>
      <c r="S119" s="15">
        <f t="shared" si="28"/>
        <v>1214.55</v>
      </c>
      <c r="T119" s="18" t="str">
        <f t="shared" si="29"/>
        <v/>
      </c>
      <c r="U119" s="18">
        <f t="shared" si="30"/>
        <v>-3.9141852053707895E-3</v>
      </c>
      <c r="V119" s="18" t="str">
        <f t="shared" si="31"/>
        <v/>
      </c>
      <c r="W119" s="18">
        <f t="shared" si="32"/>
        <v>2.0287298387096659E-2</v>
      </c>
      <c r="X119" s="18" t="str">
        <f t="shared" si="33"/>
        <v/>
      </c>
      <c r="Y119" s="18" t="str">
        <f t="shared" si="34"/>
        <v/>
      </c>
      <c r="Z119" s="18" t="str">
        <f t="shared" si="35"/>
        <v/>
      </c>
      <c r="AA119" s="18" t="str">
        <f t="shared" si="36"/>
        <v/>
      </c>
    </row>
    <row r="120" spans="1:27">
      <c r="A120" s="11">
        <v>42179</v>
      </c>
      <c r="B120" s="12">
        <v>1045.8</v>
      </c>
      <c r="C120" s="12">
        <v>1283.9000000000001</v>
      </c>
      <c r="D120" s="9">
        <f t="shared" si="22"/>
        <v>-8.9082561364231941E-2</v>
      </c>
      <c r="E120" s="9">
        <f t="shared" si="37"/>
        <v>-8.1142744289917537E-2</v>
      </c>
      <c r="F120" s="9">
        <f t="shared" si="38"/>
        <v>8.8210308443163205E-3</v>
      </c>
      <c r="G120" s="9">
        <f t="shared" si="39"/>
        <v>-6.1295424890205813E-2</v>
      </c>
      <c r="H120" s="9">
        <f t="shared" si="40"/>
        <v>-0.10099006368962926</v>
      </c>
      <c r="I120" s="9">
        <f t="shared" si="41"/>
        <v>-0.90010081751729598</v>
      </c>
      <c r="J120" s="3">
        <f t="shared" si="42"/>
        <v>-5.9880239520957654E-3</v>
      </c>
      <c r="K120" s="3">
        <f t="shared" si="42"/>
        <v>-1.011515717398035E-3</v>
      </c>
      <c r="L120" s="15" t="str">
        <f t="shared" si="43"/>
        <v>Enter Trade</v>
      </c>
      <c r="M120" s="12">
        <v>-0.90010081751729598</v>
      </c>
      <c r="N120" s="15" t="str">
        <f t="shared" si="23"/>
        <v>Enter Trade</v>
      </c>
      <c r="O120" s="15" t="str">
        <f t="shared" si="24"/>
        <v>Enter Trade</v>
      </c>
      <c r="P120" s="15">
        <f t="shared" si="25"/>
        <v>1045.8</v>
      </c>
      <c r="Q120" s="15">
        <f t="shared" si="26"/>
        <v>1045.8</v>
      </c>
      <c r="R120" s="15">
        <f t="shared" si="27"/>
        <v>1283.9000000000001</v>
      </c>
      <c r="S120" s="15">
        <f t="shared" si="28"/>
        <v>1283.9000000000001</v>
      </c>
      <c r="T120" s="18">
        <f t="shared" si="29"/>
        <v>-5.9880239520957654E-3</v>
      </c>
      <c r="U120" s="18">
        <f t="shared" si="30"/>
        <v>-5.9880239520957654E-3</v>
      </c>
      <c r="V120" s="18">
        <f t="shared" si="31"/>
        <v>-1.011515717398035E-3</v>
      </c>
      <c r="W120" s="18">
        <f t="shared" si="32"/>
        <v>-1.011515717398035E-3</v>
      </c>
      <c r="X120" s="18" t="str">
        <f t="shared" si="33"/>
        <v/>
      </c>
      <c r="Y120" s="18" t="str">
        <f t="shared" si="34"/>
        <v/>
      </c>
      <c r="Z120" s="18" t="str">
        <f t="shared" si="35"/>
        <v/>
      </c>
      <c r="AA120" s="18" t="str">
        <f t="shared" si="36"/>
        <v/>
      </c>
    </row>
    <row r="121" spans="1:27">
      <c r="A121" s="11">
        <v>42180</v>
      </c>
      <c r="B121" s="12">
        <v>1065</v>
      </c>
      <c r="C121" s="12">
        <v>1308.8499999999999</v>
      </c>
      <c r="D121" s="9">
        <f t="shared" si="22"/>
        <v>-8.9540269559003002E-2</v>
      </c>
      <c r="E121" s="9">
        <f t="shared" si="37"/>
        <v>-8.1241349449080527E-2</v>
      </c>
      <c r="F121" s="9">
        <f t="shared" si="38"/>
        <v>8.9001103431447515E-3</v>
      </c>
      <c r="G121" s="9">
        <f t="shared" si="39"/>
        <v>-6.1216101177004836E-2</v>
      </c>
      <c r="H121" s="9">
        <f t="shared" si="40"/>
        <v>-0.10126659772115622</v>
      </c>
      <c r="I121" s="9">
        <f t="shared" si="41"/>
        <v>-0.93245137306804982</v>
      </c>
      <c r="J121" s="3">
        <f t="shared" si="42"/>
        <v>1.8359150889271415E-2</v>
      </c>
      <c r="K121" s="3">
        <f t="shared" si="42"/>
        <v>1.9432977646233987E-2</v>
      </c>
      <c r="L121" s="15" t="str">
        <f t="shared" si="43"/>
        <v>Enter Trade</v>
      </c>
      <c r="M121" s="12">
        <v>-0.90010081751729598</v>
      </c>
      <c r="N121" s="15" t="str">
        <f t="shared" si="23"/>
        <v/>
      </c>
      <c r="O121" s="15" t="str">
        <f t="shared" si="24"/>
        <v>Enter Trade</v>
      </c>
      <c r="P121" s="15" t="str">
        <f t="shared" si="25"/>
        <v/>
      </c>
      <c r="Q121" s="15">
        <f t="shared" si="26"/>
        <v>1045.8</v>
      </c>
      <c r="R121" s="15" t="str">
        <f t="shared" si="27"/>
        <v/>
      </c>
      <c r="S121" s="15">
        <f t="shared" si="28"/>
        <v>1283.9000000000001</v>
      </c>
      <c r="T121" s="18" t="str">
        <f t="shared" si="29"/>
        <v/>
      </c>
      <c r="U121" s="18">
        <f t="shared" si="30"/>
        <v>-5.9880239520957654E-3</v>
      </c>
      <c r="V121" s="18" t="str">
        <f t="shared" si="31"/>
        <v/>
      </c>
      <c r="W121" s="18">
        <f t="shared" si="32"/>
        <v>-1.011515717398035E-3</v>
      </c>
      <c r="X121" s="18" t="str">
        <f t="shared" si="33"/>
        <v/>
      </c>
      <c r="Y121" s="18" t="str">
        <f t="shared" si="34"/>
        <v/>
      </c>
      <c r="Z121" s="18" t="str">
        <f t="shared" si="35"/>
        <v/>
      </c>
      <c r="AA121" s="18" t="str">
        <f t="shared" si="36"/>
        <v/>
      </c>
    </row>
    <row r="122" spans="1:27">
      <c r="A122" s="11">
        <v>42181</v>
      </c>
      <c r="B122" s="12">
        <v>1062.8499999999999</v>
      </c>
      <c r="C122" s="12">
        <v>1287.8499999999999</v>
      </c>
      <c r="D122" s="9">
        <f t="shared" si="22"/>
        <v>-8.339330542881386E-2</v>
      </c>
      <c r="E122" s="9">
        <f t="shared" si="37"/>
        <v>-8.0829737347360028E-2</v>
      </c>
      <c r="F122" s="9">
        <f t="shared" si="38"/>
        <v>8.482102631207444E-3</v>
      </c>
      <c r="G122" s="9">
        <f t="shared" si="39"/>
        <v>-6.1745006427143284E-2</v>
      </c>
      <c r="H122" s="9">
        <f t="shared" si="40"/>
        <v>-9.9914468267576773E-2</v>
      </c>
      <c r="I122" s="9">
        <f t="shared" si="41"/>
        <v>-0.30223261765566528</v>
      </c>
      <c r="J122" s="3">
        <f t="shared" si="42"/>
        <v>-2.01877934272309E-3</v>
      </c>
      <c r="K122" s="3">
        <f t="shared" si="42"/>
        <v>-1.6044619322305841E-2</v>
      </c>
      <c r="L122" s="15" t="str">
        <f t="shared" si="43"/>
        <v>Exit Trade</v>
      </c>
      <c r="M122" s="12">
        <v>-0.30223261765566528</v>
      </c>
      <c r="N122" s="15" t="str">
        <f t="shared" si="23"/>
        <v>Exit Trade</v>
      </c>
      <c r="O122" s="15" t="str">
        <f t="shared" si="24"/>
        <v>Exit Trade</v>
      </c>
      <c r="P122" s="15">
        <f t="shared" si="25"/>
        <v>1062.8499999999999</v>
      </c>
      <c r="Q122" s="15">
        <f t="shared" si="26"/>
        <v>1062.8499999999999</v>
      </c>
      <c r="R122" s="15">
        <f t="shared" si="27"/>
        <v>1287.8499999999999</v>
      </c>
      <c r="S122" s="15">
        <f t="shared" si="28"/>
        <v>1287.8499999999999</v>
      </c>
      <c r="T122" s="18">
        <f t="shared" si="29"/>
        <v>-2.01877934272309E-3</v>
      </c>
      <c r="U122" s="18">
        <f t="shared" si="30"/>
        <v>-2.01877934272309E-3</v>
      </c>
      <c r="V122" s="18">
        <f t="shared" si="31"/>
        <v>-1.6044619322305841E-2</v>
      </c>
      <c r="W122" s="18">
        <f t="shared" si="32"/>
        <v>-1.6044619322305841E-2</v>
      </c>
      <c r="X122" s="18">
        <f t="shared" si="33"/>
        <v>1.6303308471983025E-2</v>
      </c>
      <c r="Y122" s="18">
        <f t="shared" si="34"/>
        <v>-3.0765635952954007E-3</v>
      </c>
      <c r="Z122" s="18">
        <f t="shared" si="35"/>
        <v>1.3226744876687624E-2</v>
      </c>
      <c r="AA122" s="18">
        <f t="shared" si="36"/>
        <v>6.6133724383438119E-3</v>
      </c>
    </row>
    <row r="123" spans="1:27">
      <c r="A123" s="11">
        <v>42184</v>
      </c>
      <c r="B123" s="12">
        <v>1056.6500000000001</v>
      </c>
      <c r="C123" s="12">
        <v>1285.5</v>
      </c>
      <c r="D123" s="9">
        <f t="shared" si="22"/>
        <v>-8.5140923605506028E-2</v>
      </c>
      <c r="E123" s="9">
        <f t="shared" si="37"/>
        <v>-8.0414659196677521E-2</v>
      </c>
      <c r="F123" s="9">
        <f t="shared" si="38"/>
        <v>7.9195035393753634E-3</v>
      </c>
      <c r="G123" s="9">
        <f t="shared" si="39"/>
        <v>-6.2595776233082961E-2</v>
      </c>
      <c r="H123" s="9">
        <f t="shared" si="40"/>
        <v>-9.823354216027208E-2</v>
      </c>
      <c r="I123" s="9">
        <f t="shared" si="41"/>
        <v>-0.59678796597915051</v>
      </c>
      <c r="J123" s="3">
        <f t="shared" si="42"/>
        <v>-5.8333725361055825E-3</v>
      </c>
      <c r="K123" s="3">
        <f t="shared" si="42"/>
        <v>-1.8247466708078651E-3</v>
      </c>
      <c r="L123" s="15" t="str">
        <f t="shared" si="43"/>
        <v/>
      </c>
      <c r="M123" s="12">
        <v>-0.30223261765566528</v>
      </c>
      <c r="N123" s="15" t="str">
        <f t="shared" si="23"/>
        <v/>
      </c>
      <c r="O123" s="15" t="str">
        <f t="shared" si="24"/>
        <v>Exit Trade</v>
      </c>
      <c r="P123" s="15" t="str">
        <f t="shared" si="25"/>
        <v/>
      </c>
      <c r="Q123" s="15">
        <f t="shared" si="26"/>
        <v>1062.8499999999999</v>
      </c>
      <c r="R123" s="15" t="str">
        <f t="shared" si="27"/>
        <v/>
      </c>
      <c r="S123" s="15">
        <f t="shared" si="28"/>
        <v>1287.8499999999999</v>
      </c>
      <c r="T123" s="18" t="str">
        <f t="shared" si="29"/>
        <v/>
      </c>
      <c r="U123" s="18">
        <f t="shared" si="30"/>
        <v>-2.01877934272309E-3</v>
      </c>
      <c r="V123" s="18" t="str">
        <f t="shared" si="31"/>
        <v/>
      </c>
      <c r="W123" s="18">
        <f t="shared" si="32"/>
        <v>-1.6044619322305841E-2</v>
      </c>
      <c r="X123" s="18" t="str">
        <f t="shared" si="33"/>
        <v/>
      </c>
      <c r="Y123" s="18" t="str">
        <f t="shared" si="34"/>
        <v/>
      </c>
      <c r="Z123" s="18" t="str">
        <f t="shared" si="35"/>
        <v/>
      </c>
      <c r="AA123" s="18" t="str">
        <f t="shared" si="36"/>
        <v/>
      </c>
    </row>
    <row r="124" spans="1:27">
      <c r="A124" s="11">
        <v>42185</v>
      </c>
      <c r="B124" s="12">
        <v>1067.1500000000001</v>
      </c>
      <c r="C124" s="12">
        <v>1296.45</v>
      </c>
      <c r="D124" s="9">
        <f t="shared" si="22"/>
        <v>-8.453030334010031E-2</v>
      </c>
      <c r="E124" s="9">
        <f t="shared" si="37"/>
        <v>-8.0220747117448768E-2</v>
      </c>
      <c r="F124" s="9">
        <f t="shared" si="38"/>
        <v>7.737021177528754E-3</v>
      </c>
      <c r="G124" s="9">
        <f t="shared" si="39"/>
        <v>-6.2812449468009068E-2</v>
      </c>
      <c r="H124" s="9">
        <f t="shared" si="40"/>
        <v>-9.7629044766888468E-2</v>
      </c>
      <c r="I124" s="9">
        <f t="shared" si="41"/>
        <v>-0.55700457886403731</v>
      </c>
      <c r="J124" s="3">
        <f t="shared" si="42"/>
        <v>9.9370652533951626E-3</v>
      </c>
      <c r="K124" s="3">
        <f t="shared" si="42"/>
        <v>8.5180863477246557E-3</v>
      </c>
      <c r="L124" s="15" t="str">
        <f t="shared" si="43"/>
        <v/>
      </c>
      <c r="M124" s="12">
        <v>-0.30223261765566528</v>
      </c>
      <c r="N124" s="15" t="str">
        <f t="shared" si="23"/>
        <v/>
      </c>
      <c r="O124" s="15" t="str">
        <f t="shared" si="24"/>
        <v>Exit Trade</v>
      </c>
      <c r="P124" s="15" t="str">
        <f t="shared" si="25"/>
        <v/>
      </c>
      <c r="Q124" s="15">
        <f t="shared" si="26"/>
        <v>1062.8499999999999</v>
      </c>
      <c r="R124" s="15" t="str">
        <f t="shared" si="27"/>
        <v/>
      </c>
      <c r="S124" s="15">
        <f t="shared" si="28"/>
        <v>1287.8499999999999</v>
      </c>
      <c r="T124" s="18" t="str">
        <f t="shared" si="29"/>
        <v/>
      </c>
      <c r="U124" s="18">
        <f t="shared" si="30"/>
        <v>-2.01877934272309E-3</v>
      </c>
      <c r="V124" s="18" t="str">
        <f t="shared" si="31"/>
        <v/>
      </c>
      <c r="W124" s="18">
        <f t="shared" si="32"/>
        <v>-1.6044619322305841E-2</v>
      </c>
      <c r="X124" s="18" t="str">
        <f t="shared" si="33"/>
        <v/>
      </c>
      <c r="Y124" s="18" t="str">
        <f t="shared" si="34"/>
        <v/>
      </c>
      <c r="Z124" s="18" t="str">
        <f t="shared" si="35"/>
        <v/>
      </c>
      <c r="AA124" s="18" t="str">
        <f t="shared" si="36"/>
        <v/>
      </c>
    </row>
    <row r="125" spans="1:27">
      <c r="A125" s="11">
        <v>42186</v>
      </c>
      <c r="B125" s="12">
        <v>1072.3499999999999</v>
      </c>
      <c r="C125" s="12">
        <v>1292.7</v>
      </c>
      <c r="D125" s="9">
        <f t="shared" si="22"/>
        <v>-8.1161192686230454E-2</v>
      </c>
      <c r="E125" s="9">
        <f t="shared" si="37"/>
        <v>-7.9809464976323866E-2</v>
      </c>
      <c r="F125" s="9">
        <f t="shared" si="38"/>
        <v>7.3237069158298227E-3</v>
      </c>
      <c r="G125" s="9">
        <f t="shared" si="39"/>
        <v>-6.3331124415706763E-2</v>
      </c>
      <c r="H125" s="9">
        <f t="shared" si="40"/>
        <v>-9.6287805536940968E-2</v>
      </c>
      <c r="I125" s="9">
        <f t="shared" si="41"/>
        <v>-0.18456878810713981</v>
      </c>
      <c r="J125" s="3">
        <f t="shared" si="42"/>
        <v>4.8727920161175256E-3</v>
      </c>
      <c r="K125" s="3">
        <f t="shared" si="42"/>
        <v>-2.8925141733194492E-3</v>
      </c>
      <c r="L125" s="15" t="str">
        <f t="shared" si="43"/>
        <v>Exit Trade</v>
      </c>
      <c r="M125" s="12">
        <v>-0.30223261765566528</v>
      </c>
      <c r="N125" s="15" t="str">
        <f t="shared" si="23"/>
        <v/>
      </c>
      <c r="O125" s="15" t="str">
        <f t="shared" si="24"/>
        <v>Exit Trade</v>
      </c>
      <c r="P125" s="15" t="str">
        <f t="shared" si="25"/>
        <v/>
      </c>
      <c r="Q125" s="15">
        <f t="shared" si="26"/>
        <v>1062.8499999999999</v>
      </c>
      <c r="R125" s="15" t="str">
        <f t="shared" si="27"/>
        <v/>
      </c>
      <c r="S125" s="15">
        <f t="shared" si="28"/>
        <v>1287.8499999999999</v>
      </c>
      <c r="T125" s="18" t="str">
        <f t="shared" si="29"/>
        <v/>
      </c>
      <c r="U125" s="18">
        <f t="shared" si="30"/>
        <v>-2.01877934272309E-3</v>
      </c>
      <c r="V125" s="18" t="str">
        <f t="shared" si="31"/>
        <v/>
      </c>
      <c r="W125" s="18">
        <f t="shared" si="32"/>
        <v>-1.6044619322305841E-2</v>
      </c>
      <c r="X125" s="18" t="str">
        <f t="shared" si="33"/>
        <v/>
      </c>
      <c r="Y125" s="18" t="str">
        <f t="shared" si="34"/>
        <v/>
      </c>
      <c r="Z125" s="18" t="str">
        <f t="shared" si="35"/>
        <v/>
      </c>
      <c r="AA125" s="18" t="str">
        <f t="shared" si="36"/>
        <v/>
      </c>
    </row>
    <row r="126" spans="1:27">
      <c r="A126" s="11">
        <v>42187</v>
      </c>
      <c r="B126" s="12">
        <v>1058.2</v>
      </c>
      <c r="C126" s="12">
        <v>1285.2</v>
      </c>
      <c r="D126" s="9">
        <f t="shared" si="22"/>
        <v>-8.4402959683442455E-2</v>
      </c>
      <c r="E126" s="9">
        <f t="shared" si="37"/>
        <v>-7.9677043163856973E-2</v>
      </c>
      <c r="F126" s="9">
        <f t="shared" si="38"/>
        <v>7.1983212222256465E-3</v>
      </c>
      <c r="G126" s="9">
        <f t="shared" si="39"/>
        <v>-6.3480820413849268E-2</v>
      </c>
      <c r="H126" s="9">
        <f t="shared" si="40"/>
        <v>-9.5873265913864678E-2</v>
      </c>
      <c r="I126" s="9">
        <f t="shared" si="41"/>
        <v>-0.65653037335895359</v>
      </c>
      <c r="J126" s="3">
        <f t="shared" si="42"/>
        <v>-1.3195318692590913E-2</v>
      </c>
      <c r="K126" s="3">
        <f t="shared" si="42"/>
        <v>-5.8018101647714084E-3</v>
      </c>
      <c r="L126" s="15" t="str">
        <f t="shared" si="43"/>
        <v/>
      </c>
      <c r="M126" s="12">
        <v>-0.30223261765566528</v>
      </c>
      <c r="N126" s="15" t="str">
        <f t="shared" si="23"/>
        <v/>
      </c>
      <c r="O126" s="15" t="str">
        <f t="shared" si="24"/>
        <v>Exit Trade</v>
      </c>
      <c r="P126" s="15" t="str">
        <f t="shared" si="25"/>
        <v/>
      </c>
      <c r="Q126" s="15">
        <f t="shared" si="26"/>
        <v>1062.8499999999999</v>
      </c>
      <c r="R126" s="15" t="str">
        <f t="shared" si="27"/>
        <v/>
      </c>
      <c r="S126" s="15">
        <f t="shared" si="28"/>
        <v>1287.8499999999999</v>
      </c>
      <c r="T126" s="18" t="str">
        <f t="shared" si="29"/>
        <v/>
      </c>
      <c r="U126" s="18">
        <f t="shared" si="30"/>
        <v>-2.01877934272309E-3</v>
      </c>
      <c r="V126" s="18" t="str">
        <f t="shared" si="31"/>
        <v/>
      </c>
      <c r="W126" s="18">
        <f t="shared" si="32"/>
        <v>-1.6044619322305841E-2</v>
      </c>
      <c r="X126" s="18" t="str">
        <f t="shared" si="33"/>
        <v/>
      </c>
      <c r="Y126" s="18" t="str">
        <f t="shared" si="34"/>
        <v/>
      </c>
      <c r="Z126" s="18" t="str">
        <f t="shared" si="35"/>
        <v/>
      </c>
      <c r="AA126" s="18" t="str">
        <f t="shared" si="36"/>
        <v/>
      </c>
    </row>
    <row r="127" spans="1:27">
      <c r="A127" s="11">
        <v>42188</v>
      </c>
      <c r="B127" s="12">
        <v>1074.25</v>
      </c>
      <c r="C127" s="12">
        <v>1316.05</v>
      </c>
      <c r="D127" s="9">
        <f t="shared" si="22"/>
        <v>-8.8167027158767786E-2</v>
      </c>
      <c r="E127" s="9">
        <f t="shared" si="37"/>
        <v>-7.9299092427904144E-2</v>
      </c>
      <c r="F127" s="9">
        <f t="shared" si="38"/>
        <v>6.3714984879997922E-3</v>
      </c>
      <c r="G127" s="9">
        <f t="shared" si="39"/>
        <v>-6.4963220829904605E-2</v>
      </c>
      <c r="H127" s="9">
        <f t="shared" si="40"/>
        <v>-9.3634964025903683E-2</v>
      </c>
      <c r="I127" s="9">
        <f t="shared" si="41"/>
        <v>-1.391813047992664</v>
      </c>
      <c r="J127" s="3">
        <f t="shared" si="42"/>
        <v>1.5167265167265123E-2</v>
      </c>
      <c r="K127" s="3">
        <f t="shared" si="42"/>
        <v>2.400404606286952E-2</v>
      </c>
      <c r="L127" s="15" t="str">
        <f t="shared" si="43"/>
        <v>Enter Trade</v>
      </c>
      <c r="M127" s="12">
        <v>-1.391813047992664</v>
      </c>
      <c r="N127" s="15" t="str">
        <f t="shared" si="23"/>
        <v>Enter Trade</v>
      </c>
      <c r="O127" s="15" t="str">
        <f t="shared" si="24"/>
        <v>Enter Trade</v>
      </c>
      <c r="P127" s="15">
        <f t="shared" si="25"/>
        <v>1074.25</v>
      </c>
      <c r="Q127" s="15">
        <f t="shared" si="26"/>
        <v>1074.25</v>
      </c>
      <c r="R127" s="15">
        <f t="shared" si="27"/>
        <v>1316.05</v>
      </c>
      <c r="S127" s="15">
        <f t="shared" si="28"/>
        <v>1316.05</v>
      </c>
      <c r="T127" s="18">
        <f t="shared" si="29"/>
        <v>1.5167265167265123E-2</v>
      </c>
      <c r="U127" s="18">
        <f t="shared" si="30"/>
        <v>1.5167265167265123E-2</v>
      </c>
      <c r="V127" s="18">
        <f t="shared" si="31"/>
        <v>2.400404606286952E-2</v>
      </c>
      <c r="W127" s="18">
        <f t="shared" si="32"/>
        <v>2.400404606286952E-2</v>
      </c>
      <c r="X127" s="18" t="str">
        <f t="shared" si="33"/>
        <v/>
      </c>
      <c r="Y127" s="18" t="str">
        <f t="shared" si="34"/>
        <v/>
      </c>
      <c r="Z127" s="18" t="str">
        <f t="shared" si="35"/>
        <v/>
      </c>
      <c r="AA127" s="18" t="str">
        <f t="shared" si="36"/>
        <v/>
      </c>
    </row>
    <row r="128" spans="1:27">
      <c r="A128" s="11">
        <v>42191</v>
      </c>
      <c r="B128" s="12">
        <v>1083.5</v>
      </c>
      <c r="C128" s="12">
        <v>1317.6</v>
      </c>
      <c r="D128" s="9">
        <f t="shared" si="22"/>
        <v>-8.4954670505861141E-2</v>
      </c>
      <c r="E128" s="9">
        <f t="shared" si="37"/>
        <v>-7.9206892107590549E-2</v>
      </c>
      <c r="F128" s="9">
        <f t="shared" si="38"/>
        <v>6.2645449892363954E-3</v>
      </c>
      <c r="G128" s="9">
        <f t="shared" si="39"/>
        <v>-6.5111665881808653E-2</v>
      </c>
      <c r="H128" s="9">
        <f t="shared" si="40"/>
        <v>-9.3302118333372444E-2</v>
      </c>
      <c r="I128" s="9">
        <f t="shared" si="41"/>
        <v>-0.91750931761944399</v>
      </c>
      <c r="J128" s="3">
        <f t="shared" si="42"/>
        <v>8.6106585990225731E-3</v>
      </c>
      <c r="K128" s="3">
        <f t="shared" si="42"/>
        <v>1.1777668021731352E-3</v>
      </c>
      <c r="L128" s="15" t="str">
        <f t="shared" si="43"/>
        <v>Enter Trade</v>
      </c>
      <c r="M128" s="12">
        <v>-1.391813047992664</v>
      </c>
      <c r="N128" s="15" t="str">
        <f t="shared" si="23"/>
        <v/>
      </c>
      <c r="O128" s="15" t="str">
        <f t="shared" si="24"/>
        <v>Enter Trade</v>
      </c>
      <c r="P128" s="15" t="str">
        <f t="shared" si="25"/>
        <v/>
      </c>
      <c r="Q128" s="15">
        <f t="shared" si="26"/>
        <v>1074.25</v>
      </c>
      <c r="R128" s="15" t="str">
        <f t="shared" si="27"/>
        <v/>
      </c>
      <c r="S128" s="15">
        <f t="shared" si="28"/>
        <v>1316.05</v>
      </c>
      <c r="T128" s="18" t="str">
        <f t="shared" si="29"/>
        <v/>
      </c>
      <c r="U128" s="18">
        <f t="shared" si="30"/>
        <v>1.5167265167265123E-2</v>
      </c>
      <c r="V128" s="18" t="str">
        <f t="shared" si="31"/>
        <v/>
      </c>
      <c r="W128" s="18">
        <f t="shared" si="32"/>
        <v>2.400404606286952E-2</v>
      </c>
      <c r="X128" s="18" t="str">
        <f t="shared" si="33"/>
        <v/>
      </c>
      <c r="Y128" s="18" t="str">
        <f t="shared" si="34"/>
        <v/>
      </c>
      <c r="Z128" s="18" t="str">
        <f t="shared" si="35"/>
        <v/>
      </c>
      <c r="AA128" s="18" t="str">
        <f t="shared" si="36"/>
        <v/>
      </c>
    </row>
    <row r="129" spans="1:27">
      <c r="A129" s="11">
        <v>42192</v>
      </c>
      <c r="B129" s="12">
        <v>1086.8499999999999</v>
      </c>
      <c r="C129" s="12">
        <v>1337.3</v>
      </c>
      <c r="D129" s="9">
        <f t="shared" si="22"/>
        <v>-9.0059234896824228E-2</v>
      </c>
      <c r="E129" s="9">
        <f t="shared" si="37"/>
        <v>-7.9480876535776485E-2</v>
      </c>
      <c r="F129" s="9">
        <f t="shared" si="38"/>
        <v>6.5565992697849962E-3</v>
      </c>
      <c r="G129" s="9">
        <f t="shared" si="39"/>
        <v>-6.4728528178760236E-2</v>
      </c>
      <c r="H129" s="9">
        <f t="shared" si="40"/>
        <v>-9.4233224892792733E-2</v>
      </c>
      <c r="I129" s="9">
        <f t="shared" si="41"/>
        <v>-1.6133910165588981</v>
      </c>
      <c r="J129" s="3">
        <f t="shared" si="42"/>
        <v>3.0918320258420942E-3</v>
      </c>
      <c r="K129" s="3">
        <f t="shared" si="42"/>
        <v>1.4951426836672773E-2</v>
      </c>
      <c r="L129" s="15" t="str">
        <f t="shared" si="43"/>
        <v>Enter Trade</v>
      </c>
      <c r="M129" s="12">
        <v>-1.391813047992664</v>
      </c>
      <c r="N129" s="15" t="str">
        <f t="shared" si="23"/>
        <v/>
      </c>
      <c r="O129" s="15" t="str">
        <f t="shared" si="24"/>
        <v>Enter Trade</v>
      </c>
      <c r="P129" s="15" t="str">
        <f t="shared" si="25"/>
        <v/>
      </c>
      <c r="Q129" s="15">
        <f t="shared" si="26"/>
        <v>1074.25</v>
      </c>
      <c r="R129" s="15" t="str">
        <f t="shared" si="27"/>
        <v/>
      </c>
      <c r="S129" s="15">
        <f t="shared" si="28"/>
        <v>1316.05</v>
      </c>
      <c r="T129" s="18" t="str">
        <f t="shared" si="29"/>
        <v/>
      </c>
      <c r="U129" s="18">
        <f t="shared" si="30"/>
        <v>1.5167265167265123E-2</v>
      </c>
      <c r="V129" s="18" t="str">
        <f t="shared" si="31"/>
        <v/>
      </c>
      <c r="W129" s="18">
        <f t="shared" si="32"/>
        <v>2.400404606286952E-2</v>
      </c>
      <c r="X129" s="18" t="str">
        <f t="shared" si="33"/>
        <v/>
      </c>
      <c r="Y129" s="18" t="str">
        <f t="shared" si="34"/>
        <v/>
      </c>
      <c r="Z129" s="18" t="str">
        <f t="shared" si="35"/>
        <v/>
      </c>
      <c r="AA129" s="18" t="str">
        <f t="shared" si="36"/>
        <v/>
      </c>
    </row>
    <row r="130" spans="1:27">
      <c r="A130" s="11">
        <v>42193</v>
      </c>
      <c r="B130" s="12">
        <v>1068.8499999999999</v>
      </c>
      <c r="C130" s="12">
        <v>1290.05</v>
      </c>
      <c r="D130" s="9">
        <f t="shared" si="22"/>
        <v>-8.1689781516230631E-2</v>
      </c>
      <c r="E130" s="9">
        <f t="shared" si="37"/>
        <v>-7.9632984196153084E-2</v>
      </c>
      <c r="F130" s="9">
        <f t="shared" si="38"/>
        <v>6.5530280948502464E-3</v>
      </c>
      <c r="G130" s="9">
        <f t="shared" si="39"/>
        <v>-6.4888670982740024E-2</v>
      </c>
      <c r="H130" s="9">
        <f t="shared" si="40"/>
        <v>-9.4377297409566144E-2</v>
      </c>
      <c r="I130" s="9">
        <f t="shared" si="41"/>
        <v>-0.31386975460915523</v>
      </c>
      <c r="J130" s="3">
        <f t="shared" si="42"/>
        <v>-1.6561623039057827E-2</v>
      </c>
      <c r="K130" s="3">
        <f t="shared" si="42"/>
        <v>-3.5332386151200178E-2</v>
      </c>
      <c r="L130" s="15" t="str">
        <f t="shared" si="43"/>
        <v>Exit Trade</v>
      </c>
      <c r="M130" s="12">
        <v>-0.31386975460915523</v>
      </c>
      <c r="N130" s="15" t="str">
        <f t="shared" si="23"/>
        <v>Exit Trade</v>
      </c>
      <c r="O130" s="15" t="str">
        <f t="shared" si="24"/>
        <v>Exit Trade</v>
      </c>
      <c r="P130" s="15">
        <f t="shared" si="25"/>
        <v>1068.8499999999999</v>
      </c>
      <c r="Q130" s="15">
        <f t="shared" si="26"/>
        <v>1068.8499999999999</v>
      </c>
      <c r="R130" s="15">
        <f t="shared" si="27"/>
        <v>1290.05</v>
      </c>
      <c r="S130" s="15">
        <f t="shared" si="28"/>
        <v>1290.05</v>
      </c>
      <c r="T130" s="18">
        <f t="shared" si="29"/>
        <v>-1.6561623039057827E-2</v>
      </c>
      <c r="U130" s="18">
        <f t="shared" si="30"/>
        <v>-1.6561623039057827E-2</v>
      </c>
      <c r="V130" s="18">
        <f t="shared" si="31"/>
        <v>-3.5332386151200178E-2</v>
      </c>
      <c r="W130" s="18">
        <f t="shared" si="32"/>
        <v>-3.5332386151200178E-2</v>
      </c>
      <c r="X130" s="18">
        <f t="shared" si="33"/>
        <v>-5.0267628578078982E-3</v>
      </c>
      <c r="Y130" s="18">
        <f t="shared" si="34"/>
        <v>1.9756088294517693E-2</v>
      </c>
      <c r="Z130" s="18">
        <f t="shared" si="35"/>
        <v>1.4729325436709795E-2</v>
      </c>
      <c r="AA130" s="18">
        <f t="shared" si="36"/>
        <v>7.3646627183548974E-3</v>
      </c>
    </row>
    <row r="131" spans="1:27">
      <c r="A131" s="11">
        <v>42194</v>
      </c>
      <c r="B131" s="12">
        <v>1074.05</v>
      </c>
      <c r="C131" s="12">
        <v>1285.3</v>
      </c>
      <c r="D131" s="9">
        <f t="shared" ref="D131:D194" si="44">LOG(B131/C131)</f>
        <v>-7.7980008097170803E-2</v>
      </c>
      <c r="E131" s="9">
        <f t="shared" si="37"/>
        <v>-7.9663782697790481E-2</v>
      </c>
      <c r="F131" s="9">
        <f t="shared" si="38"/>
        <v>6.5426622192890143E-3</v>
      </c>
      <c r="G131" s="9">
        <f t="shared" si="39"/>
        <v>-6.4942792704390198E-2</v>
      </c>
      <c r="H131" s="9">
        <f t="shared" si="40"/>
        <v>-9.4384772691190763E-2</v>
      </c>
      <c r="I131" s="9">
        <f t="shared" si="41"/>
        <v>0.25735312999280169</v>
      </c>
      <c r="J131" s="3">
        <f t="shared" si="42"/>
        <v>4.8650418674276519E-3</v>
      </c>
      <c r="K131" s="3">
        <f t="shared" si="42"/>
        <v>-3.682027828378745E-3</v>
      </c>
      <c r="L131" s="15" t="str">
        <f t="shared" si="43"/>
        <v>Exit Trade</v>
      </c>
      <c r="M131" s="12">
        <v>-0.31386975460915523</v>
      </c>
      <c r="N131" s="15" t="str">
        <f t="shared" si="23"/>
        <v/>
      </c>
      <c r="O131" s="15" t="str">
        <f t="shared" si="24"/>
        <v>Exit Trade</v>
      </c>
      <c r="P131" s="15" t="str">
        <f t="shared" si="25"/>
        <v/>
      </c>
      <c r="Q131" s="15">
        <f t="shared" si="26"/>
        <v>1068.8499999999999</v>
      </c>
      <c r="R131" s="15" t="str">
        <f t="shared" si="27"/>
        <v/>
      </c>
      <c r="S131" s="15">
        <f t="shared" si="28"/>
        <v>1290.05</v>
      </c>
      <c r="T131" s="18" t="str">
        <f t="shared" si="29"/>
        <v/>
      </c>
      <c r="U131" s="18">
        <f t="shared" si="30"/>
        <v>-1.6561623039057827E-2</v>
      </c>
      <c r="V131" s="18" t="str">
        <f t="shared" si="31"/>
        <v/>
      </c>
      <c r="W131" s="18">
        <f t="shared" si="32"/>
        <v>-3.5332386151200178E-2</v>
      </c>
      <c r="X131" s="18" t="str">
        <f t="shared" si="33"/>
        <v/>
      </c>
      <c r="Y131" s="18" t="str">
        <f t="shared" si="34"/>
        <v/>
      </c>
      <c r="Z131" s="18" t="str">
        <f t="shared" si="35"/>
        <v/>
      </c>
      <c r="AA131" s="18" t="str">
        <f t="shared" si="36"/>
        <v/>
      </c>
    </row>
    <row r="132" spans="1:27">
      <c r="A132" s="11">
        <v>42195</v>
      </c>
      <c r="B132" s="12">
        <v>1090.75</v>
      </c>
      <c r="C132" s="12">
        <v>1283.3499999999999</v>
      </c>
      <c r="D132" s="9">
        <f t="shared" si="44"/>
        <v>-7.0619893281432838E-2</v>
      </c>
      <c r="E132" s="9">
        <f t="shared" si="37"/>
        <v>-7.966380207890339E-2</v>
      </c>
      <c r="F132" s="9">
        <f t="shared" si="38"/>
        <v>6.5426345040864127E-3</v>
      </c>
      <c r="G132" s="9">
        <f t="shared" si="39"/>
        <v>-6.4942874444708962E-2</v>
      </c>
      <c r="H132" s="9">
        <f t="shared" si="40"/>
        <v>-9.4384729713097817E-2</v>
      </c>
      <c r="I132" s="9">
        <f t="shared" si="41"/>
        <v>1.382303839809772</v>
      </c>
      <c r="J132" s="3">
        <f t="shared" si="42"/>
        <v>1.5548624365718584E-2</v>
      </c>
      <c r="K132" s="3">
        <f t="shared" si="42"/>
        <v>-1.5171555278923562E-3</v>
      </c>
      <c r="L132" s="15" t="str">
        <f t="shared" si="43"/>
        <v>Enter Trade</v>
      </c>
      <c r="M132" s="12">
        <v>1.382303839809772</v>
      </c>
      <c r="N132" s="15" t="str">
        <f t="shared" si="23"/>
        <v>Enter Trade</v>
      </c>
      <c r="O132" s="15" t="str">
        <f t="shared" si="24"/>
        <v>Enter Trade</v>
      </c>
      <c r="P132" s="15">
        <f t="shared" si="25"/>
        <v>1090.75</v>
      </c>
      <c r="Q132" s="15">
        <f t="shared" si="26"/>
        <v>1090.75</v>
      </c>
      <c r="R132" s="15">
        <f t="shared" si="27"/>
        <v>1283.3499999999999</v>
      </c>
      <c r="S132" s="15">
        <f t="shared" si="28"/>
        <v>1283.3499999999999</v>
      </c>
      <c r="T132" s="18">
        <f t="shared" si="29"/>
        <v>1.5548624365718584E-2</v>
      </c>
      <c r="U132" s="18">
        <f t="shared" si="30"/>
        <v>1.5548624365718584E-2</v>
      </c>
      <c r="V132" s="18">
        <f t="shared" si="31"/>
        <v>-1.5171555278923562E-3</v>
      </c>
      <c r="W132" s="18">
        <f t="shared" si="32"/>
        <v>-1.5171555278923562E-3</v>
      </c>
      <c r="X132" s="18" t="str">
        <f t="shared" si="33"/>
        <v/>
      </c>
      <c r="Y132" s="18" t="str">
        <f t="shared" si="34"/>
        <v/>
      </c>
      <c r="Z132" s="18" t="str">
        <f t="shared" si="35"/>
        <v/>
      </c>
      <c r="AA132" s="18" t="str">
        <f t="shared" si="36"/>
        <v/>
      </c>
    </row>
    <row r="133" spans="1:27">
      <c r="A133" s="11">
        <v>42198</v>
      </c>
      <c r="B133" s="12">
        <v>1096.1500000000001</v>
      </c>
      <c r="C133" s="12">
        <v>1323.75</v>
      </c>
      <c r="D133" s="9">
        <f t="shared" si="44"/>
        <v>-8.1935984920809904E-2</v>
      </c>
      <c r="E133" s="9">
        <f t="shared" si="37"/>
        <v>-7.9705535223361809E-2</v>
      </c>
      <c r="F133" s="9">
        <f t="shared" si="38"/>
        <v>6.5533505565192217E-3</v>
      </c>
      <c r="G133" s="9">
        <f t="shared" si="39"/>
        <v>-6.4960496471193563E-2</v>
      </c>
      <c r="H133" s="9">
        <f t="shared" si="40"/>
        <v>-9.4450573975530056E-2</v>
      </c>
      <c r="I133" s="9">
        <f t="shared" si="41"/>
        <v>-0.34035256899682576</v>
      </c>
      <c r="J133" s="3">
        <f t="shared" si="42"/>
        <v>4.9507219802888752E-3</v>
      </c>
      <c r="K133" s="3">
        <f t="shared" si="42"/>
        <v>3.1480110647913735E-2</v>
      </c>
      <c r="L133" s="15" t="str">
        <f t="shared" si="43"/>
        <v>Exit Trade</v>
      </c>
      <c r="M133" s="12">
        <v>-0.34035256899682576</v>
      </c>
      <c r="N133" s="15" t="str">
        <f t="shared" si="23"/>
        <v>Exit Trade</v>
      </c>
      <c r="O133" s="15" t="str">
        <f t="shared" si="24"/>
        <v>Exit Trade</v>
      </c>
      <c r="P133" s="15">
        <f t="shared" si="25"/>
        <v>1096.1500000000001</v>
      </c>
      <c r="Q133" s="15">
        <f t="shared" si="26"/>
        <v>1096.1500000000001</v>
      </c>
      <c r="R133" s="15">
        <f t="shared" si="27"/>
        <v>1323.75</v>
      </c>
      <c r="S133" s="15">
        <f t="shared" si="28"/>
        <v>1323.75</v>
      </c>
      <c r="T133" s="18">
        <f t="shared" si="29"/>
        <v>4.9507219802888752E-3</v>
      </c>
      <c r="U133" s="18">
        <f t="shared" si="30"/>
        <v>4.9507219802888752E-3</v>
      </c>
      <c r="V133" s="18">
        <f t="shared" si="31"/>
        <v>3.1480110647913735E-2</v>
      </c>
      <c r="W133" s="18">
        <f t="shared" si="32"/>
        <v>3.1480110647913735E-2</v>
      </c>
      <c r="X133" s="18">
        <f t="shared" si="33"/>
        <v>-4.9507219802888969E-3</v>
      </c>
      <c r="Y133" s="18">
        <f t="shared" si="34"/>
        <v>3.1480110647913673E-2</v>
      </c>
      <c r="Z133" s="18">
        <f t="shared" si="35"/>
        <v>2.6529388667624776E-2</v>
      </c>
      <c r="AA133" s="18">
        <f t="shared" si="36"/>
        <v>1.3264694333812388E-2</v>
      </c>
    </row>
    <row r="134" spans="1:27">
      <c r="A134" s="11">
        <v>42199</v>
      </c>
      <c r="B134" s="12">
        <v>1091.8499999999999</v>
      </c>
      <c r="C134" s="12">
        <v>1318.4</v>
      </c>
      <c r="D134" s="9">
        <f t="shared" si="44"/>
        <v>-8.1884215917365138E-2</v>
      </c>
      <c r="E134" s="9">
        <f t="shared" si="37"/>
        <v>-7.9885120646311092E-2</v>
      </c>
      <c r="F134" s="9">
        <f t="shared" si="38"/>
        <v>6.5361802094194054E-3</v>
      </c>
      <c r="G134" s="9">
        <f t="shared" si="39"/>
        <v>-6.5178715175117433E-2</v>
      </c>
      <c r="H134" s="9">
        <f t="shared" si="40"/>
        <v>-9.4591526117504751E-2</v>
      </c>
      <c r="I134" s="9">
        <f t="shared" si="41"/>
        <v>-0.30585069673769322</v>
      </c>
      <c r="J134" s="3">
        <f t="shared" si="42"/>
        <v>-3.9228207818274704E-3</v>
      </c>
      <c r="K134" s="3">
        <f t="shared" si="42"/>
        <v>-4.0415486307836899E-3</v>
      </c>
      <c r="L134" s="15" t="str">
        <f t="shared" si="43"/>
        <v>Exit Trade</v>
      </c>
      <c r="M134" s="12">
        <v>-0.34035256899682576</v>
      </c>
      <c r="N134" s="15" t="str">
        <f t="shared" si="23"/>
        <v/>
      </c>
      <c r="O134" s="15" t="str">
        <f t="shared" si="24"/>
        <v>Exit Trade</v>
      </c>
      <c r="P134" s="15" t="str">
        <f t="shared" si="25"/>
        <v/>
      </c>
      <c r="Q134" s="15">
        <f t="shared" si="26"/>
        <v>1096.1500000000001</v>
      </c>
      <c r="R134" s="15" t="str">
        <f t="shared" si="27"/>
        <v/>
      </c>
      <c r="S134" s="15">
        <f t="shared" si="28"/>
        <v>1323.75</v>
      </c>
      <c r="T134" s="18" t="str">
        <f t="shared" si="29"/>
        <v/>
      </c>
      <c r="U134" s="18">
        <f t="shared" si="30"/>
        <v>4.9507219802888752E-3</v>
      </c>
      <c r="V134" s="18" t="str">
        <f t="shared" si="31"/>
        <v/>
      </c>
      <c r="W134" s="18">
        <f t="shared" si="32"/>
        <v>3.1480110647913735E-2</v>
      </c>
      <c r="X134" s="18" t="str">
        <f t="shared" si="33"/>
        <v/>
      </c>
      <c r="Y134" s="18" t="str">
        <f t="shared" si="34"/>
        <v/>
      </c>
      <c r="Z134" s="18" t="str">
        <f t="shared" si="35"/>
        <v/>
      </c>
      <c r="AA134" s="18" t="str">
        <f t="shared" si="36"/>
        <v/>
      </c>
    </row>
    <row r="135" spans="1:27">
      <c r="A135" s="11">
        <v>42200</v>
      </c>
      <c r="B135" s="12">
        <v>1096.7</v>
      </c>
      <c r="C135" s="12">
        <v>1340.15</v>
      </c>
      <c r="D135" s="9">
        <f t="shared" si="44"/>
        <v>-8.7065567228082466E-2</v>
      </c>
      <c r="E135" s="9">
        <f t="shared" si="37"/>
        <v>-8.0193712814258591E-2</v>
      </c>
      <c r="F135" s="9">
        <f t="shared" si="38"/>
        <v>6.6522347490301842E-3</v>
      </c>
      <c r="G135" s="9">
        <f t="shared" si="39"/>
        <v>-6.522618462894067E-2</v>
      </c>
      <c r="H135" s="9">
        <f t="shared" si="40"/>
        <v>-9.5161240999576513E-2</v>
      </c>
      <c r="I135" s="9">
        <f t="shared" si="41"/>
        <v>-1.0330144189252655</v>
      </c>
      <c r="J135" s="3">
        <f t="shared" si="42"/>
        <v>4.4420021065165885E-3</v>
      </c>
      <c r="K135" s="3">
        <f t="shared" si="42"/>
        <v>1.6497269417475726E-2</v>
      </c>
      <c r="L135" s="15" t="str">
        <f t="shared" si="43"/>
        <v>Enter Trade</v>
      </c>
      <c r="M135" s="12">
        <v>-1.0330144189252655</v>
      </c>
      <c r="N135" s="15" t="str">
        <f t="shared" si="23"/>
        <v>Enter Trade</v>
      </c>
      <c r="O135" s="15" t="str">
        <f t="shared" si="24"/>
        <v>Enter Trade</v>
      </c>
      <c r="P135" s="15">
        <f t="shared" si="25"/>
        <v>1096.7</v>
      </c>
      <c r="Q135" s="15">
        <f t="shared" si="26"/>
        <v>1096.7</v>
      </c>
      <c r="R135" s="15">
        <f t="shared" si="27"/>
        <v>1340.15</v>
      </c>
      <c r="S135" s="15">
        <f t="shared" si="28"/>
        <v>1340.15</v>
      </c>
      <c r="T135" s="18">
        <f t="shared" si="29"/>
        <v>4.4420021065165885E-3</v>
      </c>
      <c r="U135" s="18">
        <f t="shared" si="30"/>
        <v>4.4420021065165885E-3</v>
      </c>
      <c r="V135" s="18">
        <f t="shared" si="31"/>
        <v>1.6497269417475726E-2</v>
      </c>
      <c r="W135" s="18">
        <f t="shared" si="32"/>
        <v>1.6497269417475726E-2</v>
      </c>
      <c r="X135" s="18" t="str">
        <f t="shared" si="33"/>
        <v/>
      </c>
      <c r="Y135" s="18" t="str">
        <f t="shared" si="34"/>
        <v/>
      </c>
      <c r="Z135" s="18" t="str">
        <f t="shared" si="35"/>
        <v/>
      </c>
      <c r="AA135" s="18" t="str">
        <f t="shared" si="36"/>
        <v/>
      </c>
    </row>
    <row r="136" spans="1:27">
      <c r="A136" s="11">
        <v>42201</v>
      </c>
      <c r="B136" s="12">
        <v>1114.7</v>
      </c>
      <c r="C136" s="12">
        <v>1359.7</v>
      </c>
      <c r="D136" s="9">
        <f t="shared" si="44"/>
        <v>-8.6285096420788937E-2</v>
      </c>
      <c r="E136" s="9">
        <f t="shared" si="37"/>
        <v>-8.045358512724203E-2</v>
      </c>
      <c r="F136" s="9">
        <f t="shared" si="38"/>
        <v>6.7351042247634166E-3</v>
      </c>
      <c r="G136" s="9">
        <f t="shared" si="39"/>
        <v>-6.5299600621524345E-2</v>
      </c>
      <c r="H136" s="9">
        <f t="shared" si="40"/>
        <v>-9.5607569632959716E-2</v>
      </c>
      <c r="I136" s="9">
        <f t="shared" si="41"/>
        <v>-0.86583831503390718</v>
      </c>
      <c r="J136" s="3">
        <f t="shared" si="42"/>
        <v>1.641287498860217E-2</v>
      </c>
      <c r="K136" s="3">
        <f t="shared" si="42"/>
        <v>1.4587919262769058E-2</v>
      </c>
      <c r="L136" s="15" t="str">
        <f t="shared" si="43"/>
        <v/>
      </c>
      <c r="M136" s="12">
        <v>-1.0330144189252655</v>
      </c>
      <c r="N136" s="15" t="str">
        <f t="shared" si="23"/>
        <v/>
      </c>
      <c r="O136" s="15" t="str">
        <f t="shared" si="24"/>
        <v>Enter Trade</v>
      </c>
      <c r="P136" s="15" t="str">
        <f t="shared" si="25"/>
        <v/>
      </c>
      <c r="Q136" s="15">
        <f t="shared" si="26"/>
        <v>1096.7</v>
      </c>
      <c r="R136" s="15" t="str">
        <f t="shared" si="27"/>
        <v/>
      </c>
      <c r="S136" s="15">
        <f t="shared" si="28"/>
        <v>1340.15</v>
      </c>
      <c r="T136" s="18" t="str">
        <f t="shared" si="29"/>
        <v/>
      </c>
      <c r="U136" s="18">
        <f t="shared" si="30"/>
        <v>4.4420021065165885E-3</v>
      </c>
      <c r="V136" s="18" t="str">
        <f t="shared" si="31"/>
        <v/>
      </c>
      <c r="W136" s="18">
        <f t="shared" si="32"/>
        <v>1.6497269417475726E-2</v>
      </c>
      <c r="X136" s="18" t="str">
        <f t="shared" si="33"/>
        <v/>
      </c>
      <c r="Y136" s="18" t="str">
        <f t="shared" si="34"/>
        <v/>
      </c>
      <c r="Z136" s="18" t="str">
        <f t="shared" si="35"/>
        <v/>
      </c>
      <c r="AA136" s="18" t="str">
        <f t="shared" si="36"/>
        <v/>
      </c>
    </row>
    <row r="137" spans="1:27">
      <c r="A137" s="11">
        <v>42202</v>
      </c>
      <c r="B137" s="12">
        <v>1110.55</v>
      </c>
      <c r="C137" s="12">
        <v>1326.65</v>
      </c>
      <c r="D137" s="9">
        <f t="shared" si="44"/>
        <v>-7.7218244908238226E-2</v>
      </c>
      <c r="E137" s="9">
        <f t="shared" si="37"/>
        <v>-8.0540981969012257E-2</v>
      </c>
      <c r="F137" s="9">
        <f t="shared" si="38"/>
        <v>6.6732047675191128E-3</v>
      </c>
      <c r="G137" s="9">
        <f t="shared" si="39"/>
        <v>-6.5526271242094258E-2</v>
      </c>
      <c r="H137" s="9">
        <f t="shared" si="40"/>
        <v>-9.5555692695930255E-2</v>
      </c>
      <c r="I137" s="9">
        <f t="shared" si="41"/>
        <v>0.49792223924357709</v>
      </c>
      <c r="J137" s="3">
        <f t="shared" si="42"/>
        <v>-3.7229747914237828E-3</v>
      </c>
      <c r="K137" s="3">
        <f t="shared" si="42"/>
        <v>-2.430683238949765E-2</v>
      </c>
      <c r="L137" s="15" t="str">
        <f t="shared" si="43"/>
        <v>Exit Trade</v>
      </c>
      <c r="M137" s="12">
        <v>0.49792223924357709</v>
      </c>
      <c r="N137" s="15" t="str">
        <f t="shared" si="23"/>
        <v>Exit Trade</v>
      </c>
      <c r="O137" s="15" t="str">
        <f t="shared" si="24"/>
        <v>Exit Trade</v>
      </c>
      <c r="P137" s="15">
        <f t="shared" si="25"/>
        <v>1110.55</v>
      </c>
      <c r="Q137" s="15">
        <f t="shared" si="26"/>
        <v>1110.55</v>
      </c>
      <c r="R137" s="15">
        <f t="shared" si="27"/>
        <v>1326.65</v>
      </c>
      <c r="S137" s="15">
        <f t="shared" si="28"/>
        <v>1326.65</v>
      </c>
      <c r="T137" s="18">
        <f t="shared" si="29"/>
        <v>-3.7229747914237828E-3</v>
      </c>
      <c r="U137" s="18">
        <f t="shared" si="30"/>
        <v>-3.7229747914237828E-3</v>
      </c>
      <c r="V137" s="18">
        <f t="shared" si="31"/>
        <v>-2.430683238949765E-2</v>
      </c>
      <c r="W137" s="18">
        <f t="shared" si="32"/>
        <v>-2.430683238949765E-2</v>
      </c>
      <c r="X137" s="18">
        <f t="shared" si="33"/>
        <v>1.2628795477340971E-2</v>
      </c>
      <c r="Y137" s="18">
        <f t="shared" si="34"/>
        <v>1.007349923516021E-2</v>
      </c>
      <c r="Z137" s="18">
        <f t="shared" si="35"/>
        <v>2.2702294712501181E-2</v>
      </c>
      <c r="AA137" s="18">
        <f t="shared" si="36"/>
        <v>1.135114735625059E-2</v>
      </c>
    </row>
    <row r="138" spans="1:27">
      <c r="A138" s="11">
        <v>42205</v>
      </c>
      <c r="B138" s="12">
        <v>1115.25</v>
      </c>
      <c r="C138" s="12">
        <v>1315.35</v>
      </c>
      <c r="D138" s="9">
        <f t="shared" si="44"/>
        <v>-7.1669097219125788E-2</v>
      </c>
      <c r="E138" s="9">
        <f t="shared" si="37"/>
        <v>-8.0623669553587227E-2</v>
      </c>
      <c r="F138" s="9">
        <f t="shared" si="38"/>
        <v>6.5417594408969599E-3</v>
      </c>
      <c r="G138" s="9">
        <f t="shared" si="39"/>
        <v>-6.5904710811569067E-2</v>
      </c>
      <c r="H138" s="9">
        <f t="shared" si="40"/>
        <v>-9.5342628295605386E-2</v>
      </c>
      <c r="I138" s="9">
        <f t="shared" si="41"/>
        <v>1.3688324089816502</v>
      </c>
      <c r="J138" s="3">
        <f t="shared" si="42"/>
        <v>4.2321372293008383E-3</v>
      </c>
      <c r="K138" s="3">
        <f t="shared" si="42"/>
        <v>-8.5176949459165423E-3</v>
      </c>
      <c r="L138" s="15" t="str">
        <f t="shared" si="43"/>
        <v>Enter Trade</v>
      </c>
      <c r="M138" s="12">
        <v>1.3688324089816502</v>
      </c>
      <c r="N138" s="15" t="str">
        <f t="shared" si="23"/>
        <v>Enter Trade</v>
      </c>
      <c r="O138" s="15" t="str">
        <f t="shared" si="24"/>
        <v>Enter Trade</v>
      </c>
      <c r="P138" s="15">
        <f t="shared" si="25"/>
        <v>1115.25</v>
      </c>
      <c r="Q138" s="15">
        <f t="shared" si="26"/>
        <v>1115.25</v>
      </c>
      <c r="R138" s="15">
        <f t="shared" si="27"/>
        <v>1315.35</v>
      </c>
      <c r="S138" s="15">
        <f t="shared" si="28"/>
        <v>1315.35</v>
      </c>
      <c r="T138" s="18">
        <f t="shared" si="29"/>
        <v>4.2321372293008383E-3</v>
      </c>
      <c r="U138" s="18">
        <f t="shared" si="30"/>
        <v>4.2321372293008383E-3</v>
      </c>
      <c r="V138" s="18">
        <f t="shared" si="31"/>
        <v>-8.5176949459165423E-3</v>
      </c>
      <c r="W138" s="18">
        <f t="shared" si="32"/>
        <v>-8.5176949459165423E-3</v>
      </c>
      <c r="X138" s="18" t="str">
        <f t="shared" si="33"/>
        <v/>
      </c>
      <c r="Y138" s="18" t="str">
        <f t="shared" si="34"/>
        <v/>
      </c>
      <c r="Z138" s="18" t="str">
        <f t="shared" si="35"/>
        <v/>
      </c>
      <c r="AA138" s="18" t="str">
        <f t="shared" si="36"/>
        <v/>
      </c>
    </row>
    <row r="139" spans="1:27">
      <c r="A139" s="11">
        <v>42206</v>
      </c>
      <c r="B139" s="12">
        <v>1098.05</v>
      </c>
      <c r="C139" s="12">
        <v>1311.6</v>
      </c>
      <c r="D139" s="9">
        <f t="shared" si="44"/>
        <v>-7.717929171777653E-2</v>
      </c>
      <c r="E139" s="9">
        <f t="shared" si="37"/>
        <v>-8.0719442814310302E-2</v>
      </c>
      <c r="F139" s="9">
        <f t="shared" si="38"/>
        <v>6.4666803343618271E-3</v>
      </c>
      <c r="G139" s="9">
        <f t="shared" si="39"/>
        <v>-6.6169412061996197E-2</v>
      </c>
      <c r="H139" s="9">
        <f t="shared" si="40"/>
        <v>-9.5269473566624407E-2</v>
      </c>
      <c r="I139" s="9">
        <f t="shared" si="41"/>
        <v>0.54744488879751263</v>
      </c>
      <c r="J139" s="3">
        <f t="shared" si="42"/>
        <v>-1.5422550997534226E-2</v>
      </c>
      <c r="K139" s="3">
        <f t="shared" si="42"/>
        <v>-2.8509522180408258E-3</v>
      </c>
      <c r="L139" s="15" t="str">
        <f t="shared" si="43"/>
        <v/>
      </c>
      <c r="M139" s="12">
        <v>1.3688324089816502</v>
      </c>
      <c r="N139" s="15" t="str">
        <f t="shared" si="23"/>
        <v/>
      </c>
      <c r="O139" s="15" t="str">
        <f t="shared" si="24"/>
        <v>Enter Trade</v>
      </c>
      <c r="P139" s="15" t="str">
        <f t="shared" si="25"/>
        <v/>
      </c>
      <c r="Q139" s="15">
        <f t="shared" si="26"/>
        <v>1115.25</v>
      </c>
      <c r="R139" s="15" t="str">
        <f t="shared" si="27"/>
        <v/>
      </c>
      <c r="S139" s="15">
        <f t="shared" si="28"/>
        <v>1315.35</v>
      </c>
      <c r="T139" s="18" t="str">
        <f t="shared" si="29"/>
        <v/>
      </c>
      <c r="U139" s="18">
        <f t="shared" si="30"/>
        <v>4.2321372293008383E-3</v>
      </c>
      <c r="V139" s="18" t="str">
        <f t="shared" si="31"/>
        <v/>
      </c>
      <c r="W139" s="18">
        <f t="shared" si="32"/>
        <v>-8.5176949459165423E-3</v>
      </c>
      <c r="X139" s="18" t="str">
        <f t="shared" si="33"/>
        <v/>
      </c>
      <c r="Y139" s="18" t="str">
        <f t="shared" si="34"/>
        <v/>
      </c>
      <c r="Z139" s="18" t="str">
        <f t="shared" si="35"/>
        <v/>
      </c>
      <c r="AA139" s="18" t="str">
        <f t="shared" si="36"/>
        <v/>
      </c>
    </row>
    <row r="140" spans="1:27">
      <c r="A140" s="11">
        <v>42207</v>
      </c>
      <c r="B140" s="12">
        <v>1114.4000000000001</v>
      </c>
      <c r="C140" s="12">
        <v>1345.75</v>
      </c>
      <c r="D140" s="9">
        <f t="shared" si="44"/>
        <v>-8.1923285071818383E-2</v>
      </c>
      <c r="E140" s="9">
        <f t="shared" si="37"/>
        <v>-8.1149387411383167E-2</v>
      </c>
      <c r="F140" s="9">
        <f t="shared" si="38"/>
        <v>6.0795392257482865E-3</v>
      </c>
      <c r="G140" s="9">
        <f t="shared" si="39"/>
        <v>-6.7470424153449518E-2</v>
      </c>
      <c r="H140" s="9">
        <f t="shared" si="40"/>
        <v>-9.4828350669316816E-2</v>
      </c>
      <c r="I140" s="9">
        <f t="shared" si="41"/>
        <v>-0.12729544652949626</v>
      </c>
      <c r="J140" s="3">
        <f t="shared" si="42"/>
        <v>1.4890032330039741E-2</v>
      </c>
      <c r="K140" s="3">
        <f t="shared" si="42"/>
        <v>2.6036901494358108E-2</v>
      </c>
      <c r="L140" s="15" t="str">
        <f t="shared" si="43"/>
        <v>Exit Trade</v>
      </c>
      <c r="M140" s="12">
        <v>-0.12729544652949626</v>
      </c>
      <c r="N140" s="15" t="str">
        <f t="shared" si="23"/>
        <v>Exit Trade</v>
      </c>
      <c r="O140" s="15" t="str">
        <f t="shared" si="24"/>
        <v>Exit Trade</v>
      </c>
      <c r="P140" s="15">
        <f t="shared" si="25"/>
        <v>1114.4000000000001</v>
      </c>
      <c r="Q140" s="15">
        <f t="shared" si="26"/>
        <v>1114.4000000000001</v>
      </c>
      <c r="R140" s="15">
        <f t="shared" si="27"/>
        <v>1345.75</v>
      </c>
      <c r="S140" s="15">
        <f t="shared" si="28"/>
        <v>1345.75</v>
      </c>
      <c r="T140" s="18">
        <f t="shared" si="29"/>
        <v>1.4890032330039741E-2</v>
      </c>
      <c r="U140" s="18">
        <f t="shared" si="30"/>
        <v>1.4890032330039741E-2</v>
      </c>
      <c r="V140" s="18">
        <f t="shared" si="31"/>
        <v>2.6036901494358108E-2</v>
      </c>
      <c r="W140" s="18">
        <f t="shared" si="32"/>
        <v>2.6036901494358108E-2</v>
      </c>
      <c r="X140" s="18">
        <f t="shared" si="33"/>
        <v>7.621609504594451E-4</v>
      </c>
      <c r="Y140" s="18">
        <f t="shared" si="34"/>
        <v>2.3111719314250934E-2</v>
      </c>
      <c r="Z140" s="18">
        <f t="shared" si="35"/>
        <v>2.3873880264710379E-2</v>
      </c>
      <c r="AA140" s="18">
        <f t="shared" si="36"/>
        <v>1.1936940132355189E-2</v>
      </c>
    </row>
    <row r="141" spans="1:27">
      <c r="A141" s="11">
        <v>42208</v>
      </c>
      <c r="B141" s="12">
        <v>1107.9000000000001</v>
      </c>
      <c r="C141" s="12">
        <v>1350.55</v>
      </c>
      <c r="D141" s="9">
        <f t="shared" si="44"/>
        <v>-8.6010104880802865E-2</v>
      </c>
      <c r="E141" s="9">
        <f t="shared" si="37"/>
        <v>-8.1817122665808997E-2</v>
      </c>
      <c r="F141" s="9">
        <f t="shared" si="38"/>
        <v>5.4200904038463633E-3</v>
      </c>
      <c r="G141" s="9">
        <f t="shared" si="39"/>
        <v>-6.9621919257154677E-2</v>
      </c>
      <c r="H141" s="9">
        <f t="shared" si="40"/>
        <v>-9.4012326074463318E-2</v>
      </c>
      <c r="I141" s="9">
        <f t="shared" si="41"/>
        <v>-0.77360005139735699</v>
      </c>
      <c r="J141" s="3">
        <f t="shared" si="42"/>
        <v>-5.8327351040918874E-3</v>
      </c>
      <c r="K141" s="3">
        <f t="shared" si="42"/>
        <v>3.5667843210105553E-3</v>
      </c>
      <c r="L141" s="15" t="str">
        <f t="shared" si="43"/>
        <v/>
      </c>
      <c r="M141" s="12">
        <v>-0.12729544652949626</v>
      </c>
      <c r="N141" s="15" t="str">
        <f t="shared" si="23"/>
        <v/>
      </c>
      <c r="O141" s="15" t="str">
        <f t="shared" si="24"/>
        <v>Exit Trade</v>
      </c>
      <c r="P141" s="15" t="str">
        <f t="shared" si="25"/>
        <v/>
      </c>
      <c r="Q141" s="15">
        <f t="shared" si="26"/>
        <v>1114.4000000000001</v>
      </c>
      <c r="R141" s="15" t="str">
        <f t="shared" si="27"/>
        <v/>
      </c>
      <c r="S141" s="15">
        <f t="shared" si="28"/>
        <v>1345.75</v>
      </c>
      <c r="T141" s="18" t="str">
        <f t="shared" si="29"/>
        <v/>
      </c>
      <c r="U141" s="18">
        <f t="shared" si="30"/>
        <v>1.4890032330039741E-2</v>
      </c>
      <c r="V141" s="18" t="str">
        <f t="shared" si="31"/>
        <v/>
      </c>
      <c r="W141" s="18">
        <f t="shared" si="32"/>
        <v>2.6036901494358108E-2</v>
      </c>
      <c r="X141" s="18" t="str">
        <f t="shared" si="33"/>
        <v/>
      </c>
      <c r="Y141" s="18" t="str">
        <f t="shared" si="34"/>
        <v/>
      </c>
      <c r="Z141" s="18" t="str">
        <f t="shared" si="35"/>
        <v/>
      </c>
      <c r="AA141" s="18" t="str">
        <f t="shared" si="36"/>
        <v/>
      </c>
    </row>
    <row r="142" spans="1:27">
      <c r="A142" s="11">
        <v>42209</v>
      </c>
      <c r="B142" s="12">
        <v>1107.8499999999999</v>
      </c>
      <c r="C142" s="12">
        <v>1358.75</v>
      </c>
      <c r="D142" s="9">
        <f t="shared" si="44"/>
        <v>-8.8658595061382212E-2</v>
      </c>
      <c r="E142" s="9">
        <f t="shared" si="37"/>
        <v>-8.2381169379217981E-2</v>
      </c>
      <c r="F142" s="9">
        <f t="shared" si="38"/>
        <v>5.2113944606234294E-3</v>
      </c>
      <c r="G142" s="9">
        <f t="shared" si="39"/>
        <v>-7.065553184281527E-2</v>
      </c>
      <c r="H142" s="9">
        <f t="shared" si="40"/>
        <v>-9.4106806915620692E-2</v>
      </c>
      <c r="I142" s="9">
        <f t="shared" si="41"/>
        <v>-1.204557768481274</v>
      </c>
      <c r="J142" s="3">
        <f t="shared" si="42"/>
        <v>-4.5130426934002972E-5</v>
      </c>
      <c r="K142" s="3">
        <f t="shared" si="42"/>
        <v>6.0716004590722636E-3</v>
      </c>
      <c r="L142" s="15" t="str">
        <f t="shared" si="43"/>
        <v>Enter Trade</v>
      </c>
      <c r="M142" s="12">
        <v>-1.204557768481274</v>
      </c>
      <c r="N142" s="15" t="str">
        <f t="shared" si="23"/>
        <v>Enter Trade</v>
      </c>
      <c r="O142" s="15" t="str">
        <f t="shared" si="24"/>
        <v>Enter Trade</v>
      </c>
      <c r="P142" s="15">
        <f t="shared" si="25"/>
        <v>1107.8499999999999</v>
      </c>
      <c r="Q142" s="15">
        <f t="shared" si="26"/>
        <v>1107.8499999999999</v>
      </c>
      <c r="R142" s="15">
        <f t="shared" si="27"/>
        <v>1358.75</v>
      </c>
      <c r="S142" s="15">
        <f t="shared" si="28"/>
        <v>1358.75</v>
      </c>
      <c r="T142" s="18">
        <f t="shared" si="29"/>
        <v>-4.5130426934002972E-5</v>
      </c>
      <c r="U142" s="18">
        <f t="shared" si="30"/>
        <v>-4.5130426934002972E-5</v>
      </c>
      <c r="V142" s="18">
        <f t="shared" si="31"/>
        <v>6.0716004590722636E-3</v>
      </c>
      <c r="W142" s="18">
        <f t="shared" si="32"/>
        <v>6.0716004590722636E-3</v>
      </c>
      <c r="X142" s="18" t="str">
        <f t="shared" si="33"/>
        <v/>
      </c>
      <c r="Y142" s="18" t="str">
        <f t="shared" si="34"/>
        <v/>
      </c>
      <c r="Z142" s="18" t="str">
        <f t="shared" si="35"/>
        <v/>
      </c>
      <c r="AA142" s="18" t="str">
        <f t="shared" si="36"/>
        <v/>
      </c>
    </row>
    <row r="143" spans="1:27">
      <c r="A143" s="11">
        <v>42212</v>
      </c>
      <c r="B143" s="12">
        <v>1095.8499999999999</v>
      </c>
      <c r="C143" s="12">
        <v>1336</v>
      </c>
      <c r="D143" s="9">
        <f t="shared" si="44"/>
        <v>-8.6055346172335997E-2</v>
      </c>
      <c r="E143" s="9">
        <f t="shared" si="37"/>
        <v>-8.2510916971251805E-2</v>
      </c>
      <c r="F143" s="9">
        <f t="shared" si="38"/>
        <v>5.2540534204234025E-3</v>
      </c>
      <c r="G143" s="9">
        <f t="shared" si="39"/>
        <v>-7.0689296775299143E-2</v>
      </c>
      <c r="H143" s="9">
        <f t="shared" si="40"/>
        <v>-9.4332537167204467E-2</v>
      </c>
      <c r="I143" s="9">
        <f t="shared" si="41"/>
        <v>-0.67460851983468451</v>
      </c>
      <c r="J143" s="3">
        <f t="shared" si="42"/>
        <v>-1.0831791307487477E-2</v>
      </c>
      <c r="K143" s="3">
        <f t="shared" si="42"/>
        <v>-1.6743330266789327E-2</v>
      </c>
      <c r="L143" s="15" t="str">
        <f t="shared" si="43"/>
        <v/>
      </c>
      <c r="M143" s="12">
        <v>-1.204557768481274</v>
      </c>
      <c r="N143" s="15" t="str">
        <f t="shared" si="23"/>
        <v/>
      </c>
      <c r="O143" s="15" t="str">
        <f t="shared" si="24"/>
        <v>Enter Trade</v>
      </c>
      <c r="P143" s="15" t="str">
        <f t="shared" si="25"/>
        <v/>
      </c>
      <c r="Q143" s="15">
        <f t="shared" si="26"/>
        <v>1107.8499999999999</v>
      </c>
      <c r="R143" s="15" t="str">
        <f t="shared" si="27"/>
        <v/>
      </c>
      <c r="S143" s="15">
        <f t="shared" si="28"/>
        <v>1358.75</v>
      </c>
      <c r="T143" s="18" t="str">
        <f t="shared" si="29"/>
        <v/>
      </c>
      <c r="U143" s="18">
        <f t="shared" si="30"/>
        <v>-4.5130426934002972E-5</v>
      </c>
      <c r="V143" s="18" t="str">
        <f t="shared" si="31"/>
        <v/>
      </c>
      <c r="W143" s="18">
        <f t="shared" si="32"/>
        <v>6.0716004590722636E-3</v>
      </c>
      <c r="X143" s="18" t="str">
        <f t="shared" si="33"/>
        <v/>
      </c>
      <c r="Y143" s="18" t="str">
        <f t="shared" si="34"/>
        <v/>
      </c>
      <c r="Z143" s="18" t="str">
        <f t="shared" si="35"/>
        <v/>
      </c>
      <c r="AA143" s="18" t="str">
        <f t="shared" si="36"/>
        <v/>
      </c>
    </row>
    <row r="144" spans="1:27">
      <c r="A144" s="11">
        <v>42213</v>
      </c>
      <c r="B144" s="12">
        <v>1108.5</v>
      </c>
      <c r="C144" s="12">
        <v>1304.4000000000001</v>
      </c>
      <c r="D144" s="9">
        <f t="shared" si="44"/>
        <v>-7.0675092683412433E-2</v>
      </c>
      <c r="E144" s="9">
        <f t="shared" si="37"/>
        <v>-8.2359938180282588E-2</v>
      </c>
      <c r="F144" s="9">
        <f t="shared" si="38"/>
        <v>5.5291259389408879E-3</v>
      </c>
      <c r="G144" s="9">
        <f t="shared" si="39"/>
        <v>-6.9919404817665592E-2</v>
      </c>
      <c r="H144" s="9">
        <f t="shared" si="40"/>
        <v>-9.4800471542899584E-2</v>
      </c>
      <c r="I144" s="9">
        <f t="shared" si="41"/>
        <v>2.1133259806175451</v>
      </c>
      <c r="J144" s="3">
        <f t="shared" si="42"/>
        <v>1.1543550668430982E-2</v>
      </c>
      <c r="K144" s="3">
        <f t="shared" si="42"/>
        <v>-2.3652694610778374E-2</v>
      </c>
      <c r="L144" s="15" t="str">
        <f t="shared" si="43"/>
        <v>Enter Trade</v>
      </c>
      <c r="M144" s="12">
        <v>-1.204557768481274</v>
      </c>
      <c r="N144" s="15" t="str">
        <f t="shared" ref="N144:N207" si="45">IF(M144&lt;&gt;M143,L144,"")</f>
        <v/>
      </c>
      <c r="O144" s="15" t="str">
        <f t="shared" ref="O144:O207" si="46">IF(M144&lt;&gt;M143,N144,O143)</f>
        <v>Enter Trade</v>
      </c>
      <c r="P144" s="15" t="str">
        <f t="shared" ref="P144:P207" si="47">IF(OR(N144="Enter Trade",N144="Exit Trade"),B144,"")</f>
        <v/>
      </c>
      <c r="Q144" s="15">
        <f t="shared" ref="Q144:Q207" si="48">IF(M144&lt;&gt;M143,P144,Q143)</f>
        <v>1107.8499999999999</v>
      </c>
      <c r="R144" s="15" t="str">
        <f t="shared" ref="R144:R207" si="49">IF(OR(N144="Enter Trade",N144="Exit Trade"),C144,"")</f>
        <v/>
      </c>
      <c r="S144" s="15">
        <f t="shared" ref="S144:S207" si="50">IF(M144&lt;&gt;M143,R144,S143)</f>
        <v>1358.75</v>
      </c>
      <c r="T144" s="18" t="str">
        <f t="shared" ref="T144:T207" si="51">IF(OR(N144="Enter Trade",N144="Exit Trade"),J144,"")</f>
        <v/>
      </c>
      <c r="U144" s="18">
        <f t="shared" ref="U144:U207" si="52">IF(M144&lt;&gt;M143,T144,U143)</f>
        <v>-4.5130426934002972E-5</v>
      </c>
      <c r="V144" s="18" t="str">
        <f t="shared" ref="V144:V207" si="53">IF(OR(N144="Enter Trade",N144="Exit Trade"),K144,"")</f>
        <v/>
      </c>
      <c r="W144" s="18">
        <f t="shared" ref="W144:W207" si="54">IF(M144&lt;&gt;M143,V144,W143)</f>
        <v>6.0716004590722636E-3</v>
      </c>
      <c r="X144" s="18" t="str">
        <f t="shared" si="33"/>
        <v/>
      </c>
      <c r="Y144" s="18" t="str">
        <f t="shared" si="34"/>
        <v/>
      </c>
      <c r="Z144" s="18" t="str">
        <f t="shared" si="35"/>
        <v/>
      </c>
      <c r="AA144" s="18" t="str">
        <f t="shared" si="36"/>
        <v/>
      </c>
    </row>
    <row r="145" spans="1:27">
      <c r="A145" s="11">
        <v>42214</v>
      </c>
      <c r="B145" s="12">
        <v>1108.3499999999999</v>
      </c>
      <c r="C145" s="12">
        <v>1312.05</v>
      </c>
      <c r="D145" s="9">
        <f t="shared" si="44"/>
        <v>-7.327345996660789E-2</v>
      </c>
      <c r="E145" s="9">
        <f t="shared" si="37"/>
        <v>-8.2220038760328226E-2</v>
      </c>
      <c r="F145" s="9">
        <f t="shared" si="38"/>
        <v>5.7073320638919324E-3</v>
      </c>
      <c r="G145" s="9">
        <f t="shared" si="39"/>
        <v>-6.9378541616571379E-2</v>
      </c>
      <c r="H145" s="9">
        <f t="shared" si="40"/>
        <v>-9.5061535904085073E-2</v>
      </c>
      <c r="I145" s="9">
        <f t="shared" si="41"/>
        <v>1.5675588337187978</v>
      </c>
      <c r="J145" s="3">
        <f t="shared" si="42"/>
        <v>-1.3531799729372211E-4</v>
      </c>
      <c r="K145" s="3">
        <f t="shared" si="42"/>
        <v>5.8647654093835194E-3</v>
      </c>
      <c r="L145" s="15" t="str">
        <f t="shared" si="43"/>
        <v>Enter Trade</v>
      </c>
      <c r="M145" s="12">
        <v>-1.204557768481274</v>
      </c>
      <c r="N145" s="15" t="str">
        <f t="shared" si="45"/>
        <v/>
      </c>
      <c r="O145" s="15" t="str">
        <f t="shared" si="46"/>
        <v>Enter Trade</v>
      </c>
      <c r="P145" s="15" t="str">
        <f t="shared" si="47"/>
        <v/>
      </c>
      <c r="Q145" s="15">
        <f t="shared" si="48"/>
        <v>1107.8499999999999</v>
      </c>
      <c r="R145" s="15" t="str">
        <f t="shared" si="49"/>
        <v/>
      </c>
      <c r="S145" s="15">
        <f t="shared" si="50"/>
        <v>1358.75</v>
      </c>
      <c r="T145" s="18" t="str">
        <f t="shared" si="51"/>
        <v/>
      </c>
      <c r="U145" s="18">
        <f t="shared" si="52"/>
        <v>-4.5130426934002972E-5</v>
      </c>
      <c r="V145" s="18" t="str">
        <f t="shared" si="53"/>
        <v/>
      </c>
      <c r="W145" s="18">
        <f t="shared" si="54"/>
        <v>6.0716004590722636E-3</v>
      </c>
      <c r="X145" s="18" t="str">
        <f t="shared" si="33"/>
        <v/>
      </c>
      <c r="Y145" s="18" t="str">
        <f t="shared" si="34"/>
        <v/>
      </c>
      <c r="Z145" s="18" t="str">
        <f t="shared" si="35"/>
        <v/>
      </c>
      <c r="AA145" s="18" t="str">
        <f t="shared" si="36"/>
        <v/>
      </c>
    </row>
    <row r="146" spans="1:27">
      <c r="A146" s="11">
        <v>42215</v>
      </c>
      <c r="B146" s="12">
        <v>1110.55</v>
      </c>
      <c r="C146" s="12">
        <v>1335.8</v>
      </c>
      <c r="D146" s="9">
        <f t="shared" si="44"/>
        <v>-8.0203322678027614E-2</v>
      </c>
      <c r="E146" s="9">
        <f t="shared" si="37"/>
        <v>-8.2375537156222936E-2</v>
      </c>
      <c r="F146" s="9">
        <f t="shared" si="38"/>
        <v>5.581164764866222E-3</v>
      </c>
      <c r="G146" s="9">
        <f t="shared" si="39"/>
        <v>-6.9817916435273936E-2</v>
      </c>
      <c r="H146" s="9">
        <f t="shared" si="40"/>
        <v>-9.4933157877171936E-2</v>
      </c>
      <c r="I146" s="9">
        <f t="shared" si="41"/>
        <v>0.38920450653411043</v>
      </c>
      <c r="J146" s="3">
        <f t="shared" si="42"/>
        <v>1.9849325574051932E-3</v>
      </c>
      <c r="K146" s="3">
        <f t="shared" si="42"/>
        <v>1.8101444304713998E-2</v>
      </c>
      <c r="L146" s="15" t="str">
        <f t="shared" si="43"/>
        <v>Exit Trade</v>
      </c>
      <c r="M146" s="12">
        <v>0.38920450653411043</v>
      </c>
      <c r="N146" s="15" t="str">
        <f t="shared" si="45"/>
        <v>Exit Trade</v>
      </c>
      <c r="O146" s="15" t="str">
        <f t="shared" si="46"/>
        <v>Exit Trade</v>
      </c>
      <c r="P146" s="15">
        <f t="shared" si="47"/>
        <v>1110.55</v>
      </c>
      <c r="Q146" s="15">
        <f t="shared" si="48"/>
        <v>1110.55</v>
      </c>
      <c r="R146" s="15">
        <f t="shared" si="49"/>
        <v>1335.8</v>
      </c>
      <c r="S146" s="15">
        <f t="shared" si="50"/>
        <v>1335.8</v>
      </c>
      <c r="T146" s="18">
        <f t="shared" si="51"/>
        <v>1.9849325574051932E-3</v>
      </c>
      <c r="U146" s="18">
        <f t="shared" si="52"/>
        <v>1.9849325574051932E-3</v>
      </c>
      <c r="V146" s="18">
        <f t="shared" si="53"/>
        <v>1.8101444304713998E-2</v>
      </c>
      <c r="W146" s="18">
        <f t="shared" si="54"/>
        <v>1.8101444304713998E-2</v>
      </c>
      <c r="X146" s="18">
        <f t="shared" si="33"/>
        <v>2.4371530441846811E-3</v>
      </c>
      <c r="Y146" s="18">
        <f t="shared" si="34"/>
        <v>1.6890524379024829E-2</v>
      </c>
      <c r="Z146" s="18">
        <f t="shared" si="35"/>
        <v>1.9327677423209511E-2</v>
      </c>
      <c r="AA146" s="18">
        <f t="shared" si="36"/>
        <v>9.6638387116047553E-3</v>
      </c>
    </row>
    <row r="147" spans="1:27">
      <c r="A147" s="11">
        <v>42216</v>
      </c>
      <c r="B147" s="12">
        <v>1111.6500000000001</v>
      </c>
      <c r="C147" s="12">
        <v>1340.4</v>
      </c>
      <c r="D147" s="9">
        <f t="shared" si="44"/>
        <v>-8.1266346840786055E-2</v>
      </c>
      <c r="E147" s="9">
        <f t="shared" si="37"/>
        <v>-8.244211414134027E-2</v>
      </c>
      <c r="F147" s="9">
        <f t="shared" si="38"/>
        <v>5.5546798868520257E-3</v>
      </c>
      <c r="G147" s="9">
        <f t="shared" si="39"/>
        <v>-6.9944084395923214E-2</v>
      </c>
      <c r="H147" s="9">
        <f t="shared" si="40"/>
        <v>-9.4940143886757325E-2</v>
      </c>
      <c r="I147" s="9">
        <f t="shared" si="41"/>
        <v>0.21167147783570134</v>
      </c>
      <c r="J147" s="3">
        <f t="shared" si="42"/>
        <v>9.9050020260243706E-4</v>
      </c>
      <c r="K147" s="3">
        <f t="shared" si="42"/>
        <v>3.4436292858213329E-3</v>
      </c>
      <c r="L147" s="15" t="str">
        <f t="shared" si="43"/>
        <v>Exit Trade</v>
      </c>
      <c r="M147" s="12">
        <v>0.38920450653411043</v>
      </c>
      <c r="N147" s="15" t="str">
        <f t="shared" si="45"/>
        <v/>
      </c>
      <c r="O147" s="15" t="str">
        <f t="shared" si="46"/>
        <v>Exit Trade</v>
      </c>
      <c r="P147" s="15" t="str">
        <f t="shared" si="47"/>
        <v/>
      </c>
      <c r="Q147" s="15">
        <f t="shared" si="48"/>
        <v>1110.55</v>
      </c>
      <c r="R147" s="15" t="str">
        <f t="shared" si="49"/>
        <v/>
      </c>
      <c r="S147" s="15">
        <f t="shared" si="50"/>
        <v>1335.8</v>
      </c>
      <c r="T147" s="18" t="str">
        <f t="shared" si="51"/>
        <v/>
      </c>
      <c r="U147" s="18">
        <f t="shared" si="52"/>
        <v>1.9849325574051932E-3</v>
      </c>
      <c r="V147" s="18" t="str">
        <f t="shared" si="53"/>
        <v/>
      </c>
      <c r="W147" s="18">
        <f t="shared" si="54"/>
        <v>1.8101444304713998E-2</v>
      </c>
      <c r="X147" s="18" t="str">
        <f t="shared" si="33"/>
        <v/>
      </c>
      <c r="Y147" s="18" t="str">
        <f t="shared" si="34"/>
        <v/>
      </c>
      <c r="Z147" s="18" t="str">
        <f t="shared" si="35"/>
        <v/>
      </c>
      <c r="AA147" s="18" t="str">
        <f t="shared" si="36"/>
        <v/>
      </c>
    </row>
    <row r="148" spans="1:27">
      <c r="A148" s="11">
        <v>42219</v>
      </c>
      <c r="B148" s="12">
        <v>1095.4000000000001</v>
      </c>
      <c r="C148" s="12">
        <v>1324.35</v>
      </c>
      <c r="D148" s="9">
        <f t="shared" si="44"/>
        <v>-8.2430039282188172E-2</v>
      </c>
      <c r="E148" s="9">
        <f t="shared" si="37"/>
        <v>-8.2378963945715977E-2</v>
      </c>
      <c r="F148" s="9">
        <f t="shared" si="38"/>
        <v>5.5432983819754629E-3</v>
      </c>
      <c r="G148" s="9">
        <f t="shared" si="39"/>
        <v>-6.9906542586271186E-2</v>
      </c>
      <c r="H148" s="9">
        <f t="shared" si="40"/>
        <v>-9.4851385305160768E-2</v>
      </c>
      <c r="I148" s="9">
        <f t="shared" si="41"/>
        <v>-9.2138890878165711E-3</v>
      </c>
      <c r="J148" s="3">
        <f t="shared" si="42"/>
        <v>-1.4617910313497953E-2</v>
      </c>
      <c r="K148" s="3">
        <f t="shared" si="42"/>
        <v>-1.1974037600716339E-2</v>
      </c>
      <c r="L148" s="15" t="str">
        <f t="shared" si="43"/>
        <v>Exit Trade</v>
      </c>
      <c r="M148" s="12">
        <v>0.38920450653411043</v>
      </c>
      <c r="N148" s="15" t="str">
        <f t="shared" si="45"/>
        <v/>
      </c>
      <c r="O148" s="15" t="str">
        <f t="shared" si="46"/>
        <v>Exit Trade</v>
      </c>
      <c r="P148" s="15" t="str">
        <f t="shared" si="47"/>
        <v/>
      </c>
      <c r="Q148" s="15">
        <f t="shared" si="48"/>
        <v>1110.55</v>
      </c>
      <c r="R148" s="15" t="str">
        <f t="shared" si="49"/>
        <v/>
      </c>
      <c r="S148" s="15">
        <f t="shared" si="50"/>
        <v>1335.8</v>
      </c>
      <c r="T148" s="18" t="str">
        <f t="shared" si="51"/>
        <v/>
      </c>
      <c r="U148" s="18">
        <f t="shared" si="52"/>
        <v>1.9849325574051932E-3</v>
      </c>
      <c r="V148" s="18" t="str">
        <f t="shared" si="53"/>
        <v/>
      </c>
      <c r="W148" s="18">
        <f t="shared" si="54"/>
        <v>1.8101444304713998E-2</v>
      </c>
      <c r="X148" s="18" t="str">
        <f t="shared" si="33"/>
        <v/>
      </c>
      <c r="Y148" s="18" t="str">
        <f t="shared" si="34"/>
        <v/>
      </c>
      <c r="Z148" s="18" t="str">
        <f t="shared" si="35"/>
        <v/>
      </c>
      <c r="AA148" s="18" t="str">
        <f t="shared" si="36"/>
        <v/>
      </c>
    </row>
    <row r="149" spans="1:27">
      <c r="A149" s="11">
        <v>42220</v>
      </c>
      <c r="B149" s="12">
        <v>1086.45</v>
      </c>
      <c r="C149" s="12">
        <v>1302.45</v>
      </c>
      <c r="D149" s="9">
        <f t="shared" si="44"/>
        <v>-7.8751315821963416E-2</v>
      </c>
      <c r="E149" s="9">
        <f t="shared" si="37"/>
        <v>-8.2106884597170901E-2</v>
      </c>
      <c r="F149" s="9">
        <f t="shared" si="38"/>
        <v>5.5132810495892616E-3</v>
      </c>
      <c r="G149" s="9">
        <f t="shared" si="39"/>
        <v>-6.9702002235595056E-2</v>
      </c>
      <c r="H149" s="9">
        <f t="shared" si="40"/>
        <v>-9.4511766958746746E-2</v>
      </c>
      <c r="I149" s="9">
        <f t="shared" si="41"/>
        <v>0.60863372373470315</v>
      </c>
      <c r="J149" s="3">
        <f t="shared" si="42"/>
        <v>-8.1705313127625016E-3</v>
      </c>
      <c r="K149" s="3">
        <f t="shared" si="42"/>
        <v>-1.6536414089930809E-2</v>
      </c>
      <c r="L149" s="15" t="str">
        <f t="shared" si="43"/>
        <v/>
      </c>
      <c r="M149" s="12">
        <v>0.38920450653411043</v>
      </c>
      <c r="N149" s="15" t="str">
        <f t="shared" si="45"/>
        <v/>
      </c>
      <c r="O149" s="15" t="str">
        <f t="shared" si="46"/>
        <v>Exit Trade</v>
      </c>
      <c r="P149" s="15" t="str">
        <f t="shared" si="47"/>
        <v/>
      </c>
      <c r="Q149" s="15">
        <f t="shared" si="48"/>
        <v>1110.55</v>
      </c>
      <c r="R149" s="15" t="str">
        <f t="shared" si="49"/>
        <v/>
      </c>
      <c r="S149" s="15">
        <f t="shared" si="50"/>
        <v>1335.8</v>
      </c>
      <c r="T149" s="18" t="str">
        <f t="shared" si="51"/>
        <v/>
      </c>
      <c r="U149" s="18">
        <f t="shared" si="52"/>
        <v>1.9849325574051932E-3</v>
      </c>
      <c r="V149" s="18" t="str">
        <f t="shared" si="53"/>
        <v/>
      </c>
      <c r="W149" s="18">
        <f t="shared" si="54"/>
        <v>1.8101444304713998E-2</v>
      </c>
      <c r="X149" s="18" t="str">
        <f t="shared" si="33"/>
        <v/>
      </c>
      <c r="Y149" s="18" t="str">
        <f t="shared" si="34"/>
        <v/>
      </c>
      <c r="Z149" s="18" t="str">
        <f t="shared" si="35"/>
        <v/>
      </c>
      <c r="AA149" s="18" t="str">
        <f t="shared" si="36"/>
        <v/>
      </c>
    </row>
    <row r="150" spans="1:27">
      <c r="A150" s="11">
        <v>42221</v>
      </c>
      <c r="B150" s="12">
        <v>1092.2</v>
      </c>
      <c r="C150" s="12">
        <v>1302.45</v>
      </c>
      <c r="D150" s="9">
        <f t="shared" si="44"/>
        <v>-7.6458887878835813E-2</v>
      </c>
      <c r="E150" s="9">
        <f t="shared" si="37"/>
        <v>-8.1686095480991025E-2</v>
      </c>
      <c r="F150" s="9">
        <f t="shared" si="38"/>
        <v>5.4438185957006438E-3</v>
      </c>
      <c r="G150" s="9">
        <f t="shared" si="39"/>
        <v>-6.9437503640664575E-2</v>
      </c>
      <c r="H150" s="9">
        <f t="shared" si="40"/>
        <v>-9.3934687321317475E-2</v>
      </c>
      <c r="I150" s="9">
        <f t="shared" si="41"/>
        <v>0.96020973334480619</v>
      </c>
      <c r="J150" s="3">
        <f t="shared" si="42"/>
        <v>5.2924662892908092E-3</v>
      </c>
      <c r="K150" s="3">
        <f t="shared" si="42"/>
        <v>0</v>
      </c>
      <c r="L150" s="15" t="str">
        <f t="shared" si="43"/>
        <v>Enter Trade</v>
      </c>
      <c r="M150" s="12">
        <v>0.96020973334480619</v>
      </c>
      <c r="N150" s="15" t="str">
        <f t="shared" si="45"/>
        <v>Enter Trade</v>
      </c>
      <c r="O150" s="15" t="str">
        <f t="shared" si="46"/>
        <v>Enter Trade</v>
      </c>
      <c r="P150" s="15">
        <f t="shared" si="47"/>
        <v>1092.2</v>
      </c>
      <c r="Q150" s="15">
        <f t="shared" si="48"/>
        <v>1092.2</v>
      </c>
      <c r="R150" s="15">
        <f t="shared" si="49"/>
        <v>1302.45</v>
      </c>
      <c r="S150" s="15">
        <f t="shared" si="50"/>
        <v>1302.45</v>
      </c>
      <c r="T150" s="18">
        <f t="shared" si="51"/>
        <v>5.2924662892908092E-3</v>
      </c>
      <c r="U150" s="18">
        <f t="shared" si="52"/>
        <v>5.2924662892908092E-3</v>
      </c>
      <c r="V150" s="18">
        <f t="shared" si="53"/>
        <v>0</v>
      </c>
      <c r="W150" s="18">
        <f t="shared" si="54"/>
        <v>0</v>
      </c>
      <c r="X150" s="18" t="str">
        <f t="shared" si="33"/>
        <v/>
      </c>
      <c r="Y150" s="18" t="str">
        <f t="shared" si="34"/>
        <v/>
      </c>
      <c r="Z150" s="18" t="str">
        <f t="shared" si="35"/>
        <v/>
      </c>
      <c r="AA150" s="18" t="str">
        <f t="shared" si="36"/>
        <v/>
      </c>
    </row>
    <row r="151" spans="1:27">
      <c r="A151" s="11">
        <v>42222</v>
      </c>
      <c r="B151" s="12">
        <v>1095.95</v>
      </c>
      <c r="C151" s="12">
        <v>1303.8499999999999</v>
      </c>
      <c r="D151" s="9">
        <f t="shared" si="44"/>
        <v>-7.5436890343102914E-2</v>
      </c>
      <c r="E151" s="9">
        <f t="shared" si="37"/>
        <v>-8.1215982840461026E-2</v>
      </c>
      <c r="F151" s="9">
        <f t="shared" si="38"/>
        <v>5.3503271048829116E-3</v>
      </c>
      <c r="G151" s="9">
        <f t="shared" si="39"/>
        <v>-6.9177746854474476E-2</v>
      </c>
      <c r="H151" s="9">
        <f t="shared" si="40"/>
        <v>-9.3254218826447577E-2</v>
      </c>
      <c r="I151" s="9">
        <f t="shared" si="41"/>
        <v>1.0801381642785717</v>
      </c>
      <c r="J151" s="3">
        <f t="shared" si="42"/>
        <v>3.4334370994323384E-3</v>
      </c>
      <c r="K151" s="3">
        <f t="shared" si="42"/>
        <v>1.0748973089177039E-3</v>
      </c>
      <c r="L151" s="15" t="str">
        <f t="shared" si="43"/>
        <v>Enter Trade</v>
      </c>
      <c r="M151" s="12">
        <v>0.96020973334480619</v>
      </c>
      <c r="N151" s="15" t="str">
        <f t="shared" si="45"/>
        <v/>
      </c>
      <c r="O151" s="15" t="str">
        <f t="shared" si="46"/>
        <v>Enter Trade</v>
      </c>
      <c r="P151" s="15" t="str">
        <f t="shared" si="47"/>
        <v/>
      </c>
      <c r="Q151" s="15">
        <f t="shared" si="48"/>
        <v>1092.2</v>
      </c>
      <c r="R151" s="15" t="str">
        <f t="shared" si="49"/>
        <v/>
      </c>
      <c r="S151" s="15">
        <f t="shared" si="50"/>
        <v>1302.45</v>
      </c>
      <c r="T151" s="18" t="str">
        <f t="shared" si="51"/>
        <v/>
      </c>
      <c r="U151" s="18">
        <f t="shared" si="52"/>
        <v>5.2924662892908092E-3</v>
      </c>
      <c r="V151" s="18" t="str">
        <f t="shared" si="53"/>
        <v/>
      </c>
      <c r="W151" s="18">
        <f t="shared" si="54"/>
        <v>0</v>
      </c>
      <c r="X151" s="18" t="str">
        <f t="shared" si="33"/>
        <v/>
      </c>
      <c r="Y151" s="18" t="str">
        <f t="shared" si="34"/>
        <v/>
      </c>
      <c r="Z151" s="18" t="str">
        <f t="shared" si="35"/>
        <v/>
      </c>
      <c r="AA151" s="18" t="str">
        <f t="shared" si="36"/>
        <v/>
      </c>
    </row>
    <row r="152" spans="1:27">
      <c r="A152" s="11">
        <v>42223</v>
      </c>
      <c r="B152" s="12">
        <v>1092.6500000000001</v>
      </c>
      <c r="C152" s="12">
        <v>1298.45</v>
      </c>
      <c r="D152" s="9">
        <f t="shared" si="44"/>
        <v>-7.4944160631413015E-2</v>
      </c>
      <c r="E152" s="9">
        <f t="shared" si="37"/>
        <v>-8.0934344680547679E-2</v>
      </c>
      <c r="F152" s="9">
        <f t="shared" si="38"/>
        <v>5.4531529074303715E-3</v>
      </c>
      <c r="G152" s="9">
        <f t="shared" si="39"/>
        <v>-6.8664750638829347E-2</v>
      </c>
      <c r="H152" s="9">
        <f t="shared" si="40"/>
        <v>-9.3203938722266011E-2</v>
      </c>
      <c r="I152" s="9">
        <f t="shared" si="41"/>
        <v>1.0984808515038234</v>
      </c>
      <c r="J152" s="3">
        <f t="shared" si="42"/>
        <v>-3.0110862721839083E-3</v>
      </c>
      <c r="K152" s="3">
        <f t="shared" si="42"/>
        <v>-4.1415807033016562E-3</v>
      </c>
      <c r="L152" s="15" t="str">
        <f t="shared" si="43"/>
        <v>Enter Trade</v>
      </c>
      <c r="M152" s="12">
        <v>0.96020973334480619</v>
      </c>
      <c r="N152" s="15" t="str">
        <f t="shared" si="45"/>
        <v/>
      </c>
      <c r="O152" s="15" t="str">
        <f t="shared" si="46"/>
        <v>Enter Trade</v>
      </c>
      <c r="P152" s="15" t="str">
        <f t="shared" si="47"/>
        <v/>
      </c>
      <c r="Q152" s="15">
        <f t="shared" si="48"/>
        <v>1092.2</v>
      </c>
      <c r="R152" s="15" t="str">
        <f t="shared" si="49"/>
        <v/>
      </c>
      <c r="S152" s="15">
        <f t="shared" si="50"/>
        <v>1302.45</v>
      </c>
      <c r="T152" s="18" t="str">
        <f t="shared" si="51"/>
        <v/>
      </c>
      <c r="U152" s="18">
        <f t="shared" si="52"/>
        <v>5.2924662892908092E-3</v>
      </c>
      <c r="V152" s="18" t="str">
        <f t="shared" si="53"/>
        <v/>
      </c>
      <c r="W152" s="18">
        <f t="shared" si="54"/>
        <v>0</v>
      </c>
      <c r="X152" s="18" t="str">
        <f t="shared" si="33"/>
        <v/>
      </c>
      <c r="Y152" s="18" t="str">
        <f t="shared" si="34"/>
        <v/>
      </c>
      <c r="Z152" s="18" t="str">
        <f t="shared" si="35"/>
        <v/>
      </c>
      <c r="AA152" s="18" t="str">
        <f t="shared" si="36"/>
        <v/>
      </c>
    </row>
    <row r="153" spans="1:27">
      <c r="A153" s="11">
        <v>42226</v>
      </c>
      <c r="B153" s="12">
        <v>1094.6500000000001</v>
      </c>
      <c r="C153" s="12">
        <v>1305.5</v>
      </c>
      <c r="D153" s="9">
        <f t="shared" si="44"/>
        <v>-7.6501594760517197E-2</v>
      </c>
      <c r="E153" s="9">
        <f t="shared" si="37"/>
        <v>-8.0646367052381374E-2</v>
      </c>
      <c r="F153" s="9">
        <f t="shared" si="38"/>
        <v>5.4514643856571838E-3</v>
      </c>
      <c r="G153" s="9">
        <f t="shared" si="39"/>
        <v>-6.838057218465271E-2</v>
      </c>
      <c r="H153" s="9">
        <f t="shared" si="40"/>
        <v>-9.2912161920110037E-2</v>
      </c>
      <c r="I153" s="9">
        <f t="shared" si="41"/>
        <v>0.76030438771077413</v>
      </c>
      <c r="J153" s="3">
        <f t="shared" si="42"/>
        <v>1.8304123003706583E-3</v>
      </c>
      <c r="K153" s="3">
        <f t="shared" si="42"/>
        <v>5.4295506180445565E-3</v>
      </c>
      <c r="L153" s="15" t="str">
        <f t="shared" si="43"/>
        <v/>
      </c>
      <c r="M153" s="12">
        <v>0.96020973334480619</v>
      </c>
      <c r="N153" s="15" t="str">
        <f t="shared" si="45"/>
        <v/>
      </c>
      <c r="O153" s="15" t="str">
        <f t="shared" si="46"/>
        <v>Enter Trade</v>
      </c>
      <c r="P153" s="15" t="str">
        <f t="shared" si="47"/>
        <v/>
      </c>
      <c r="Q153" s="15">
        <f t="shared" si="48"/>
        <v>1092.2</v>
      </c>
      <c r="R153" s="15" t="str">
        <f t="shared" si="49"/>
        <v/>
      </c>
      <c r="S153" s="15">
        <f t="shared" si="50"/>
        <v>1302.45</v>
      </c>
      <c r="T153" s="18" t="str">
        <f t="shared" si="51"/>
        <v/>
      </c>
      <c r="U153" s="18">
        <f t="shared" si="52"/>
        <v>5.2924662892908092E-3</v>
      </c>
      <c r="V153" s="18" t="str">
        <f t="shared" si="53"/>
        <v/>
      </c>
      <c r="W153" s="18">
        <f t="shared" si="54"/>
        <v>0</v>
      </c>
      <c r="X153" s="18" t="str">
        <f t="shared" ref="X153:X216" si="55">IF(AND(O152="Enter Trade",O153="Exit Trade",U152&gt;W152),1-Q153/Q152,IF(AND(O152="Enter Trade",O153="Exit Trade",U152&lt;W152),Q153/Q152-1,""))</f>
        <v/>
      </c>
      <c r="Y153" s="18" t="str">
        <f t="shared" ref="Y153:Y216" si="56">IF(AND(O152="Enter Trade",O153="Exit Trade",U152&gt;W152),S153/S152-1,IF(AND(O152="Enter Trade",O153="Exit Trade",U152&lt;W152),1-S153/S152,""))</f>
        <v/>
      </c>
      <c r="Z153" s="18" t="str">
        <f t="shared" ref="Z153:Z216" si="57">IF(AND(X153&lt;&gt;"",Y153&lt;&gt;""),(X153+Y153),"")</f>
        <v/>
      </c>
      <c r="AA153" s="18" t="str">
        <f t="shared" ref="AA153:AA216" si="58">IF(AND(X153&lt;&gt;"",Y153&lt;&gt;""),(X153+Y153)/2,"")</f>
        <v/>
      </c>
    </row>
    <row r="154" spans="1:27">
      <c r="A154" s="11">
        <v>42227</v>
      </c>
      <c r="B154" s="12">
        <v>1094.7</v>
      </c>
      <c r="C154" s="12">
        <v>1290.6500000000001</v>
      </c>
      <c r="D154" s="9">
        <f t="shared" si="44"/>
        <v>-7.1513367654619506E-2</v>
      </c>
      <c r="E154" s="9">
        <f t="shared" si="37"/>
        <v>-8.0212469196198705E-2</v>
      </c>
      <c r="F154" s="9">
        <f t="shared" si="38"/>
        <v>5.6462198245864305E-3</v>
      </c>
      <c r="G154" s="9">
        <f t="shared" si="39"/>
        <v>-6.7508474590879233E-2</v>
      </c>
      <c r="H154" s="9">
        <f t="shared" si="40"/>
        <v>-9.2916463801518176E-2</v>
      </c>
      <c r="I154" s="9">
        <f t="shared" si="41"/>
        <v>1.5406948032202028</v>
      </c>
      <c r="J154" s="3">
        <f t="shared" si="42"/>
        <v>4.5676700315127687E-5</v>
      </c>
      <c r="K154" s="3">
        <f t="shared" si="42"/>
        <v>-1.1374952125622298E-2</v>
      </c>
      <c r="L154" s="15" t="str">
        <f t="shared" si="43"/>
        <v>Enter Trade</v>
      </c>
      <c r="M154" s="12">
        <v>0.96020973334480619</v>
      </c>
      <c r="N154" s="15" t="str">
        <f t="shared" si="45"/>
        <v/>
      </c>
      <c r="O154" s="15" t="str">
        <f t="shared" si="46"/>
        <v>Enter Trade</v>
      </c>
      <c r="P154" s="15" t="str">
        <f t="shared" si="47"/>
        <v/>
      </c>
      <c r="Q154" s="15">
        <f t="shared" si="48"/>
        <v>1092.2</v>
      </c>
      <c r="R154" s="15" t="str">
        <f t="shared" si="49"/>
        <v/>
      </c>
      <c r="S154" s="15">
        <f t="shared" si="50"/>
        <v>1302.45</v>
      </c>
      <c r="T154" s="18" t="str">
        <f t="shared" si="51"/>
        <v/>
      </c>
      <c r="U154" s="18">
        <f t="shared" si="52"/>
        <v>5.2924662892908092E-3</v>
      </c>
      <c r="V154" s="18" t="str">
        <f t="shared" si="53"/>
        <v/>
      </c>
      <c r="W154" s="18">
        <f t="shared" si="54"/>
        <v>0</v>
      </c>
      <c r="X154" s="18" t="str">
        <f t="shared" si="55"/>
        <v/>
      </c>
      <c r="Y154" s="18" t="str">
        <f t="shared" si="56"/>
        <v/>
      </c>
      <c r="Z154" s="18" t="str">
        <f t="shared" si="57"/>
        <v/>
      </c>
      <c r="AA154" s="18" t="str">
        <f t="shared" si="58"/>
        <v/>
      </c>
    </row>
    <row r="155" spans="1:27">
      <c r="A155" s="11">
        <v>42228</v>
      </c>
      <c r="B155" s="12">
        <v>1070.45</v>
      </c>
      <c r="C155" s="12">
        <v>1261.95</v>
      </c>
      <c r="D155" s="9">
        <f t="shared" si="44"/>
        <v>-7.1475761470425919E-2</v>
      </c>
      <c r="E155" s="9">
        <f t="shared" si="37"/>
        <v>-7.9889621489005219E-2</v>
      </c>
      <c r="F155" s="9">
        <f t="shared" si="38"/>
        <v>5.8628497757074339E-3</v>
      </c>
      <c r="G155" s="9">
        <f t="shared" si="39"/>
        <v>-6.6698209493663493E-2</v>
      </c>
      <c r="H155" s="9">
        <f t="shared" si="40"/>
        <v>-9.3081033484346945E-2</v>
      </c>
      <c r="I155" s="9">
        <f t="shared" si="41"/>
        <v>1.4351143796045929</v>
      </c>
      <c r="J155" s="3">
        <f t="shared" si="42"/>
        <v>-2.2152187814012972E-2</v>
      </c>
      <c r="K155" s="3">
        <f t="shared" si="42"/>
        <v>-2.2236857397435434E-2</v>
      </c>
      <c r="L155" s="15" t="str">
        <f t="shared" si="43"/>
        <v>Enter Trade</v>
      </c>
      <c r="M155" s="12">
        <v>0.96020973334480619</v>
      </c>
      <c r="N155" s="15" t="str">
        <f t="shared" si="45"/>
        <v/>
      </c>
      <c r="O155" s="15" t="str">
        <f t="shared" si="46"/>
        <v>Enter Trade</v>
      </c>
      <c r="P155" s="15" t="str">
        <f t="shared" si="47"/>
        <v/>
      </c>
      <c r="Q155" s="15">
        <f t="shared" si="48"/>
        <v>1092.2</v>
      </c>
      <c r="R155" s="15" t="str">
        <f t="shared" si="49"/>
        <v/>
      </c>
      <c r="S155" s="15">
        <f t="shared" si="50"/>
        <v>1302.45</v>
      </c>
      <c r="T155" s="18" t="str">
        <f t="shared" si="51"/>
        <v/>
      </c>
      <c r="U155" s="18">
        <f t="shared" si="52"/>
        <v>5.2924662892908092E-3</v>
      </c>
      <c r="V155" s="18" t="str">
        <f t="shared" si="53"/>
        <v/>
      </c>
      <c r="W155" s="18">
        <f t="shared" si="54"/>
        <v>0</v>
      </c>
      <c r="X155" s="18" t="str">
        <f t="shared" si="55"/>
        <v/>
      </c>
      <c r="Y155" s="18" t="str">
        <f t="shared" si="56"/>
        <v/>
      </c>
      <c r="Z155" s="18" t="str">
        <f t="shared" si="57"/>
        <v/>
      </c>
      <c r="AA155" s="18" t="str">
        <f t="shared" si="58"/>
        <v/>
      </c>
    </row>
    <row r="156" spans="1:27">
      <c r="A156" s="11">
        <v>42229</v>
      </c>
      <c r="B156" s="12">
        <v>1077.55</v>
      </c>
      <c r="C156" s="12">
        <v>1256.95</v>
      </c>
      <c r="D156" s="9">
        <f t="shared" si="44"/>
        <v>-6.6880571061924549E-2</v>
      </c>
      <c r="E156" s="9">
        <f t="shared" si="37"/>
        <v>-7.9305541868287963E-2</v>
      </c>
      <c r="F156" s="9">
        <f t="shared" si="38"/>
        <v>6.2572658966492259E-3</v>
      </c>
      <c r="G156" s="9">
        <f t="shared" si="39"/>
        <v>-6.522669360082721E-2</v>
      </c>
      <c r="H156" s="9">
        <f t="shared" si="40"/>
        <v>-9.3384390135748716E-2</v>
      </c>
      <c r="I156" s="9">
        <f t="shared" si="41"/>
        <v>1.9856868817125068</v>
      </c>
      <c r="J156" s="3">
        <f t="shared" si="42"/>
        <v>6.632724555093567E-3</v>
      </c>
      <c r="K156" s="3">
        <f t="shared" si="42"/>
        <v>-3.9621221126035101E-3</v>
      </c>
      <c r="L156" s="15" t="str">
        <f t="shared" si="43"/>
        <v>Enter Trade</v>
      </c>
      <c r="M156" s="12">
        <v>0.96020973334480619</v>
      </c>
      <c r="N156" s="15" t="str">
        <f t="shared" si="45"/>
        <v/>
      </c>
      <c r="O156" s="15" t="str">
        <f t="shared" si="46"/>
        <v>Enter Trade</v>
      </c>
      <c r="P156" s="15" t="str">
        <f t="shared" si="47"/>
        <v/>
      </c>
      <c r="Q156" s="15">
        <f t="shared" si="48"/>
        <v>1092.2</v>
      </c>
      <c r="R156" s="15" t="str">
        <f t="shared" si="49"/>
        <v/>
      </c>
      <c r="S156" s="15">
        <f t="shared" si="50"/>
        <v>1302.45</v>
      </c>
      <c r="T156" s="18" t="str">
        <f t="shared" si="51"/>
        <v/>
      </c>
      <c r="U156" s="18">
        <f t="shared" si="52"/>
        <v>5.2924662892908092E-3</v>
      </c>
      <c r="V156" s="18" t="str">
        <f t="shared" si="53"/>
        <v/>
      </c>
      <c r="W156" s="18">
        <f t="shared" si="54"/>
        <v>0</v>
      </c>
      <c r="X156" s="18" t="str">
        <f t="shared" si="55"/>
        <v/>
      </c>
      <c r="Y156" s="18" t="str">
        <f t="shared" si="56"/>
        <v/>
      </c>
      <c r="Z156" s="18" t="str">
        <f t="shared" si="57"/>
        <v/>
      </c>
      <c r="AA156" s="18" t="str">
        <f t="shared" si="58"/>
        <v/>
      </c>
    </row>
    <row r="157" spans="1:27">
      <c r="A157" s="11">
        <v>42230</v>
      </c>
      <c r="B157" s="12">
        <v>1101.8</v>
      </c>
      <c r="C157" s="12">
        <v>1299.95</v>
      </c>
      <c r="D157" s="9">
        <f t="shared" si="44"/>
        <v>-7.1823880314382915E-2</v>
      </c>
      <c r="E157" s="9">
        <f t="shared" si="37"/>
        <v>-7.8760770306808461E-2</v>
      </c>
      <c r="F157" s="9">
        <f t="shared" si="38"/>
        <v>6.169988473044616E-3</v>
      </c>
      <c r="G157" s="9">
        <f t="shared" si="39"/>
        <v>-6.4878296242458069E-2</v>
      </c>
      <c r="H157" s="9">
        <f t="shared" si="40"/>
        <v>-9.2643244371158853E-2</v>
      </c>
      <c r="I157" s="9">
        <f t="shared" si="41"/>
        <v>1.1242954541538224</v>
      </c>
      <c r="J157" s="3">
        <f t="shared" si="42"/>
        <v>2.2504756159806971E-2</v>
      </c>
      <c r="K157" s="3">
        <f t="shared" si="42"/>
        <v>3.4209793547873818E-2</v>
      </c>
      <c r="L157" s="15" t="str">
        <f t="shared" si="43"/>
        <v>Enter Trade</v>
      </c>
      <c r="M157" s="12">
        <v>0.96020973334480619</v>
      </c>
      <c r="N157" s="15" t="str">
        <f t="shared" si="45"/>
        <v/>
      </c>
      <c r="O157" s="15" t="str">
        <f t="shared" si="46"/>
        <v>Enter Trade</v>
      </c>
      <c r="P157" s="15" t="str">
        <f t="shared" si="47"/>
        <v/>
      </c>
      <c r="Q157" s="15">
        <f t="shared" si="48"/>
        <v>1092.2</v>
      </c>
      <c r="R157" s="15" t="str">
        <f t="shared" si="49"/>
        <v/>
      </c>
      <c r="S157" s="15">
        <f t="shared" si="50"/>
        <v>1302.45</v>
      </c>
      <c r="T157" s="18" t="str">
        <f t="shared" si="51"/>
        <v/>
      </c>
      <c r="U157" s="18">
        <f t="shared" si="52"/>
        <v>5.2924662892908092E-3</v>
      </c>
      <c r="V157" s="18" t="str">
        <f t="shared" si="53"/>
        <v/>
      </c>
      <c r="W157" s="18">
        <f t="shared" si="54"/>
        <v>0</v>
      </c>
      <c r="X157" s="18" t="str">
        <f t="shared" si="55"/>
        <v/>
      </c>
      <c r="Y157" s="18" t="str">
        <f t="shared" si="56"/>
        <v/>
      </c>
      <c r="Z157" s="18" t="str">
        <f t="shared" si="57"/>
        <v/>
      </c>
      <c r="AA157" s="18" t="str">
        <f t="shared" si="58"/>
        <v/>
      </c>
    </row>
    <row r="158" spans="1:27">
      <c r="A158" s="11">
        <v>42233</v>
      </c>
      <c r="B158" s="12">
        <v>1091.5</v>
      </c>
      <c r="C158" s="12">
        <v>1279.5999999999999</v>
      </c>
      <c r="D158" s="9">
        <f t="shared" si="44"/>
        <v>-6.905049136691141E-2</v>
      </c>
      <c r="E158" s="9">
        <f t="shared" si="37"/>
        <v>-7.8230631002176795E-2</v>
      </c>
      <c r="F158" s="9">
        <f t="shared" si="38"/>
        <v>6.3013070945991505E-3</v>
      </c>
      <c r="G158" s="9">
        <f t="shared" si="39"/>
        <v>-6.4052690039328702E-2</v>
      </c>
      <c r="H158" s="9">
        <f t="shared" si="40"/>
        <v>-9.2408571965024888E-2</v>
      </c>
      <c r="I158" s="9">
        <f t="shared" si="41"/>
        <v>1.4568627583844758</v>
      </c>
      <c r="J158" s="3">
        <f t="shared" si="42"/>
        <v>-9.3483390815029543E-3</v>
      </c>
      <c r="K158" s="3">
        <f t="shared" si="42"/>
        <v>-1.5654448248009642E-2</v>
      </c>
      <c r="L158" s="15" t="str">
        <f t="shared" si="43"/>
        <v>Enter Trade</v>
      </c>
      <c r="M158" s="12">
        <v>0.96020973334480619</v>
      </c>
      <c r="N158" s="15" t="str">
        <f t="shared" si="45"/>
        <v/>
      </c>
      <c r="O158" s="15" t="str">
        <f t="shared" si="46"/>
        <v>Enter Trade</v>
      </c>
      <c r="P158" s="15" t="str">
        <f t="shared" si="47"/>
        <v/>
      </c>
      <c r="Q158" s="15">
        <f t="shared" si="48"/>
        <v>1092.2</v>
      </c>
      <c r="R158" s="15" t="str">
        <f t="shared" si="49"/>
        <v/>
      </c>
      <c r="S158" s="15">
        <f t="shared" si="50"/>
        <v>1302.45</v>
      </c>
      <c r="T158" s="18" t="str">
        <f t="shared" si="51"/>
        <v/>
      </c>
      <c r="U158" s="18">
        <f t="shared" si="52"/>
        <v>5.2924662892908092E-3</v>
      </c>
      <c r="V158" s="18" t="str">
        <f t="shared" si="53"/>
        <v/>
      </c>
      <c r="W158" s="18">
        <f t="shared" si="54"/>
        <v>0</v>
      </c>
      <c r="X158" s="18" t="str">
        <f t="shared" si="55"/>
        <v/>
      </c>
      <c r="Y158" s="18" t="str">
        <f t="shared" si="56"/>
        <v/>
      </c>
      <c r="Z158" s="18" t="str">
        <f t="shared" si="57"/>
        <v/>
      </c>
      <c r="AA158" s="18" t="str">
        <f t="shared" si="58"/>
        <v/>
      </c>
    </row>
    <row r="159" spans="1:27">
      <c r="A159" s="11">
        <v>42234</v>
      </c>
      <c r="B159" s="12">
        <v>1086.3499999999999</v>
      </c>
      <c r="C159" s="12">
        <v>1266.0999999999999</v>
      </c>
      <c r="D159" s="9">
        <f t="shared" si="44"/>
        <v>-6.649824009146979E-2</v>
      </c>
      <c r="E159" s="9">
        <f t="shared" si="37"/>
        <v>-7.7445264508664999E-2</v>
      </c>
      <c r="F159" s="9">
        <f t="shared" si="38"/>
        <v>6.2442160061826563E-3</v>
      </c>
      <c r="G159" s="9">
        <f t="shared" si="39"/>
        <v>-6.3395778494754029E-2</v>
      </c>
      <c r="H159" s="9">
        <f t="shared" si="40"/>
        <v>-9.1494750522575968E-2</v>
      </c>
      <c r="I159" s="9">
        <f t="shared" si="41"/>
        <v>1.753146336762871</v>
      </c>
      <c r="J159" s="3">
        <f t="shared" si="42"/>
        <v>-4.7182775996336152E-3</v>
      </c>
      <c r="K159" s="3">
        <f t="shared" si="42"/>
        <v>-1.0550171928727729E-2</v>
      </c>
      <c r="L159" s="15" t="str">
        <f t="shared" si="43"/>
        <v>Enter Trade</v>
      </c>
      <c r="M159" s="12">
        <v>0.96020973334480619</v>
      </c>
      <c r="N159" s="15" t="str">
        <f t="shared" si="45"/>
        <v/>
      </c>
      <c r="O159" s="15" t="str">
        <f t="shared" si="46"/>
        <v>Enter Trade</v>
      </c>
      <c r="P159" s="15" t="str">
        <f t="shared" si="47"/>
        <v/>
      </c>
      <c r="Q159" s="15">
        <f t="shared" si="48"/>
        <v>1092.2</v>
      </c>
      <c r="R159" s="15" t="str">
        <f t="shared" si="49"/>
        <v/>
      </c>
      <c r="S159" s="15">
        <f t="shared" si="50"/>
        <v>1302.45</v>
      </c>
      <c r="T159" s="18" t="str">
        <f t="shared" si="51"/>
        <v/>
      </c>
      <c r="U159" s="18">
        <f t="shared" si="52"/>
        <v>5.2924662892908092E-3</v>
      </c>
      <c r="V159" s="18" t="str">
        <f t="shared" si="53"/>
        <v/>
      </c>
      <c r="W159" s="18">
        <f t="shared" si="54"/>
        <v>0</v>
      </c>
      <c r="X159" s="18" t="str">
        <f t="shared" si="55"/>
        <v/>
      </c>
      <c r="Y159" s="18" t="str">
        <f t="shared" si="56"/>
        <v/>
      </c>
      <c r="Z159" s="18" t="str">
        <f t="shared" si="57"/>
        <v/>
      </c>
      <c r="AA159" s="18" t="str">
        <f t="shared" si="58"/>
        <v/>
      </c>
    </row>
    <row r="160" spans="1:27">
      <c r="A160" s="11">
        <v>42235</v>
      </c>
      <c r="B160" s="12">
        <v>1081.8499999999999</v>
      </c>
      <c r="C160" s="12">
        <v>1256.3</v>
      </c>
      <c r="D160" s="9">
        <f t="shared" si="44"/>
        <v>-6.4926310359519124E-2</v>
      </c>
      <c r="E160" s="9">
        <f t="shared" ref="E160:E223" si="59">AVERAGE(D131:D160)</f>
        <v>-7.6886482136774612E-2</v>
      </c>
      <c r="F160" s="9">
        <f t="shared" ref="F160:F223" si="60">STDEV(D131:D160)</f>
        <v>6.5916821373894676E-3</v>
      </c>
      <c r="G160" s="9">
        <f t="shared" ref="G160:G223" si="61">E160+2.25*F160</f>
        <v>-6.2055197327648311E-2</v>
      </c>
      <c r="H160" s="9">
        <f t="shared" ref="H160:H223" si="62">E160-2.25*F160</f>
        <v>-9.1717766945900919E-2</v>
      </c>
      <c r="I160" s="9">
        <f t="shared" ref="I160:I223" si="63">(D160-E160)/F160</f>
        <v>1.8144339377978753</v>
      </c>
      <c r="J160" s="3">
        <f t="shared" ref="J160:K223" si="64">(B160-B159)/B159</f>
        <v>-4.1423114097666504E-3</v>
      </c>
      <c r="K160" s="3">
        <f t="shared" si="64"/>
        <v>-7.7403048732327265E-3</v>
      </c>
      <c r="L160" s="15" t="str">
        <f t="shared" ref="L160:L223" si="65">IF(ABS(I160)&gt;0.9,"Enter Trade",IF(ABS(I160)&lt;0.5,"Exit Trade",""))</f>
        <v>Enter Trade</v>
      </c>
      <c r="M160" s="12">
        <v>0.96020973334480619</v>
      </c>
      <c r="N160" s="15" t="str">
        <f t="shared" si="45"/>
        <v/>
      </c>
      <c r="O160" s="15" t="str">
        <f t="shared" si="46"/>
        <v>Enter Trade</v>
      </c>
      <c r="P160" s="15" t="str">
        <f t="shared" si="47"/>
        <v/>
      </c>
      <c r="Q160" s="15">
        <f t="shared" si="48"/>
        <v>1092.2</v>
      </c>
      <c r="R160" s="15" t="str">
        <f t="shared" si="49"/>
        <v/>
      </c>
      <c r="S160" s="15">
        <f t="shared" si="50"/>
        <v>1302.45</v>
      </c>
      <c r="T160" s="18" t="str">
        <f t="shared" si="51"/>
        <v/>
      </c>
      <c r="U160" s="18">
        <f t="shared" si="52"/>
        <v>5.2924662892908092E-3</v>
      </c>
      <c r="V160" s="18" t="str">
        <f t="shared" si="53"/>
        <v/>
      </c>
      <c r="W160" s="18">
        <f t="shared" si="54"/>
        <v>0</v>
      </c>
      <c r="X160" s="18" t="str">
        <f t="shared" si="55"/>
        <v/>
      </c>
      <c r="Y160" s="18" t="str">
        <f t="shared" si="56"/>
        <v/>
      </c>
      <c r="Z160" s="18" t="str">
        <f t="shared" si="57"/>
        <v/>
      </c>
      <c r="AA160" s="18" t="str">
        <f t="shared" si="58"/>
        <v/>
      </c>
    </row>
    <row r="161" spans="1:27">
      <c r="A161" s="11">
        <v>42236</v>
      </c>
      <c r="B161" s="12">
        <v>1074.7</v>
      </c>
      <c r="C161" s="12">
        <v>1249.9000000000001</v>
      </c>
      <c r="D161" s="9">
        <f t="shared" si="44"/>
        <v>-6.5588019182689611E-2</v>
      </c>
      <c r="E161" s="9">
        <f t="shared" si="59"/>
        <v>-7.6473415839625233E-2</v>
      </c>
      <c r="F161" s="9">
        <f t="shared" si="60"/>
        <v>6.9017705917533518E-3</v>
      </c>
      <c r="G161" s="9">
        <f t="shared" si="61"/>
        <v>-6.0944432008180192E-2</v>
      </c>
      <c r="H161" s="9">
        <f t="shared" si="62"/>
        <v>-9.2002399671070267E-2</v>
      </c>
      <c r="I161" s="9">
        <f t="shared" si="63"/>
        <v>1.5771889998694169</v>
      </c>
      <c r="J161" s="3">
        <f t="shared" si="64"/>
        <v>-6.6090493136755227E-3</v>
      </c>
      <c r="K161" s="3">
        <f t="shared" si="64"/>
        <v>-5.0943246039957526E-3</v>
      </c>
      <c r="L161" s="15" t="str">
        <f t="shared" si="65"/>
        <v>Enter Trade</v>
      </c>
      <c r="M161" s="12">
        <v>0.96020973334480619</v>
      </c>
      <c r="N161" s="15" t="str">
        <f t="shared" si="45"/>
        <v/>
      </c>
      <c r="O161" s="15" t="str">
        <f t="shared" si="46"/>
        <v>Enter Trade</v>
      </c>
      <c r="P161" s="15" t="str">
        <f t="shared" si="47"/>
        <v/>
      </c>
      <c r="Q161" s="15">
        <f t="shared" si="48"/>
        <v>1092.2</v>
      </c>
      <c r="R161" s="15" t="str">
        <f t="shared" si="49"/>
        <v/>
      </c>
      <c r="S161" s="15">
        <f t="shared" si="50"/>
        <v>1302.45</v>
      </c>
      <c r="T161" s="18" t="str">
        <f t="shared" si="51"/>
        <v/>
      </c>
      <c r="U161" s="18">
        <f t="shared" si="52"/>
        <v>5.2924662892908092E-3</v>
      </c>
      <c r="V161" s="18" t="str">
        <f t="shared" si="53"/>
        <v/>
      </c>
      <c r="W161" s="18">
        <f t="shared" si="54"/>
        <v>0</v>
      </c>
      <c r="X161" s="18" t="str">
        <f t="shared" si="55"/>
        <v/>
      </c>
      <c r="Y161" s="18" t="str">
        <f t="shared" si="56"/>
        <v/>
      </c>
      <c r="Z161" s="18" t="str">
        <f t="shared" si="57"/>
        <v/>
      </c>
      <c r="AA161" s="18" t="str">
        <f t="shared" si="58"/>
        <v/>
      </c>
    </row>
    <row r="162" spans="1:27">
      <c r="A162" s="11">
        <v>42237</v>
      </c>
      <c r="B162" s="12">
        <v>1061.3</v>
      </c>
      <c r="C162" s="12">
        <v>1228.3499999999999</v>
      </c>
      <c r="D162" s="9">
        <f t="shared" si="44"/>
        <v>-6.3483965939541531E-2</v>
      </c>
      <c r="E162" s="9">
        <f t="shared" si="59"/>
        <v>-7.623555159489552E-2</v>
      </c>
      <c r="F162" s="9">
        <f t="shared" si="60"/>
        <v>7.2258238574178565E-3</v>
      </c>
      <c r="G162" s="9">
        <f t="shared" si="61"/>
        <v>-5.9977447915705348E-2</v>
      </c>
      <c r="H162" s="9">
        <f t="shared" si="62"/>
        <v>-9.2493655274085693E-2</v>
      </c>
      <c r="I162" s="9">
        <f t="shared" si="63"/>
        <v>1.7647241210098858</v>
      </c>
      <c r="J162" s="3">
        <f t="shared" si="64"/>
        <v>-1.2468595887224427E-2</v>
      </c>
      <c r="K162" s="3">
        <f t="shared" si="64"/>
        <v>-1.7241379310344973E-2</v>
      </c>
      <c r="L162" s="15" t="str">
        <f t="shared" si="65"/>
        <v>Enter Trade</v>
      </c>
      <c r="M162" s="12">
        <v>0.96020973334480619</v>
      </c>
      <c r="N162" s="15" t="str">
        <f t="shared" si="45"/>
        <v/>
      </c>
      <c r="O162" s="15" t="str">
        <f t="shared" si="46"/>
        <v>Enter Trade</v>
      </c>
      <c r="P162" s="15" t="str">
        <f t="shared" si="47"/>
        <v/>
      </c>
      <c r="Q162" s="15">
        <f t="shared" si="48"/>
        <v>1092.2</v>
      </c>
      <c r="R162" s="15" t="str">
        <f t="shared" si="49"/>
        <v/>
      </c>
      <c r="S162" s="15">
        <f t="shared" si="50"/>
        <v>1302.45</v>
      </c>
      <c r="T162" s="18" t="str">
        <f t="shared" si="51"/>
        <v/>
      </c>
      <c r="U162" s="18">
        <f t="shared" si="52"/>
        <v>5.2924662892908092E-3</v>
      </c>
      <c r="V162" s="18" t="str">
        <f t="shared" si="53"/>
        <v/>
      </c>
      <c r="W162" s="18">
        <f t="shared" si="54"/>
        <v>0</v>
      </c>
      <c r="X162" s="18" t="str">
        <f t="shared" si="55"/>
        <v/>
      </c>
      <c r="Y162" s="18" t="str">
        <f t="shared" si="56"/>
        <v/>
      </c>
      <c r="Z162" s="18" t="str">
        <f t="shared" si="57"/>
        <v/>
      </c>
      <c r="AA162" s="18" t="str">
        <f t="shared" si="58"/>
        <v/>
      </c>
    </row>
    <row r="163" spans="1:27">
      <c r="A163" s="11">
        <v>42240</v>
      </c>
      <c r="B163" s="12">
        <v>1019.05</v>
      </c>
      <c r="C163" s="12">
        <v>1167.75</v>
      </c>
      <c r="D163" s="9">
        <f t="shared" si="44"/>
        <v>-5.9154382639000753E-2</v>
      </c>
      <c r="E163" s="9">
        <f t="shared" si="59"/>
        <v>-7.5476164852168542E-2</v>
      </c>
      <c r="F163" s="9">
        <f t="shared" si="60"/>
        <v>7.7817973461950163E-3</v>
      </c>
      <c r="G163" s="9">
        <f t="shared" si="61"/>
        <v>-5.7967120823229759E-2</v>
      </c>
      <c r="H163" s="9">
        <f t="shared" si="62"/>
        <v>-9.2985208881107326E-2</v>
      </c>
      <c r="I163" s="9">
        <f t="shared" si="63"/>
        <v>2.0974309002210756</v>
      </c>
      <c r="J163" s="3">
        <f t="shared" si="64"/>
        <v>-3.9809667389051166E-2</v>
      </c>
      <c r="K163" s="3">
        <f t="shared" si="64"/>
        <v>-4.9334473073635296E-2</v>
      </c>
      <c r="L163" s="15" t="str">
        <f t="shared" si="65"/>
        <v>Enter Trade</v>
      </c>
      <c r="M163" s="12">
        <v>0.96020973334480619</v>
      </c>
      <c r="N163" s="15" t="str">
        <f t="shared" si="45"/>
        <v/>
      </c>
      <c r="O163" s="15" t="str">
        <f t="shared" si="46"/>
        <v>Enter Trade</v>
      </c>
      <c r="P163" s="15" t="str">
        <f t="shared" si="47"/>
        <v/>
      </c>
      <c r="Q163" s="15">
        <f t="shared" si="48"/>
        <v>1092.2</v>
      </c>
      <c r="R163" s="15" t="str">
        <f t="shared" si="49"/>
        <v/>
      </c>
      <c r="S163" s="15">
        <f t="shared" si="50"/>
        <v>1302.45</v>
      </c>
      <c r="T163" s="18" t="str">
        <f t="shared" si="51"/>
        <v/>
      </c>
      <c r="U163" s="18">
        <f t="shared" si="52"/>
        <v>5.2924662892908092E-3</v>
      </c>
      <c r="V163" s="18" t="str">
        <f t="shared" si="53"/>
        <v/>
      </c>
      <c r="W163" s="18">
        <f t="shared" si="54"/>
        <v>0</v>
      </c>
      <c r="X163" s="18" t="str">
        <f t="shared" si="55"/>
        <v/>
      </c>
      <c r="Y163" s="18" t="str">
        <f t="shared" si="56"/>
        <v/>
      </c>
      <c r="Z163" s="18" t="str">
        <f t="shared" si="57"/>
        <v/>
      </c>
      <c r="AA163" s="18" t="str">
        <f t="shared" si="58"/>
        <v/>
      </c>
    </row>
    <row r="164" spans="1:27">
      <c r="A164" s="11">
        <v>42241</v>
      </c>
      <c r="B164" s="12">
        <v>1018.45</v>
      </c>
      <c r="C164" s="12">
        <v>1145.55</v>
      </c>
      <c r="D164" s="9">
        <f t="shared" si="44"/>
        <v>-5.107433714401164E-2</v>
      </c>
      <c r="E164" s="9">
        <f t="shared" si="59"/>
        <v>-7.4449168893056777E-2</v>
      </c>
      <c r="F164" s="9">
        <f t="shared" si="60"/>
        <v>8.8646511964822605E-3</v>
      </c>
      <c r="G164" s="9">
        <f t="shared" si="61"/>
        <v>-5.4503703700971691E-2</v>
      </c>
      <c r="H164" s="9">
        <f t="shared" si="62"/>
        <v>-9.4394634085141871E-2</v>
      </c>
      <c r="I164" s="9">
        <f t="shared" si="63"/>
        <v>2.6368586006317902</v>
      </c>
      <c r="J164" s="3">
        <f t="shared" si="64"/>
        <v>-5.8878367106609988E-4</v>
      </c>
      <c r="K164" s="3">
        <f t="shared" si="64"/>
        <v>-1.9010918432883789E-2</v>
      </c>
      <c r="L164" s="15" t="str">
        <f t="shared" si="65"/>
        <v>Enter Trade</v>
      </c>
      <c r="M164" s="12">
        <v>0.96020973334480619</v>
      </c>
      <c r="N164" s="15" t="str">
        <f t="shared" si="45"/>
        <v/>
      </c>
      <c r="O164" s="15" t="str">
        <f t="shared" si="46"/>
        <v>Enter Trade</v>
      </c>
      <c r="P164" s="15" t="str">
        <f t="shared" si="47"/>
        <v/>
      </c>
      <c r="Q164" s="15">
        <f t="shared" si="48"/>
        <v>1092.2</v>
      </c>
      <c r="R164" s="15" t="str">
        <f t="shared" si="49"/>
        <v/>
      </c>
      <c r="S164" s="15">
        <f t="shared" si="50"/>
        <v>1302.45</v>
      </c>
      <c r="T164" s="18" t="str">
        <f t="shared" si="51"/>
        <v/>
      </c>
      <c r="U164" s="18">
        <f t="shared" si="52"/>
        <v>5.2924662892908092E-3</v>
      </c>
      <c r="V164" s="18" t="str">
        <f t="shared" si="53"/>
        <v/>
      </c>
      <c r="W164" s="18">
        <f t="shared" si="54"/>
        <v>0</v>
      </c>
      <c r="X164" s="18" t="str">
        <f t="shared" si="55"/>
        <v/>
      </c>
      <c r="Y164" s="18" t="str">
        <f t="shared" si="56"/>
        <v/>
      </c>
      <c r="Z164" s="18" t="str">
        <f t="shared" si="57"/>
        <v/>
      </c>
      <c r="AA164" s="18" t="str">
        <f t="shared" si="58"/>
        <v/>
      </c>
    </row>
    <row r="165" spans="1:27">
      <c r="A165" s="11">
        <v>42242</v>
      </c>
      <c r="B165" s="12">
        <v>1013.5</v>
      </c>
      <c r="C165" s="12">
        <v>1102.3499999999999</v>
      </c>
      <c r="D165" s="9">
        <f t="shared" si="44"/>
        <v>-3.6495753406300888E-2</v>
      </c>
      <c r="E165" s="9">
        <f t="shared" si="59"/>
        <v>-7.2763508432330717E-2</v>
      </c>
      <c r="F165" s="9">
        <f t="shared" si="60"/>
        <v>1.0946458864857065E-2</v>
      </c>
      <c r="G165" s="9">
        <f t="shared" si="61"/>
        <v>-4.8133975986402316E-2</v>
      </c>
      <c r="H165" s="9">
        <f t="shared" si="62"/>
        <v>-9.7393040878259118E-2</v>
      </c>
      <c r="I165" s="9">
        <f t="shared" si="63"/>
        <v>3.3131952052974167</v>
      </c>
      <c r="J165" s="3">
        <f t="shared" si="64"/>
        <v>-4.8603269674505822E-3</v>
      </c>
      <c r="K165" s="3">
        <f t="shared" si="64"/>
        <v>-3.7711143119025833E-2</v>
      </c>
      <c r="L165" s="15" t="str">
        <f t="shared" si="65"/>
        <v>Enter Trade</v>
      </c>
      <c r="M165" s="12">
        <v>0.96020973334480619</v>
      </c>
      <c r="N165" s="15" t="str">
        <f t="shared" si="45"/>
        <v/>
      </c>
      <c r="O165" s="15" t="str">
        <f t="shared" si="46"/>
        <v>Enter Trade</v>
      </c>
      <c r="P165" s="15" t="str">
        <f t="shared" si="47"/>
        <v/>
      </c>
      <c r="Q165" s="15">
        <f t="shared" si="48"/>
        <v>1092.2</v>
      </c>
      <c r="R165" s="15" t="str">
        <f t="shared" si="49"/>
        <v/>
      </c>
      <c r="S165" s="15">
        <f t="shared" si="50"/>
        <v>1302.45</v>
      </c>
      <c r="T165" s="18" t="str">
        <f t="shared" si="51"/>
        <v/>
      </c>
      <c r="U165" s="18">
        <f t="shared" si="52"/>
        <v>5.2924662892908092E-3</v>
      </c>
      <c r="V165" s="18" t="str">
        <f t="shared" si="53"/>
        <v/>
      </c>
      <c r="W165" s="18">
        <f t="shared" si="54"/>
        <v>0</v>
      </c>
      <c r="X165" s="18" t="str">
        <f t="shared" si="55"/>
        <v/>
      </c>
      <c r="Y165" s="18" t="str">
        <f t="shared" si="56"/>
        <v/>
      </c>
      <c r="Z165" s="18" t="str">
        <f t="shared" si="57"/>
        <v/>
      </c>
      <c r="AA165" s="18" t="str">
        <f t="shared" si="58"/>
        <v/>
      </c>
    </row>
    <row r="166" spans="1:27">
      <c r="A166" s="11">
        <v>42243</v>
      </c>
      <c r="B166" s="12">
        <v>1022.1</v>
      </c>
      <c r="C166" s="12">
        <v>1193.9000000000001</v>
      </c>
      <c r="D166" s="9">
        <f t="shared" si="44"/>
        <v>-6.7474563910378704E-2</v>
      </c>
      <c r="E166" s="9">
        <f t="shared" si="59"/>
        <v>-7.2136490681983689E-2</v>
      </c>
      <c r="F166" s="9">
        <f t="shared" si="60"/>
        <v>1.068074152044377E-2</v>
      </c>
      <c r="G166" s="9">
        <f t="shared" si="61"/>
        <v>-4.8104822260985211E-2</v>
      </c>
      <c r="H166" s="9">
        <f t="shared" si="62"/>
        <v>-9.6168159102982168E-2</v>
      </c>
      <c r="I166" s="9">
        <f t="shared" si="63"/>
        <v>0.43647969222751948</v>
      </c>
      <c r="J166" s="3">
        <f t="shared" si="64"/>
        <v>8.4854464726196576E-3</v>
      </c>
      <c r="K166" s="3">
        <f t="shared" si="64"/>
        <v>8.3049848051889322E-2</v>
      </c>
      <c r="L166" s="15" t="str">
        <f t="shared" si="65"/>
        <v>Exit Trade</v>
      </c>
      <c r="M166" s="12">
        <v>0.43647969222751948</v>
      </c>
      <c r="N166" s="15" t="str">
        <f t="shared" si="45"/>
        <v>Exit Trade</v>
      </c>
      <c r="O166" s="15" t="str">
        <f t="shared" si="46"/>
        <v>Exit Trade</v>
      </c>
      <c r="P166" s="15">
        <f t="shared" si="47"/>
        <v>1022.1</v>
      </c>
      <c r="Q166" s="15">
        <f t="shared" si="48"/>
        <v>1022.1</v>
      </c>
      <c r="R166" s="15">
        <f t="shared" si="49"/>
        <v>1193.9000000000001</v>
      </c>
      <c r="S166" s="15">
        <f t="shared" si="50"/>
        <v>1193.9000000000001</v>
      </c>
      <c r="T166" s="18">
        <f t="shared" si="51"/>
        <v>8.4854464726196576E-3</v>
      </c>
      <c r="U166" s="18">
        <f t="shared" si="52"/>
        <v>8.4854464726196576E-3</v>
      </c>
      <c r="V166" s="18">
        <f t="shared" si="53"/>
        <v>8.3049848051889322E-2</v>
      </c>
      <c r="W166" s="18">
        <f t="shared" si="54"/>
        <v>8.3049848051889322E-2</v>
      </c>
      <c r="X166" s="18">
        <f t="shared" si="55"/>
        <v>6.4182384178721907E-2</v>
      </c>
      <c r="Y166" s="18">
        <f t="shared" si="56"/>
        <v>-8.3342930630734391E-2</v>
      </c>
      <c r="Z166" s="18">
        <f t="shared" si="57"/>
        <v>-1.9160546452012484E-2</v>
      </c>
      <c r="AA166" s="18">
        <f t="shared" si="58"/>
        <v>-9.5802732260062418E-3</v>
      </c>
    </row>
    <row r="167" spans="1:27">
      <c r="A167" s="11">
        <v>42244</v>
      </c>
      <c r="B167" s="12">
        <v>1027.95</v>
      </c>
      <c r="C167" s="12">
        <v>1201.9000000000001</v>
      </c>
      <c r="D167" s="9">
        <f t="shared" si="44"/>
        <v>-6.7896344302097428E-2</v>
      </c>
      <c r="E167" s="9">
        <f t="shared" si="59"/>
        <v>-7.1825760661778995E-2</v>
      </c>
      <c r="F167" s="9">
        <f t="shared" si="60"/>
        <v>1.0663387189613061E-2</v>
      </c>
      <c r="G167" s="9">
        <f t="shared" si="61"/>
        <v>-4.7833139485149612E-2</v>
      </c>
      <c r="H167" s="9">
        <f t="shared" si="62"/>
        <v>-9.5818381838408379E-2</v>
      </c>
      <c r="I167" s="9">
        <f t="shared" si="63"/>
        <v>0.36849607819822144</v>
      </c>
      <c r="J167" s="3">
        <f t="shared" si="64"/>
        <v>5.7235104197241194E-3</v>
      </c>
      <c r="K167" s="3">
        <f t="shared" si="64"/>
        <v>6.7007287042465859E-3</v>
      </c>
      <c r="L167" s="15" t="str">
        <f t="shared" si="65"/>
        <v>Exit Trade</v>
      </c>
      <c r="M167" s="12">
        <v>0.43647969222751948</v>
      </c>
      <c r="N167" s="15" t="str">
        <f t="shared" si="45"/>
        <v/>
      </c>
      <c r="O167" s="15" t="str">
        <f t="shared" si="46"/>
        <v>Exit Trade</v>
      </c>
      <c r="P167" s="15" t="str">
        <f t="shared" si="47"/>
        <v/>
      </c>
      <c r="Q167" s="15">
        <f t="shared" si="48"/>
        <v>1022.1</v>
      </c>
      <c r="R167" s="15" t="str">
        <f t="shared" si="49"/>
        <v/>
      </c>
      <c r="S167" s="15">
        <f t="shared" si="50"/>
        <v>1193.9000000000001</v>
      </c>
      <c r="T167" s="18" t="str">
        <f t="shared" si="51"/>
        <v/>
      </c>
      <c r="U167" s="18">
        <f t="shared" si="52"/>
        <v>8.4854464726196576E-3</v>
      </c>
      <c r="V167" s="18" t="str">
        <f t="shared" si="53"/>
        <v/>
      </c>
      <c r="W167" s="18">
        <f t="shared" si="54"/>
        <v>8.3049848051889322E-2</v>
      </c>
      <c r="X167" s="18" t="str">
        <f t="shared" si="55"/>
        <v/>
      </c>
      <c r="Y167" s="18" t="str">
        <f t="shared" si="56"/>
        <v/>
      </c>
      <c r="Z167" s="18" t="str">
        <f t="shared" si="57"/>
        <v/>
      </c>
      <c r="AA167" s="18" t="str">
        <f t="shared" si="58"/>
        <v/>
      </c>
    </row>
    <row r="168" spans="1:27">
      <c r="A168" s="11">
        <v>42247</v>
      </c>
      <c r="B168" s="12">
        <v>1027.45</v>
      </c>
      <c r="C168" s="12">
        <v>1186.1500000000001</v>
      </c>
      <c r="D168" s="9">
        <f t="shared" si="44"/>
        <v>-6.2378916705192904E-2</v>
      </c>
      <c r="E168" s="9">
        <f t="shared" si="59"/>
        <v>-7.151608797798123E-2</v>
      </c>
      <c r="F168" s="9">
        <f t="shared" si="60"/>
        <v>1.0802088505734083E-2</v>
      </c>
      <c r="G168" s="9">
        <f t="shared" si="61"/>
        <v>-4.7211388840079541E-2</v>
      </c>
      <c r="H168" s="9">
        <f t="shared" si="62"/>
        <v>-9.5820787115882919E-2</v>
      </c>
      <c r="I168" s="9">
        <f t="shared" si="63"/>
        <v>0.84587080247843116</v>
      </c>
      <c r="J168" s="3">
        <f t="shared" si="64"/>
        <v>-4.8640498078700322E-4</v>
      </c>
      <c r="K168" s="3">
        <f t="shared" si="64"/>
        <v>-1.3104251601630749E-2</v>
      </c>
      <c r="L168" s="15" t="str">
        <f t="shared" si="65"/>
        <v/>
      </c>
      <c r="M168" s="12">
        <v>0.43647969222751948</v>
      </c>
      <c r="N168" s="15" t="str">
        <f t="shared" si="45"/>
        <v/>
      </c>
      <c r="O168" s="15" t="str">
        <f t="shared" si="46"/>
        <v>Exit Trade</v>
      </c>
      <c r="P168" s="15" t="str">
        <f t="shared" si="47"/>
        <v/>
      </c>
      <c r="Q168" s="15">
        <f t="shared" si="48"/>
        <v>1022.1</v>
      </c>
      <c r="R168" s="15" t="str">
        <f t="shared" si="49"/>
        <v/>
      </c>
      <c r="S168" s="15">
        <f t="shared" si="50"/>
        <v>1193.9000000000001</v>
      </c>
      <c r="T168" s="18" t="str">
        <f t="shared" si="51"/>
        <v/>
      </c>
      <c r="U168" s="18">
        <f t="shared" si="52"/>
        <v>8.4854464726196576E-3</v>
      </c>
      <c r="V168" s="18" t="str">
        <f t="shared" si="53"/>
        <v/>
      </c>
      <c r="W168" s="18">
        <f t="shared" si="54"/>
        <v>8.3049848051889322E-2</v>
      </c>
      <c r="X168" s="18" t="str">
        <f t="shared" si="55"/>
        <v/>
      </c>
      <c r="Y168" s="18" t="str">
        <f t="shared" si="56"/>
        <v/>
      </c>
      <c r="Z168" s="18" t="str">
        <f t="shared" si="57"/>
        <v/>
      </c>
      <c r="AA168" s="18" t="str">
        <f t="shared" si="58"/>
        <v/>
      </c>
    </row>
    <row r="169" spans="1:27">
      <c r="A169" s="11">
        <v>42248</v>
      </c>
      <c r="B169" s="12">
        <v>1000.1</v>
      </c>
      <c r="C169" s="12">
        <v>1157.4000000000001</v>
      </c>
      <c r="D169" s="9">
        <f t="shared" si="44"/>
        <v>-6.3440050750665486E-2</v>
      </c>
      <c r="E169" s="9">
        <f t="shared" si="59"/>
        <v>-7.1058113279077531E-2</v>
      </c>
      <c r="F169" s="9">
        <f t="shared" si="60"/>
        <v>1.0844872684009891E-2</v>
      </c>
      <c r="G169" s="9">
        <f t="shared" si="61"/>
        <v>-4.6657149740055276E-2</v>
      </c>
      <c r="H169" s="9">
        <f t="shared" si="62"/>
        <v>-9.5459076818099786E-2</v>
      </c>
      <c r="I169" s="9">
        <f t="shared" si="63"/>
        <v>0.70245753457709259</v>
      </c>
      <c r="J169" s="3">
        <f t="shared" si="64"/>
        <v>-2.6619300209255944E-2</v>
      </c>
      <c r="K169" s="3">
        <f t="shared" si="64"/>
        <v>-2.4238081187033678E-2</v>
      </c>
      <c r="L169" s="15" t="str">
        <f t="shared" si="65"/>
        <v/>
      </c>
      <c r="M169" s="12">
        <v>0.43647969222751948</v>
      </c>
      <c r="N169" s="15" t="str">
        <f t="shared" si="45"/>
        <v/>
      </c>
      <c r="O169" s="15" t="str">
        <f t="shared" si="46"/>
        <v>Exit Trade</v>
      </c>
      <c r="P169" s="15" t="str">
        <f t="shared" si="47"/>
        <v/>
      </c>
      <c r="Q169" s="15">
        <f t="shared" si="48"/>
        <v>1022.1</v>
      </c>
      <c r="R169" s="15" t="str">
        <f t="shared" si="49"/>
        <v/>
      </c>
      <c r="S169" s="15">
        <f t="shared" si="50"/>
        <v>1193.9000000000001</v>
      </c>
      <c r="T169" s="18" t="str">
        <f t="shared" si="51"/>
        <v/>
      </c>
      <c r="U169" s="18">
        <f t="shared" si="52"/>
        <v>8.4854464726196576E-3</v>
      </c>
      <c r="V169" s="18" t="str">
        <f t="shared" si="53"/>
        <v/>
      </c>
      <c r="W169" s="18">
        <f t="shared" si="54"/>
        <v>8.3049848051889322E-2</v>
      </c>
      <c r="X169" s="18" t="str">
        <f t="shared" si="55"/>
        <v/>
      </c>
      <c r="Y169" s="18" t="str">
        <f t="shared" si="56"/>
        <v/>
      </c>
      <c r="Z169" s="18" t="str">
        <f t="shared" si="57"/>
        <v/>
      </c>
      <c r="AA169" s="18" t="str">
        <f t="shared" si="58"/>
        <v/>
      </c>
    </row>
    <row r="170" spans="1:27">
      <c r="A170" s="11">
        <v>42249</v>
      </c>
      <c r="B170" s="12">
        <v>995.15</v>
      </c>
      <c r="C170" s="12">
        <v>1123.1500000000001</v>
      </c>
      <c r="D170" s="9">
        <f t="shared" si="44"/>
        <v>-5.2549214104663115E-2</v>
      </c>
      <c r="E170" s="9">
        <f t="shared" si="59"/>
        <v>-7.0078977580172383E-2</v>
      </c>
      <c r="F170" s="9">
        <f t="shared" si="60"/>
        <v>1.115176316892165E-2</v>
      </c>
      <c r="G170" s="9">
        <f t="shared" si="61"/>
        <v>-4.4987510450098675E-2</v>
      </c>
      <c r="H170" s="9">
        <f t="shared" si="62"/>
        <v>-9.5170444710246091E-2</v>
      </c>
      <c r="I170" s="9">
        <f t="shared" si="63"/>
        <v>1.5719275248206652</v>
      </c>
      <c r="J170" s="3">
        <f t="shared" si="64"/>
        <v>-4.9495050494950963E-3</v>
      </c>
      <c r="K170" s="3">
        <f t="shared" si="64"/>
        <v>-2.9592189390012093E-2</v>
      </c>
      <c r="L170" s="15" t="str">
        <f t="shared" si="65"/>
        <v>Enter Trade</v>
      </c>
      <c r="M170" s="12">
        <v>1.5719275248206652</v>
      </c>
      <c r="N170" s="15" t="str">
        <f t="shared" si="45"/>
        <v>Enter Trade</v>
      </c>
      <c r="O170" s="15" t="str">
        <f t="shared" si="46"/>
        <v>Enter Trade</v>
      </c>
      <c r="P170" s="15">
        <f t="shared" si="47"/>
        <v>995.15</v>
      </c>
      <c r="Q170" s="15">
        <f t="shared" si="48"/>
        <v>995.15</v>
      </c>
      <c r="R170" s="15">
        <f t="shared" si="49"/>
        <v>1123.1500000000001</v>
      </c>
      <c r="S170" s="15">
        <f t="shared" si="50"/>
        <v>1123.1500000000001</v>
      </c>
      <c r="T170" s="18">
        <f t="shared" si="51"/>
        <v>-4.9495050494950963E-3</v>
      </c>
      <c r="U170" s="18">
        <f t="shared" si="52"/>
        <v>-4.9495050494950963E-3</v>
      </c>
      <c r="V170" s="18">
        <f t="shared" si="53"/>
        <v>-2.9592189390012093E-2</v>
      </c>
      <c r="W170" s="18">
        <f t="shared" si="54"/>
        <v>-2.9592189390012093E-2</v>
      </c>
      <c r="X170" s="18" t="str">
        <f t="shared" si="55"/>
        <v/>
      </c>
      <c r="Y170" s="18" t="str">
        <f t="shared" si="56"/>
        <v/>
      </c>
      <c r="Z170" s="18" t="str">
        <f t="shared" si="57"/>
        <v/>
      </c>
      <c r="AA170" s="18" t="str">
        <f t="shared" si="58"/>
        <v/>
      </c>
    </row>
    <row r="171" spans="1:27">
      <c r="A171" s="11">
        <v>42250</v>
      </c>
      <c r="B171" s="12">
        <v>1010.3</v>
      </c>
      <c r="C171" s="12">
        <v>1172.05</v>
      </c>
      <c r="D171" s="9">
        <f t="shared" si="44"/>
        <v>-6.449578621922146E-2</v>
      </c>
      <c r="E171" s="9">
        <f t="shared" si="59"/>
        <v>-6.9361833624786304E-2</v>
      </c>
      <c r="F171" s="9">
        <f t="shared" si="60"/>
        <v>1.0777427203407462E-2</v>
      </c>
      <c r="G171" s="9">
        <f t="shared" si="61"/>
        <v>-4.5112622417119511E-2</v>
      </c>
      <c r="H171" s="9">
        <f t="shared" si="62"/>
        <v>-9.3611044832453097E-2</v>
      </c>
      <c r="I171" s="9">
        <f t="shared" si="63"/>
        <v>0.45150362082950213</v>
      </c>
      <c r="J171" s="3">
        <f t="shared" si="64"/>
        <v>1.5223835602672941E-2</v>
      </c>
      <c r="K171" s="3">
        <f t="shared" si="64"/>
        <v>4.3538262921248148E-2</v>
      </c>
      <c r="L171" s="15" t="str">
        <f t="shared" si="65"/>
        <v>Exit Trade</v>
      </c>
      <c r="M171" s="12">
        <v>0.45150362082950213</v>
      </c>
      <c r="N171" s="15" t="str">
        <f t="shared" si="45"/>
        <v>Exit Trade</v>
      </c>
      <c r="O171" s="15" t="str">
        <f t="shared" si="46"/>
        <v>Exit Trade</v>
      </c>
      <c r="P171" s="15">
        <f t="shared" si="47"/>
        <v>1010.3</v>
      </c>
      <c r="Q171" s="15">
        <f t="shared" si="48"/>
        <v>1010.3</v>
      </c>
      <c r="R171" s="15">
        <f t="shared" si="49"/>
        <v>1172.05</v>
      </c>
      <c r="S171" s="15">
        <f t="shared" si="50"/>
        <v>1172.05</v>
      </c>
      <c r="T171" s="18">
        <f t="shared" si="51"/>
        <v>1.5223835602672941E-2</v>
      </c>
      <c r="U171" s="18">
        <f t="shared" si="52"/>
        <v>1.5223835602672941E-2</v>
      </c>
      <c r="V171" s="18">
        <f t="shared" si="53"/>
        <v>4.3538262921248148E-2</v>
      </c>
      <c r="W171" s="18">
        <f t="shared" si="54"/>
        <v>4.3538262921248148E-2</v>
      </c>
      <c r="X171" s="18">
        <f t="shared" si="55"/>
        <v>-1.5223835602673041E-2</v>
      </c>
      <c r="Y171" s="18">
        <f t="shared" si="56"/>
        <v>4.3538262921248183E-2</v>
      </c>
      <c r="Z171" s="18">
        <f t="shared" si="57"/>
        <v>2.8314427318575142E-2</v>
      </c>
      <c r="AA171" s="18">
        <f t="shared" si="58"/>
        <v>1.4157213659287571E-2</v>
      </c>
    </row>
    <row r="172" spans="1:27">
      <c r="A172" s="11">
        <v>42251</v>
      </c>
      <c r="B172" s="12">
        <v>996.05</v>
      </c>
      <c r="C172" s="12">
        <v>1141.5999999999999</v>
      </c>
      <c r="D172" s="9">
        <f t="shared" si="44"/>
        <v>-5.9232820298288268E-2</v>
      </c>
      <c r="E172" s="9">
        <f t="shared" si="59"/>
        <v>-6.83809744660165E-2</v>
      </c>
      <c r="F172" s="9">
        <f t="shared" si="60"/>
        <v>1.0288601903889532E-2</v>
      </c>
      <c r="G172" s="9">
        <f t="shared" si="61"/>
        <v>-4.523162018226505E-2</v>
      </c>
      <c r="H172" s="9">
        <f t="shared" si="62"/>
        <v>-9.153032874976795E-2</v>
      </c>
      <c r="I172" s="9">
        <f t="shared" si="63"/>
        <v>0.88915425566906603</v>
      </c>
      <c r="J172" s="3">
        <f t="shared" si="64"/>
        <v>-1.4104721369890133E-2</v>
      </c>
      <c r="K172" s="3">
        <f t="shared" si="64"/>
        <v>-2.5980120302034938E-2</v>
      </c>
      <c r="L172" s="15" t="str">
        <f t="shared" si="65"/>
        <v/>
      </c>
      <c r="M172" s="12">
        <v>0.45150362082950213</v>
      </c>
      <c r="N172" s="15" t="str">
        <f t="shared" si="45"/>
        <v/>
      </c>
      <c r="O172" s="15" t="str">
        <f t="shared" si="46"/>
        <v>Exit Trade</v>
      </c>
      <c r="P172" s="15" t="str">
        <f t="shared" si="47"/>
        <v/>
      </c>
      <c r="Q172" s="15">
        <f t="shared" si="48"/>
        <v>1010.3</v>
      </c>
      <c r="R172" s="15" t="str">
        <f t="shared" si="49"/>
        <v/>
      </c>
      <c r="S172" s="15">
        <f t="shared" si="50"/>
        <v>1172.05</v>
      </c>
      <c r="T172" s="18" t="str">
        <f t="shared" si="51"/>
        <v/>
      </c>
      <c r="U172" s="18">
        <f t="shared" si="52"/>
        <v>1.5223835602672941E-2</v>
      </c>
      <c r="V172" s="18" t="str">
        <f t="shared" si="53"/>
        <v/>
      </c>
      <c r="W172" s="18">
        <f t="shared" si="54"/>
        <v>4.3538262921248148E-2</v>
      </c>
      <c r="X172" s="18" t="str">
        <f t="shared" si="55"/>
        <v/>
      </c>
      <c r="Y172" s="18" t="str">
        <f t="shared" si="56"/>
        <v/>
      </c>
      <c r="Z172" s="18" t="str">
        <f t="shared" si="57"/>
        <v/>
      </c>
      <c r="AA172" s="18" t="str">
        <f t="shared" si="58"/>
        <v/>
      </c>
    </row>
    <row r="173" spans="1:27">
      <c r="A173" s="11">
        <v>42254</v>
      </c>
      <c r="B173" s="12">
        <v>984.45</v>
      </c>
      <c r="C173" s="12">
        <v>1155.05</v>
      </c>
      <c r="D173" s="9">
        <f t="shared" si="44"/>
        <v>-6.9407121135552655E-2</v>
      </c>
      <c r="E173" s="9">
        <f t="shared" si="59"/>
        <v>-6.7826033631457061E-2</v>
      </c>
      <c r="F173" s="9">
        <f t="shared" si="60"/>
        <v>9.736591712042211E-3</v>
      </c>
      <c r="G173" s="9">
        <f t="shared" si="61"/>
        <v>-4.5918702279362088E-2</v>
      </c>
      <c r="H173" s="9">
        <f t="shared" si="62"/>
        <v>-8.9733364983552028E-2</v>
      </c>
      <c r="I173" s="9">
        <f t="shared" si="63"/>
        <v>-0.16238613581178571</v>
      </c>
      <c r="J173" s="3">
        <f t="shared" si="64"/>
        <v>-1.1646001706741538E-2</v>
      </c>
      <c r="K173" s="3">
        <f t="shared" si="64"/>
        <v>1.1781709880868997E-2</v>
      </c>
      <c r="L173" s="15" t="str">
        <f t="shared" si="65"/>
        <v>Exit Trade</v>
      </c>
      <c r="M173" s="12">
        <v>0.45150362082950213</v>
      </c>
      <c r="N173" s="15" t="str">
        <f t="shared" si="45"/>
        <v/>
      </c>
      <c r="O173" s="15" t="str">
        <f t="shared" si="46"/>
        <v>Exit Trade</v>
      </c>
      <c r="P173" s="15" t="str">
        <f t="shared" si="47"/>
        <v/>
      </c>
      <c r="Q173" s="15">
        <f t="shared" si="48"/>
        <v>1010.3</v>
      </c>
      <c r="R173" s="15" t="str">
        <f t="shared" si="49"/>
        <v/>
      </c>
      <c r="S173" s="15">
        <f t="shared" si="50"/>
        <v>1172.05</v>
      </c>
      <c r="T173" s="18" t="str">
        <f t="shared" si="51"/>
        <v/>
      </c>
      <c r="U173" s="18">
        <f t="shared" si="52"/>
        <v>1.5223835602672941E-2</v>
      </c>
      <c r="V173" s="18" t="str">
        <f t="shared" si="53"/>
        <v/>
      </c>
      <c r="W173" s="18">
        <f t="shared" si="54"/>
        <v>4.3538262921248148E-2</v>
      </c>
      <c r="X173" s="18" t="str">
        <f t="shared" si="55"/>
        <v/>
      </c>
      <c r="Y173" s="18" t="str">
        <f t="shared" si="56"/>
        <v/>
      </c>
      <c r="Z173" s="18" t="str">
        <f t="shared" si="57"/>
        <v/>
      </c>
      <c r="AA173" s="18" t="str">
        <f t="shared" si="58"/>
        <v/>
      </c>
    </row>
    <row r="174" spans="1:27">
      <c r="A174" s="11">
        <v>42255</v>
      </c>
      <c r="B174" s="12">
        <v>1004.05</v>
      </c>
      <c r="C174" s="12">
        <v>1171.05</v>
      </c>
      <c r="D174" s="9">
        <f t="shared" si="44"/>
        <v>-6.6820097938651388E-2</v>
      </c>
      <c r="E174" s="9">
        <f t="shared" si="59"/>
        <v>-6.7697533806631696E-2</v>
      </c>
      <c r="F174" s="9">
        <f t="shared" si="60"/>
        <v>9.7231233981082358E-3</v>
      </c>
      <c r="G174" s="9">
        <f t="shared" si="61"/>
        <v>-4.5820506160888161E-2</v>
      </c>
      <c r="H174" s="9">
        <f t="shared" si="62"/>
        <v>-8.9574561452375231E-2</v>
      </c>
      <c r="I174" s="9">
        <f t="shared" si="63"/>
        <v>9.0242181658521936E-2</v>
      </c>
      <c r="J174" s="3">
        <f t="shared" si="64"/>
        <v>1.9909594189648949E-2</v>
      </c>
      <c r="K174" s="3">
        <f t="shared" si="64"/>
        <v>1.3852214189861911E-2</v>
      </c>
      <c r="L174" s="15" t="str">
        <f t="shared" si="65"/>
        <v>Exit Trade</v>
      </c>
      <c r="M174" s="12">
        <v>0.45150362082950213</v>
      </c>
      <c r="N174" s="15" t="str">
        <f t="shared" si="45"/>
        <v/>
      </c>
      <c r="O174" s="15" t="str">
        <f t="shared" si="46"/>
        <v>Exit Trade</v>
      </c>
      <c r="P174" s="15" t="str">
        <f t="shared" si="47"/>
        <v/>
      </c>
      <c r="Q174" s="15">
        <f t="shared" si="48"/>
        <v>1010.3</v>
      </c>
      <c r="R174" s="15" t="str">
        <f t="shared" si="49"/>
        <v/>
      </c>
      <c r="S174" s="15">
        <f t="shared" si="50"/>
        <v>1172.05</v>
      </c>
      <c r="T174" s="18" t="str">
        <f t="shared" si="51"/>
        <v/>
      </c>
      <c r="U174" s="18">
        <f t="shared" si="52"/>
        <v>1.5223835602672941E-2</v>
      </c>
      <c r="V174" s="18" t="str">
        <f t="shared" si="53"/>
        <v/>
      </c>
      <c r="W174" s="18">
        <f t="shared" si="54"/>
        <v>4.3538262921248148E-2</v>
      </c>
      <c r="X174" s="18" t="str">
        <f t="shared" si="55"/>
        <v/>
      </c>
      <c r="Y174" s="18" t="str">
        <f t="shared" si="56"/>
        <v/>
      </c>
      <c r="Z174" s="18" t="str">
        <f t="shared" si="57"/>
        <v/>
      </c>
      <c r="AA174" s="18" t="str">
        <f t="shared" si="58"/>
        <v/>
      </c>
    </row>
    <row r="175" spans="1:27">
      <c r="A175" s="11">
        <v>42256</v>
      </c>
      <c r="B175" s="12">
        <v>1016.3</v>
      </c>
      <c r="C175" s="12">
        <v>1186.6500000000001</v>
      </c>
      <c r="D175" s="9">
        <f t="shared" si="44"/>
        <v>-6.7300717990097361E-2</v>
      </c>
      <c r="E175" s="9">
        <f t="shared" si="59"/>
        <v>-6.7498442407414691E-2</v>
      </c>
      <c r="F175" s="9">
        <f t="shared" si="60"/>
        <v>9.6659946390886039E-3</v>
      </c>
      <c r="G175" s="9">
        <f t="shared" si="61"/>
        <v>-4.5749954469465337E-2</v>
      </c>
      <c r="H175" s="9">
        <f t="shared" si="62"/>
        <v>-8.9246930345364045E-2</v>
      </c>
      <c r="I175" s="9">
        <f t="shared" si="63"/>
        <v>2.045567214756629E-2</v>
      </c>
      <c r="J175" s="3">
        <f t="shared" si="64"/>
        <v>1.2200587620138439E-2</v>
      </c>
      <c r="K175" s="3">
        <f t="shared" si="64"/>
        <v>1.332137825028832E-2</v>
      </c>
      <c r="L175" s="15" t="str">
        <f t="shared" si="65"/>
        <v>Exit Trade</v>
      </c>
      <c r="M175" s="12">
        <v>0.45150362082950213</v>
      </c>
      <c r="N175" s="15" t="str">
        <f t="shared" si="45"/>
        <v/>
      </c>
      <c r="O175" s="15" t="str">
        <f t="shared" si="46"/>
        <v>Exit Trade</v>
      </c>
      <c r="P175" s="15" t="str">
        <f t="shared" si="47"/>
        <v/>
      </c>
      <c r="Q175" s="15">
        <f t="shared" si="48"/>
        <v>1010.3</v>
      </c>
      <c r="R175" s="15" t="str">
        <f t="shared" si="49"/>
        <v/>
      </c>
      <c r="S175" s="15">
        <f t="shared" si="50"/>
        <v>1172.05</v>
      </c>
      <c r="T175" s="18" t="str">
        <f t="shared" si="51"/>
        <v/>
      </c>
      <c r="U175" s="18">
        <f t="shared" si="52"/>
        <v>1.5223835602672941E-2</v>
      </c>
      <c r="V175" s="18" t="str">
        <f t="shared" si="53"/>
        <v/>
      </c>
      <c r="W175" s="18">
        <f t="shared" si="54"/>
        <v>4.3538262921248148E-2</v>
      </c>
      <c r="X175" s="18" t="str">
        <f t="shared" si="55"/>
        <v/>
      </c>
      <c r="Y175" s="18" t="str">
        <f t="shared" si="56"/>
        <v/>
      </c>
      <c r="Z175" s="18" t="str">
        <f t="shared" si="57"/>
        <v/>
      </c>
      <c r="AA175" s="18" t="str">
        <f t="shared" si="58"/>
        <v/>
      </c>
    </row>
    <row r="176" spans="1:27">
      <c r="A176" s="11">
        <v>42257</v>
      </c>
      <c r="B176" s="12">
        <v>1011</v>
      </c>
      <c r="C176" s="12">
        <v>1162.75</v>
      </c>
      <c r="D176" s="9">
        <f t="shared" si="44"/>
        <v>-6.0735192592553021E-2</v>
      </c>
      <c r="E176" s="9">
        <f t="shared" si="59"/>
        <v>-6.6849504737898871E-2</v>
      </c>
      <c r="F176" s="9">
        <f t="shared" si="60"/>
        <v>9.434357754439647E-3</v>
      </c>
      <c r="G176" s="9">
        <f t="shared" si="61"/>
        <v>-4.5622199790409664E-2</v>
      </c>
      <c r="H176" s="9">
        <f t="shared" si="62"/>
        <v>-8.8076809685388086E-2</v>
      </c>
      <c r="I176" s="9">
        <f t="shared" si="63"/>
        <v>0.64808991820016149</v>
      </c>
      <c r="J176" s="3">
        <f t="shared" si="64"/>
        <v>-5.2149955721735265E-3</v>
      </c>
      <c r="K176" s="3">
        <f t="shared" si="64"/>
        <v>-2.0140732313656165E-2</v>
      </c>
      <c r="L176" s="15" t="str">
        <f t="shared" si="65"/>
        <v/>
      </c>
      <c r="M176" s="12">
        <v>0.45150362082950213</v>
      </c>
      <c r="N176" s="15" t="str">
        <f t="shared" si="45"/>
        <v/>
      </c>
      <c r="O176" s="15" t="str">
        <f t="shared" si="46"/>
        <v>Exit Trade</v>
      </c>
      <c r="P176" s="15" t="str">
        <f t="shared" si="47"/>
        <v/>
      </c>
      <c r="Q176" s="15">
        <f t="shared" si="48"/>
        <v>1010.3</v>
      </c>
      <c r="R176" s="15" t="str">
        <f t="shared" si="49"/>
        <v/>
      </c>
      <c r="S176" s="15">
        <f t="shared" si="50"/>
        <v>1172.05</v>
      </c>
      <c r="T176" s="18" t="str">
        <f t="shared" si="51"/>
        <v/>
      </c>
      <c r="U176" s="18">
        <f t="shared" si="52"/>
        <v>1.5223835602672941E-2</v>
      </c>
      <c r="V176" s="18" t="str">
        <f t="shared" si="53"/>
        <v/>
      </c>
      <c r="W176" s="18">
        <f t="shared" si="54"/>
        <v>4.3538262921248148E-2</v>
      </c>
      <c r="X176" s="18" t="str">
        <f t="shared" si="55"/>
        <v/>
      </c>
      <c r="Y176" s="18" t="str">
        <f t="shared" si="56"/>
        <v/>
      </c>
      <c r="Z176" s="18" t="str">
        <f t="shared" si="57"/>
        <v/>
      </c>
      <c r="AA176" s="18" t="str">
        <f t="shared" si="58"/>
        <v/>
      </c>
    </row>
    <row r="177" spans="1:27">
      <c r="A177" s="11">
        <v>42258</v>
      </c>
      <c r="B177" s="12">
        <v>1010.5</v>
      </c>
      <c r="C177" s="12">
        <v>1176.3499999999999</v>
      </c>
      <c r="D177" s="9">
        <f t="shared" si="44"/>
        <v>-6.6000238968430228E-2</v>
      </c>
      <c r="E177" s="9">
        <f t="shared" si="59"/>
        <v>-6.6340634475487006E-2</v>
      </c>
      <c r="F177" s="9">
        <f t="shared" si="60"/>
        <v>9.0331067873770047E-3</v>
      </c>
      <c r="G177" s="9">
        <f t="shared" si="61"/>
        <v>-4.6016144203888748E-2</v>
      </c>
      <c r="H177" s="9">
        <f t="shared" si="62"/>
        <v>-8.6665124747085265E-2</v>
      </c>
      <c r="I177" s="9">
        <f t="shared" si="63"/>
        <v>3.7683104503143085E-2</v>
      </c>
      <c r="J177" s="3">
        <f t="shared" si="64"/>
        <v>-4.9455984174085062E-4</v>
      </c>
      <c r="K177" s="3">
        <f t="shared" si="64"/>
        <v>1.1696409374328023E-2</v>
      </c>
      <c r="L177" s="15" t="str">
        <f t="shared" si="65"/>
        <v>Exit Trade</v>
      </c>
      <c r="M177" s="12">
        <v>0.45150362082950213</v>
      </c>
      <c r="N177" s="15" t="str">
        <f t="shared" si="45"/>
        <v/>
      </c>
      <c r="O177" s="15" t="str">
        <f t="shared" si="46"/>
        <v>Exit Trade</v>
      </c>
      <c r="P177" s="15" t="str">
        <f t="shared" si="47"/>
        <v/>
      </c>
      <c r="Q177" s="15">
        <f t="shared" si="48"/>
        <v>1010.3</v>
      </c>
      <c r="R177" s="15" t="str">
        <f t="shared" si="49"/>
        <v/>
      </c>
      <c r="S177" s="15">
        <f t="shared" si="50"/>
        <v>1172.05</v>
      </c>
      <c r="T177" s="18" t="str">
        <f t="shared" si="51"/>
        <v/>
      </c>
      <c r="U177" s="18">
        <f t="shared" si="52"/>
        <v>1.5223835602672941E-2</v>
      </c>
      <c r="V177" s="18" t="str">
        <f t="shared" si="53"/>
        <v/>
      </c>
      <c r="W177" s="18">
        <f t="shared" si="54"/>
        <v>4.3538262921248148E-2</v>
      </c>
      <c r="X177" s="18" t="str">
        <f t="shared" si="55"/>
        <v/>
      </c>
      <c r="Y177" s="18" t="str">
        <f t="shared" si="56"/>
        <v/>
      </c>
      <c r="Z177" s="18" t="str">
        <f t="shared" si="57"/>
        <v/>
      </c>
      <c r="AA177" s="18" t="str">
        <f t="shared" si="58"/>
        <v/>
      </c>
    </row>
    <row r="178" spans="1:27">
      <c r="A178" s="11">
        <v>42261</v>
      </c>
      <c r="B178" s="12">
        <v>1019.7</v>
      </c>
      <c r="C178" s="12">
        <v>1184.7</v>
      </c>
      <c r="D178" s="9">
        <f t="shared" si="44"/>
        <v>-6.5135969153484505E-2</v>
      </c>
      <c r="E178" s="9">
        <f t="shared" si="59"/>
        <v>-6.5764165471196873E-2</v>
      </c>
      <c r="F178" s="9">
        <f t="shared" si="60"/>
        <v>8.5074537396767382E-3</v>
      </c>
      <c r="G178" s="9">
        <f t="shared" si="61"/>
        <v>-4.6622394556924213E-2</v>
      </c>
      <c r="H178" s="9">
        <f t="shared" si="62"/>
        <v>-8.4905936385469533E-2</v>
      </c>
      <c r="I178" s="9">
        <f t="shared" si="63"/>
        <v>7.3840697455997889E-2</v>
      </c>
      <c r="J178" s="3">
        <f t="shared" si="64"/>
        <v>9.1044037605146413E-3</v>
      </c>
      <c r="K178" s="3">
        <f t="shared" si="64"/>
        <v>7.0982275683258702E-3</v>
      </c>
      <c r="L178" s="15" t="str">
        <f t="shared" si="65"/>
        <v>Exit Trade</v>
      </c>
      <c r="M178" s="12">
        <v>0.45150362082950213</v>
      </c>
      <c r="N178" s="15" t="str">
        <f t="shared" si="45"/>
        <v/>
      </c>
      <c r="O178" s="15" t="str">
        <f t="shared" si="46"/>
        <v>Exit Trade</v>
      </c>
      <c r="P178" s="15" t="str">
        <f t="shared" si="47"/>
        <v/>
      </c>
      <c r="Q178" s="15">
        <f t="shared" si="48"/>
        <v>1010.3</v>
      </c>
      <c r="R178" s="15" t="str">
        <f t="shared" si="49"/>
        <v/>
      </c>
      <c r="S178" s="15">
        <f t="shared" si="50"/>
        <v>1172.05</v>
      </c>
      <c r="T178" s="18" t="str">
        <f t="shared" si="51"/>
        <v/>
      </c>
      <c r="U178" s="18">
        <f t="shared" si="52"/>
        <v>1.5223835602672941E-2</v>
      </c>
      <c r="V178" s="18" t="str">
        <f t="shared" si="53"/>
        <v/>
      </c>
      <c r="W178" s="18">
        <f t="shared" si="54"/>
        <v>4.3538262921248148E-2</v>
      </c>
      <c r="X178" s="18" t="str">
        <f t="shared" si="55"/>
        <v/>
      </c>
      <c r="Y178" s="18" t="str">
        <f t="shared" si="56"/>
        <v/>
      </c>
      <c r="Z178" s="18" t="str">
        <f t="shared" si="57"/>
        <v/>
      </c>
      <c r="AA178" s="18" t="str">
        <f t="shared" si="58"/>
        <v/>
      </c>
    </row>
    <row r="179" spans="1:27">
      <c r="A179" s="11">
        <v>42262</v>
      </c>
      <c r="B179" s="12">
        <v>1013.15</v>
      </c>
      <c r="C179" s="12">
        <v>1179.8499999999999</v>
      </c>
      <c r="D179" s="9">
        <f t="shared" si="44"/>
        <v>-6.6153048105587933E-2</v>
      </c>
      <c r="E179" s="9">
        <f t="shared" si="59"/>
        <v>-6.5344223213984351E-2</v>
      </c>
      <c r="F179" s="9">
        <f t="shared" si="60"/>
        <v>8.1476057734299473E-3</v>
      </c>
      <c r="G179" s="9">
        <f t="shared" si="61"/>
        <v>-4.7012110223766973E-2</v>
      </c>
      <c r="H179" s="9">
        <f t="shared" si="62"/>
        <v>-8.3676336204201729E-2</v>
      </c>
      <c r="I179" s="9">
        <f t="shared" si="63"/>
        <v>-9.9271480984172156E-2</v>
      </c>
      <c r="J179" s="3">
        <f t="shared" si="64"/>
        <v>-6.4234578797686256E-3</v>
      </c>
      <c r="K179" s="3">
        <f t="shared" si="64"/>
        <v>-4.0938634253398637E-3</v>
      </c>
      <c r="L179" s="15" t="str">
        <f t="shared" si="65"/>
        <v>Exit Trade</v>
      </c>
      <c r="M179" s="12">
        <v>0.45150362082950213</v>
      </c>
      <c r="N179" s="15" t="str">
        <f t="shared" si="45"/>
        <v/>
      </c>
      <c r="O179" s="15" t="str">
        <f t="shared" si="46"/>
        <v>Exit Trade</v>
      </c>
      <c r="P179" s="15" t="str">
        <f t="shared" si="47"/>
        <v/>
      </c>
      <c r="Q179" s="15">
        <f t="shared" si="48"/>
        <v>1010.3</v>
      </c>
      <c r="R179" s="15" t="str">
        <f t="shared" si="49"/>
        <v/>
      </c>
      <c r="S179" s="15">
        <f t="shared" si="50"/>
        <v>1172.05</v>
      </c>
      <c r="T179" s="18" t="str">
        <f t="shared" si="51"/>
        <v/>
      </c>
      <c r="U179" s="18">
        <f t="shared" si="52"/>
        <v>1.5223835602672941E-2</v>
      </c>
      <c r="V179" s="18" t="str">
        <f t="shared" si="53"/>
        <v/>
      </c>
      <c r="W179" s="18">
        <f t="shared" si="54"/>
        <v>4.3538262921248148E-2</v>
      </c>
      <c r="X179" s="18" t="str">
        <f t="shared" si="55"/>
        <v/>
      </c>
      <c r="Y179" s="18" t="str">
        <f t="shared" si="56"/>
        <v/>
      </c>
      <c r="Z179" s="18" t="str">
        <f t="shared" si="57"/>
        <v/>
      </c>
      <c r="AA179" s="18" t="str">
        <f t="shared" si="58"/>
        <v/>
      </c>
    </row>
    <row r="180" spans="1:27">
      <c r="A180" s="11">
        <v>42263</v>
      </c>
      <c r="B180" s="12">
        <v>1023.35</v>
      </c>
      <c r="C180" s="12">
        <v>1196.3499999999999</v>
      </c>
      <c r="D180" s="9">
        <f t="shared" si="44"/>
        <v>-6.783406002647635E-2</v>
      </c>
      <c r="E180" s="9">
        <f t="shared" si="59"/>
        <v>-6.5056728952239046E-2</v>
      </c>
      <c r="F180" s="9">
        <f t="shared" si="60"/>
        <v>7.8899867653448915E-3</v>
      </c>
      <c r="G180" s="9">
        <f t="shared" si="61"/>
        <v>-4.7304258730213045E-2</v>
      </c>
      <c r="H180" s="9">
        <f t="shared" si="62"/>
        <v>-8.2809199174265047E-2</v>
      </c>
      <c r="I180" s="9">
        <f t="shared" si="63"/>
        <v>-0.35200706374263485</v>
      </c>
      <c r="J180" s="3">
        <f t="shared" si="64"/>
        <v>1.0067610916448744E-2</v>
      </c>
      <c r="K180" s="3">
        <f t="shared" si="64"/>
        <v>1.3984828579904227E-2</v>
      </c>
      <c r="L180" s="15" t="str">
        <f t="shared" si="65"/>
        <v>Exit Trade</v>
      </c>
      <c r="M180" s="12">
        <v>0.45150362082950213</v>
      </c>
      <c r="N180" s="15" t="str">
        <f t="shared" si="45"/>
        <v/>
      </c>
      <c r="O180" s="15" t="str">
        <f t="shared" si="46"/>
        <v>Exit Trade</v>
      </c>
      <c r="P180" s="15" t="str">
        <f t="shared" si="47"/>
        <v/>
      </c>
      <c r="Q180" s="15">
        <f t="shared" si="48"/>
        <v>1010.3</v>
      </c>
      <c r="R180" s="15" t="str">
        <f t="shared" si="49"/>
        <v/>
      </c>
      <c r="S180" s="15">
        <f t="shared" si="50"/>
        <v>1172.05</v>
      </c>
      <c r="T180" s="18" t="str">
        <f t="shared" si="51"/>
        <v/>
      </c>
      <c r="U180" s="18">
        <f t="shared" si="52"/>
        <v>1.5223835602672941E-2</v>
      </c>
      <c r="V180" s="18" t="str">
        <f t="shared" si="53"/>
        <v/>
      </c>
      <c r="W180" s="18">
        <f t="shared" si="54"/>
        <v>4.3538262921248148E-2</v>
      </c>
      <c r="X180" s="18" t="str">
        <f t="shared" si="55"/>
        <v/>
      </c>
      <c r="Y180" s="18" t="str">
        <f t="shared" si="56"/>
        <v/>
      </c>
      <c r="Z180" s="18" t="str">
        <f t="shared" si="57"/>
        <v/>
      </c>
      <c r="AA180" s="18" t="str">
        <f t="shared" si="58"/>
        <v/>
      </c>
    </row>
    <row r="181" spans="1:27">
      <c r="A181" s="11">
        <v>42265</v>
      </c>
      <c r="B181" s="12">
        <v>1049.75</v>
      </c>
      <c r="C181" s="12">
        <v>1207.05</v>
      </c>
      <c r="D181" s="9">
        <f t="shared" si="44"/>
        <v>-6.0639377072658707E-2</v>
      </c>
      <c r="E181" s="9">
        <f t="shared" si="59"/>
        <v>-6.4563478509890915E-2</v>
      </c>
      <c r="F181" s="9">
        <f t="shared" si="60"/>
        <v>7.6783870673459067E-3</v>
      </c>
      <c r="G181" s="9">
        <f t="shared" si="61"/>
        <v>-4.7287107608362626E-2</v>
      </c>
      <c r="H181" s="9">
        <f t="shared" si="62"/>
        <v>-8.1839849411419197E-2</v>
      </c>
      <c r="I181" s="9">
        <f t="shared" si="63"/>
        <v>0.51105803898846736</v>
      </c>
      <c r="J181" s="3">
        <f t="shared" si="64"/>
        <v>2.579762544583962E-2</v>
      </c>
      <c r="K181" s="3">
        <f t="shared" si="64"/>
        <v>8.9438709407782396E-3</v>
      </c>
      <c r="L181" s="15" t="str">
        <f t="shared" si="65"/>
        <v/>
      </c>
      <c r="M181" s="12">
        <v>0.45150362082950213</v>
      </c>
      <c r="N181" s="15" t="str">
        <f t="shared" si="45"/>
        <v/>
      </c>
      <c r="O181" s="15" t="str">
        <f t="shared" si="46"/>
        <v>Exit Trade</v>
      </c>
      <c r="P181" s="15" t="str">
        <f t="shared" si="47"/>
        <v/>
      </c>
      <c r="Q181" s="15">
        <f t="shared" si="48"/>
        <v>1010.3</v>
      </c>
      <c r="R181" s="15" t="str">
        <f t="shared" si="49"/>
        <v/>
      </c>
      <c r="S181" s="15">
        <f t="shared" si="50"/>
        <v>1172.05</v>
      </c>
      <c r="T181" s="18" t="str">
        <f t="shared" si="51"/>
        <v/>
      </c>
      <c r="U181" s="18">
        <f t="shared" si="52"/>
        <v>1.5223835602672941E-2</v>
      </c>
      <c r="V181" s="18" t="str">
        <f t="shared" si="53"/>
        <v/>
      </c>
      <c r="W181" s="18">
        <f t="shared" si="54"/>
        <v>4.3538262921248148E-2</v>
      </c>
      <c r="X181" s="18" t="str">
        <f t="shared" si="55"/>
        <v/>
      </c>
      <c r="Y181" s="18" t="str">
        <f t="shared" si="56"/>
        <v/>
      </c>
      <c r="Z181" s="18" t="str">
        <f t="shared" si="57"/>
        <v/>
      </c>
      <c r="AA181" s="18" t="str">
        <f t="shared" si="58"/>
        <v/>
      </c>
    </row>
    <row r="182" spans="1:27">
      <c r="A182" s="11">
        <v>42268</v>
      </c>
      <c r="B182" s="12">
        <v>1052.95</v>
      </c>
      <c r="C182" s="12">
        <v>1207.3</v>
      </c>
      <c r="D182" s="9">
        <f t="shared" si="44"/>
        <v>-5.9407451706675295E-2</v>
      </c>
      <c r="E182" s="9">
        <f t="shared" si="59"/>
        <v>-6.4045588212399654E-2</v>
      </c>
      <c r="F182" s="9">
        <f t="shared" si="60"/>
        <v>7.4753640229754696E-3</v>
      </c>
      <c r="G182" s="9">
        <f t="shared" si="61"/>
        <v>-4.7226019160704846E-2</v>
      </c>
      <c r="H182" s="9">
        <f t="shared" si="62"/>
        <v>-8.0865157264094462E-2</v>
      </c>
      <c r="I182" s="9">
        <f t="shared" si="63"/>
        <v>0.62045627363016509</v>
      </c>
      <c r="J182" s="3">
        <f t="shared" si="64"/>
        <v>3.0483448440105222E-3</v>
      </c>
      <c r="K182" s="3">
        <f t="shared" si="64"/>
        <v>2.0711652375626527E-4</v>
      </c>
      <c r="L182" s="15" t="str">
        <f t="shared" si="65"/>
        <v/>
      </c>
      <c r="M182" s="12">
        <v>0.45150362082950213</v>
      </c>
      <c r="N182" s="15" t="str">
        <f t="shared" si="45"/>
        <v/>
      </c>
      <c r="O182" s="15" t="str">
        <f t="shared" si="46"/>
        <v>Exit Trade</v>
      </c>
      <c r="P182" s="15" t="str">
        <f t="shared" si="47"/>
        <v/>
      </c>
      <c r="Q182" s="15">
        <f t="shared" si="48"/>
        <v>1010.3</v>
      </c>
      <c r="R182" s="15" t="str">
        <f t="shared" si="49"/>
        <v/>
      </c>
      <c r="S182" s="15">
        <f t="shared" si="50"/>
        <v>1172.05</v>
      </c>
      <c r="T182" s="18" t="str">
        <f t="shared" si="51"/>
        <v/>
      </c>
      <c r="U182" s="18">
        <f t="shared" si="52"/>
        <v>1.5223835602672941E-2</v>
      </c>
      <c r="V182" s="18" t="str">
        <f t="shared" si="53"/>
        <v/>
      </c>
      <c r="W182" s="18">
        <f t="shared" si="54"/>
        <v>4.3538262921248148E-2</v>
      </c>
      <c r="X182" s="18" t="str">
        <f t="shared" si="55"/>
        <v/>
      </c>
      <c r="Y182" s="18" t="str">
        <f t="shared" si="56"/>
        <v/>
      </c>
      <c r="Z182" s="18" t="str">
        <f t="shared" si="57"/>
        <v/>
      </c>
      <c r="AA182" s="18" t="str">
        <f t="shared" si="58"/>
        <v/>
      </c>
    </row>
    <row r="183" spans="1:27">
      <c r="A183" s="11">
        <v>42269</v>
      </c>
      <c r="B183" s="12">
        <v>1030.6500000000001</v>
      </c>
      <c r="C183" s="12">
        <v>1168.5999999999999</v>
      </c>
      <c r="D183" s="9">
        <f t="shared" si="44"/>
        <v>-5.455467437765902E-2</v>
      </c>
      <c r="E183" s="9">
        <f t="shared" si="59"/>
        <v>-6.3314024199637706E-2</v>
      </c>
      <c r="F183" s="9">
        <f t="shared" si="60"/>
        <v>7.2858405903992209E-3</v>
      </c>
      <c r="G183" s="9">
        <f t="shared" si="61"/>
        <v>-4.692088287123946E-2</v>
      </c>
      <c r="H183" s="9">
        <f t="shared" si="62"/>
        <v>-7.9707165528035945E-2</v>
      </c>
      <c r="I183" s="9">
        <f t="shared" si="63"/>
        <v>1.2022428590492571</v>
      </c>
      <c r="J183" s="3">
        <f t="shared" si="64"/>
        <v>-2.1178593475473625E-2</v>
      </c>
      <c r="K183" s="3">
        <f t="shared" si="64"/>
        <v>-3.2054998757558226E-2</v>
      </c>
      <c r="L183" s="15" t="str">
        <f t="shared" si="65"/>
        <v>Enter Trade</v>
      </c>
      <c r="M183" s="12">
        <v>1.2022428590492571</v>
      </c>
      <c r="N183" s="15" t="str">
        <f t="shared" si="45"/>
        <v>Enter Trade</v>
      </c>
      <c r="O183" s="15" t="str">
        <f t="shared" si="46"/>
        <v>Enter Trade</v>
      </c>
      <c r="P183" s="15">
        <f t="shared" si="47"/>
        <v>1030.6500000000001</v>
      </c>
      <c r="Q183" s="15">
        <f t="shared" si="48"/>
        <v>1030.6500000000001</v>
      </c>
      <c r="R183" s="15">
        <f t="shared" si="49"/>
        <v>1168.5999999999999</v>
      </c>
      <c r="S183" s="15">
        <f t="shared" si="50"/>
        <v>1168.5999999999999</v>
      </c>
      <c r="T183" s="18">
        <f t="shared" si="51"/>
        <v>-2.1178593475473625E-2</v>
      </c>
      <c r="U183" s="18">
        <f t="shared" si="52"/>
        <v>-2.1178593475473625E-2</v>
      </c>
      <c r="V183" s="18">
        <f t="shared" si="53"/>
        <v>-3.2054998757558226E-2</v>
      </c>
      <c r="W183" s="18">
        <f t="shared" si="54"/>
        <v>-3.2054998757558226E-2</v>
      </c>
      <c r="X183" s="18" t="str">
        <f t="shared" si="55"/>
        <v/>
      </c>
      <c r="Y183" s="18" t="str">
        <f t="shared" si="56"/>
        <v/>
      </c>
      <c r="Z183" s="18" t="str">
        <f t="shared" si="57"/>
        <v/>
      </c>
      <c r="AA183" s="18" t="str">
        <f t="shared" si="58"/>
        <v/>
      </c>
    </row>
    <row r="184" spans="1:27">
      <c r="A184" s="11">
        <v>42270</v>
      </c>
      <c r="B184" s="12">
        <v>1049.2</v>
      </c>
      <c r="C184" s="12">
        <v>1165.95</v>
      </c>
      <c r="D184" s="9">
        <f t="shared" si="44"/>
        <v>-4.5821644842852539E-2</v>
      </c>
      <c r="E184" s="9">
        <f t="shared" si="59"/>
        <v>-6.2457633439245493E-2</v>
      </c>
      <c r="F184" s="9">
        <f t="shared" si="60"/>
        <v>7.7818814066481145E-3</v>
      </c>
      <c r="G184" s="9">
        <f t="shared" si="61"/>
        <v>-4.4948400274287231E-2</v>
      </c>
      <c r="H184" s="9">
        <f t="shared" si="62"/>
        <v>-7.9966866604203754E-2</v>
      </c>
      <c r="I184" s="9">
        <f t="shared" si="63"/>
        <v>2.137784904069691</v>
      </c>
      <c r="J184" s="3">
        <f t="shared" si="64"/>
        <v>1.7998350555474656E-2</v>
      </c>
      <c r="K184" s="3">
        <f t="shared" si="64"/>
        <v>-2.2676707170972651E-3</v>
      </c>
      <c r="L184" s="15" t="str">
        <f t="shared" si="65"/>
        <v>Enter Trade</v>
      </c>
      <c r="M184" s="12">
        <v>1.2022428590492571</v>
      </c>
      <c r="N184" s="15" t="str">
        <f t="shared" si="45"/>
        <v/>
      </c>
      <c r="O184" s="15" t="str">
        <f t="shared" si="46"/>
        <v>Enter Trade</v>
      </c>
      <c r="P184" s="15" t="str">
        <f t="shared" si="47"/>
        <v/>
      </c>
      <c r="Q184" s="15">
        <f t="shared" si="48"/>
        <v>1030.6500000000001</v>
      </c>
      <c r="R184" s="15" t="str">
        <f t="shared" si="49"/>
        <v/>
      </c>
      <c r="S184" s="15">
        <f t="shared" si="50"/>
        <v>1168.5999999999999</v>
      </c>
      <c r="T184" s="18" t="str">
        <f t="shared" si="51"/>
        <v/>
      </c>
      <c r="U184" s="18">
        <f t="shared" si="52"/>
        <v>-2.1178593475473625E-2</v>
      </c>
      <c r="V184" s="18" t="str">
        <f t="shared" si="53"/>
        <v/>
      </c>
      <c r="W184" s="18">
        <f t="shared" si="54"/>
        <v>-3.2054998757558226E-2</v>
      </c>
      <c r="X184" s="18" t="str">
        <f t="shared" si="55"/>
        <v/>
      </c>
      <c r="Y184" s="18" t="str">
        <f t="shared" si="56"/>
        <v/>
      </c>
      <c r="Z184" s="18" t="str">
        <f t="shared" si="57"/>
        <v/>
      </c>
      <c r="AA184" s="18" t="str">
        <f t="shared" si="58"/>
        <v/>
      </c>
    </row>
    <row r="185" spans="1:27">
      <c r="A185" s="11">
        <v>42271</v>
      </c>
      <c r="B185" s="12">
        <v>1051.4000000000001</v>
      </c>
      <c r="C185" s="12">
        <v>1181.8499999999999</v>
      </c>
      <c r="D185" s="9">
        <f t="shared" si="44"/>
        <v>-5.0794386852552012E-2</v>
      </c>
      <c r="E185" s="9">
        <f t="shared" si="59"/>
        <v>-6.1768254285316355E-2</v>
      </c>
      <c r="F185" s="9">
        <f t="shared" si="60"/>
        <v>7.8709856715399647E-3</v>
      </c>
      <c r="G185" s="9">
        <f t="shared" si="61"/>
        <v>-4.4058536524351433E-2</v>
      </c>
      <c r="H185" s="9">
        <f t="shared" si="62"/>
        <v>-7.9477972046281278E-2</v>
      </c>
      <c r="I185" s="9">
        <f t="shared" si="63"/>
        <v>1.3942176864130027</v>
      </c>
      <c r="J185" s="3">
        <f t="shared" si="64"/>
        <v>2.0968356843309621E-3</v>
      </c>
      <c r="K185" s="3">
        <f t="shared" si="64"/>
        <v>1.3636948411166742E-2</v>
      </c>
      <c r="L185" s="15" t="str">
        <f t="shared" si="65"/>
        <v>Enter Trade</v>
      </c>
      <c r="M185" s="12">
        <v>1.2022428590492571</v>
      </c>
      <c r="N185" s="15" t="str">
        <f t="shared" si="45"/>
        <v/>
      </c>
      <c r="O185" s="15" t="str">
        <f t="shared" si="46"/>
        <v>Enter Trade</v>
      </c>
      <c r="P185" s="15" t="str">
        <f t="shared" si="47"/>
        <v/>
      </c>
      <c r="Q185" s="15">
        <f t="shared" si="48"/>
        <v>1030.6500000000001</v>
      </c>
      <c r="R185" s="15" t="str">
        <f t="shared" si="49"/>
        <v/>
      </c>
      <c r="S185" s="15">
        <f t="shared" si="50"/>
        <v>1168.5999999999999</v>
      </c>
      <c r="T185" s="18" t="str">
        <f t="shared" si="51"/>
        <v/>
      </c>
      <c r="U185" s="18">
        <f t="shared" si="52"/>
        <v>-2.1178593475473625E-2</v>
      </c>
      <c r="V185" s="18" t="str">
        <f t="shared" si="53"/>
        <v/>
      </c>
      <c r="W185" s="18">
        <f t="shared" si="54"/>
        <v>-3.2054998757558226E-2</v>
      </c>
      <c r="X185" s="18" t="str">
        <f t="shared" si="55"/>
        <v/>
      </c>
      <c r="Y185" s="18" t="str">
        <f t="shared" si="56"/>
        <v/>
      </c>
      <c r="Z185" s="18" t="str">
        <f t="shared" si="57"/>
        <v/>
      </c>
      <c r="AA185" s="18" t="str">
        <f t="shared" si="58"/>
        <v/>
      </c>
    </row>
    <row r="186" spans="1:27">
      <c r="A186" s="11">
        <v>42275</v>
      </c>
      <c r="B186" s="12">
        <v>1046.4000000000001</v>
      </c>
      <c r="C186" s="12">
        <v>1172.1500000000001</v>
      </c>
      <c r="D186" s="9">
        <f t="shared" si="44"/>
        <v>-4.9285460909950438E-2</v>
      </c>
      <c r="E186" s="9">
        <f t="shared" si="59"/>
        <v>-6.1181750613583885E-2</v>
      </c>
      <c r="F186" s="9">
        <f t="shared" si="60"/>
        <v>8.1282495861867907E-3</v>
      </c>
      <c r="G186" s="9">
        <f t="shared" si="61"/>
        <v>-4.2893189044663604E-2</v>
      </c>
      <c r="H186" s="9">
        <f t="shared" si="62"/>
        <v>-7.9470312182504166E-2</v>
      </c>
      <c r="I186" s="9">
        <f t="shared" si="63"/>
        <v>1.4635733779447537</v>
      </c>
      <c r="J186" s="3">
        <f t="shared" si="64"/>
        <v>-4.7555640098915731E-3</v>
      </c>
      <c r="K186" s="3">
        <f t="shared" si="64"/>
        <v>-8.2074713373099968E-3</v>
      </c>
      <c r="L186" s="15" t="str">
        <f t="shared" si="65"/>
        <v>Enter Trade</v>
      </c>
      <c r="M186" s="12">
        <v>1.2022428590492571</v>
      </c>
      <c r="N186" s="15" t="str">
        <f t="shared" si="45"/>
        <v/>
      </c>
      <c r="O186" s="15" t="str">
        <f t="shared" si="46"/>
        <v>Enter Trade</v>
      </c>
      <c r="P186" s="15" t="str">
        <f t="shared" si="47"/>
        <v/>
      </c>
      <c r="Q186" s="15">
        <f t="shared" si="48"/>
        <v>1030.6500000000001</v>
      </c>
      <c r="R186" s="15" t="str">
        <f t="shared" si="49"/>
        <v/>
      </c>
      <c r="S186" s="15">
        <f t="shared" si="50"/>
        <v>1168.5999999999999</v>
      </c>
      <c r="T186" s="18" t="str">
        <f t="shared" si="51"/>
        <v/>
      </c>
      <c r="U186" s="18">
        <f t="shared" si="52"/>
        <v>-2.1178593475473625E-2</v>
      </c>
      <c r="V186" s="18" t="str">
        <f t="shared" si="53"/>
        <v/>
      </c>
      <c r="W186" s="18">
        <f t="shared" si="54"/>
        <v>-3.2054998757558226E-2</v>
      </c>
      <c r="X186" s="18" t="str">
        <f t="shared" si="55"/>
        <v/>
      </c>
      <c r="Y186" s="18" t="str">
        <f t="shared" si="56"/>
        <v/>
      </c>
      <c r="Z186" s="18" t="str">
        <f t="shared" si="57"/>
        <v/>
      </c>
      <c r="AA186" s="18" t="str">
        <f t="shared" si="58"/>
        <v/>
      </c>
    </row>
    <row r="187" spans="1:27">
      <c r="A187" s="11">
        <v>42276</v>
      </c>
      <c r="B187" s="12">
        <v>1064.8</v>
      </c>
      <c r="C187" s="12">
        <v>1216.8</v>
      </c>
      <c r="D187" s="9">
        <f t="shared" si="44"/>
        <v>-5.7951158578323295E-2</v>
      </c>
      <c r="E187" s="9">
        <f t="shared" si="59"/>
        <v>-6.0719326555715228E-2</v>
      </c>
      <c r="F187" s="9">
        <f t="shared" si="60"/>
        <v>7.8931474399956993E-3</v>
      </c>
      <c r="G187" s="9">
        <f t="shared" si="61"/>
        <v>-4.2959744815724905E-2</v>
      </c>
      <c r="H187" s="9">
        <f t="shared" si="62"/>
        <v>-7.8478908295705557E-2</v>
      </c>
      <c r="I187" s="9">
        <f t="shared" si="63"/>
        <v>0.35070521594025128</v>
      </c>
      <c r="J187" s="3">
        <f t="shared" si="64"/>
        <v>1.7584097859327085E-2</v>
      </c>
      <c r="K187" s="3">
        <f t="shared" si="64"/>
        <v>3.8092394318133223E-2</v>
      </c>
      <c r="L187" s="15" t="str">
        <f t="shared" si="65"/>
        <v>Exit Trade</v>
      </c>
      <c r="M187" s="12">
        <v>0.35070521594025128</v>
      </c>
      <c r="N187" s="15" t="str">
        <f t="shared" si="45"/>
        <v>Exit Trade</v>
      </c>
      <c r="O187" s="15" t="str">
        <f t="shared" si="46"/>
        <v>Exit Trade</v>
      </c>
      <c r="P187" s="15">
        <f t="shared" si="47"/>
        <v>1064.8</v>
      </c>
      <c r="Q187" s="15">
        <f t="shared" si="48"/>
        <v>1064.8</v>
      </c>
      <c r="R187" s="15">
        <f t="shared" si="49"/>
        <v>1216.8</v>
      </c>
      <c r="S187" s="15">
        <f t="shared" si="50"/>
        <v>1216.8</v>
      </c>
      <c r="T187" s="18">
        <f t="shared" si="51"/>
        <v>1.7584097859327085E-2</v>
      </c>
      <c r="U187" s="18">
        <f t="shared" si="52"/>
        <v>1.7584097859327085E-2</v>
      </c>
      <c r="V187" s="18">
        <f t="shared" si="53"/>
        <v>3.8092394318133223E-2</v>
      </c>
      <c r="W187" s="18">
        <f t="shared" si="54"/>
        <v>3.8092394318133223E-2</v>
      </c>
      <c r="X187" s="18">
        <f t="shared" si="55"/>
        <v>-3.3134429728811865E-2</v>
      </c>
      <c r="Y187" s="18">
        <f t="shared" si="56"/>
        <v>4.1245935307205217E-2</v>
      </c>
      <c r="Z187" s="18">
        <f t="shared" si="57"/>
        <v>8.1115055783933521E-3</v>
      </c>
      <c r="AA187" s="18">
        <f t="shared" si="58"/>
        <v>4.055752789196676E-3</v>
      </c>
    </row>
    <row r="188" spans="1:27">
      <c r="A188" s="11">
        <v>42277</v>
      </c>
      <c r="B188" s="12">
        <v>1068.8</v>
      </c>
      <c r="C188" s="12">
        <v>1212.75</v>
      </c>
      <c r="D188" s="9">
        <f t="shared" si="44"/>
        <v>-5.487483816663076E-2</v>
      </c>
      <c r="E188" s="9">
        <f t="shared" si="59"/>
        <v>-6.024680478237255E-2</v>
      </c>
      <c r="F188" s="9">
        <f t="shared" si="60"/>
        <v>7.8009790530688058E-3</v>
      </c>
      <c r="G188" s="9">
        <f t="shared" si="61"/>
        <v>-4.2694601912967735E-2</v>
      </c>
      <c r="H188" s="9">
        <f t="shared" si="62"/>
        <v>-7.7799007651777358E-2</v>
      </c>
      <c r="I188" s="9">
        <f t="shared" si="63"/>
        <v>0.6886272324534094</v>
      </c>
      <c r="J188" s="3">
        <f t="shared" si="64"/>
        <v>3.7565740045078888E-3</v>
      </c>
      <c r="K188" s="3">
        <f t="shared" si="64"/>
        <v>-3.3284023668638681E-3</v>
      </c>
      <c r="L188" s="15" t="str">
        <f t="shared" si="65"/>
        <v/>
      </c>
      <c r="M188" s="12">
        <v>0.35070521594025128</v>
      </c>
      <c r="N188" s="15" t="str">
        <f t="shared" si="45"/>
        <v/>
      </c>
      <c r="O188" s="15" t="str">
        <f t="shared" si="46"/>
        <v>Exit Trade</v>
      </c>
      <c r="P188" s="15" t="str">
        <f t="shared" si="47"/>
        <v/>
      </c>
      <c r="Q188" s="15">
        <f t="shared" si="48"/>
        <v>1064.8</v>
      </c>
      <c r="R188" s="15" t="str">
        <f t="shared" si="49"/>
        <v/>
      </c>
      <c r="S188" s="15">
        <f t="shared" si="50"/>
        <v>1216.8</v>
      </c>
      <c r="T188" s="18" t="str">
        <f t="shared" si="51"/>
        <v/>
      </c>
      <c r="U188" s="18">
        <f t="shared" si="52"/>
        <v>1.7584097859327085E-2</v>
      </c>
      <c r="V188" s="18" t="str">
        <f t="shared" si="53"/>
        <v/>
      </c>
      <c r="W188" s="18">
        <f t="shared" si="54"/>
        <v>3.8092394318133223E-2</v>
      </c>
      <c r="X188" s="18" t="str">
        <f t="shared" si="55"/>
        <v/>
      </c>
      <c r="Y188" s="18" t="str">
        <f t="shared" si="56"/>
        <v/>
      </c>
      <c r="Z188" s="18" t="str">
        <f t="shared" si="57"/>
        <v/>
      </c>
      <c r="AA188" s="18" t="str">
        <f t="shared" si="58"/>
        <v/>
      </c>
    </row>
    <row r="189" spans="1:27">
      <c r="A189" s="11">
        <v>42278</v>
      </c>
      <c r="B189" s="12">
        <v>1067.6500000000001</v>
      </c>
      <c r="C189" s="12">
        <v>1196.5999999999999</v>
      </c>
      <c r="D189" s="9">
        <f t="shared" si="44"/>
        <v>-4.9520094110286711E-2</v>
      </c>
      <c r="E189" s="9">
        <f t="shared" si="59"/>
        <v>-5.9680866582999779E-2</v>
      </c>
      <c r="F189" s="9">
        <f t="shared" si="60"/>
        <v>7.9463204420394777E-3</v>
      </c>
      <c r="G189" s="9">
        <f t="shared" si="61"/>
        <v>-4.1801645588410957E-2</v>
      </c>
      <c r="H189" s="9">
        <f t="shared" si="62"/>
        <v>-7.7560087577588602E-2</v>
      </c>
      <c r="I189" s="9">
        <f t="shared" si="63"/>
        <v>1.2786764071277796</v>
      </c>
      <c r="J189" s="3">
        <f t="shared" si="64"/>
        <v>-1.0759730538920879E-3</v>
      </c>
      <c r="K189" s="3">
        <f t="shared" si="64"/>
        <v>-1.3316841888270535E-2</v>
      </c>
      <c r="L189" s="15" t="str">
        <f t="shared" si="65"/>
        <v>Enter Trade</v>
      </c>
      <c r="M189" s="12">
        <v>1.2786764071277796</v>
      </c>
      <c r="N189" s="15" t="str">
        <f t="shared" si="45"/>
        <v>Enter Trade</v>
      </c>
      <c r="O189" s="15" t="str">
        <f t="shared" si="46"/>
        <v>Enter Trade</v>
      </c>
      <c r="P189" s="15">
        <f t="shared" si="47"/>
        <v>1067.6500000000001</v>
      </c>
      <c r="Q189" s="15">
        <f t="shared" si="48"/>
        <v>1067.6500000000001</v>
      </c>
      <c r="R189" s="15">
        <f t="shared" si="49"/>
        <v>1196.5999999999999</v>
      </c>
      <c r="S189" s="15">
        <f t="shared" si="50"/>
        <v>1196.5999999999999</v>
      </c>
      <c r="T189" s="18">
        <f t="shared" si="51"/>
        <v>-1.0759730538920879E-3</v>
      </c>
      <c r="U189" s="18">
        <f t="shared" si="52"/>
        <v>-1.0759730538920879E-3</v>
      </c>
      <c r="V189" s="18">
        <f t="shared" si="53"/>
        <v>-1.3316841888270535E-2</v>
      </c>
      <c r="W189" s="18">
        <f t="shared" si="54"/>
        <v>-1.3316841888270535E-2</v>
      </c>
      <c r="X189" s="18" t="str">
        <f t="shared" si="55"/>
        <v/>
      </c>
      <c r="Y189" s="18" t="str">
        <f t="shared" si="56"/>
        <v/>
      </c>
      <c r="Z189" s="18" t="str">
        <f t="shared" si="57"/>
        <v/>
      </c>
      <c r="AA189" s="18" t="str">
        <f t="shared" si="58"/>
        <v/>
      </c>
    </row>
    <row r="190" spans="1:27">
      <c r="A190" s="11">
        <v>42282</v>
      </c>
      <c r="B190" s="12">
        <v>1098.3499999999999</v>
      </c>
      <c r="C190" s="12">
        <v>1256.95</v>
      </c>
      <c r="D190" s="9">
        <f t="shared" si="44"/>
        <v>-5.8577247938368104E-2</v>
      </c>
      <c r="E190" s="9">
        <f t="shared" si="59"/>
        <v>-5.9469231168961412E-2</v>
      </c>
      <c r="F190" s="9">
        <f t="shared" si="60"/>
        <v>7.8861201852402779E-3</v>
      </c>
      <c r="G190" s="9">
        <f t="shared" si="61"/>
        <v>-4.172546075217079E-2</v>
      </c>
      <c r="H190" s="9">
        <f t="shared" si="62"/>
        <v>-7.7213001585752034E-2</v>
      </c>
      <c r="I190" s="9">
        <f t="shared" si="63"/>
        <v>0.11310799349250977</v>
      </c>
      <c r="J190" s="3">
        <f t="shared" si="64"/>
        <v>2.8754741722474421E-2</v>
      </c>
      <c r="K190" s="3">
        <f t="shared" si="64"/>
        <v>5.0434564599699264E-2</v>
      </c>
      <c r="L190" s="15" t="str">
        <f t="shared" si="65"/>
        <v>Exit Trade</v>
      </c>
      <c r="M190" s="12">
        <v>0.11310799349250977</v>
      </c>
      <c r="N190" s="15" t="str">
        <f t="shared" si="45"/>
        <v>Exit Trade</v>
      </c>
      <c r="O190" s="15" t="str">
        <f t="shared" si="46"/>
        <v>Exit Trade</v>
      </c>
      <c r="P190" s="15">
        <f t="shared" si="47"/>
        <v>1098.3499999999999</v>
      </c>
      <c r="Q190" s="15">
        <f t="shared" si="48"/>
        <v>1098.3499999999999</v>
      </c>
      <c r="R190" s="15">
        <f t="shared" si="49"/>
        <v>1256.95</v>
      </c>
      <c r="S190" s="15">
        <f t="shared" si="50"/>
        <v>1256.95</v>
      </c>
      <c r="T190" s="18">
        <f t="shared" si="51"/>
        <v>2.8754741722474421E-2</v>
      </c>
      <c r="U190" s="18">
        <f t="shared" si="52"/>
        <v>2.8754741722474421E-2</v>
      </c>
      <c r="V190" s="18">
        <f t="shared" si="53"/>
        <v>5.0434564599699264E-2</v>
      </c>
      <c r="W190" s="18">
        <f t="shared" si="54"/>
        <v>5.0434564599699264E-2</v>
      </c>
      <c r="X190" s="18">
        <f t="shared" si="55"/>
        <v>-2.8754741722474497E-2</v>
      </c>
      <c r="Y190" s="18">
        <f t="shared" si="56"/>
        <v>5.0434564599699305E-2</v>
      </c>
      <c r="Z190" s="18">
        <f t="shared" si="57"/>
        <v>2.1679822877224808E-2</v>
      </c>
      <c r="AA190" s="18">
        <f t="shared" si="58"/>
        <v>1.0839911438612404E-2</v>
      </c>
    </row>
    <row r="191" spans="1:27">
      <c r="A191" s="11">
        <v>42283</v>
      </c>
      <c r="B191" s="12">
        <v>1085.95</v>
      </c>
      <c r="C191" s="12">
        <v>1265.2</v>
      </c>
      <c r="D191" s="9">
        <f t="shared" si="44"/>
        <v>-6.6349353593056951E-2</v>
      </c>
      <c r="E191" s="9">
        <f t="shared" si="59"/>
        <v>-5.9494608982640328E-2</v>
      </c>
      <c r="F191" s="9">
        <f t="shared" si="60"/>
        <v>7.9076851587255876E-3</v>
      </c>
      <c r="G191" s="9">
        <f t="shared" si="61"/>
        <v>-4.1702317375507753E-2</v>
      </c>
      <c r="H191" s="9">
        <f t="shared" si="62"/>
        <v>-7.7286900589772903E-2</v>
      </c>
      <c r="I191" s="9">
        <f t="shared" si="63"/>
        <v>-0.86684591923249288</v>
      </c>
      <c r="J191" s="3">
        <f t="shared" si="64"/>
        <v>-1.1289661765375212E-2</v>
      </c>
      <c r="K191" s="3">
        <f t="shared" si="64"/>
        <v>6.5635069016269539E-3</v>
      </c>
      <c r="L191" s="15" t="str">
        <f t="shared" si="65"/>
        <v/>
      </c>
      <c r="M191" s="12">
        <v>0.11310799349250977</v>
      </c>
      <c r="N191" s="15" t="str">
        <f t="shared" si="45"/>
        <v/>
      </c>
      <c r="O191" s="15" t="str">
        <f t="shared" si="46"/>
        <v>Exit Trade</v>
      </c>
      <c r="P191" s="15" t="str">
        <f t="shared" si="47"/>
        <v/>
      </c>
      <c r="Q191" s="15">
        <f t="shared" si="48"/>
        <v>1098.3499999999999</v>
      </c>
      <c r="R191" s="15" t="str">
        <f t="shared" si="49"/>
        <v/>
      </c>
      <c r="S191" s="15">
        <f t="shared" si="50"/>
        <v>1256.95</v>
      </c>
      <c r="T191" s="18" t="str">
        <f t="shared" si="51"/>
        <v/>
      </c>
      <c r="U191" s="18">
        <f t="shared" si="52"/>
        <v>2.8754741722474421E-2</v>
      </c>
      <c r="V191" s="18" t="str">
        <f t="shared" si="53"/>
        <v/>
      </c>
      <c r="W191" s="18">
        <f t="shared" si="54"/>
        <v>5.0434564599699264E-2</v>
      </c>
      <c r="X191" s="18" t="str">
        <f t="shared" si="55"/>
        <v/>
      </c>
      <c r="Y191" s="18" t="str">
        <f t="shared" si="56"/>
        <v/>
      </c>
      <c r="Z191" s="18" t="str">
        <f t="shared" si="57"/>
        <v/>
      </c>
      <c r="AA191" s="18" t="str">
        <f t="shared" si="58"/>
        <v/>
      </c>
    </row>
    <row r="192" spans="1:27">
      <c r="A192" s="11">
        <v>42284</v>
      </c>
      <c r="B192" s="12">
        <v>1087.75</v>
      </c>
      <c r="C192" s="12">
        <v>1277.45</v>
      </c>
      <c r="D192" s="9">
        <f t="shared" si="44"/>
        <v>-6.9814818682268256E-2</v>
      </c>
      <c r="E192" s="9">
        <f t="shared" si="59"/>
        <v>-5.9705637407397885E-2</v>
      </c>
      <c r="F192" s="9">
        <f t="shared" si="60"/>
        <v>8.0999549210098651E-3</v>
      </c>
      <c r="G192" s="9">
        <f t="shared" si="61"/>
        <v>-4.1480738835125687E-2</v>
      </c>
      <c r="H192" s="9">
        <f t="shared" si="62"/>
        <v>-7.793053597967009E-2</v>
      </c>
      <c r="I192" s="9">
        <f t="shared" si="63"/>
        <v>-1.248054016775936</v>
      </c>
      <c r="J192" s="3">
        <f t="shared" si="64"/>
        <v>1.6575348772963345E-3</v>
      </c>
      <c r="K192" s="3">
        <f t="shared" si="64"/>
        <v>9.6822636737274731E-3</v>
      </c>
      <c r="L192" s="15" t="str">
        <f t="shared" si="65"/>
        <v>Enter Trade</v>
      </c>
      <c r="M192" s="12">
        <v>-1.248054016775936</v>
      </c>
      <c r="N192" s="15" t="str">
        <f t="shared" si="45"/>
        <v>Enter Trade</v>
      </c>
      <c r="O192" s="15" t="str">
        <f t="shared" si="46"/>
        <v>Enter Trade</v>
      </c>
      <c r="P192" s="15">
        <f t="shared" si="47"/>
        <v>1087.75</v>
      </c>
      <c r="Q192" s="15">
        <f t="shared" si="48"/>
        <v>1087.75</v>
      </c>
      <c r="R192" s="15">
        <f t="shared" si="49"/>
        <v>1277.45</v>
      </c>
      <c r="S192" s="15">
        <f t="shared" si="50"/>
        <v>1277.45</v>
      </c>
      <c r="T192" s="18">
        <f t="shared" si="51"/>
        <v>1.6575348772963345E-3</v>
      </c>
      <c r="U192" s="18">
        <f t="shared" si="52"/>
        <v>1.6575348772963345E-3</v>
      </c>
      <c r="V192" s="18">
        <f t="shared" si="53"/>
        <v>9.6822636737274731E-3</v>
      </c>
      <c r="W192" s="18">
        <f t="shared" si="54"/>
        <v>9.6822636737274731E-3</v>
      </c>
      <c r="X192" s="18" t="str">
        <f t="shared" si="55"/>
        <v/>
      </c>
      <c r="Y192" s="18" t="str">
        <f t="shared" si="56"/>
        <v/>
      </c>
      <c r="Z192" s="18" t="str">
        <f t="shared" si="57"/>
        <v/>
      </c>
      <c r="AA192" s="18" t="str">
        <f t="shared" si="58"/>
        <v/>
      </c>
    </row>
    <row r="193" spans="1:27">
      <c r="A193" s="11">
        <v>42285</v>
      </c>
      <c r="B193" s="12">
        <v>1083.0999999999999</v>
      </c>
      <c r="C193" s="12">
        <v>1278.0999999999999</v>
      </c>
      <c r="D193" s="9">
        <f t="shared" si="44"/>
        <v>-7.1896279012523504E-2</v>
      </c>
      <c r="E193" s="9">
        <f t="shared" si="59"/>
        <v>-6.0130367286515315E-2</v>
      </c>
      <c r="F193" s="9">
        <f t="shared" si="60"/>
        <v>8.3986140456950627E-3</v>
      </c>
      <c r="G193" s="9">
        <f t="shared" si="61"/>
        <v>-4.1233485683701429E-2</v>
      </c>
      <c r="H193" s="9">
        <f t="shared" si="62"/>
        <v>-7.9027248889329202E-2</v>
      </c>
      <c r="I193" s="9">
        <f t="shared" si="63"/>
        <v>-1.4009349235471922</v>
      </c>
      <c r="J193" s="3">
        <f t="shared" si="64"/>
        <v>-4.2748793380832832E-3</v>
      </c>
      <c r="K193" s="3">
        <f t="shared" si="64"/>
        <v>5.0882617714968379E-4</v>
      </c>
      <c r="L193" s="15" t="str">
        <f t="shared" si="65"/>
        <v>Enter Trade</v>
      </c>
      <c r="M193" s="12">
        <v>-1.248054016775936</v>
      </c>
      <c r="N193" s="15" t="str">
        <f t="shared" si="45"/>
        <v/>
      </c>
      <c r="O193" s="15" t="str">
        <f t="shared" si="46"/>
        <v>Enter Trade</v>
      </c>
      <c r="P193" s="15" t="str">
        <f t="shared" si="47"/>
        <v/>
      </c>
      <c r="Q193" s="15">
        <f t="shared" si="48"/>
        <v>1087.75</v>
      </c>
      <c r="R193" s="15" t="str">
        <f t="shared" si="49"/>
        <v/>
      </c>
      <c r="S193" s="15">
        <f t="shared" si="50"/>
        <v>1277.45</v>
      </c>
      <c r="T193" s="18" t="str">
        <f t="shared" si="51"/>
        <v/>
      </c>
      <c r="U193" s="18">
        <f t="shared" si="52"/>
        <v>1.6575348772963345E-3</v>
      </c>
      <c r="V193" s="18" t="str">
        <f t="shared" si="53"/>
        <v/>
      </c>
      <c r="W193" s="18">
        <f t="shared" si="54"/>
        <v>9.6822636737274731E-3</v>
      </c>
      <c r="X193" s="18" t="str">
        <f t="shared" si="55"/>
        <v/>
      </c>
      <c r="Y193" s="18" t="str">
        <f t="shared" si="56"/>
        <v/>
      </c>
      <c r="Z193" s="18" t="str">
        <f t="shared" si="57"/>
        <v/>
      </c>
      <c r="AA193" s="18" t="str">
        <f t="shared" si="58"/>
        <v/>
      </c>
    </row>
    <row r="194" spans="1:27">
      <c r="A194" s="11">
        <v>42286</v>
      </c>
      <c r="B194" s="12">
        <v>1086.1500000000001</v>
      </c>
      <c r="C194" s="12">
        <v>1291.7</v>
      </c>
      <c r="D194" s="9">
        <f t="shared" si="44"/>
        <v>-7.5271853041340986E-2</v>
      </c>
      <c r="E194" s="9">
        <f t="shared" si="59"/>
        <v>-6.0936951149759624E-2</v>
      </c>
      <c r="F194" s="9">
        <f t="shared" si="60"/>
        <v>8.6568697094713664E-3</v>
      </c>
      <c r="G194" s="9">
        <f t="shared" si="61"/>
        <v>-4.145899430344905E-2</v>
      </c>
      <c r="H194" s="9">
        <f t="shared" si="62"/>
        <v>-8.0414907996070206E-2</v>
      </c>
      <c r="I194" s="9">
        <f t="shared" si="63"/>
        <v>-1.6558989996000211</v>
      </c>
      <c r="J194" s="3">
        <f t="shared" si="64"/>
        <v>2.8159911365526562E-3</v>
      </c>
      <c r="K194" s="3">
        <f t="shared" si="64"/>
        <v>1.0640794929974287E-2</v>
      </c>
      <c r="L194" s="15" t="str">
        <f t="shared" si="65"/>
        <v>Enter Trade</v>
      </c>
      <c r="M194" s="12">
        <v>-1.248054016775936</v>
      </c>
      <c r="N194" s="15" t="str">
        <f t="shared" si="45"/>
        <v/>
      </c>
      <c r="O194" s="15" t="str">
        <f t="shared" si="46"/>
        <v>Enter Trade</v>
      </c>
      <c r="P194" s="15" t="str">
        <f t="shared" si="47"/>
        <v/>
      </c>
      <c r="Q194" s="15">
        <f t="shared" si="48"/>
        <v>1087.75</v>
      </c>
      <c r="R194" s="15" t="str">
        <f t="shared" si="49"/>
        <v/>
      </c>
      <c r="S194" s="15">
        <f t="shared" si="50"/>
        <v>1277.45</v>
      </c>
      <c r="T194" s="18" t="str">
        <f t="shared" si="51"/>
        <v/>
      </c>
      <c r="U194" s="18">
        <f t="shared" si="52"/>
        <v>1.6575348772963345E-3</v>
      </c>
      <c r="V194" s="18" t="str">
        <f t="shared" si="53"/>
        <v/>
      </c>
      <c r="W194" s="18">
        <f t="shared" si="54"/>
        <v>9.6822636737274731E-3</v>
      </c>
      <c r="X194" s="18" t="str">
        <f t="shared" si="55"/>
        <v/>
      </c>
      <c r="Y194" s="18" t="str">
        <f t="shared" si="56"/>
        <v/>
      </c>
      <c r="Z194" s="18" t="str">
        <f t="shared" si="57"/>
        <v/>
      </c>
      <c r="AA194" s="18" t="str">
        <f t="shared" si="58"/>
        <v/>
      </c>
    </row>
    <row r="195" spans="1:27">
      <c r="A195" s="11">
        <v>42289</v>
      </c>
      <c r="B195" s="12">
        <v>1080.55</v>
      </c>
      <c r="C195" s="12">
        <v>1270.25</v>
      </c>
      <c r="D195" s="9">
        <f t="shared" ref="D195:D258" si="66">LOG(B195/C195)</f>
        <v>-7.0244335906166508E-2</v>
      </c>
      <c r="E195" s="9">
        <f t="shared" si="59"/>
        <v>-6.206190389975514E-2</v>
      </c>
      <c r="F195" s="9">
        <f t="shared" si="60"/>
        <v>7.4846742379839253E-3</v>
      </c>
      <c r="G195" s="9">
        <f t="shared" si="61"/>
        <v>-4.5221386864291307E-2</v>
      </c>
      <c r="H195" s="9">
        <f t="shared" si="62"/>
        <v>-7.8902420935218973E-2</v>
      </c>
      <c r="I195" s="9">
        <f t="shared" si="63"/>
        <v>-1.0932248680759407</v>
      </c>
      <c r="J195" s="3">
        <f t="shared" si="64"/>
        <v>-5.1558256226121035E-3</v>
      </c>
      <c r="K195" s="3">
        <f t="shared" si="64"/>
        <v>-1.6606023070372414E-2</v>
      </c>
      <c r="L195" s="15" t="str">
        <f t="shared" si="65"/>
        <v>Enter Trade</v>
      </c>
      <c r="M195" s="12">
        <v>-1.248054016775936</v>
      </c>
      <c r="N195" s="15" t="str">
        <f t="shared" si="45"/>
        <v/>
      </c>
      <c r="O195" s="15" t="str">
        <f t="shared" si="46"/>
        <v>Enter Trade</v>
      </c>
      <c r="P195" s="15" t="str">
        <f t="shared" si="47"/>
        <v/>
      </c>
      <c r="Q195" s="15">
        <f t="shared" si="48"/>
        <v>1087.75</v>
      </c>
      <c r="R195" s="15" t="str">
        <f t="shared" si="49"/>
        <v/>
      </c>
      <c r="S195" s="15">
        <f t="shared" si="50"/>
        <v>1277.45</v>
      </c>
      <c r="T195" s="18" t="str">
        <f t="shared" si="51"/>
        <v/>
      </c>
      <c r="U195" s="18">
        <f t="shared" si="52"/>
        <v>1.6575348772963345E-3</v>
      </c>
      <c r="V195" s="18" t="str">
        <f t="shared" si="53"/>
        <v/>
      </c>
      <c r="W195" s="18">
        <f t="shared" si="54"/>
        <v>9.6822636737274731E-3</v>
      </c>
      <c r="X195" s="18" t="str">
        <f t="shared" si="55"/>
        <v/>
      </c>
      <c r="Y195" s="18" t="str">
        <f t="shared" si="56"/>
        <v/>
      </c>
      <c r="Z195" s="18" t="str">
        <f t="shared" si="57"/>
        <v/>
      </c>
      <c r="AA195" s="18" t="str">
        <f t="shared" si="58"/>
        <v/>
      </c>
    </row>
    <row r="196" spans="1:27">
      <c r="A196" s="11">
        <v>42290</v>
      </c>
      <c r="B196" s="12">
        <v>1076.3499999999999</v>
      </c>
      <c r="C196" s="12">
        <v>1278.7</v>
      </c>
      <c r="D196" s="9">
        <f t="shared" si="66"/>
        <v>-7.481515002456085E-2</v>
      </c>
      <c r="E196" s="9">
        <f t="shared" si="59"/>
        <v>-6.230659010356121E-2</v>
      </c>
      <c r="F196" s="9">
        <f t="shared" si="60"/>
        <v>7.7818142623390174E-3</v>
      </c>
      <c r="G196" s="9">
        <f t="shared" si="61"/>
        <v>-4.4797508013298418E-2</v>
      </c>
      <c r="H196" s="9">
        <f t="shared" si="62"/>
        <v>-7.9815672193824003E-2</v>
      </c>
      <c r="I196" s="9">
        <f t="shared" si="63"/>
        <v>-1.6074092106690661</v>
      </c>
      <c r="J196" s="3">
        <f t="shared" si="64"/>
        <v>-3.8869094442645371E-3</v>
      </c>
      <c r="K196" s="3">
        <f t="shared" si="64"/>
        <v>6.6522338122417205E-3</v>
      </c>
      <c r="L196" s="15" t="str">
        <f t="shared" si="65"/>
        <v>Enter Trade</v>
      </c>
      <c r="M196" s="12">
        <v>-1.248054016775936</v>
      </c>
      <c r="N196" s="15" t="str">
        <f t="shared" si="45"/>
        <v/>
      </c>
      <c r="O196" s="15" t="str">
        <f t="shared" si="46"/>
        <v>Enter Trade</v>
      </c>
      <c r="P196" s="15" t="str">
        <f t="shared" si="47"/>
        <v/>
      </c>
      <c r="Q196" s="15">
        <f t="shared" si="48"/>
        <v>1087.75</v>
      </c>
      <c r="R196" s="15" t="str">
        <f t="shared" si="49"/>
        <v/>
      </c>
      <c r="S196" s="15">
        <f t="shared" si="50"/>
        <v>1277.45</v>
      </c>
      <c r="T196" s="18" t="str">
        <f t="shared" si="51"/>
        <v/>
      </c>
      <c r="U196" s="18">
        <f t="shared" si="52"/>
        <v>1.6575348772963345E-3</v>
      </c>
      <c r="V196" s="18" t="str">
        <f t="shared" si="53"/>
        <v/>
      </c>
      <c r="W196" s="18">
        <f t="shared" si="54"/>
        <v>9.6822636737274731E-3</v>
      </c>
      <c r="X196" s="18" t="str">
        <f t="shared" si="55"/>
        <v/>
      </c>
      <c r="Y196" s="18" t="str">
        <f t="shared" si="56"/>
        <v/>
      </c>
      <c r="Z196" s="18" t="str">
        <f t="shared" si="57"/>
        <v/>
      </c>
      <c r="AA196" s="18" t="str">
        <f t="shared" si="58"/>
        <v/>
      </c>
    </row>
    <row r="197" spans="1:27">
      <c r="A197" s="11">
        <v>42291</v>
      </c>
      <c r="B197" s="12">
        <v>1084.75</v>
      </c>
      <c r="C197" s="12">
        <v>1294.1500000000001</v>
      </c>
      <c r="D197" s="9">
        <f t="shared" si="66"/>
        <v>-7.6654957869015647E-2</v>
      </c>
      <c r="E197" s="9">
        <f t="shared" si="59"/>
        <v>-6.2598543889125141E-2</v>
      </c>
      <c r="F197" s="9">
        <f t="shared" si="60"/>
        <v>8.1541518054814924E-3</v>
      </c>
      <c r="G197" s="9">
        <f t="shared" si="61"/>
        <v>-4.4251702326791785E-2</v>
      </c>
      <c r="H197" s="9">
        <f t="shared" si="62"/>
        <v>-8.094538545145849E-2</v>
      </c>
      <c r="I197" s="9">
        <f t="shared" si="63"/>
        <v>-1.723835208763383</v>
      </c>
      <c r="J197" s="3">
        <f t="shared" si="64"/>
        <v>7.8041529242347668E-3</v>
      </c>
      <c r="K197" s="3">
        <f t="shared" si="64"/>
        <v>1.2082583874247318E-2</v>
      </c>
      <c r="L197" s="15" t="str">
        <f t="shared" si="65"/>
        <v>Enter Trade</v>
      </c>
      <c r="M197" s="12">
        <v>-1.248054016775936</v>
      </c>
      <c r="N197" s="15" t="str">
        <f t="shared" si="45"/>
        <v/>
      </c>
      <c r="O197" s="15" t="str">
        <f t="shared" si="46"/>
        <v>Enter Trade</v>
      </c>
      <c r="P197" s="15" t="str">
        <f t="shared" si="47"/>
        <v/>
      </c>
      <c r="Q197" s="15">
        <f t="shared" si="48"/>
        <v>1087.75</v>
      </c>
      <c r="R197" s="15" t="str">
        <f t="shared" si="49"/>
        <v/>
      </c>
      <c r="S197" s="15">
        <f t="shared" si="50"/>
        <v>1277.45</v>
      </c>
      <c r="T197" s="18" t="str">
        <f t="shared" si="51"/>
        <v/>
      </c>
      <c r="U197" s="18">
        <f t="shared" si="52"/>
        <v>1.6575348772963345E-3</v>
      </c>
      <c r="V197" s="18" t="str">
        <f t="shared" si="53"/>
        <v/>
      </c>
      <c r="W197" s="18">
        <f t="shared" si="54"/>
        <v>9.6822636737274731E-3</v>
      </c>
      <c r="X197" s="18" t="str">
        <f t="shared" si="55"/>
        <v/>
      </c>
      <c r="Y197" s="18" t="str">
        <f t="shared" si="56"/>
        <v/>
      </c>
      <c r="Z197" s="18" t="str">
        <f t="shared" si="57"/>
        <v/>
      </c>
      <c r="AA197" s="18" t="str">
        <f t="shared" si="58"/>
        <v/>
      </c>
    </row>
    <row r="198" spans="1:27">
      <c r="A198" s="11">
        <v>42292</v>
      </c>
      <c r="B198" s="12">
        <v>1084.1500000000001</v>
      </c>
      <c r="C198" s="12">
        <v>1294.7</v>
      </c>
      <c r="D198" s="9">
        <f t="shared" si="66"/>
        <v>-7.7079773856954178E-2</v>
      </c>
      <c r="E198" s="9">
        <f t="shared" si="59"/>
        <v>-6.308857246085052E-2</v>
      </c>
      <c r="F198" s="9">
        <f t="shared" si="60"/>
        <v>8.5715437461771782E-3</v>
      </c>
      <c r="G198" s="9">
        <f t="shared" si="61"/>
        <v>-4.3802599031951869E-2</v>
      </c>
      <c r="H198" s="9">
        <f t="shared" si="62"/>
        <v>-8.2374545889749171E-2</v>
      </c>
      <c r="I198" s="9">
        <f t="shared" si="63"/>
        <v>-1.6322848964451231</v>
      </c>
      <c r="J198" s="3">
        <f t="shared" si="64"/>
        <v>-5.5312283936382494E-4</v>
      </c>
      <c r="K198" s="3">
        <f t="shared" si="64"/>
        <v>4.2498937526558317E-4</v>
      </c>
      <c r="L198" s="15" t="str">
        <f t="shared" si="65"/>
        <v>Enter Trade</v>
      </c>
      <c r="M198" s="12">
        <v>-1.248054016775936</v>
      </c>
      <c r="N198" s="15" t="str">
        <f t="shared" si="45"/>
        <v/>
      </c>
      <c r="O198" s="15" t="str">
        <f t="shared" si="46"/>
        <v>Enter Trade</v>
      </c>
      <c r="P198" s="15" t="str">
        <f t="shared" si="47"/>
        <v/>
      </c>
      <c r="Q198" s="15">
        <f t="shared" si="48"/>
        <v>1087.75</v>
      </c>
      <c r="R198" s="15" t="str">
        <f t="shared" si="49"/>
        <v/>
      </c>
      <c r="S198" s="15">
        <f t="shared" si="50"/>
        <v>1277.45</v>
      </c>
      <c r="T198" s="18" t="str">
        <f t="shared" si="51"/>
        <v/>
      </c>
      <c r="U198" s="18">
        <f t="shared" si="52"/>
        <v>1.6575348772963345E-3</v>
      </c>
      <c r="V198" s="18" t="str">
        <f t="shared" si="53"/>
        <v/>
      </c>
      <c r="W198" s="18">
        <f t="shared" si="54"/>
        <v>9.6822636737274731E-3</v>
      </c>
      <c r="X198" s="18" t="str">
        <f t="shared" si="55"/>
        <v/>
      </c>
      <c r="Y198" s="18" t="str">
        <f t="shared" si="56"/>
        <v/>
      </c>
      <c r="Z198" s="18" t="str">
        <f t="shared" si="57"/>
        <v/>
      </c>
      <c r="AA198" s="18" t="str">
        <f t="shared" si="58"/>
        <v/>
      </c>
    </row>
    <row r="199" spans="1:27">
      <c r="A199" s="11">
        <v>42293</v>
      </c>
      <c r="B199" s="12">
        <v>1100.05</v>
      </c>
      <c r="C199" s="12">
        <v>1311.6</v>
      </c>
      <c r="D199" s="9">
        <f t="shared" si="66"/>
        <v>-7.6388982629471969E-2</v>
      </c>
      <c r="E199" s="9">
        <f t="shared" si="59"/>
        <v>-6.3520203523477398E-2</v>
      </c>
      <c r="F199" s="9">
        <f t="shared" si="60"/>
        <v>8.9092313922615393E-3</v>
      </c>
      <c r="G199" s="9">
        <f t="shared" si="61"/>
        <v>-4.3474432890888932E-2</v>
      </c>
      <c r="H199" s="9">
        <f t="shared" si="62"/>
        <v>-8.356597415606587E-2</v>
      </c>
      <c r="I199" s="9">
        <f t="shared" si="63"/>
        <v>-1.4444320210576471</v>
      </c>
      <c r="J199" s="3">
        <f t="shared" si="64"/>
        <v>1.4665867269289179E-2</v>
      </c>
      <c r="K199" s="3">
        <f t="shared" si="64"/>
        <v>1.3053216961458147E-2</v>
      </c>
      <c r="L199" s="15" t="str">
        <f t="shared" si="65"/>
        <v>Enter Trade</v>
      </c>
      <c r="M199" s="12">
        <v>-1.248054016775936</v>
      </c>
      <c r="N199" s="15" t="str">
        <f t="shared" si="45"/>
        <v/>
      </c>
      <c r="O199" s="15" t="str">
        <f t="shared" si="46"/>
        <v>Enter Trade</v>
      </c>
      <c r="P199" s="15" t="str">
        <f t="shared" si="47"/>
        <v/>
      </c>
      <c r="Q199" s="15">
        <f t="shared" si="48"/>
        <v>1087.75</v>
      </c>
      <c r="R199" s="15" t="str">
        <f t="shared" si="49"/>
        <v/>
      </c>
      <c r="S199" s="15">
        <f t="shared" si="50"/>
        <v>1277.45</v>
      </c>
      <c r="T199" s="18" t="str">
        <f t="shared" si="51"/>
        <v/>
      </c>
      <c r="U199" s="18">
        <f t="shared" si="52"/>
        <v>1.6575348772963345E-3</v>
      </c>
      <c r="V199" s="18" t="str">
        <f t="shared" si="53"/>
        <v/>
      </c>
      <c r="W199" s="18">
        <f t="shared" si="54"/>
        <v>9.6822636737274731E-3</v>
      </c>
      <c r="X199" s="18" t="str">
        <f t="shared" si="55"/>
        <v/>
      </c>
      <c r="Y199" s="18" t="str">
        <f t="shared" si="56"/>
        <v/>
      </c>
      <c r="Z199" s="18" t="str">
        <f t="shared" si="57"/>
        <v/>
      </c>
      <c r="AA199" s="18" t="str">
        <f t="shared" si="58"/>
        <v/>
      </c>
    </row>
    <row r="200" spans="1:27">
      <c r="A200" s="11">
        <v>42296</v>
      </c>
      <c r="B200" s="12">
        <v>1097.8</v>
      </c>
      <c r="C200" s="12">
        <v>1315.35</v>
      </c>
      <c r="D200" s="9">
        <f t="shared" si="66"/>
        <v>-7.8518102687183913E-2</v>
      </c>
      <c r="E200" s="9">
        <f t="shared" si="59"/>
        <v>-6.4385833142894769E-2</v>
      </c>
      <c r="F200" s="9">
        <f t="shared" si="60"/>
        <v>9.0667118462433253E-3</v>
      </c>
      <c r="G200" s="9">
        <f t="shared" si="61"/>
        <v>-4.3985731488847282E-2</v>
      </c>
      <c r="H200" s="9">
        <f t="shared" si="62"/>
        <v>-8.4785934796942256E-2</v>
      </c>
      <c r="I200" s="9">
        <f t="shared" si="63"/>
        <v>-1.5586984326787299</v>
      </c>
      <c r="J200" s="3">
        <f t="shared" si="64"/>
        <v>-2.0453615744738876E-3</v>
      </c>
      <c r="K200" s="3">
        <f t="shared" si="64"/>
        <v>2.8591033851784083E-3</v>
      </c>
      <c r="L200" s="15" t="str">
        <f t="shared" si="65"/>
        <v>Enter Trade</v>
      </c>
      <c r="M200" s="12">
        <v>-1.248054016775936</v>
      </c>
      <c r="N200" s="15" t="str">
        <f t="shared" si="45"/>
        <v/>
      </c>
      <c r="O200" s="15" t="str">
        <f t="shared" si="46"/>
        <v>Enter Trade</v>
      </c>
      <c r="P200" s="15" t="str">
        <f t="shared" si="47"/>
        <v/>
      </c>
      <c r="Q200" s="15">
        <f t="shared" si="48"/>
        <v>1087.75</v>
      </c>
      <c r="R200" s="15" t="str">
        <f t="shared" si="49"/>
        <v/>
      </c>
      <c r="S200" s="15">
        <f t="shared" si="50"/>
        <v>1277.45</v>
      </c>
      <c r="T200" s="18" t="str">
        <f t="shared" si="51"/>
        <v/>
      </c>
      <c r="U200" s="18">
        <f t="shared" si="52"/>
        <v>1.6575348772963345E-3</v>
      </c>
      <c r="V200" s="18" t="str">
        <f t="shared" si="53"/>
        <v/>
      </c>
      <c r="W200" s="18">
        <f t="shared" si="54"/>
        <v>9.6822636737274731E-3</v>
      </c>
      <c r="X200" s="18" t="str">
        <f t="shared" si="55"/>
        <v/>
      </c>
      <c r="Y200" s="18" t="str">
        <f t="shared" si="56"/>
        <v/>
      </c>
      <c r="Z200" s="18" t="str">
        <f t="shared" si="57"/>
        <v/>
      </c>
      <c r="AA200" s="18" t="str">
        <f t="shared" si="58"/>
        <v/>
      </c>
    </row>
    <row r="201" spans="1:27">
      <c r="A201" s="11">
        <v>42297</v>
      </c>
      <c r="B201" s="12">
        <v>1094.9000000000001</v>
      </c>
      <c r="C201" s="12">
        <v>1312.5</v>
      </c>
      <c r="D201" s="9">
        <f t="shared" si="66"/>
        <v>-7.8724856309520239E-2</v>
      </c>
      <c r="E201" s="9">
        <f t="shared" si="59"/>
        <v>-6.4860135479238051E-2</v>
      </c>
      <c r="F201" s="9">
        <f t="shared" si="60"/>
        <v>9.4372688588049165E-3</v>
      </c>
      <c r="G201" s="9">
        <f t="shared" si="61"/>
        <v>-4.3626280546926993E-2</v>
      </c>
      <c r="H201" s="9">
        <f t="shared" si="62"/>
        <v>-8.6093990411549109E-2</v>
      </c>
      <c r="I201" s="9">
        <f t="shared" si="63"/>
        <v>-1.4691454739414873</v>
      </c>
      <c r="J201" s="3">
        <f t="shared" si="64"/>
        <v>-2.6416469302239605E-3</v>
      </c>
      <c r="K201" s="3">
        <f t="shared" si="64"/>
        <v>-2.1667236857109587E-3</v>
      </c>
      <c r="L201" s="15" t="str">
        <f t="shared" si="65"/>
        <v>Enter Trade</v>
      </c>
      <c r="M201" s="12">
        <v>-1.248054016775936</v>
      </c>
      <c r="N201" s="15" t="str">
        <f t="shared" si="45"/>
        <v/>
      </c>
      <c r="O201" s="15" t="str">
        <f t="shared" si="46"/>
        <v>Enter Trade</v>
      </c>
      <c r="P201" s="15" t="str">
        <f t="shared" si="47"/>
        <v/>
      </c>
      <c r="Q201" s="15">
        <f t="shared" si="48"/>
        <v>1087.75</v>
      </c>
      <c r="R201" s="15" t="str">
        <f t="shared" si="49"/>
        <v/>
      </c>
      <c r="S201" s="15">
        <f t="shared" si="50"/>
        <v>1277.45</v>
      </c>
      <c r="T201" s="18" t="str">
        <f t="shared" si="51"/>
        <v/>
      </c>
      <c r="U201" s="18">
        <f t="shared" si="52"/>
        <v>1.6575348772963345E-3</v>
      </c>
      <c r="V201" s="18" t="str">
        <f t="shared" si="53"/>
        <v/>
      </c>
      <c r="W201" s="18">
        <f t="shared" si="54"/>
        <v>9.6822636737274731E-3</v>
      </c>
      <c r="X201" s="18" t="str">
        <f t="shared" si="55"/>
        <v/>
      </c>
      <c r="Y201" s="18" t="str">
        <f t="shared" si="56"/>
        <v/>
      </c>
      <c r="Z201" s="18" t="str">
        <f t="shared" si="57"/>
        <v/>
      </c>
      <c r="AA201" s="18" t="str">
        <f t="shared" si="58"/>
        <v/>
      </c>
    </row>
    <row r="202" spans="1:27">
      <c r="A202" s="11">
        <v>42298</v>
      </c>
      <c r="B202" s="12">
        <v>1095</v>
      </c>
      <c r="C202" s="12">
        <v>1315.75</v>
      </c>
      <c r="D202" s="9">
        <f t="shared" si="66"/>
        <v>-7.9759259513177971E-2</v>
      </c>
      <c r="E202" s="9">
        <f t="shared" si="59"/>
        <v>-6.5544350119734376E-2</v>
      </c>
      <c r="F202" s="9">
        <f t="shared" si="60"/>
        <v>9.7539947474985424E-3</v>
      </c>
      <c r="G202" s="9">
        <f t="shared" si="61"/>
        <v>-4.3597861937862657E-2</v>
      </c>
      <c r="H202" s="9">
        <f t="shared" si="62"/>
        <v>-8.7490838301606089E-2</v>
      </c>
      <c r="I202" s="9">
        <f t="shared" si="63"/>
        <v>-1.4573423260340668</v>
      </c>
      <c r="J202" s="3">
        <f t="shared" si="64"/>
        <v>9.1332541784554786E-5</v>
      </c>
      <c r="K202" s="3">
        <f t="shared" si="64"/>
        <v>2.476190476190476E-3</v>
      </c>
      <c r="L202" s="15" t="str">
        <f t="shared" si="65"/>
        <v>Enter Trade</v>
      </c>
      <c r="M202" s="12">
        <v>-1.248054016775936</v>
      </c>
      <c r="N202" s="15" t="str">
        <f t="shared" si="45"/>
        <v/>
      </c>
      <c r="O202" s="15" t="str">
        <f t="shared" si="46"/>
        <v>Enter Trade</v>
      </c>
      <c r="P202" s="15" t="str">
        <f t="shared" si="47"/>
        <v/>
      </c>
      <c r="Q202" s="15">
        <f t="shared" si="48"/>
        <v>1087.75</v>
      </c>
      <c r="R202" s="15" t="str">
        <f t="shared" si="49"/>
        <v/>
      </c>
      <c r="S202" s="15">
        <f t="shared" si="50"/>
        <v>1277.45</v>
      </c>
      <c r="T202" s="18" t="str">
        <f t="shared" si="51"/>
        <v/>
      </c>
      <c r="U202" s="18">
        <f t="shared" si="52"/>
        <v>1.6575348772963345E-3</v>
      </c>
      <c r="V202" s="18" t="str">
        <f t="shared" si="53"/>
        <v/>
      </c>
      <c r="W202" s="18">
        <f t="shared" si="54"/>
        <v>9.6822636737274731E-3</v>
      </c>
      <c r="X202" s="18" t="str">
        <f t="shared" si="55"/>
        <v/>
      </c>
      <c r="Y202" s="18" t="str">
        <f t="shared" si="56"/>
        <v/>
      </c>
      <c r="Z202" s="18" t="str">
        <f t="shared" si="57"/>
        <v/>
      </c>
      <c r="AA202" s="18" t="str">
        <f t="shared" si="58"/>
        <v/>
      </c>
    </row>
    <row r="203" spans="1:27">
      <c r="A203" s="11">
        <v>42300</v>
      </c>
      <c r="B203" s="12">
        <v>1108.5</v>
      </c>
      <c r="C203" s="12">
        <v>1337.9</v>
      </c>
      <c r="D203" s="9">
        <f t="shared" si="66"/>
        <v>-8.1687956286831565E-2</v>
      </c>
      <c r="E203" s="9">
        <f t="shared" si="59"/>
        <v>-6.5953711291443673E-2</v>
      </c>
      <c r="F203" s="9">
        <f t="shared" si="60"/>
        <v>1.0170511321332468E-2</v>
      </c>
      <c r="G203" s="9">
        <f t="shared" si="61"/>
        <v>-4.3070060818445624E-2</v>
      </c>
      <c r="H203" s="9">
        <f t="shared" si="62"/>
        <v>-8.8837361764441722E-2</v>
      </c>
      <c r="I203" s="9">
        <f t="shared" si="63"/>
        <v>-1.5470456202517164</v>
      </c>
      <c r="J203" s="3">
        <f t="shared" si="64"/>
        <v>1.2328767123287671E-2</v>
      </c>
      <c r="K203" s="3">
        <f t="shared" si="64"/>
        <v>1.6834505035151125E-2</v>
      </c>
      <c r="L203" s="15" t="str">
        <f t="shared" si="65"/>
        <v>Enter Trade</v>
      </c>
      <c r="M203" s="12">
        <v>-1.248054016775936</v>
      </c>
      <c r="N203" s="15" t="str">
        <f t="shared" si="45"/>
        <v/>
      </c>
      <c r="O203" s="15" t="str">
        <f t="shared" si="46"/>
        <v>Enter Trade</v>
      </c>
      <c r="P203" s="15" t="str">
        <f t="shared" si="47"/>
        <v/>
      </c>
      <c r="Q203" s="15">
        <f t="shared" si="48"/>
        <v>1087.75</v>
      </c>
      <c r="R203" s="15" t="str">
        <f t="shared" si="49"/>
        <v/>
      </c>
      <c r="S203" s="15">
        <f t="shared" si="50"/>
        <v>1277.45</v>
      </c>
      <c r="T203" s="18" t="str">
        <f t="shared" si="51"/>
        <v/>
      </c>
      <c r="U203" s="18">
        <f t="shared" si="52"/>
        <v>1.6575348772963345E-3</v>
      </c>
      <c r="V203" s="18" t="str">
        <f t="shared" si="53"/>
        <v/>
      </c>
      <c r="W203" s="18">
        <f t="shared" si="54"/>
        <v>9.6822636737274731E-3</v>
      </c>
      <c r="X203" s="18" t="str">
        <f t="shared" si="55"/>
        <v/>
      </c>
      <c r="Y203" s="18" t="str">
        <f t="shared" si="56"/>
        <v/>
      </c>
      <c r="Z203" s="18" t="str">
        <f t="shared" si="57"/>
        <v/>
      </c>
      <c r="AA203" s="18" t="str">
        <f t="shared" si="58"/>
        <v/>
      </c>
    </row>
    <row r="204" spans="1:27">
      <c r="A204" s="11">
        <v>42303</v>
      </c>
      <c r="B204" s="12">
        <v>1101.5</v>
      </c>
      <c r="C204" s="12">
        <v>1312.7</v>
      </c>
      <c r="D204" s="9">
        <f t="shared" si="66"/>
        <v>-7.6180983756337334E-2</v>
      </c>
      <c r="E204" s="9">
        <f t="shared" si="59"/>
        <v>-6.6265740818699875E-2</v>
      </c>
      <c r="F204" s="9">
        <f t="shared" si="60"/>
        <v>1.0340188284578512E-2</v>
      </c>
      <c r="G204" s="9">
        <f t="shared" si="61"/>
        <v>-4.3000317178398223E-2</v>
      </c>
      <c r="H204" s="9">
        <f t="shared" si="62"/>
        <v>-8.9531164459001528E-2</v>
      </c>
      <c r="I204" s="9">
        <f t="shared" si="63"/>
        <v>-0.95890351942867202</v>
      </c>
      <c r="J204" s="3">
        <f t="shared" si="64"/>
        <v>-6.3148398737032027E-3</v>
      </c>
      <c r="K204" s="3">
        <f t="shared" si="64"/>
        <v>-1.8835488452051755E-2</v>
      </c>
      <c r="L204" s="15" t="str">
        <f t="shared" si="65"/>
        <v>Enter Trade</v>
      </c>
      <c r="M204" s="12">
        <v>-1.248054016775936</v>
      </c>
      <c r="N204" s="15" t="str">
        <f t="shared" si="45"/>
        <v/>
      </c>
      <c r="O204" s="15" t="str">
        <f t="shared" si="46"/>
        <v>Enter Trade</v>
      </c>
      <c r="P204" s="15" t="str">
        <f t="shared" si="47"/>
        <v/>
      </c>
      <c r="Q204" s="15">
        <f t="shared" si="48"/>
        <v>1087.75</v>
      </c>
      <c r="R204" s="15" t="str">
        <f t="shared" si="49"/>
        <v/>
      </c>
      <c r="S204" s="15">
        <f t="shared" si="50"/>
        <v>1277.45</v>
      </c>
      <c r="T204" s="18" t="str">
        <f t="shared" si="51"/>
        <v/>
      </c>
      <c r="U204" s="18">
        <f t="shared" si="52"/>
        <v>1.6575348772963345E-3</v>
      </c>
      <c r="V204" s="18" t="str">
        <f t="shared" si="53"/>
        <v/>
      </c>
      <c r="W204" s="18">
        <f t="shared" si="54"/>
        <v>9.6822636737274731E-3</v>
      </c>
      <c r="X204" s="18" t="str">
        <f t="shared" si="55"/>
        <v/>
      </c>
      <c r="Y204" s="18" t="str">
        <f t="shared" si="56"/>
        <v/>
      </c>
      <c r="Z204" s="18" t="str">
        <f t="shared" si="57"/>
        <v/>
      </c>
      <c r="AA204" s="18" t="str">
        <f t="shared" si="58"/>
        <v/>
      </c>
    </row>
    <row r="205" spans="1:27">
      <c r="A205" s="11">
        <v>42304</v>
      </c>
      <c r="B205" s="12">
        <v>1110.9000000000001</v>
      </c>
      <c r="C205" s="12">
        <v>1275.0999999999999</v>
      </c>
      <c r="D205" s="9">
        <f t="shared" si="66"/>
        <v>-5.9869278977467903E-2</v>
      </c>
      <c r="E205" s="9">
        <f t="shared" si="59"/>
        <v>-6.6018026184945552E-2</v>
      </c>
      <c r="F205" s="9">
        <f t="shared" si="60"/>
        <v>1.0403361507809931E-2</v>
      </c>
      <c r="G205" s="9">
        <f t="shared" si="61"/>
        <v>-4.261046279237321E-2</v>
      </c>
      <c r="H205" s="9">
        <f t="shared" si="62"/>
        <v>-8.9425589577517894E-2</v>
      </c>
      <c r="I205" s="9">
        <f t="shared" si="63"/>
        <v>0.59103465767883867</v>
      </c>
      <c r="J205" s="3">
        <f t="shared" si="64"/>
        <v>8.5338175215615899E-3</v>
      </c>
      <c r="K205" s="3">
        <f t="shared" si="64"/>
        <v>-2.8643254361240295E-2</v>
      </c>
      <c r="L205" s="15" t="str">
        <f t="shared" si="65"/>
        <v/>
      </c>
      <c r="M205" s="12">
        <v>-1.248054016775936</v>
      </c>
      <c r="N205" s="15" t="str">
        <f t="shared" si="45"/>
        <v/>
      </c>
      <c r="O205" s="15" t="str">
        <f t="shared" si="46"/>
        <v>Enter Trade</v>
      </c>
      <c r="P205" s="15" t="str">
        <f t="shared" si="47"/>
        <v/>
      </c>
      <c r="Q205" s="15">
        <f t="shared" si="48"/>
        <v>1087.75</v>
      </c>
      <c r="R205" s="15" t="str">
        <f t="shared" si="49"/>
        <v/>
      </c>
      <c r="S205" s="15">
        <f t="shared" si="50"/>
        <v>1277.45</v>
      </c>
      <c r="T205" s="18" t="str">
        <f t="shared" si="51"/>
        <v/>
      </c>
      <c r="U205" s="18">
        <f t="shared" si="52"/>
        <v>1.6575348772963345E-3</v>
      </c>
      <c r="V205" s="18" t="str">
        <f t="shared" si="53"/>
        <v/>
      </c>
      <c r="W205" s="18">
        <f t="shared" si="54"/>
        <v>9.6822636737274731E-3</v>
      </c>
      <c r="X205" s="18" t="str">
        <f t="shared" si="55"/>
        <v/>
      </c>
      <c r="Y205" s="18" t="str">
        <f t="shared" si="56"/>
        <v/>
      </c>
      <c r="Z205" s="18" t="str">
        <f t="shared" si="57"/>
        <v/>
      </c>
      <c r="AA205" s="18" t="str">
        <f t="shared" si="58"/>
        <v/>
      </c>
    </row>
    <row r="206" spans="1:27">
      <c r="A206" s="11">
        <v>42305</v>
      </c>
      <c r="B206" s="12">
        <v>1111.5</v>
      </c>
      <c r="C206" s="12">
        <v>1266.5999999999999</v>
      </c>
      <c r="D206" s="9">
        <f t="shared" si="66"/>
        <v>-5.6730016656290558E-2</v>
      </c>
      <c r="E206" s="9">
        <f t="shared" si="59"/>
        <v>-6.588452032040347E-2</v>
      </c>
      <c r="F206" s="9">
        <f t="shared" si="60"/>
        <v>1.0498755369528158E-2</v>
      </c>
      <c r="G206" s="9">
        <f t="shared" si="61"/>
        <v>-4.2262320738965117E-2</v>
      </c>
      <c r="H206" s="9">
        <f t="shared" si="62"/>
        <v>-8.9506719901841822E-2</v>
      </c>
      <c r="I206" s="9">
        <f t="shared" si="63"/>
        <v>0.8719608507769564</v>
      </c>
      <c r="J206" s="3">
        <f t="shared" si="64"/>
        <v>5.4010261949762267E-4</v>
      </c>
      <c r="K206" s="3">
        <f t="shared" si="64"/>
        <v>-6.6661438318563254E-3</v>
      </c>
      <c r="L206" s="15" t="str">
        <f t="shared" si="65"/>
        <v/>
      </c>
      <c r="M206" s="12">
        <v>-1.248054016775936</v>
      </c>
      <c r="N206" s="15" t="str">
        <f t="shared" si="45"/>
        <v/>
      </c>
      <c r="O206" s="15" t="str">
        <f t="shared" si="46"/>
        <v>Enter Trade</v>
      </c>
      <c r="P206" s="15" t="str">
        <f t="shared" si="47"/>
        <v/>
      </c>
      <c r="Q206" s="15">
        <f t="shared" si="48"/>
        <v>1087.75</v>
      </c>
      <c r="R206" s="15" t="str">
        <f t="shared" si="49"/>
        <v/>
      </c>
      <c r="S206" s="15">
        <f t="shared" si="50"/>
        <v>1277.45</v>
      </c>
      <c r="T206" s="18" t="str">
        <f t="shared" si="51"/>
        <v/>
      </c>
      <c r="U206" s="18">
        <f t="shared" si="52"/>
        <v>1.6575348772963345E-3</v>
      </c>
      <c r="V206" s="18" t="str">
        <f t="shared" si="53"/>
        <v/>
      </c>
      <c r="W206" s="18">
        <f t="shared" si="54"/>
        <v>9.6822636737274731E-3</v>
      </c>
      <c r="X206" s="18" t="str">
        <f t="shared" si="55"/>
        <v/>
      </c>
      <c r="Y206" s="18" t="str">
        <f t="shared" si="56"/>
        <v/>
      </c>
      <c r="Z206" s="18" t="str">
        <f t="shared" si="57"/>
        <v/>
      </c>
      <c r="AA206" s="18" t="str">
        <f t="shared" si="58"/>
        <v/>
      </c>
    </row>
    <row r="207" spans="1:27">
      <c r="A207" s="11">
        <v>42306</v>
      </c>
      <c r="B207" s="12">
        <v>1103.55</v>
      </c>
      <c r="C207" s="12">
        <v>1264.6500000000001</v>
      </c>
      <c r="D207" s="9">
        <f t="shared" si="66"/>
        <v>-5.9178333259001833E-2</v>
      </c>
      <c r="E207" s="9">
        <f t="shared" si="59"/>
        <v>-6.5657123463422534E-2</v>
      </c>
      <c r="F207" s="9">
        <f t="shared" si="60"/>
        <v>1.0569801386491997E-2</v>
      </c>
      <c r="G207" s="9">
        <f t="shared" si="61"/>
        <v>-4.1875070343815546E-2</v>
      </c>
      <c r="H207" s="9">
        <f t="shared" si="62"/>
        <v>-8.9439176583029523E-2</v>
      </c>
      <c r="I207" s="9">
        <f t="shared" si="63"/>
        <v>0.61295288033514705</v>
      </c>
      <c r="J207" s="3">
        <f t="shared" si="64"/>
        <v>-7.1524966261808775E-3</v>
      </c>
      <c r="K207" s="3">
        <f t="shared" si="64"/>
        <v>-1.5395547134058251E-3</v>
      </c>
      <c r="L207" s="15" t="str">
        <f t="shared" si="65"/>
        <v/>
      </c>
      <c r="M207" s="12">
        <v>-1.248054016775936</v>
      </c>
      <c r="N207" s="15" t="str">
        <f t="shared" si="45"/>
        <v/>
      </c>
      <c r="O207" s="15" t="str">
        <f t="shared" si="46"/>
        <v>Enter Trade</v>
      </c>
      <c r="P207" s="15" t="str">
        <f t="shared" si="47"/>
        <v/>
      </c>
      <c r="Q207" s="15">
        <f t="shared" si="48"/>
        <v>1087.75</v>
      </c>
      <c r="R207" s="15" t="str">
        <f t="shared" si="49"/>
        <v/>
      </c>
      <c r="S207" s="15">
        <f t="shared" si="50"/>
        <v>1277.45</v>
      </c>
      <c r="T207" s="18" t="str">
        <f t="shared" si="51"/>
        <v/>
      </c>
      <c r="U207" s="18">
        <f t="shared" si="52"/>
        <v>1.6575348772963345E-3</v>
      </c>
      <c r="V207" s="18" t="str">
        <f t="shared" si="53"/>
        <v/>
      </c>
      <c r="W207" s="18">
        <f t="shared" si="54"/>
        <v>9.6822636737274731E-3</v>
      </c>
      <c r="X207" s="18" t="str">
        <f t="shared" si="55"/>
        <v/>
      </c>
      <c r="Y207" s="18" t="str">
        <f t="shared" si="56"/>
        <v/>
      </c>
      <c r="Z207" s="18" t="str">
        <f t="shared" si="57"/>
        <v/>
      </c>
      <c r="AA207" s="18" t="str">
        <f t="shared" si="58"/>
        <v/>
      </c>
    </row>
    <row r="208" spans="1:27">
      <c r="A208" s="11">
        <v>42307</v>
      </c>
      <c r="B208" s="12">
        <v>1099.5999999999999</v>
      </c>
      <c r="C208" s="12">
        <v>1256.8499999999999</v>
      </c>
      <c r="D208" s="9">
        <f t="shared" si="66"/>
        <v>-5.8048718304917889E-2</v>
      </c>
      <c r="E208" s="9">
        <f t="shared" si="59"/>
        <v>-6.5420881768470315E-2</v>
      </c>
      <c r="F208" s="9">
        <f t="shared" si="60"/>
        <v>1.0660662886543007E-2</v>
      </c>
      <c r="G208" s="9">
        <f t="shared" si="61"/>
        <v>-4.1434390273748553E-2</v>
      </c>
      <c r="H208" s="9">
        <f t="shared" si="62"/>
        <v>-8.9407373263192078E-2</v>
      </c>
      <c r="I208" s="9">
        <f t="shared" si="63"/>
        <v>0.69152955515161585</v>
      </c>
      <c r="J208" s="3">
        <f t="shared" si="64"/>
        <v>-3.5793575279779309E-3</v>
      </c>
      <c r="K208" s="3">
        <f t="shared" si="64"/>
        <v>-6.1677143873800511E-3</v>
      </c>
      <c r="L208" s="15" t="str">
        <f t="shared" si="65"/>
        <v/>
      </c>
      <c r="M208" s="12">
        <v>-1.248054016775936</v>
      </c>
      <c r="N208" s="15" t="str">
        <f t="shared" ref="N208:N271" si="67">IF(M208&lt;&gt;M207,L208,"")</f>
        <v/>
      </c>
      <c r="O208" s="15" t="str">
        <f t="shared" ref="O208:O271" si="68">IF(M208&lt;&gt;M207,N208,O207)</f>
        <v>Enter Trade</v>
      </c>
      <c r="P208" s="15" t="str">
        <f t="shared" ref="P208:P271" si="69">IF(OR(N208="Enter Trade",N208="Exit Trade"),B208,"")</f>
        <v/>
      </c>
      <c r="Q208" s="15">
        <f t="shared" ref="Q208:Q271" si="70">IF(M208&lt;&gt;M207,P208,Q207)</f>
        <v>1087.75</v>
      </c>
      <c r="R208" s="15" t="str">
        <f t="shared" ref="R208:R271" si="71">IF(OR(N208="Enter Trade",N208="Exit Trade"),C208,"")</f>
        <v/>
      </c>
      <c r="S208" s="15">
        <f t="shared" ref="S208:S271" si="72">IF(M208&lt;&gt;M207,R208,S207)</f>
        <v>1277.45</v>
      </c>
      <c r="T208" s="18" t="str">
        <f t="shared" ref="T208:T271" si="73">IF(OR(N208="Enter Trade",N208="Exit Trade"),J208,"")</f>
        <v/>
      </c>
      <c r="U208" s="18">
        <f t="shared" ref="U208:U271" si="74">IF(M208&lt;&gt;M207,T208,U207)</f>
        <v>1.6575348772963345E-3</v>
      </c>
      <c r="V208" s="18" t="str">
        <f t="shared" ref="V208:V271" si="75">IF(OR(N208="Enter Trade",N208="Exit Trade"),K208,"")</f>
        <v/>
      </c>
      <c r="W208" s="18">
        <f t="shared" ref="W208:W271" si="76">IF(M208&lt;&gt;M207,V208,W207)</f>
        <v>9.6822636737274731E-3</v>
      </c>
      <c r="X208" s="18" t="str">
        <f t="shared" si="55"/>
        <v/>
      </c>
      <c r="Y208" s="18" t="str">
        <f t="shared" si="56"/>
        <v/>
      </c>
      <c r="Z208" s="18" t="str">
        <f t="shared" si="57"/>
        <v/>
      </c>
      <c r="AA208" s="18" t="str">
        <f t="shared" si="58"/>
        <v/>
      </c>
    </row>
    <row r="209" spans="1:27">
      <c r="A209" s="11">
        <v>42310</v>
      </c>
      <c r="B209" s="12">
        <v>1083.0999999999999</v>
      </c>
      <c r="C209" s="12">
        <v>1221.05</v>
      </c>
      <c r="D209" s="9">
        <f t="shared" si="66"/>
        <v>-5.2064892123334573E-2</v>
      </c>
      <c r="E209" s="9">
        <f t="shared" si="59"/>
        <v>-6.4951276569061869E-2</v>
      </c>
      <c r="F209" s="9">
        <f t="shared" si="60"/>
        <v>1.0934085873513055E-2</v>
      </c>
      <c r="G209" s="9">
        <f t="shared" si="61"/>
        <v>-4.03495833536575E-2</v>
      </c>
      <c r="H209" s="9">
        <f t="shared" si="62"/>
        <v>-8.9552969784466238E-2</v>
      </c>
      <c r="I209" s="9">
        <f t="shared" si="63"/>
        <v>1.1785516041120117</v>
      </c>
      <c r="J209" s="3">
        <f t="shared" si="64"/>
        <v>-1.5005456529647146E-2</v>
      </c>
      <c r="K209" s="3">
        <f t="shared" si="64"/>
        <v>-2.848390818315627E-2</v>
      </c>
      <c r="L209" s="15" t="str">
        <f t="shared" si="65"/>
        <v>Enter Trade</v>
      </c>
      <c r="M209" s="12">
        <v>-1.248054016775936</v>
      </c>
      <c r="N209" s="15" t="str">
        <f t="shared" si="67"/>
        <v/>
      </c>
      <c r="O209" s="15" t="str">
        <f t="shared" si="68"/>
        <v>Enter Trade</v>
      </c>
      <c r="P209" s="15" t="str">
        <f t="shared" si="69"/>
        <v/>
      </c>
      <c r="Q209" s="15">
        <f t="shared" si="70"/>
        <v>1087.75</v>
      </c>
      <c r="R209" s="15" t="str">
        <f t="shared" si="71"/>
        <v/>
      </c>
      <c r="S209" s="15">
        <f t="shared" si="72"/>
        <v>1277.45</v>
      </c>
      <c r="T209" s="18" t="str">
        <f t="shared" si="73"/>
        <v/>
      </c>
      <c r="U209" s="18">
        <f t="shared" si="74"/>
        <v>1.6575348772963345E-3</v>
      </c>
      <c r="V209" s="18" t="str">
        <f t="shared" si="75"/>
        <v/>
      </c>
      <c r="W209" s="18">
        <f t="shared" si="76"/>
        <v>9.6822636737274731E-3</v>
      </c>
      <c r="X209" s="18" t="str">
        <f t="shared" si="55"/>
        <v/>
      </c>
      <c r="Y209" s="18" t="str">
        <f t="shared" si="56"/>
        <v/>
      </c>
      <c r="Z209" s="18" t="str">
        <f t="shared" si="57"/>
        <v/>
      </c>
      <c r="AA209" s="18" t="str">
        <f t="shared" si="58"/>
        <v/>
      </c>
    </row>
    <row r="210" spans="1:27">
      <c r="A210" s="11">
        <v>42311</v>
      </c>
      <c r="B210" s="12">
        <v>1084.9000000000001</v>
      </c>
      <c r="C210" s="12">
        <v>1221.4000000000001</v>
      </c>
      <c r="D210" s="9">
        <f t="shared" si="66"/>
        <v>-5.1468206461169813E-2</v>
      </c>
      <c r="E210" s="9">
        <f t="shared" si="59"/>
        <v>-6.4405748116884987E-2</v>
      </c>
      <c r="F210" s="9">
        <f t="shared" si="60"/>
        <v>1.1190555567083194E-2</v>
      </c>
      <c r="G210" s="9">
        <f t="shared" si="61"/>
        <v>-3.9226998090947804E-2</v>
      </c>
      <c r="H210" s="9">
        <f t="shared" si="62"/>
        <v>-8.9584498142822169E-2</v>
      </c>
      <c r="I210" s="9">
        <f t="shared" si="63"/>
        <v>1.1561125431315229</v>
      </c>
      <c r="J210" s="3">
        <f t="shared" si="64"/>
        <v>1.6618964084573742E-3</v>
      </c>
      <c r="K210" s="3">
        <f t="shared" si="64"/>
        <v>2.8663854879008757E-4</v>
      </c>
      <c r="L210" s="15" t="str">
        <f t="shared" si="65"/>
        <v>Enter Trade</v>
      </c>
      <c r="M210" s="12">
        <v>-1.248054016775936</v>
      </c>
      <c r="N210" s="15" t="str">
        <f t="shared" si="67"/>
        <v/>
      </c>
      <c r="O210" s="15" t="str">
        <f t="shared" si="68"/>
        <v>Enter Trade</v>
      </c>
      <c r="P210" s="15" t="str">
        <f t="shared" si="69"/>
        <v/>
      </c>
      <c r="Q210" s="15">
        <f t="shared" si="70"/>
        <v>1087.75</v>
      </c>
      <c r="R210" s="15" t="str">
        <f t="shared" si="71"/>
        <v/>
      </c>
      <c r="S210" s="15">
        <f t="shared" si="72"/>
        <v>1277.45</v>
      </c>
      <c r="T210" s="18" t="str">
        <f t="shared" si="73"/>
        <v/>
      </c>
      <c r="U210" s="18">
        <f t="shared" si="74"/>
        <v>1.6575348772963345E-3</v>
      </c>
      <c r="V210" s="18" t="str">
        <f t="shared" si="75"/>
        <v/>
      </c>
      <c r="W210" s="18">
        <f t="shared" si="76"/>
        <v>9.6822636737274731E-3</v>
      </c>
      <c r="X210" s="18" t="str">
        <f t="shared" si="55"/>
        <v/>
      </c>
      <c r="Y210" s="18" t="str">
        <f t="shared" si="56"/>
        <v/>
      </c>
      <c r="Z210" s="18" t="str">
        <f t="shared" si="57"/>
        <v/>
      </c>
      <c r="AA210" s="18" t="str">
        <f t="shared" si="58"/>
        <v/>
      </c>
    </row>
    <row r="211" spans="1:27">
      <c r="A211" s="11">
        <v>42312</v>
      </c>
      <c r="B211" s="12">
        <v>1081.7</v>
      </c>
      <c r="C211" s="12">
        <v>1220.1500000000001</v>
      </c>
      <c r="D211" s="9">
        <f t="shared" si="66"/>
        <v>-5.2306394547308642E-2</v>
      </c>
      <c r="E211" s="9">
        <f t="shared" si="59"/>
        <v>-6.4127982032706643E-2</v>
      </c>
      <c r="F211" s="9">
        <f t="shared" si="60"/>
        <v>1.1388926365693658E-2</v>
      </c>
      <c r="G211" s="9">
        <f t="shared" si="61"/>
        <v>-3.8502897709895914E-2</v>
      </c>
      <c r="H211" s="9">
        <f t="shared" si="62"/>
        <v>-8.9753066355517372E-2</v>
      </c>
      <c r="I211" s="9">
        <f t="shared" si="63"/>
        <v>1.0379896318416482</v>
      </c>
      <c r="J211" s="3">
        <f t="shared" si="64"/>
        <v>-2.9495806065075541E-3</v>
      </c>
      <c r="K211" s="3">
        <f t="shared" si="64"/>
        <v>-1.0234157524152611E-3</v>
      </c>
      <c r="L211" s="15" t="str">
        <f t="shared" si="65"/>
        <v>Enter Trade</v>
      </c>
      <c r="M211" s="12">
        <v>-1.248054016775936</v>
      </c>
      <c r="N211" s="15" t="str">
        <f t="shared" si="67"/>
        <v/>
      </c>
      <c r="O211" s="15" t="str">
        <f t="shared" si="68"/>
        <v>Enter Trade</v>
      </c>
      <c r="P211" s="15" t="str">
        <f t="shared" si="69"/>
        <v/>
      </c>
      <c r="Q211" s="15">
        <f t="shared" si="70"/>
        <v>1087.75</v>
      </c>
      <c r="R211" s="15" t="str">
        <f t="shared" si="71"/>
        <v/>
      </c>
      <c r="S211" s="15">
        <f t="shared" si="72"/>
        <v>1277.45</v>
      </c>
      <c r="T211" s="18" t="str">
        <f t="shared" si="73"/>
        <v/>
      </c>
      <c r="U211" s="18">
        <f t="shared" si="74"/>
        <v>1.6575348772963345E-3</v>
      </c>
      <c r="V211" s="18" t="str">
        <f t="shared" si="75"/>
        <v/>
      </c>
      <c r="W211" s="18">
        <f t="shared" si="76"/>
        <v>9.6822636737274731E-3</v>
      </c>
      <c r="X211" s="18" t="str">
        <f t="shared" si="55"/>
        <v/>
      </c>
      <c r="Y211" s="18" t="str">
        <f t="shared" si="56"/>
        <v/>
      </c>
      <c r="Z211" s="18" t="str">
        <f t="shared" si="57"/>
        <v/>
      </c>
      <c r="AA211" s="18" t="str">
        <f t="shared" si="58"/>
        <v/>
      </c>
    </row>
    <row r="212" spans="1:27">
      <c r="A212" s="11">
        <v>42313</v>
      </c>
      <c r="B212" s="12">
        <v>1079.8499999999999</v>
      </c>
      <c r="C212" s="12">
        <v>1205.8499999999999</v>
      </c>
      <c r="D212" s="9">
        <f t="shared" si="66"/>
        <v>-4.7929855098277289E-2</v>
      </c>
      <c r="E212" s="9">
        <f t="shared" si="59"/>
        <v>-6.3745395479093372E-2</v>
      </c>
      <c r="F212" s="9">
        <f t="shared" si="60"/>
        <v>1.1740331905998684E-2</v>
      </c>
      <c r="G212" s="9">
        <f t="shared" si="61"/>
        <v>-3.7329648690596337E-2</v>
      </c>
      <c r="H212" s="9">
        <f t="shared" si="62"/>
        <v>-9.0161142267590408E-2</v>
      </c>
      <c r="I212" s="9">
        <f t="shared" si="63"/>
        <v>1.3471118625475302</v>
      </c>
      <c r="J212" s="3">
        <f t="shared" si="64"/>
        <v>-1.7102708699270929E-3</v>
      </c>
      <c r="K212" s="3">
        <f t="shared" si="64"/>
        <v>-1.1719870507724609E-2</v>
      </c>
      <c r="L212" s="15" t="str">
        <f t="shared" si="65"/>
        <v>Enter Trade</v>
      </c>
      <c r="M212" s="12">
        <v>-1.248054016775936</v>
      </c>
      <c r="N212" s="15" t="str">
        <f t="shared" si="67"/>
        <v/>
      </c>
      <c r="O212" s="15" t="str">
        <f t="shared" si="68"/>
        <v>Enter Trade</v>
      </c>
      <c r="P212" s="15" t="str">
        <f t="shared" si="69"/>
        <v/>
      </c>
      <c r="Q212" s="15">
        <f t="shared" si="70"/>
        <v>1087.75</v>
      </c>
      <c r="R212" s="15" t="str">
        <f t="shared" si="71"/>
        <v/>
      </c>
      <c r="S212" s="15">
        <f t="shared" si="72"/>
        <v>1277.45</v>
      </c>
      <c r="T212" s="18" t="str">
        <f t="shared" si="73"/>
        <v/>
      </c>
      <c r="U212" s="18">
        <f t="shared" si="74"/>
        <v>1.6575348772963345E-3</v>
      </c>
      <c r="V212" s="18" t="str">
        <f t="shared" si="75"/>
        <v/>
      </c>
      <c r="W212" s="18">
        <f t="shared" si="76"/>
        <v>9.6822636737274731E-3</v>
      </c>
      <c r="X212" s="18" t="str">
        <f t="shared" si="55"/>
        <v/>
      </c>
      <c r="Y212" s="18" t="str">
        <f t="shared" si="56"/>
        <v/>
      </c>
      <c r="Z212" s="18" t="str">
        <f t="shared" si="57"/>
        <v/>
      </c>
      <c r="AA212" s="18" t="str">
        <f t="shared" si="58"/>
        <v/>
      </c>
    </row>
    <row r="213" spans="1:27">
      <c r="A213" s="11">
        <v>42314</v>
      </c>
      <c r="B213" s="12">
        <v>1080.9000000000001</v>
      </c>
      <c r="C213" s="12">
        <v>1205.4000000000001</v>
      </c>
      <c r="D213" s="9">
        <f t="shared" si="66"/>
        <v>-4.7345670289661843E-2</v>
      </c>
      <c r="E213" s="9">
        <f t="shared" si="59"/>
        <v>-6.3505095342826806E-2</v>
      </c>
      <c r="F213" s="9">
        <f t="shared" si="60"/>
        <v>1.2005710870804379E-2</v>
      </c>
      <c r="G213" s="9">
        <f t="shared" si="61"/>
        <v>-3.6492245883516954E-2</v>
      </c>
      <c r="H213" s="9">
        <f t="shared" si="62"/>
        <v>-9.0517944802136652E-2</v>
      </c>
      <c r="I213" s="9">
        <f t="shared" si="63"/>
        <v>1.3459781954654291</v>
      </c>
      <c r="J213" s="3">
        <f t="shared" si="64"/>
        <v>9.723572718434801E-4</v>
      </c>
      <c r="K213" s="3">
        <f t="shared" si="64"/>
        <v>-3.731807438734653E-4</v>
      </c>
      <c r="L213" s="15" t="str">
        <f t="shared" si="65"/>
        <v>Enter Trade</v>
      </c>
      <c r="M213" s="12">
        <v>-1.248054016775936</v>
      </c>
      <c r="N213" s="15" t="str">
        <f t="shared" si="67"/>
        <v/>
      </c>
      <c r="O213" s="15" t="str">
        <f t="shared" si="68"/>
        <v>Enter Trade</v>
      </c>
      <c r="P213" s="15" t="str">
        <f t="shared" si="69"/>
        <v/>
      </c>
      <c r="Q213" s="15">
        <f t="shared" si="70"/>
        <v>1087.75</v>
      </c>
      <c r="R213" s="15" t="str">
        <f t="shared" si="71"/>
        <v/>
      </c>
      <c r="S213" s="15">
        <f t="shared" si="72"/>
        <v>1277.45</v>
      </c>
      <c r="T213" s="18" t="str">
        <f t="shared" si="73"/>
        <v/>
      </c>
      <c r="U213" s="18">
        <f t="shared" si="74"/>
        <v>1.6575348772963345E-3</v>
      </c>
      <c r="V213" s="18" t="str">
        <f t="shared" si="75"/>
        <v/>
      </c>
      <c r="W213" s="18">
        <f t="shared" si="76"/>
        <v>9.6822636737274731E-3</v>
      </c>
      <c r="X213" s="18" t="str">
        <f t="shared" si="55"/>
        <v/>
      </c>
      <c r="Y213" s="18" t="str">
        <f t="shared" si="56"/>
        <v/>
      </c>
      <c r="Z213" s="18" t="str">
        <f t="shared" si="57"/>
        <v/>
      </c>
      <c r="AA213" s="18" t="str">
        <f t="shared" si="58"/>
        <v/>
      </c>
    </row>
    <row r="214" spans="1:27">
      <c r="A214" s="11">
        <v>42317</v>
      </c>
      <c r="B214" s="12">
        <v>1064.8</v>
      </c>
      <c r="C214" s="12">
        <v>1190.75</v>
      </c>
      <c r="D214" s="9">
        <f t="shared" si="66"/>
        <v>-4.8552547717009419E-2</v>
      </c>
      <c r="E214" s="9">
        <f t="shared" si="59"/>
        <v>-6.3596125438632037E-2</v>
      </c>
      <c r="F214" s="9">
        <f t="shared" si="60"/>
        <v>1.1876667035735681E-2</v>
      </c>
      <c r="G214" s="9">
        <f t="shared" si="61"/>
        <v>-3.6873624608226754E-2</v>
      </c>
      <c r="H214" s="9">
        <f t="shared" si="62"/>
        <v>-9.0318626269037319E-2</v>
      </c>
      <c r="I214" s="9">
        <f t="shared" si="63"/>
        <v>1.2666497828353718</v>
      </c>
      <c r="J214" s="3">
        <f t="shared" si="64"/>
        <v>-1.4894994911647827E-2</v>
      </c>
      <c r="K214" s="3">
        <f t="shared" si="64"/>
        <v>-1.2153641944582785E-2</v>
      </c>
      <c r="L214" s="15" t="str">
        <f t="shared" si="65"/>
        <v>Enter Trade</v>
      </c>
      <c r="M214" s="12">
        <v>-1.248054016775936</v>
      </c>
      <c r="N214" s="15" t="str">
        <f t="shared" si="67"/>
        <v/>
      </c>
      <c r="O214" s="15" t="str">
        <f t="shared" si="68"/>
        <v>Enter Trade</v>
      </c>
      <c r="P214" s="15" t="str">
        <f t="shared" si="69"/>
        <v/>
      </c>
      <c r="Q214" s="15">
        <f t="shared" si="70"/>
        <v>1087.75</v>
      </c>
      <c r="R214" s="15" t="str">
        <f t="shared" si="71"/>
        <v/>
      </c>
      <c r="S214" s="15">
        <f t="shared" si="72"/>
        <v>1277.45</v>
      </c>
      <c r="T214" s="18" t="str">
        <f t="shared" si="73"/>
        <v/>
      </c>
      <c r="U214" s="18">
        <f t="shared" si="74"/>
        <v>1.6575348772963345E-3</v>
      </c>
      <c r="V214" s="18" t="str">
        <f t="shared" si="75"/>
        <v/>
      </c>
      <c r="W214" s="18">
        <f t="shared" si="76"/>
        <v>9.6822636737274731E-3</v>
      </c>
      <c r="X214" s="18" t="str">
        <f t="shared" si="55"/>
        <v/>
      </c>
      <c r="Y214" s="18" t="str">
        <f t="shared" si="56"/>
        <v/>
      </c>
      <c r="Z214" s="18" t="str">
        <f t="shared" si="57"/>
        <v/>
      </c>
      <c r="AA214" s="18" t="str">
        <f t="shared" si="58"/>
        <v/>
      </c>
    </row>
    <row r="215" spans="1:27">
      <c r="A215" s="11">
        <v>42318</v>
      </c>
      <c r="B215" s="12">
        <v>1054.5999999999999</v>
      </c>
      <c r="C215" s="12">
        <v>1171.3499999999999</v>
      </c>
      <c r="D215" s="9">
        <f t="shared" si="66"/>
        <v>-4.559891488913409E-2</v>
      </c>
      <c r="E215" s="9">
        <f t="shared" si="59"/>
        <v>-6.3422943039851437E-2</v>
      </c>
      <c r="F215" s="9">
        <f t="shared" si="60"/>
        <v>1.2105451449220208E-2</v>
      </c>
      <c r="G215" s="9">
        <f t="shared" si="61"/>
        <v>-3.6185677279105974E-2</v>
      </c>
      <c r="H215" s="9">
        <f t="shared" si="62"/>
        <v>-9.06602088005969E-2</v>
      </c>
      <c r="I215" s="9">
        <f t="shared" si="63"/>
        <v>1.4723968144009625</v>
      </c>
      <c r="J215" s="3">
        <f t="shared" si="64"/>
        <v>-9.579263711495159E-3</v>
      </c>
      <c r="K215" s="3">
        <f t="shared" si="64"/>
        <v>-1.6292252781860247E-2</v>
      </c>
      <c r="L215" s="15" t="str">
        <f t="shared" si="65"/>
        <v>Enter Trade</v>
      </c>
      <c r="M215" s="12">
        <v>-1.248054016775936</v>
      </c>
      <c r="N215" s="15" t="str">
        <f t="shared" si="67"/>
        <v/>
      </c>
      <c r="O215" s="15" t="str">
        <f t="shared" si="68"/>
        <v>Enter Trade</v>
      </c>
      <c r="P215" s="15" t="str">
        <f t="shared" si="69"/>
        <v/>
      </c>
      <c r="Q215" s="15">
        <f t="shared" si="70"/>
        <v>1087.75</v>
      </c>
      <c r="R215" s="15" t="str">
        <f t="shared" si="71"/>
        <v/>
      </c>
      <c r="S215" s="15">
        <f t="shared" si="72"/>
        <v>1277.45</v>
      </c>
      <c r="T215" s="18" t="str">
        <f t="shared" si="73"/>
        <v/>
      </c>
      <c r="U215" s="18">
        <f t="shared" si="74"/>
        <v>1.6575348772963345E-3</v>
      </c>
      <c r="V215" s="18" t="str">
        <f t="shared" si="75"/>
        <v/>
      </c>
      <c r="W215" s="18">
        <f t="shared" si="76"/>
        <v>9.6822636737274731E-3</v>
      </c>
      <c r="X215" s="18" t="str">
        <f t="shared" si="55"/>
        <v/>
      </c>
      <c r="Y215" s="18" t="str">
        <f t="shared" si="56"/>
        <v/>
      </c>
      <c r="Z215" s="18" t="str">
        <f t="shared" si="57"/>
        <v/>
      </c>
      <c r="AA215" s="18" t="str">
        <f t="shared" si="58"/>
        <v/>
      </c>
    </row>
    <row r="216" spans="1:27">
      <c r="A216" s="11">
        <v>42319</v>
      </c>
      <c r="B216" s="12">
        <v>1054.4000000000001</v>
      </c>
      <c r="C216" s="12">
        <v>1177.4000000000001</v>
      </c>
      <c r="D216" s="9">
        <f t="shared" si="66"/>
        <v>-4.7918634226215548E-2</v>
      </c>
      <c r="E216" s="9">
        <f t="shared" si="59"/>
        <v>-6.3377382150393596E-2</v>
      </c>
      <c r="F216" s="9">
        <f t="shared" si="60"/>
        <v>1.2162930689640972E-2</v>
      </c>
      <c r="G216" s="9">
        <f t="shared" si="61"/>
        <v>-3.601078809870141E-2</v>
      </c>
      <c r="H216" s="9">
        <f t="shared" si="62"/>
        <v>-9.0743976202085783E-2</v>
      </c>
      <c r="I216" s="9">
        <f t="shared" si="63"/>
        <v>1.2709722943125941</v>
      </c>
      <c r="J216" s="3">
        <f t="shared" si="64"/>
        <v>-1.89645363170698E-4</v>
      </c>
      <c r="K216" s="3">
        <f t="shared" si="64"/>
        <v>5.1649805779657512E-3</v>
      </c>
      <c r="L216" s="15" t="str">
        <f t="shared" si="65"/>
        <v>Enter Trade</v>
      </c>
      <c r="M216" s="12">
        <v>-1.248054016775936</v>
      </c>
      <c r="N216" s="15" t="str">
        <f t="shared" si="67"/>
        <v/>
      </c>
      <c r="O216" s="15" t="str">
        <f t="shared" si="68"/>
        <v>Enter Trade</v>
      </c>
      <c r="P216" s="15" t="str">
        <f t="shared" si="69"/>
        <v/>
      </c>
      <c r="Q216" s="15">
        <f t="shared" si="70"/>
        <v>1087.75</v>
      </c>
      <c r="R216" s="15" t="str">
        <f t="shared" si="71"/>
        <v/>
      </c>
      <c r="S216" s="15">
        <f t="shared" si="72"/>
        <v>1277.45</v>
      </c>
      <c r="T216" s="18" t="str">
        <f t="shared" si="73"/>
        <v/>
      </c>
      <c r="U216" s="18">
        <f t="shared" si="74"/>
        <v>1.6575348772963345E-3</v>
      </c>
      <c r="V216" s="18" t="str">
        <f t="shared" si="75"/>
        <v/>
      </c>
      <c r="W216" s="18">
        <f t="shared" si="76"/>
        <v>9.6822636737274731E-3</v>
      </c>
      <c r="X216" s="18" t="str">
        <f t="shared" si="55"/>
        <v/>
      </c>
      <c r="Y216" s="18" t="str">
        <f t="shared" si="56"/>
        <v/>
      </c>
      <c r="Z216" s="18" t="str">
        <f t="shared" si="57"/>
        <v/>
      </c>
      <c r="AA216" s="18" t="str">
        <f t="shared" si="58"/>
        <v/>
      </c>
    </row>
    <row r="217" spans="1:27">
      <c r="A217" s="11">
        <v>42321</v>
      </c>
      <c r="B217" s="12">
        <v>1052.05</v>
      </c>
      <c r="C217" s="12">
        <v>1178.75</v>
      </c>
      <c r="D217" s="9">
        <f t="shared" si="66"/>
        <v>-4.9385325045461864E-2</v>
      </c>
      <c r="E217" s="9">
        <f t="shared" si="59"/>
        <v>-6.3091854365964886E-2</v>
      </c>
      <c r="F217" s="9">
        <f t="shared" si="60"/>
        <v>1.2393070341473258E-2</v>
      </c>
      <c r="G217" s="9">
        <f t="shared" si="61"/>
        <v>-3.5207446097650058E-2</v>
      </c>
      <c r="H217" s="9">
        <f t="shared" si="62"/>
        <v>-9.0976262634279714E-2</v>
      </c>
      <c r="I217" s="9">
        <f t="shared" si="63"/>
        <v>1.1059833393048928</v>
      </c>
      <c r="J217" s="3">
        <f t="shared" si="64"/>
        <v>-2.2287556904401901E-3</v>
      </c>
      <c r="K217" s="3">
        <f t="shared" si="64"/>
        <v>1.1465941905893569E-3</v>
      </c>
      <c r="L217" s="15" t="str">
        <f t="shared" si="65"/>
        <v>Enter Trade</v>
      </c>
      <c r="M217" s="12">
        <v>-1.248054016775936</v>
      </c>
      <c r="N217" s="15" t="str">
        <f t="shared" si="67"/>
        <v/>
      </c>
      <c r="O217" s="15" t="str">
        <f t="shared" si="68"/>
        <v>Enter Trade</v>
      </c>
      <c r="P217" s="15" t="str">
        <f t="shared" si="69"/>
        <v/>
      </c>
      <c r="Q217" s="15">
        <f t="shared" si="70"/>
        <v>1087.75</v>
      </c>
      <c r="R217" s="15" t="str">
        <f t="shared" si="71"/>
        <v/>
      </c>
      <c r="S217" s="15">
        <f t="shared" si="72"/>
        <v>1277.45</v>
      </c>
      <c r="T217" s="18" t="str">
        <f t="shared" si="73"/>
        <v/>
      </c>
      <c r="U217" s="18">
        <f t="shared" si="74"/>
        <v>1.6575348772963345E-3</v>
      </c>
      <c r="V217" s="18" t="str">
        <f t="shared" si="75"/>
        <v/>
      </c>
      <c r="W217" s="18">
        <f t="shared" si="76"/>
        <v>9.6822636737274731E-3</v>
      </c>
      <c r="X217" s="18" t="str">
        <f t="shared" ref="X217:X280" si="77">IF(AND(O216="Enter Trade",O217="Exit Trade",U216&gt;W216),1-Q217/Q216,IF(AND(O216="Enter Trade",O217="Exit Trade",U216&lt;W216),Q217/Q216-1,""))</f>
        <v/>
      </c>
      <c r="Y217" s="18" t="str">
        <f t="shared" ref="Y217:Y280" si="78">IF(AND(O216="Enter Trade",O217="Exit Trade",U216&gt;W216),S217/S216-1,IF(AND(O216="Enter Trade",O217="Exit Trade",U216&lt;W216),1-S217/S216,""))</f>
        <v/>
      </c>
      <c r="Z217" s="18" t="str">
        <f t="shared" ref="Z217:Z280" si="79">IF(AND(X217&lt;&gt;"",Y217&lt;&gt;""),(X217+Y217),"")</f>
        <v/>
      </c>
      <c r="AA217" s="18" t="str">
        <f t="shared" ref="AA217:AA280" si="80">IF(AND(X217&lt;&gt;"",Y217&lt;&gt;""),(X217+Y217)/2,"")</f>
        <v/>
      </c>
    </row>
    <row r="218" spans="1:27">
      <c r="A218" s="11">
        <v>42324</v>
      </c>
      <c r="B218" s="12">
        <v>1060.95</v>
      </c>
      <c r="C218" s="12">
        <v>1178.4000000000001</v>
      </c>
      <c r="D218" s="9">
        <f t="shared" si="66"/>
        <v>-4.5597816696446143E-2</v>
      </c>
      <c r="E218" s="9">
        <f t="shared" si="59"/>
        <v>-6.2782620316958734E-2</v>
      </c>
      <c r="F218" s="9">
        <f t="shared" si="60"/>
        <v>1.2716688478643308E-2</v>
      </c>
      <c r="G218" s="9">
        <f t="shared" si="61"/>
        <v>-3.4170071240011292E-2</v>
      </c>
      <c r="H218" s="9">
        <f t="shared" si="62"/>
        <v>-9.1395169393906184E-2</v>
      </c>
      <c r="I218" s="9">
        <f t="shared" si="63"/>
        <v>1.3513583862161236</v>
      </c>
      <c r="J218" s="3">
        <f t="shared" si="64"/>
        <v>8.4596739698684399E-3</v>
      </c>
      <c r="K218" s="3">
        <f t="shared" si="64"/>
        <v>-2.969247083774414E-4</v>
      </c>
      <c r="L218" s="15" t="str">
        <f t="shared" si="65"/>
        <v>Enter Trade</v>
      </c>
      <c r="M218" s="12">
        <v>-1.248054016775936</v>
      </c>
      <c r="N218" s="15" t="str">
        <f t="shared" si="67"/>
        <v/>
      </c>
      <c r="O218" s="15" t="str">
        <f t="shared" si="68"/>
        <v>Enter Trade</v>
      </c>
      <c r="P218" s="15" t="str">
        <f t="shared" si="69"/>
        <v/>
      </c>
      <c r="Q218" s="15">
        <f t="shared" si="70"/>
        <v>1087.75</v>
      </c>
      <c r="R218" s="15" t="str">
        <f t="shared" si="71"/>
        <v/>
      </c>
      <c r="S218" s="15">
        <f t="shared" si="72"/>
        <v>1277.45</v>
      </c>
      <c r="T218" s="18" t="str">
        <f t="shared" si="73"/>
        <v/>
      </c>
      <c r="U218" s="18">
        <f t="shared" si="74"/>
        <v>1.6575348772963345E-3</v>
      </c>
      <c r="V218" s="18" t="str">
        <f t="shared" si="75"/>
        <v/>
      </c>
      <c r="W218" s="18">
        <f t="shared" si="76"/>
        <v>9.6822636737274731E-3</v>
      </c>
      <c r="X218" s="18" t="str">
        <f t="shared" si="77"/>
        <v/>
      </c>
      <c r="Y218" s="18" t="str">
        <f t="shared" si="78"/>
        <v/>
      </c>
      <c r="Z218" s="18" t="str">
        <f t="shared" si="79"/>
        <v/>
      </c>
      <c r="AA218" s="18" t="str">
        <f t="shared" si="80"/>
        <v/>
      </c>
    </row>
    <row r="219" spans="1:27">
      <c r="A219" s="11">
        <v>42325</v>
      </c>
      <c r="B219" s="12">
        <v>1060.8</v>
      </c>
      <c r="C219" s="12">
        <v>1200.75</v>
      </c>
      <c r="D219" s="9">
        <f t="shared" si="66"/>
        <v>-5.3819084250301907E-2</v>
      </c>
      <c r="E219" s="9">
        <f t="shared" si="59"/>
        <v>-6.292591998829257E-2</v>
      </c>
      <c r="F219" s="9">
        <f t="shared" si="60"/>
        <v>1.2585631029052975E-2</v>
      </c>
      <c r="G219" s="9">
        <f t="shared" si="61"/>
        <v>-3.4608250172923377E-2</v>
      </c>
      <c r="H219" s="9">
        <f t="shared" si="62"/>
        <v>-9.1243589803661762E-2</v>
      </c>
      <c r="I219" s="9">
        <f t="shared" si="63"/>
        <v>0.72358991908854009</v>
      </c>
      <c r="J219" s="3">
        <f t="shared" si="64"/>
        <v>-1.413827230313313E-4</v>
      </c>
      <c r="K219" s="3">
        <f t="shared" si="64"/>
        <v>1.8966395112016216E-2</v>
      </c>
      <c r="L219" s="15" t="str">
        <f t="shared" si="65"/>
        <v/>
      </c>
      <c r="M219" s="12">
        <v>-1.248054016775936</v>
      </c>
      <c r="N219" s="15" t="str">
        <f t="shared" si="67"/>
        <v/>
      </c>
      <c r="O219" s="15" t="str">
        <f t="shared" si="68"/>
        <v>Enter Trade</v>
      </c>
      <c r="P219" s="15" t="str">
        <f t="shared" si="69"/>
        <v/>
      </c>
      <c r="Q219" s="15">
        <f t="shared" si="70"/>
        <v>1087.75</v>
      </c>
      <c r="R219" s="15" t="str">
        <f t="shared" si="71"/>
        <v/>
      </c>
      <c r="S219" s="15">
        <f t="shared" si="72"/>
        <v>1277.45</v>
      </c>
      <c r="T219" s="18" t="str">
        <f t="shared" si="73"/>
        <v/>
      </c>
      <c r="U219" s="18">
        <f t="shared" si="74"/>
        <v>1.6575348772963345E-3</v>
      </c>
      <c r="V219" s="18" t="str">
        <f t="shared" si="75"/>
        <v/>
      </c>
      <c r="W219" s="18">
        <f t="shared" si="76"/>
        <v>9.6822636737274731E-3</v>
      </c>
      <c r="X219" s="18" t="str">
        <f t="shared" si="77"/>
        <v/>
      </c>
      <c r="Y219" s="18" t="str">
        <f t="shared" si="78"/>
        <v/>
      </c>
      <c r="Z219" s="18" t="str">
        <f t="shared" si="79"/>
        <v/>
      </c>
      <c r="AA219" s="18" t="str">
        <f t="shared" si="80"/>
        <v/>
      </c>
    </row>
    <row r="220" spans="1:27">
      <c r="A220" s="11">
        <v>42326</v>
      </c>
      <c r="B220" s="12">
        <v>1048.5999999999999</v>
      </c>
      <c r="C220" s="12">
        <v>1178.7</v>
      </c>
      <c r="D220" s="9">
        <f t="shared" si="66"/>
        <v>-5.0793430153764113E-2</v>
      </c>
      <c r="E220" s="9">
        <f t="shared" si="59"/>
        <v>-6.2666459395472426E-2</v>
      </c>
      <c r="F220" s="9">
        <f t="shared" si="60"/>
        <v>1.2757434493192337E-2</v>
      </c>
      <c r="G220" s="9">
        <f t="shared" si="61"/>
        <v>-3.3962231785789665E-2</v>
      </c>
      <c r="H220" s="9">
        <f t="shared" si="62"/>
        <v>-9.1370687005155188E-2</v>
      </c>
      <c r="I220" s="9">
        <f t="shared" si="63"/>
        <v>0.93067530529308518</v>
      </c>
      <c r="J220" s="3">
        <f t="shared" si="64"/>
        <v>-1.1500754147813015E-2</v>
      </c>
      <c r="K220" s="3">
        <f t="shared" si="64"/>
        <v>-1.8363522798251056E-2</v>
      </c>
      <c r="L220" s="15" t="str">
        <f t="shared" si="65"/>
        <v>Enter Trade</v>
      </c>
      <c r="M220" s="12">
        <v>-1.248054016775936</v>
      </c>
      <c r="N220" s="15" t="str">
        <f t="shared" si="67"/>
        <v/>
      </c>
      <c r="O220" s="15" t="str">
        <f t="shared" si="68"/>
        <v>Enter Trade</v>
      </c>
      <c r="P220" s="15" t="str">
        <f t="shared" si="69"/>
        <v/>
      </c>
      <c r="Q220" s="15">
        <f t="shared" si="70"/>
        <v>1087.75</v>
      </c>
      <c r="R220" s="15" t="str">
        <f t="shared" si="71"/>
        <v/>
      </c>
      <c r="S220" s="15">
        <f t="shared" si="72"/>
        <v>1277.45</v>
      </c>
      <c r="T220" s="18" t="str">
        <f t="shared" si="73"/>
        <v/>
      </c>
      <c r="U220" s="18">
        <f t="shared" si="74"/>
        <v>1.6575348772963345E-3</v>
      </c>
      <c r="V220" s="18" t="str">
        <f t="shared" si="75"/>
        <v/>
      </c>
      <c r="W220" s="18">
        <f t="shared" si="76"/>
        <v>9.6822636737274731E-3</v>
      </c>
      <c r="X220" s="18" t="str">
        <f t="shared" si="77"/>
        <v/>
      </c>
      <c r="Y220" s="18" t="str">
        <f t="shared" si="78"/>
        <v/>
      </c>
      <c r="Z220" s="18" t="str">
        <f t="shared" si="79"/>
        <v/>
      </c>
      <c r="AA220" s="18" t="str">
        <f t="shared" si="80"/>
        <v/>
      </c>
    </row>
    <row r="221" spans="1:27">
      <c r="A221" s="11">
        <v>42327</v>
      </c>
      <c r="B221" s="12">
        <v>1068.9000000000001</v>
      </c>
      <c r="C221" s="12">
        <v>1214.2</v>
      </c>
      <c r="D221" s="9">
        <f t="shared" si="66"/>
        <v>-5.5353151466252089E-2</v>
      </c>
      <c r="E221" s="9">
        <f t="shared" si="59"/>
        <v>-6.2299919324578935E-2</v>
      </c>
      <c r="F221" s="9">
        <f t="shared" si="60"/>
        <v>1.2805847431981744E-2</v>
      </c>
      <c r="G221" s="9">
        <f t="shared" si="61"/>
        <v>-3.3486762602620013E-2</v>
      </c>
      <c r="H221" s="9">
        <f t="shared" si="62"/>
        <v>-9.1113076046537858E-2</v>
      </c>
      <c r="I221" s="9">
        <f t="shared" si="63"/>
        <v>0.54246842274395368</v>
      </c>
      <c r="J221" s="3">
        <f t="shared" si="64"/>
        <v>1.9359145527370003E-2</v>
      </c>
      <c r="K221" s="3">
        <f t="shared" si="64"/>
        <v>3.0117926529227113E-2</v>
      </c>
      <c r="L221" s="15" t="str">
        <f t="shared" si="65"/>
        <v/>
      </c>
      <c r="M221" s="12">
        <v>-1.248054016775936</v>
      </c>
      <c r="N221" s="15" t="str">
        <f t="shared" si="67"/>
        <v/>
      </c>
      <c r="O221" s="15" t="str">
        <f t="shared" si="68"/>
        <v>Enter Trade</v>
      </c>
      <c r="P221" s="15" t="str">
        <f t="shared" si="69"/>
        <v/>
      </c>
      <c r="Q221" s="15">
        <f t="shared" si="70"/>
        <v>1087.75</v>
      </c>
      <c r="R221" s="15" t="str">
        <f t="shared" si="71"/>
        <v/>
      </c>
      <c r="S221" s="15">
        <f t="shared" si="72"/>
        <v>1277.45</v>
      </c>
      <c r="T221" s="18" t="str">
        <f t="shared" si="73"/>
        <v/>
      </c>
      <c r="U221" s="18">
        <f t="shared" si="74"/>
        <v>1.6575348772963345E-3</v>
      </c>
      <c r="V221" s="18" t="str">
        <f t="shared" si="75"/>
        <v/>
      </c>
      <c r="W221" s="18">
        <f t="shared" si="76"/>
        <v>9.6822636737274731E-3</v>
      </c>
      <c r="X221" s="18" t="str">
        <f t="shared" si="77"/>
        <v/>
      </c>
      <c r="Y221" s="18" t="str">
        <f t="shared" si="78"/>
        <v/>
      </c>
      <c r="Z221" s="18" t="str">
        <f t="shared" si="79"/>
        <v/>
      </c>
      <c r="AA221" s="18" t="str">
        <f t="shared" si="80"/>
        <v/>
      </c>
    </row>
    <row r="222" spans="1:27">
      <c r="A222" s="11">
        <v>42328</v>
      </c>
      <c r="B222" s="12">
        <v>1070.8499999999999</v>
      </c>
      <c r="C222" s="12">
        <v>1205.75</v>
      </c>
      <c r="D222" s="9">
        <f t="shared" si="66"/>
        <v>-5.1528629579644769E-2</v>
      </c>
      <c r="E222" s="9">
        <f t="shared" si="59"/>
        <v>-6.1690379687824821E-2</v>
      </c>
      <c r="F222" s="9">
        <f t="shared" si="60"/>
        <v>1.2870847758208598E-2</v>
      </c>
      <c r="G222" s="9">
        <f t="shared" si="61"/>
        <v>-3.2730972231855476E-2</v>
      </c>
      <c r="H222" s="9">
        <f t="shared" si="62"/>
        <v>-9.0649787143794167E-2</v>
      </c>
      <c r="I222" s="9">
        <f t="shared" si="63"/>
        <v>0.78951676681120142</v>
      </c>
      <c r="J222" s="3">
        <f t="shared" si="64"/>
        <v>1.8243053606509664E-3</v>
      </c>
      <c r="K222" s="3">
        <f t="shared" si="64"/>
        <v>-6.9593147751606365E-3</v>
      </c>
      <c r="L222" s="15" t="str">
        <f t="shared" si="65"/>
        <v/>
      </c>
      <c r="M222" s="12">
        <v>-1.248054016775936</v>
      </c>
      <c r="N222" s="15" t="str">
        <f t="shared" si="67"/>
        <v/>
      </c>
      <c r="O222" s="15" t="str">
        <f t="shared" si="68"/>
        <v>Enter Trade</v>
      </c>
      <c r="P222" s="15" t="str">
        <f t="shared" si="69"/>
        <v/>
      </c>
      <c r="Q222" s="15">
        <f t="shared" si="70"/>
        <v>1087.75</v>
      </c>
      <c r="R222" s="15" t="str">
        <f t="shared" si="71"/>
        <v/>
      </c>
      <c r="S222" s="15">
        <f t="shared" si="72"/>
        <v>1277.45</v>
      </c>
      <c r="T222" s="18" t="str">
        <f t="shared" si="73"/>
        <v/>
      </c>
      <c r="U222" s="18">
        <f t="shared" si="74"/>
        <v>1.6575348772963345E-3</v>
      </c>
      <c r="V222" s="18" t="str">
        <f t="shared" si="75"/>
        <v/>
      </c>
      <c r="W222" s="18">
        <f t="shared" si="76"/>
        <v>9.6822636737274731E-3</v>
      </c>
      <c r="X222" s="18" t="str">
        <f t="shared" si="77"/>
        <v/>
      </c>
      <c r="Y222" s="18" t="str">
        <f t="shared" si="78"/>
        <v/>
      </c>
      <c r="Z222" s="18" t="str">
        <f t="shared" si="79"/>
        <v/>
      </c>
      <c r="AA222" s="18" t="str">
        <f t="shared" si="80"/>
        <v/>
      </c>
    </row>
    <row r="223" spans="1:27">
      <c r="A223" s="11">
        <v>42331</v>
      </c>
      <c r="B223" s="12">
        <v>1066.05</v>
      </c>
      <c r="C223" s="12">
        <v>1191.1500000000001</v>
      </c>
      <c r="D223" s="9">
        <f t="shared" si="66"/>
        <v>-4.8188880578583206E-2</v>
      </c>
      <c r="E223" s="9">
        <f t="shared" si="59"/>
        <v>-6.0900133073360146E-2</v>
      </c>
      <c r="F223" s="9">
        <f t="shared" si="60"/>
        <v>1.2950167545521498E-2</v>
      </c>
      <c r="G223" s="9">
        <f t="shared" si="61"/>
        <v>-3.1762256095936775E-2</v>
      </c>
      <c r="H223" s="9">
        <f t="shared" si="62"/>
        <v>-9.0038010050783518E-2</v>
      </c>
      <c r="I223" s="9">
        <f t="shared" si="63"/>
        <v>0.98155120002079199</v>
      </c>
      <c r="J223" s="3">
        <f t="shared" si="64"/>
        <v>-4.4824205070737779E-3</v>
      </c>
      <c r="K223" s="3">
        <f t="shared" si="64"/>
        <v>-1.2108646070910146E-2</v>
      </c>
      <c r="L223" s="15" t="str">
        <f t="shared" si="65"/>
        <v>Enter Trade</v>
      </c>
      <c r="M223" s="12">
        <v>-1.248054016775936</v>
      </c>
      <c r="N223" s="15" t="str">
        <f t="shared" si="67"/>
        <v/>
      </c>
      <c r="O223" s="15" t="str">
        <f t="shared" si="68"/>
        <v>Enter Trade</v>
      </c>
      <c r="P223" s="15" t="str">
        <f t="shared" si="69"/>
        <v/>
      </c>
      <c r="Q223" s="15">
        <f t="shared" si="70"/>
        <v>1087.75</v>
      </c>
      <c r="R223" s="15" t="str">
        <f t="shared" si="71"/>
        <v/>
      </c>
      <c r="S223" s="15">
        <f t="shared" si="72"/>
        <v>1277.45</v>
      </c>
      <c r="T223" s="18" t="str">
        <f t="shared" si="73"/>
        <v/>
      </c>
      <c r="U223" s="18">
        <f t="shared" si="74"/>
        <v>1.6575348772963345E-3</v>
      </c>
      <c r="V223" s="18" t="str">
        <f t="shared" si="75"/>
        <v/>
      </c>
      <c r="W223" s="18">
        <f t="shared" si="76"/>
        <v>9.6822636737274731E-3</v>
      </c>
      <c r="X223" s="18" t="str">
        <f t="shared" si="77"/>
        <v/>
      </c>
      <c r="Y223" s="18" t="str">
        <f t="shared" si="78"/>
        <v/>
      </c>
      <c r="Z223" s="18" t="str">
        <f t="shared" si="79"/>
        <v/>
      </c>
      <c r="AA223" s="18" t="str">
        <f t="shared" si="80"/>
        <v/>
      </c>
    </row>
    <row r="224" spans="1:27">
      <c r="A224" s="11">
        <v>42332</v>
      </c>
      <c r="B224" s="12">
        <v>1064.3499999999999</v>
      </c>
      <c r="C224" s="12">
        <v>1218.95</v>
      </c>
      <c r="D224" s="9">
        <f t="shared" si="66"/>
        <v>-5.8901427203181519E-2</v>
      </c>
      <c r="E224" s="9">
        <f t="shared" ref="E224:E287" si="81">AVERAGE(D195:D224)</f>
        <v>-6.0354452212088162E-2</v>
      </c>
      <c r="F224" s="9">
        <f t="shared" ref="F224:F287" si="82">STDEV(D195:D224)</f>
        <v>1.2665475482180772E-2</v>
      </c>
      <c r="G224" s="9">
        <f t="shared" ref="G224:G287" si="83">E224+2.25*F224</f>
        <v>-3.1857132377181421E-2</v>
      </c>
      <c r="H224" s="9">
        <f t="shared" ref="H224:H287" si="84">E224-2.25*F224</f>
        <v>-8.8851772046994903E-2</v>
      </c>
      <c r="I224" s="9">
        <f t="shared" ref="I224:I287" si="85">(D224-E224)/F224</f>
        <v>0.11472328938229942</v>
      </c>
      <c r="J224" s="3">
        <f t="shared" ref="J224:K287" si="86">(B224-B223)/B223</f>
        <v>-1.5946719197036214E-3</v>
      </c>
      <c r="K224" s="3">
        <f t="shared" si="86"/>
        <v>2.3338790244721446E-2</v>
      </c>
      <c r="L224" s="15" t="str">
        <f t="shared" ref="L224:L287" si="87">IF(ABS(I224)&gt;0.9,"Enter Trade",IF(ABS(I224)&lt;0.5,"Exit Trade",""))</f>
        <v>Exit Trade</v>
      </c>
      <c r="M224" s="12">
        <v>0.11472328938229942</v>
      </c>
      <c r="N224" s="15" t="str">
        <f t="shared" si="67"/>
        <v>Exit Trade</v>
      </c>
      <c r="O224" s="15" t="str">
        <f t="shared" si="68"/>
        <v>Exit Trade</v>
      </c>
      <c r="P224" s="15">
        <f t="shared" si="69"/>
        <v>1064.3499999999999</v>
      </c>
      <c r="Q224" s="15">
        <f t="shared" si="70"/>
        <v>1064.3499999999999</v>
      </c>
      <c r="R224" s="15">
        <f t="shared" si="71"/>
        <v>1218.95</v>
      </c>
      <c r="S224" s="15">
        <f t="shared" si="72"/>
        <v>1218.95</v>
      </c>
      <c r="T224" s="18">
        <f t="shared" si="73"/>
        <v>-1.5946719197036214E-3</v>
      </c>
      <c r="U224" s="18">
        <f t="shared" si="74"/>
        <v>-1.5946719197036214E-3</v>
      </c>
      <c r="V224" s="18">
        <f t="shared" si="75"/>
        <v>2.3338790244721446E-2</v>
      </c>
      <c r="W224" s="18">
        <f t="shared" si="76"/>
        <v>2.3338790244721446E-2</v>
      </c>
      <c r="X224" s="18">
        <f t="shared" si="77"/>
        <v>-2.1512296023902588E-2</v>
      </c>
      <c r="Y224" s="18">
        <f t="shared" si="78"/>
        <v>4.5794355943481135E-2</v>
      </c>
      <c r="Z224" s="18">
        <f t="shared" si="79"/>
        <v>2.4282059919578547E-2</v>
      </c>
      <c r="AA224" s="18">
        <f t="shared" si="80"/>
        <v>1.2141029959789273E-2</v>
      </c>
    </row>
    <row r="225" spans="1:27">
      <c r="A225" s="11">
        <v>42334</v>
      </c>
      <c r="B225" s="12">
        <v>1063.95</v>
      </c>
      <c r="C225" s="12">
        <v>1222.6500000000001</v>
      </c>
      <c r="D225" s="9">
        <f t="shared" si="66"/>
        <v>-6.0380933289022318E-2</v>
      </c>
      <c r="E225" s="9">
        <f t="shared" si="81"/>
        <v>-6.0025672124850021E-2</v>
      </c>
      <c r="F225" s="9">
        <f t="shared" si="82"/>
        <v>1.2527159209430346E-2</v>
      </c>
      <c r="G225" s="9">
        <f t="shared" si="83"/>
        <v>-3.183956390363174E-2</v>
      </c>
      <c r="H225" s="9">
        <f t="shared" si="84"/>
        <v>-8.8211780346068303E-2</v>
      </c>
      <c r="I225" s="9">
        <f t="shared" si="85"/>
        <v>-2.8359275892722635E-2</v>
      </c>
      <c r="J225" s="3">
        <f t="shared" si="86"/>
        <v>-3.7581622586542359E-4</v>
      </c>
      <c r="K225" s="3">
        <f t="shared" si="86"/>
        <v>3.0353993190861358E-3</v>
      </c>
      <c r="L225" s="15" t="str">
        <f t="shared" si="87"/>
        <v>Exit Trade</v>
      </c>
      <c r="M225" s="12">
        <v>0.11472328938229942</v>
      </c>
      <c r="N225" s="15" t="str">
        <f t="shared" si="67"/>
        <v/>
      </c>
      <c r="O225" s="15" t="str">
        <f t="shared" si="68"/>
        <v>Exit Trade</v>
      </c>
      <c r="P225" s="15" t="str">
        <f t="shared" si="69"/>
        <v/>
      </c>
      <c r="Q225" s="15">
        <f t="shared" si="70"/>
        <v>1064.3499999999999</v>
      </c>
      <c r="R225" s="15" t="str">
        <f t="shared" si="71"/>
        <v/>
      </c>
      <c r="S225" s="15">
        <f t="shared" si="72"/>
        <v>1218.95</v>
      </c>
      <c r="T225" s="18" t="str">
        <f t="shared" si="73"/>
        <v/>
      </c>
      <c r="U225" s="18">
        <f t="shared" si="74"/>
        <v>-1.5946719197036214E-3</v>
      </c>
      <c r="V225" s="18" t="str">
        <f t="shared" si="75"/>
        <v/>
      </c>
      <c r="W225" s="18">
        <f t="shared" si="76"/>
        <v>2.3338790244721446E-2</v>
      </c>
      <c r="X225" s="18" t="str">
        <f t="shared" si="77"/>
        <v/>
      </c>
      <c r="Y225" s="18" t="str">
        <f t="shared" si="78"/>
        <v/>
      </c>
      <c r="Z225" s="18" t="str">
        <f t="shared" si="79"/>
        <v/>
      </c>
      <c r="AA225" s="18" t="str">
        <f t="shared" si="80"/>
        <v/>
      </c>
    </row>
    <row r="226" spans="1:27">
      <c r="A226" s="11">
        <v>42335</v>
      </c>
      <c r="B226" s="12">
        <v>1079.4000000000001</v>
      </c>
      <c r="C226" s="12">
        <v>1230.5999999999999</v>
      </c>
      <c r="D226" s="9">
        <f t="shared" si="66"/>
        <v>-5.6934497022814834E-2</v>
      </c>
      <c r="E226" s="9">
        <f t="shared" si="81"/>
        <v>-5.9429650358125162E-2</v>
      </c>
      <c r="F226" s="9">
        <f t="shared" si="82"/>
        <v>1.2220857335559923E-2</v>
      </c>
      <c r="G226" s="9">
        <f t="shared" si="83"/>
        <v>-3.1932721353115333E-2</v>
      </c>
      <c r="H226" s="9">
        <f t="shared" si="84"/>
        <v>-8.6926579363134998E-2</v>
      </c>
      <c r="I226" s="9">
        <f t="shared" si="85"/>
        <v>0.20417170962711412</v>
      </c>
      <c r="J226" s="3">
        <f t="shared" si="86"/>
        <v>1.4521359086423276E-2</v>
      </c>
      <c r="K226" s="3">
        <f t="shared" si="86"/>
        <v>6.5022696601642477E-3</v>
      </c>
      <c r="L226" s="15" t="str">
        <f t="shared" si="87"/>
        <v>Exit Trade</v>
      </c>
      <c r="M226" s="12">
        <v>0.11472328938229942</v>
      </c>
      <c r="N226" s="15" t="str">
        <f t="shared" si="67"/>
        <v/>
      </c>
      <c r="O226" s="15" t="str">
        <f t="shared" si="68"/>
        <v>Exit Trade</v>
      </c>
      <c r="P226" s="15" t="str">
        <f t="shared" si="69"/>
        <v/>
      </c>
      <c r="Q226" s="15">
        <f t="shared" si="70"/>
        <v>1064.3499999999999</v>
      </c>
      <c r="R226" s="15" t="str">
        <f t="shared" si="71"/>
        <v/>
      </c>
      <c r="S226" s="15">
        <f t="shared" si="72"/>
        <v>1218.95</v>
      </c>
      <c r="T226" s="18" t="str">
        <f t="shared" si="73"/>
        <v/>
      </c>
      <c r="U226" s="18">
        <f t="shared" si="74"/>
        <v>-1.5946719197036214E-3</v>
      </c>
      <c r="V226" s="18" t="str">
        <f t="shared" si="75"/>
        <v/>
      </c>
      <c r="W226" s="18">
        <f t="shared" si="76"/>
        <v>2.3338790244721446E-2</v>
      </c>
      <c r="X226" s="18" t="str">
        <f t="shared" si="77"/>
        <v/>
      </c>
      <c r="Y226" s="18" t="str">
        <f t="shared" si="78"/>
        <v/>
      </c>
      <c r="Z226" s="18" t="str">
        <f t="shared" si="79"/>
        <v/>
      </c>
      <c r="AA226" s="18" t="str">
        <f t="shared" si="80"/>
        <v/>
      </c>
    </row>
    <row r="227" spans="1:27">
      <c r="A227" s="11">
        <v>42338</v>
      </c>
      <c r="B227" s="12">
        <v>1077.75</v>
      </c>
      <c r="C227" s="12">
        <v>1211.2</v>
      </c>
      <c r="D227" s="9">
        <f t="shared" si="66"/>
        <v>-5.0697830630071869E-2</v>
      </c>
      <c r="E227" s="9">
        <f t="shared" si="81"/>
        <v>-5.8564412783493711E-2</v>
      </c>
      <c r="F227" s="9">
        <f t="shared" si="82"/>
        <v>1.1873188633638595E-2</v>
      </c>
      <c r="G227" s="9">
        <f t="shared" si="83"/>
        <v>-3.184973835780687E-2</v>
      </c>
      <c r="H227" s="9">
        <f t="shared" si="84"/>
        <v>-8.5279087209180551E-2</v>
      </c>
      <c r="I227" s="9">
        <f t="shared" si="85"/>
        <v>0.66255008626196576</v>
      </c>
      <c r="J227" s="3">
        <f t="shared" si="86"/>
        <v>-1.5286270150084221E-3</v>
      </c>
      <c r="K227" s="3">
        <f t="shared" si="86"/>
        <v>-1.5764667641800637E-2</v>
      </c>
      <c r="L227" s="15" t="str">
        <f t="shared" si="87"/>
        <v/>
      </c>
      <c r="M227" s="12">
        <v>0.11472328938229942</v>
      </c>
      <c r="N227" s="15" t="str">
        <f t="shared" si="67"/>
        <v/>
      </c>
      <c r="O227" s="15" t="str">
        <f t="shared" si="68"/>
        <v>Exit Trade</v>
      </c>
      <c r="P227" s="15" t="str">
        <f t="shared" si="69"/>
        <v/>
      </c>
      <c r="Q227" s="15">
        <f t="shared" si="70"/>
        <v>1064.3499999999999</v>
      </c>
      <c r="R227" s="15" t="str">
        <f t="shared" si="71"/>
        <v/>
      </c>
      <c r="S227" s="15">
        <f t="shared" si="72"/>
        <v>1218.95</v>
      </c>
      <c r="T227" s="18" t="str">
        <f t="shared" si="73"/>
        <v/>
      </c>
      <c r="U227" s="18">
        <f t="shared" si="74"/>
        <v>-1.5946719197036214E-3</v>
      </c>
      <c r="V227" s="18" t="str">
        <f t="shared" si="75"/>
        <v/>
      </c>
      <c r="W227" s="18">
        <f t="shared" si="76"/>
        <v>2.3338790244721446E-2</v>
      </c>
      <c r="X227" s="18" t="str">
        <f t="shared" si="77"/>
        <v/>
      </c>
      <c r="Y227" s="18" t="str">
        <f t="shared" si="78"/>
        <v/>
      </c>
      <c r="Z227" s="18" t="str">
        <f t="shared" si="79"/>
        <v/>
      </c>
      <c r="AA227" s="18" t="str">
        <f t="shared" si="80"/>
        <v/>
      </c>
    </row>
    <row r="228" spans="1:27">
      <c r="A228" s="11">
        <v>42339</v>
      </c>
      <c r="B228" s="12">
        <v>1083</v>
      </c>
      <c r="C228" s="12">
        <v>1224.7</v>
      </c>
      <c r="D228" s="9">
        <f t="shared" si="66"/>
        <v>-5.3401261217393393E-2</v>
      </c>
      <c r="E228" s="9">
        <f t="shared" si="81"/>
        <v>-5.7775129028841674E-2</v>
      </c>
      <c r="F228" s="9">
        <f t="shared" si="82"/>
        <v>1.1376558043538779E-2</v>
      </c>
      <c r="G228" s="9">
        <f t="shared" si="83"/>
        <v>-3.2177873430879425E-2</v>
      </c>
      <c r="H228" s="9">
        <f t="shared" si="84"/>
        <v>-8.3372384626803922E-2</v>
      </c>
      <c r="I228" s="9">
        <f t="shared" si="85"/>
        <v>0.38446319130172962</v>
      </c>
      <c r="J228" s="3">
        <f t="shared" si="86"/>
        <v>4.8712595685455815E-3</v>
      </c>
      <c r="K228" s="3">
        <f t="shared" si="86"/>
        <v>1.1145970937912813E-2</v>
      </c>
      <c r="L228" s="15" t="str">
        <f t="shared" si="87"/>
        <v>Exit Trade</v>
      </c>
      <c r="M228" s="12">
        <v>0.11472328938229942</v>
      </c>
      <c r="N228" s="15" t="str">
        <f t="shared" si="67"/>
        <v/>
      </c>
      <c r="O228" s="15" t="str">
        <f t="shared" si="68"/>
        <v>Exit Trade</v>
      </c>
      <c r="P228" s="15" t="str">
        <f t="shared" si="69"/>
        <v/>
      </c>
      <c r="Q228" s="15">
        <f t="shared" si="70"/>
        <v>1064.3499999999999</v>
      </c>
      <c r="R228" s="15" t="str">
        <f t="shared" si="71"/>
        <v/>
      </c>
      <c r="S228" s="15">
        <f t="shared" si="72"/>
        <v>1218.95</v>
      </c>
      <c r="T228" s="18" t="str">
        <f t="shared" si="73"/>
        <v/>
      </c>
      <c r="U228" s="18">
        <f t="shared" si="74"/>
        <v>-1.5946719197036214E-3</v>
      </c>
      <c r="V228" s="18" t="str">
        <f t="shared" si="75"/>
        <v/>
      </c>
      <c r="W228" s="18">
        <f t="shared" si="76"/>
        <v>2.3338790244721446E-2</v>
      </c>
      <c r="X228" s="18" t="str">
        <f t="shared" si="77"/>
        <v/>
      </c>
      <c r="Y228" s="18" t="str">
        <f t="shared" si="78"/>
        <v/>
      </c>
      <c r="Z228" s="18" t="str">
        <f t="shared" si="79"/>
        <v/>
      </c>
      <c r="AA228" s="18" t="str">
        <f t="shared" si="80"/>
        <v/>
      </c>
    </row>
    <row r="229" spans="1:27">
      <c r="A229" s="11">
        <v>42340</v>
      </c>
      <c r="B229" s="12">
        <v>1077.8</v>
      </c>
      <c r="C229" s="12">
        <v>1211.75</v>
      </c>
      <c r="D229" s="9">
        <f t="shared" si="66"/>
        <v>-5.0874849134790255E-2</v>
      </c>
      <c r="E229" s="9">
        <f t="shared" si="81"/>
        <v>-5.6924657912352301E-2</v>
      </c>
      <c r="F229" s="9">
        <f t="shared" si="82"/>
        <v>1.087990142858049E-2</v>
      </c>
      <c r="G229" s="9">
        <f t="shared" si="83"/>
        <v>-3.24448796980462E-2</v>
      </c>
      <c r="H229" s="9">
        <f t="shared" si="84"/>
        <v>-8.1404436126658403E-2</v>
      </c>
      <c r="I229" s="9">
        <f t="shared" si="85"/>
        <v>0.55605363865427682</v>
      </c>
      <c r="J229" s="3">
        <f t="shared" si="86"/>
        <v>-4.8014773776547046E-3</v>
      </c>
      <c r="K229" s="3">
        <f t="shared" si="86"/>
        <v>-1.0574018126888254E-2</v>
      </c>
      <c r="L229" s="15" t="str">
        <f t="shared" si="87"/>
        <v/>
      </c>
      <c r="M229" s="12">
        <v>0.11472328938229942</v>
      </c>
      <c r="N229" s="15" t="str">
        <f t="shared" si="67"/>
        <v/>
      </c>
      <c r="O229" s="15" t="str">
        <f t="shared" si="68"/>
        <v>Exit Trade</v>
      </c>
      <c r="P229" s="15" t="str">
        <f t="shared" si="69"/>
        <v/>
      </c>
      <c r="Q229" s="15">
        <f t="shared" si="70"/>
        <v>1064.3499999999999</v>
      </c>
      <c r="R229" s="15" t="str">
        <f t="shared" si="71"/>
        <v/>
      </c>
      <c r="S229" s="15">
        <f t="shared" si="72"/>
        <v>1218.95</v>
      </c>
      <c r="T229" s="18" t="str">
        <f t="shared" si="73"/>
        <v/>
      </c>
      <c r="U229" s="18">
        <f t="shared" si="74"/>
        <v>-1.5946719197036214E-3</v>
      </c>
      <c r="V229" s="18" t="str">
        <f t="shared" si="75"/>
        <v/>
      </c>
      <c r="W229" s="18">
        <f t="shared" si="76"/>
        <v>2.3338790244721446E-2</v>
      </c>
      <c r="X229" s="18" t="str">
        <f t="shared" si="77"/>
        <v/>
      </c>
      <c r="Y229" s="18" t="str">
        <f t="shared" si="78"/>
        <v/>
      </c>
      <c r="Z229" s="18" t="str">
        <f t="shared" si="79"/>
        <v/>
      </c>
      <c r="AA229" s="18" t="str">
        <f t="shared" si="80"/>
        <v/>
      </c>
    </row>
    <row r="230" spans="1:27">
      <c r="A230" s="11">
        <v>42341</v>
      </c>
      <c r="B230" s="12">
        <v>1076.75</v>
      </c>
      <c r="C230" s="12">
        <v>1200.2</v>
      </c>
      <c r="D230" s="9">
        <f t="shared" si="66"/>
        <v>-4.7138741995440027E-2</v>
      </c>
      <c r="E230" s="9">
        <f t="shared" si="81"/>
        <v>-5.5878679222627521E-2</v>
      </c>
      <c r="F230" s="9">
        <f t="shared" si="82"/>
        <v>1.0220770853379701E-2</v>
      </c>
      <c r="G230" s="9">
        <f t="shared" si="83"/>
        <v>-3.2881944802523197E-2</v>
      </c>
      <c r="H230" s="9">
        <f t="shared" si="84"/>
        <v>-7.8875413642731845E-2</v>
      </c>
      <c r="I230" s="9">
        <f t="shared" si="85"/>
        <v>0.85511526993068832</v>
      </c>
      <c r="J230" s="3">
        <f t="shared" si="86"/>
        <v>-9.7420671738722821E-4</v>
      </c>
      <c r="K230" s="3">
        <f t="shared" si="86"/>
        <v>-9.5316690736537684E-3</v>
      </c>
      <c r="L230" s="15" t="str">
        <f t="shared" si="87"/>
        <v/>
      </c>
      <c r="M230" s="12">
        <v>0.11472328938229942</v>
      </c>
      <c r="N230" s="15" t="str">
        <f t="shared" si="67"/>
        <v/>
      </c>
      <c r="O230" s="15" t="str">
        <f t="shared" si="68"/>
        <v>Exit Trade</v>
      </c>
      <c r="P230" s="15" t="str">
        <f t="shared" si="69"/>
        <v/>
      </c>
      <c r="Q230" s="15">
        <f t="shared" si="70"/>
        <v>1064.3499999999999</v>
      </c>
      <c r="R230" s="15" t="str">
        <f t="shared" si="71"/>
        <v/>
      </c>
      <c r="S230" s="15">
        <f t="shared" si="72"/>
        <v>1218.95</v>
      </c>
      <c r="T230" s="18" t="str">
        <f t="shared" si="73"/>
        <v/>
      </c>
      <c r="U230" s="18">
        <f t="shared" si="74"/>
        <v>-1.5946719197036214E-3</v>
      </c>
      <c r="V230" s="18" t="str">
        <f t="shared" si="75"/>
        <v/>
      </c>
      <c r="W230" s="18">
        <f t="shared" si="76"/>
        <v>2.3338790244721446E-2</v>
      </c>
      <c r="X230" s="18" t="str">
        <f t="shared" si="77"/>
        <v/>
      </c>
      <c r="Y230" s="18" t="str">
        <f t="shared" si="78"/>
        <v/>
      </c>
      <c r="Z230" s="18" t="str">
        <f t="shared" si="79"/>
        <v/>
      </c>
      <c r="AA230" s="18" t="str">
        <f t="shared" si="80"/>
        <v/>
      </c>
    </row>
    <row r="231" spans="1:27">
      <c r="A231" s="11">
        <v>42342</v>
      </c>
      <c r="B231" s="12">
        <v>1058.9000000000001</v>
      </c>
      <c r="C231" s="12">
        <v>1171.5999999999999</v>
      </c>
      <c r="D231" s="9">
        <f t="shared" si="66"/>
        <v>-4.3924414704543127E-2</v>
      </c>
      <c r="E231" s="9">
        <f t="shared" si="81"/>
        <v>-5.4718664502461614E-2</v>
      </c>
      <c r="F231" s="9">
        <f t="shared" si="82"/>
        <v>9.4869204996509849E-3</v>
      </c>
      <c r="G231" s="9">
        <f t="shared" si="83"/>
        <v>-3.3373093378246899E-2</v>
      </c>
      <c r="H231" s="9">
        <f t="shared" si="84"/>
        <v>-7.606423562667633E-2</v>
      </c>
      <c r="I231" s="9">
        <f t="shared" si="85"/>
        <v>1.1378033365321865</v>
      </c>
      <c r="J231" s="3">
        <f t="shared" si="86"/>
        <v>-1.6577664267471474E-2</v>
      </c>
      <c r="K231" s="3">
        <f t="shared" si="86"/>
        <v>-2.382936177303794E-2</v>
      </c>
      <c r="L231" s="15" t="str">
        <f t="shared" si="87"/>
        <v>Enter Trade</v>
      </c>
      <c r="M231" s="12">
        <v>1.1378033365321865</v>
      </c>
      <c r="N231" s="15" t="str">
        <f t="shared" si="67"/>
        <v>Enter Trade</v>
      </c>
      <c r="O231" s="15" t="str">
        <f t="shared" si="68"/>
        <v>Enter Trade</v>
      </c>
      <c r="P231" s="15">
        <f t="shared" si="69"/>
        <v>1058.9000000000001</v>
      </c>
      <c r="Q231" s="15">
        <f t="shared" si="70"/>
        <v>1058.9000000000001</v>
      </c>
      <c r="R231" s="15">
        <f t="shared" si="71"/>
        <v>1171.5999999999999</v>
      </c>
      <c r="S231" s="15">
        <f t="shared" si="72"/>
        <v>1171.5999999999999</v>
      </c>
      <c r="T231" s="18">
        <f t="shared" si="73"/>
        <v>-1.6577664267471474E-2</v>
      </c>
      <c r="U231" s="18">
        <f t="shared" si="74"/>
        <v>-1.6577664267471474E-2</v>
      </c>
      <c r="V231" s="18">
        <f t="shared" si="75"/>
        <v>-2.382936177303794E-2</v>
      </c>
      <c r="W231" s="18">
        <f t="shared" si="76"/>
        <v>-2.382936177303794E-2</v>
      </c>
      <c r="X231" s="18" t="str">
        <f t="shared" si="77"/>
        <v/>
      </c>
      <c r="Y231" s="18" t="str">
        <f t="shared" si="78"/>
        <v/>
      </c>
      <c r="Z231" s="18" t="str">
        <f t="shared" si="79"/>
        <v/>
      </c>
      <c r="AA231" s="18" t="str">
        <f t="shared" si="80"/>
        <v/>
      </c>
    </row>
    <row r="232" spans="1:27">
      <c r="A232" s="11">
        <v>42345</v>
      </c>
      <c r="B232" s="12">
        <v>1061.95</v>
      </c>
      <c r="C232" s="12">
        <v>1184.5999999999999</v>
      </c>
      <c r="D232" s="9">
        <f t="shared" si="66"/>
        <v>-4.7467659050327925E-2</v>
      </c>
      <c r="E232" s="9">
        <f t="shared" si="81"/>
        <v>-5.3642277820366617E-2</v>
      </c>
      <c r="F232" s="9">
        <f t="shared" si="82"/>
        <v>8.3062826021334368E-3</v>
      </c>
      <c r="G232" s="9">
        <f t="shared" si="83"/>
        <v>-3.4953141965566384E-2</v>
      </c>
      <c r="H232" s="9">
        <f t="shared" si="84"/>
        <v>-7.233141367516685E-2</v>
      </c>
      <c r="I232" s="9">
        <f t="shared" si="85"/>
        <v>0.74336728784700457</v>
      </c>
      <c r="J232" s="3">
        <f t="shared" si="86"/>
        <v>2.8803475304560906E-3</v>
      </c>
      <c r="K232" s="3">
        <f t="shared" si="86"/>
        <v>1.1095937179924889E-2</v>
      </c>
      <c r="L232" s="15" t="str">
        <f t="shared" si="87"/>
        <v/>
      </c>
      <c r="M232" s="12">
        <v>1.1378033365321865</v>
      </c>
      <c r="N232" s="15" t="str">
        <f t="shared" si="67"/>
        <v/>
      </c>
      <c r="O232" s="15" t="str">
        <f t="shared" si="68"/>
        <v>Enter Trade</v>
      </c>
      <c r="P232" s="15" t="str">
        <f t="shared" si="69"/>
        <v/>
      </c>
      <c r="Q232" s="15">
        <f t="shared" si="70"/>
        <v>1058.9000000000001</v>
      </c>
      <c r="R232" s="15" t="str">
        <f t="shared" si="71"/>
        <v/>
      </c>
      <c r="S232" s="15">
        <f t="shared" si="72"/>
        <v>1171.5999999999999</v>
      </c>
      <c r="T232" s="18" t="str">
        <f t="shared" si="73"/>
        <v/>
      </c>
      <c r="U232" s="18">
        <f t="shared" si="74"/>
        <v>-1.6577664267471474E-2</v>
      </c>
      <c r="V232" s="18" t="str">
        <f t="shared" si="75"/>
        <v/>
      </c>
      <c r="W232" s="18">
        <f t="shared" si="76"/>
        <v>-2.382936177303794E-2</v>
      </c>
      <c r="X232" s="18" t="str">
        <f t="shared" si="77"/>
        <v/>
      </c>
      <c r="Y232" s="18" t="str">
        <f t="shared" si="78"/>
        <v/>
      </c>
      <c r="Z232" s="18" t="str">
        <f t="shared" si="79"/>
        <v/>
      </c>
      <c r="AA232" s="18" t="str">
        <f t="shared" si="80"/>
        <v/>
      </c>
    </row>
    <row r="233" spans="1:27">
      <c r="A233" s="11">
        <v>42346</v>
      </c>
      <c r="B233" s="12">
        <v>1049.25</v>
      </c>
      <c r="C233" s="12">
        <v>1171.55</v>
      </c>
      <c r="D233" s="9">
        <f t="shared" si="66"/>
        <v>-4.7881850483267457E-2</v>
      </c>
      <c r="E233" s="9">
        <f t="shared" si="81"/>
        <v>-5.2515407626914465E-2</v>
      </c>
      <c r="F233" s="9">
        <f t="shared" si="82"/>
        <v>6.4577217579866314E-3</v>
      </c>
      <c r="G233" s="9">
        <f t="shared" si="83"/>
        <v>-3.7985533671444541E-2</v>
      </c>
      <c r="H233" s="9">
        <f t="shared" si="84"/>
        <v>-6.7045281582384389E-2</v>
      </c>
      <c r="I233" s="9">
        <f t="shared" si="85"/>
        <v>0.71752195546617104</v>
      </c>
      <c r="J233" s="3">
        <f t="shared" si="86"/>
        <v>-1.1959131785865667E-2</v>
      </c>
      <c r="K233" s="3">
        <f t="shared" si="86"/>
        <v>-1.1016376836062769E-2</v>
      </c>
      <c r="L233" s="15" t="str">
        <f t="shared" si="87"/>
        <v/>
      </c>
      <c r="M233" s="12">
        <v>1.1378033365321865</v>
      </c>
      <c r="N233" s="15" t="str">
        <f t="shared" si="67"/>
        <v/>
      </c>
      <c r="O233" s="15" t="str">
        <f t="shared" si="68"/>
        <v>Enter Trade</v>
      </c>
      <c r="P233" s="15" t="str">
        <f t="shared" si="69"/>
        <v/>
      </c>
      <c r="Q233" s="15">
        <f t="shared" si="70"/>
        <v>1058.9000000000001</v>
      </c>
      <c r="R233" s="15" t="str">
        <f t="shared" si="71"/>
        <v/>
      </c>
      <c r="S233" s="15">
        <f t="shared" si="72"/>
        <v>1171.5999999999999</v>
      </c>
      <c r="T233" s="18" t="str">
        <f t="shared" si="73"/>
        <v/>
      </c>
      <c r="U233" s="18">
        <f t="shared" si="74"/>
        <v>-1.6577664267471474E-2</v>
      </c>
      <c r="V233" s="18" t="str">
        <f t="shared" si="75"/>
        <v/>
      </c>
      <c r="W233" s="18">
        <f t="shared" si="76"/>
        <v>-2.382936177303794E-2</v>
      </c>
      <c r="X233" s="18" t="str">
        <f t="shared" si="77"/>
        <v/>
      </c>
      <c r="Y233" s="18" t="str">
        <f t="shared" si="78"/>
        <v/>
      </c>
      <c r="Z233" s="18" t="str">
        <f t="shared" si="79"/>
        <v/>
      </c>
      <c r="AA233" s="18" t="str">
        <f t="shared" si="80"/>
        <v/>
      </c>
    </row>
    <row r="234" spans="1:27">
      <c r="A234" s="11">
        <v>42347</v>
      </c>
      <c r="B234" s="12">
        <v>1047.45</v>
      </c>
      <c r="C234" s="12">
        <v>1153.25</v>
      </c>
      <c r="D234" s="9">
        <f t="shared" si="66"/>
        <v>-4.1790162183606511E-2</v>
      </c>
      <c r="E234" s="9">
        <f t="shared" si="81"/>
        <v>-5.1369046907823429E-2</v>
      </c>
      <c r="F234" s="9">
        <f t="shared" si="82"/>
        <v>4.9996898115406748E-3</v>
      </c>
      <c r="G234" s="9">
        <f t="shared" si="83"/>
        <v>-4.0119744831856909E-2</v>
      </c>
      <c r="H234" s="9">
        <f t="shared" si="84"/>
        <v>-6.2618348983789943E-2</v>
      </c>
      <c r="I234" s="9">
        <f t="shared" si="85"/>
        <v>1.9158958025968307</v>
      </c>
      <c r="J234" s="3">
        <f t="shared" si="86"/>
        <v>-1.7155110793423442E-3</v>
      </c>
      <c r="K234" s="3">
        <f t="shared" si="86"/>
        <v>-1.5620332038752042E-2</v>
      </c>
      <c r="L234" s="15" t="str">
        <f t="shared" si="87"/>
        <v>Enter Trade</v>
      </c>
      <c r="M234" s="12">
        <v>1.1378033365321865</v>
      </c>
      <c r="N234" s="15" t="str">
        <f t="shared" si="67"/>
        <v/>
      </c>
      <c r="O234" s="15" t="str">
        <f t="shared" si="68"/>
        <v>Enter Trade</v>
      </c>
      <c r="P234" s="15" t="str">
        <f t="shared" si="69"/>
        <v/>
      </c>
      <c r="Q234" s="15">
        <f t="shared" si="70"/>
        <v>1058.9000000000001</v>
      </c>
      <c r="R234" s="15" t="str">
        <f t="shared" si="71"/>
        <v/>
      </c>
      <c r="S234" s="15">
        <f t="shared" si="72"/>
        <v>1171.5999999999999</v>
      </c>
      <c r="T234" s="18" t="str">
        <f t="shared" si="73"/>
        <v/>
      </c>
      <c r="U234" s="18">
        <f t="shared" si="74"/>
        <v>-1.6577664267471474E-2</v>
      </c>
      <c r="V234" s="18" t="str">
        <f t="shared" si="75"/>
        <v/>
      </c>
      <c r="W234" s="18">
        <f t="shared" si="76"/>
        <v>-2.382936177303794E-2</v>
      </c>
      <c r="X234" s="18" t="str">
        <f t="shared" si="77"/>
        <v/>
      </c>
      <c r="Y234" s="18" t="str">
        <f t="shared" si="78"/>
        <v/>
      </c>
      <c r="Z234" s="18" t="str">
        <f t="shared" si="79"/>
        <v/>
      </c>
      <c r="AA234" s="18" t="str">
        <f t="shared" si="80"/>
        <v/>
      </c>
    </row>
    <row r="235" spans="1:27">
      <c r="A235" s="11">
        <v>42348</v>
      </c>
      <c r="B235" s="12">
        <v>1060.5999999999999</v>
      </c>
      <c r="C235" s="12">
        <v>1182.3</v>
      </c>
      <c r="D235" s="9">
        <f t="shared" si="66"/>
        <v>-4.7176066802721635E-2</v>
      </c>
      <c r="E235" s="9">
        <f t="shared" si="81"/>
        <v>-5.0945939835331897E-2</v>
      </c>
      <c r="F235" s="9">
        <f t="shared" si="82"/>
        <v>4.7881556351901094E-3</v>
      </c>
      <c r="G235" s="9">
        <f t="shared" si="83"/>
        <v>-4.0172589656154153E-2</v>
      </c>
      <c r="H235" s="9">
        <f t="shared" si="84"/>
        <v>-6.171929001450964E-2</v>
      </c>
      <c r="I235" s="9">
        <f t="shared" si="85"/>
        <v>0.78733301919092324</v>
      </c>
      <c r="J235" s="3">
        <f t="shared" si="86"/>
        <v>1.2554298534536124E-2</v>
      </c>
      <c r="K235" s="3">
        <f t="shared" si="86"/>
        <v>2.518968133535656E-2</v>
      </c>
      <c r="L235" s="15" t="str">
        <f t="shared" si="87"/>
        <v/>
      </c>
      <c r="M235" s="12">
        <v>1.1378033365321865</v>
      </c>
      <c r="N235" s="15" t="str">
        <f t="shared" si="67"/>
        <v/>
      </c>
      <c r="O235" s="15" t="str">
        <f t="shared" si="68"/>
        <v>Enter Trade</v>
      </c>
      <c r="P235" s="15" t="str">
        <f t="shared" si="69"/>
        <v/>
      </c>
      <c r="Q235" s="15">
        <f t="shared" si="70"/>
        <v>1058.9000000000001</v>
      </c>
      <c r="R235" s="15" t="str">
        <f t="shared" si="71"/>
        <v/>
      </c>
      <c r="S235" s="15">
        <f t="shared" si="72"/>
        <v>1171.5999999999999</v>
      </c>
      <c r="T235" s="18" t="str">
        <f t="shared" si="73"/>
        <v/>
      </c>
      <c r="U235" s="18">
        <f t="shared" si="74"/>
        <v>-1.6577664267471474E-2</v>
      </c>
      <c r="V235" s="18" t="str">
        <f t="shared" si="75"/>
        <v/>
      </c>
      <c r="W235" s="18">
        <f t="shared" si="76"/>
        <v>-2.382936177303794E-2</v>
      </c>
      <c r="X235" s="18" t="str">
        <f t="shared" si="77"/>
        <v/>
      </c>
      <c r="Y235" s="18" t="str">
        <f t="shared" si="78"/>
        <v/>
      </c>
      <c r="Z235" s="18" t="str">
        <f t="shared" si="79"/>
        <v/>
      </c>
      <c r="AA235" s="18" t="str">
        <f t="shared" si="80"/>
        <v/>
      </c>
    </row>
    <row r="236" spans="1:27">
      <c r="A236" s="11">
        <v>42349</v>
      </c>
      <c r="B236" s="12">
        <v>1046.3499999999999</v>
      </c>
      <c r="C236" s="12">
        <v>1174.75</v>
      </c>
      <c r="D236" s="9">
        <f t="shared" si="66"/>
        <v>-5.0268475049380465E-2</v>
      </c>
      <c r="E236" s="9">
        <f t="shared" si="81"/>
        <v>-5.0730555115101543E-2</v>
      </c>
      <c r="F236" s="9">
        <f t="shared" si="82"/>
        <v>4.6626849367093536E-3</v>
      </c>
      <c r="G236" s="9">
        <f t="shared" si="83"/>
        <v>-4.02395140075055E-2</v>
      </c>
      <c r="H236" s="9">
        <f t="shared" si="84"/>
        <v>-6.1221596222697586E-2</v>
      </c>
      <c r="I236" s="9">
        <f t="shared" si="85"/>
        <v>9.9101713281787102E-2</v>
      </c>
      <c r="J236" s="3">
        <f t="shared" si="86"/>
        <v>-1.343579106166321E-2</v>
      </c>
      <c r="K236" s="3">
        <f t="shared" si="86"/>
        <v>-6.3858580732470225E-3</v>
      </c>
      <c r="L236" s="15" t="str">
        <f t="shared" si="87"/>
        <v>Exit Trade</v>
      </c>
      <c r="M236" s="12">
        <v>9.9101713281787102E-2</v>
      </c>
      <c r="N236" s="15" t="str">
        <f t="shared" si="67"/>
        <v>Exit Trade</v>
      </c>
      <c r="O236" s="15" t="str">
        <f t="shared" si="68"/>
        <v>Exit Trade</v>
      </c>
      <c r="P236" s="15">
        <f t="shared" si="69"/>
        <v>1046.3499999999999</v>
      </c>
      <c r="Q236" s="15">
        <f t="shared" si="70"/>
        <v>1046.3499999999999</v>
      </c>
      <c r="R236" s="15">
        <f t="shared" si="71"/>
        <v>1174.75</v>
      </c>
      <c r="S236" s="15">
        <f t="shared" si="72"/>
        <v>1174.75</v>
      </c>
      <c r="T236" s="18">
        <f t="shared" si="73"/>
        <v>-1.343579106166321E-2</v>
      </c>
      <c r="U236" s="18">
        <f t="shared" si="74"/>
        <v>-1.343579106166321E-2</v>
      </c>
      <c r="V236" s="18">
        <f t="shared" si="75"/>
        <v>-6.3858580732470225E-3</v>
      </c>
      <c r="W236" s="18">
        <f t="shared" si="76"/>
        <v>-6.3858580732470225E-3</v>
      </c>
      <c r="X236" s="18">
        <f t="shared" si="77"/>
        <v>1.1851921805647536E-2</v>
      </c>
      <c r="Y236" s="18">
        <f t="shared" si="78"/>
        <v>2.6886309320588442E-3</v>
      </c>
      <c r="Z236" s="18">
        <f t="shared" si="79"/>
        <v>1.454055273770638E-2</v>
      </c>
      <c r="AA236" s="18">
        <f t="shared" si="80"/>
        <v>7.2702763688531902E-3</v>
      </c>
    </row>
    <row r="237" spans="1:27">
      <c r="A237" s="11">
        <v>42352</v>
      </c>
      <c r="B237" s="12">
        <v>1055.05</v>
      </c>
      <c r="C237" s="12">
        <v>1188.05</v>
      </c>
      <c r="D237" s="9">
        <f t="shared" si="66"/>
        <v>-5.1561676824971661E-2</v>
      </c>
      <c r="E237" s="9">
        <f t="shared" si="81"/>
        <v>-5.0476666567300543E-2</v>
      </c>
      <c r="F237" s="9">
        <f t="shared" si="82"/>
        <v>4.3859899194751677E-3</v>
      </c>
      <c r="G237" s="9">
        <f t="shared" si="83"/>
        <v>-4.0608189248481419E-2</v>
      </c>
      <c r="H237" s="9">
        <f t="shared" si="84"/>
        <v>-6.0345143886119668E-2</v>
      </c>
      <c r="I237" s="9">
        <f t="shared" si="85"/>
        <v>-0.24738092827193534</v>
      </c>
      <c r="J237" s="3">
        <f t="shared" si="86"/>
        <v>8.3146174798108142E-3</v>
      </c>
      <c r="K237" s="3">
        <f t="shared" si="86"/>
        <v>1.1321557778250653E-2</v>
      </c>
      <c r="L237" s="15" t="str">
        <f t="shared" si="87"/>
        <v>Exit Trade</v>
      </c>
      <c r="M237" s="12">
        <v>9.9101713281787102E-2</v>
      </c>
      <c r="N237" s="15" t="str">
        <f t="shared" si="67"/>
        <v/>
      </c>
      <c r="O237" s="15" t="str">
        <f t="shared" si="68"/>
        <v>Exit Trade</v>
      </c>
      <c r="P237" s="15" t="str">
        <f t="shared" si="69"/>
        <v/>
      </c>
      <c r="Q237" s="15">
        <f t="shared" si="70"/>
        <v>1046.3499999999999</v>
      </c>
      <c r="R237" s="15" t="str">
        <f t="shared" si="71"/>
        <v/>
      </c>
      <c r="S237" s="15">
        <f t="shared" si="72"/>
        <v>1174.75</v>
      </c>
      <c r="T237" s="18" t="str">
        <f t="shared" si="73"/>
        <v/>
      </c>
      <c r="U237" s="18">
        <f t="shared" si="74"/>
        <v>-1.343579106166321E-2</v>
      </c>
      <c r="V237" s="18" t="str">
        <f t="shared" si="75"/>
        <v/>
      </c>
      <c r="W237" s="18">
        <f t="shared" si="76"/>
        <v>-6.3858580732470225E-3</v>
      </c>
      <c r="X237" s="18" t="str">
        <f t="shared" si="77"/>
        <v/>
      </c>
      <c r="Y237" s="18" t="str">
        <f t="shared" si="78"/>
        <v/>
      </c>
      <c r="Z237" s="18" t="str">
        <f t="shared" si="79"/>
        <v/>
      </c>
      <c r="AA237" s="18" t="str">
        <f t="shared" si="80"/>
        <v/>
      </c>
    </row>
    <row r="238" spans="1:27">
      <c r="A238" s="11">
        <v>42353</v>
      </c>
      <c r="B238" s="12">
        <v>1059.45</v>
      </c>
      <c r="C238" s="12">
        <v>1206.55</v>
      </c>
      <c r="D238" s="9">
        <f t="shared" si="66"/>
        <v>-5.6464858678656193E-2</v>
      </c>
      <c r="E238" s="9">
        <f t="shared" si="81"/>
        <v>-5.0423871246425153E-2</v>
      </c>
      <c r="F238" s="9">
        <f t="shared" si="82"/>
        <v>4.3003976420252516E-3</v>
      </c>
      <c r="G238" s="9">
        <f t="shared" si="83"/>
        <v>-4.0747976551868334E-2</v>
      </c>
      <c r="H238" s="9">
        <f t="shared" si="84"/>
        <v>-6.0099765940981972E-2</v>
      </c>
      <c r="I238" s="9">
        <f t="shared" si="85"/>
        <v>-1.4047508940094355</v>
      </c>
      <c r="J238" s="3">
        <f t="shared" si="86"/>
        <v>4.1704184635800116E-3</v>
      </c>
      <c r="K238" s="3">
        <f t="shared" si="86"/>
        <v>1.5571735196330122E-2</v>
      </c>
      <c r="L238" s="15" t="str">
        <f t="shared" si="87"/>
        <v>Enter Trade</v>
      </c>
      <c r="M238" s="12">
        <v>-1.4047508940094355</v>
      </c>
      <c r="N238" s="15" t="str">
        <f t="shared" si="67"/>
        <v>Enter Trade</v>
      </c>
      <c r="O238" s="15" t="str">
        <f t="shared" si="68"/>
        <v>Enter Trade</v>
      </c>
      <c r="P238" s="15">
        <f t="shared" si="69"/>
        <v>1059.45</v>
      </c>
      <c r="Q238" s="15">
        <f t="shared" si="70"/>
        <v>1059.45</v>
      </c>
      <c r="R238" s="15">
        <f t="shared" si="71"/>
        <v>1206.55</v>
      </c>
      <c r="S238" s="15">
        <f t="shared" si="72"/>
        <v>1206.55</v>
      </c>
      <c r="T238" s="18">
        <f t="shared" si="73"/>
        <v>4.1704184635800116E-3</v>
      </c>
      <c r="U238" s="18">
        <f t="shared" si="74"/>
        <v>4.1704184635800116E-3</v>
      </c>
      <c r="V238" s="18">
        <f t="shared" si="75"/>
        <v>1.5571735196330122E-2</v>
      </c>
      <c r="W238" s="18">
        <f t="shared" si="76"/>
        <v>1.5571735196330122E-2</v>
      </c>
      <c r="X238" s="18" t="str">
        <f t="shared" si="77"/>
        <v/>
      </c>
      <c r="Y238" s="18" t="str">
        <f t="shared" si="78"/>
        <v/>
      </c>
      <c r="Z238" s="18" t="str">
        <f t="shared" si="79"/>
        <v/>
      </c>
      <c r="AA238" s="18" t="str">
        <f t="shared" si="80"/>
        <v/>
      </c>
    </row>
    <row r="239" spans="1:27">
      <c r="A239" s="11">
        <v>42354</v>
      </c>
      <c r="B239" s="12">
        <v>1067.3</v>
      </c>
      <c r="C239" s="12">
        <v>1219.3</v>
      </c>
      <c r="D239" s="9">
        <f t="shared" si="66"/>
        <v>-5.7824064375042034E-2</v>
      </c>
      <c r="E239" s="9">
        <f t="shared" si="81"/>
        <v>-5.0615843654815411E-2</v>
      </c>
      <c r="F239" s="9">
        <f t="shared" si="82"/>
        <v>4.5000899728991446E-3</v>
      </c>
      <c r="G239" s="9">
        <f t="shared" si="83"/>
        <v>-4.0490641215792336E-2</v>
      </c>
      <c r="H239" s="9">
        <f t="shared" si="84"/>
        <v>-6.0741046093838486E-2</v>
      </c>
      <c r="I239" s="9">
        <f t="shared" si="85"/>
        <v>-1.6017948004676867</v>
      </c>
      <c r="J239" s="3">
        <f t="shared" si="86"/>
        <v>7.409504931804152E-3</v>
      </c>
      <c r="K239" s="3">
        <f t="shared" si="86"/>
        <v>1.0567320044755709E-2</v>
      </c>
      <c r="L239" s="15" t="str">
        <f t="shared" si="87"/>
        <v>Enter Trade</v>
      </c>
      <c r="M239" s="12">
        <v>-1.4047508940094355</v>
      </c>
      <c r="N239" s="15" t="str">
        <f t="shared" si="67"/>
        <v/>
      </c>
      <c r="O239" s="15" t="str">
        <f t="shared" si="68"/>
        <v>Enter Trade</v>
      </c>
      <c r="P239" s="15" t="str">
        <f t="shared" si="69"/>
        <v/>
      </c>
      <c r="Q239" s="15">
        <f t="shared" si="70"/>
        <v>1059.45</v>
      </c>
      <c r="R239" s="15" t="str">
        <f t="shared" si="71"/>
        <v/>
      </c>
      <c r="S239" s="15">
        <f t="shared" si="72"/>
        <v>1206.55</v>
      </c>
      <c r="T239" s="18" t="str">
        <f t="shared" si="73"/>
        <v/>
      </c>
      <c r="U239" s="18">
        <f t="shared" si="74"/>
        <v>4.1704184635800116E-3</v>
      </c>
      <c r="V239" s="18" t="str">
        <f t="shared" si="75"/>
        <v/>
      </c>
      <c r="W239" s="18">
        <f t="shared" si="76"/>
        <v>1.5571735196330122E-2</v>
      </c>
      <c r="X239" s="18" t="str">
        <f t="shared" si="77"/>
        <v/>
      </c>
      <c r="Y239" s="18" t="str">
        <f t="shared" si="78"/>
        <v/>
      </c>
      <c r="Z239" s="18" t="str">
        <f t="shared" si="79"/>
        <v/>
      </c>
      <c r="AA239" s="18" t="str">
        <f t="shared" si="80"/>
        <v/>
      </c>
    </row>
    <row r="240" spans="1:27">
      <c r="A240" s="11">
        <v>42355</v>
      </c>
      <c r="B240" s="12">
        <v>1080.25</v>
      </c>
      <c r="C240" s="12">
        <v>1240.95</v>
      </c>
      <c r="D240" s="9">
        <f t="shared" si="66"/>
        <v>-6.023000839978844E-2</v>
      </c>
      <c r="E240" s="9">
        <f t="shared" si="81"/>
        <v>-5.0907903719436022E-2</v>
      </c>
      <c r="F240" s="9">
        <f t="shared" si="82"/>
        <v>4.8295789497025E-3</v>
      </c>
      <c r="G240" s="9">
        <f t="shared" si="83"/>
        <v>-4.0041351082605398E-2</v>
      </c>
      <c r="H240" s="9">
        <f t="shared" si="84"/>
        <v>-6.1774456356266647E-2</v>
      </c>
      <c r="I240" s="9">
        <f t="shared" si="85"/>
        <v>-1.930210641018024</v>
      </c>
      <c r="J240" s="3">
        <f t="shared" si="86"/>
        <v>1.2133420781411081E-2</v>
      </c>
      <c r="K240" s="3">
        <f t="shared" si="86"/>
        <v>1.7756089559583441E-2</v>
      </c>
      <c r="L240" s="15" t="str">
        <f t="shared" si="87"/>
        <v>Enter Trade</v>
      </c>
      <c r="M240" s="12">
        <v>-1.4047508940094355</v>
      </c>
      <c r="N240" s="15" t="str">
        <f t="shared" si="67"/>
        <v/>
      </c>
      <c r="O240" s="15" t="str">
        <f t="shared" si="68"/>
        <v>Enter Trade</v>
      </c>
      <c r="P240" s="15" t="str">
        <f t="shared" si="69"/>
        <v/>
      </c>
      <c r="Q240" s="15">
        <f t="shared" si="70"/>
        <v>1059.45</v>
      </c>
      <c r="R240" s="15" t="str">
        <f t="shared" si="71"/>
        <v/>
      </c>
      <c r="S240" s="15">
        <f t="shared" si="72"/>
        <v>1206.55</v>
      </c>
      <c r="T240" s="18" t="str">
        <f t="shared" si="73"/>
        <v/>
      </c>
      <c r="U240" s="18">
        <f t="shared" si="74"/>
        <v>4.1704184635800116E-3</v>
      </c>
      <c r="V240" s="18" t="str">
        <f t="shared" si="75"/>
        <v/>
      </c>
      <c r="W240" s="18">
        <f t="shared" si="76"/>
        <v>1.5571735196330122E-2</v>
      </c>
      <c r="X240" s="18" t="str">
        <f t="shared" si="77"/>
        <v/>
      </c>
      <c r="Y240" s="18" t="str">
        <f t="shared" si="78"/>
        <v/>
      </c>
      <c r="Z240" s="18" t="str">
        <f t="shared" si="79"/>
        <v/>
      </c>
      <c r="AA240" s="18" t="str">
        <f t="shared" si="80"/>
        <v/>
      </c>
    </row>
    <row r="241" spans="1:27">
      <c r="A241" s="11">
        <v>42356</v>
      </c>
      <c r="B241" s="12">
        <v>1073</v>
      </c>
      <c r="C241" s="12">
        <v>1224.8499999999999</v>
      </c>
      <c r="D241" s="9">
        <f t="shared" si="66"/>
        <v>-5.7483184562330918E-2</v>
      </c>
      <c r="E241" s="9">
        <f t="shared" si="81"/>
        <v>-5.1080463386603429E-2</v>
      </c>
      <c r="F241" s="9">
        <f t="shared" si="82"/>
        <v>4.9716624171612126E-3</v>
      </c>
      <c r="G241" s="9">
        <f t="shared" si="83"/>
        <v>-3.98942229479907E-2</v>
      </c>
      <c r="H241" s="9">
        <f t="shared" si="84"/>
        <v>-6.2266703825216159E-2</v>
      </c>
      <c r="I241" s="9">
        <f t="shared" si="85"/>
        <v>-1.2878431072927516</v>
      </c>
      <c r="J241" s="3">
        <f t="shared" si="86"/>
        <v>-6.7114093959731542E-3</v>
      </c>
      <c r="K241" s="3">
        <f t="shared" si="86"/>
        <v>-1.2973931262339446E-2</v>
      </c>
      <c r="L241" s="15" t="str">
        <f t="shared" si="87"/>
        <v>Enter Trade</v>
      </c>
      <c r="M241" s="12">
        <v>-1.4047508940094355</v>
      </c>
      <c r="N241" s="15" t="str">
        <f t="shared" si="67"/>
        <v/>
      </c>
      <c r="O241" s="15" t="str">
        <f t="shared" si="68"/>
        <v>Enter Trade</v>
      </c>
      <c r="P241" s="15" t="str">
        <f t="shared" si="69"/>
        <v/>
      </c>
      <c r="Q241" s="15">
        <f t="shared" si="70"/>
        <v>1059.45</v>
      </c>
      <c r="R241" s="15" t="str">
        <f t="shared" si="71"/>
        <v/>
      </c>
      <c r="S241" s="15">
        <f t="shared" si="72"/>
        <v>1206.55</v>
      </c>
      <c r="T241" s="18" t="str">
        <f t="shared" si="73"/>
        <v/>
      </c>
      <c r="U241" s="18">
        <f t="shared" si="74"/>
        <v>4.1704184635800116E-3</v>
      </c>
      <c r="V241" s="18" t="str">
        <f t="shared" si="75"/>
        <v/>
      </c>
      <c r="W241" s="18">
        <f t="shared" si="76"/>
        <v>1.5571735196330122E-2</v>
      </c>
      <c r="X241" s="18" t="str">
        <f t="shared" si="77"/>
        <v/>
      </c>
      <c r="Y241" s="18" t="str">
        <f t="shared" si="78"/>
        <v/>
      </c>
      <c r="Z241" s="18" t="str">
        <f t="shared" si="79"/>
        <v/>
      </c>
      <c r="AA241" s="18" t="str">
        <f t="shared" si="80"/>
        <v/>
      </c>
    </row>
    <row r="242" spans="1:27">
      <c r="A242" s="11">
        <v>42359</v>
      </c>
      <c r="B242" s="12">
        <v>1075.4000000000001</v>
      </c>
      <c r="C242" s="12">
        <v>1232.3499999999999</v>
      </c>
      <c r="D242" s="9">
        <f t="shared" si="66"/>
        <v>-5.916403727935942E-2</v>
      </c>
      <c r="E242" s="9">
        <f t="shared" si="81"/>
        <v>-5.1454936125972829E-2</v>
      </c>
      <c r="F242" s="9">
        <f t="shared" si="82"/>
        <v>5.146194870914709E-3</v>
      </c>
      <c r="G242" s="9">
        <f t="shared" si="83"/>
        <v>-3.9875997666414732E-2</v>
      </c>
      <c r="H242" s="9">
        <f t="shared" si="84"/>
        <v>-6.3033874585530919E-2</v>
      </c>
      <c r="I242" s="9">
        <f t="shared" si="85"/>
        <v>-1.4980196721575643</v>
      </c>
      <c r="J242" s="3">
        <f t="shared" si="86"/>
        <v>2.2367194780988733E-3</v>
      </c>
      <c r="K242" s="3">
        <f t="shared" si="86"/>
        <v>6.1231987590317184E-3</v>
      </c>
      <c r="L242" s="15" t="str">
        <f t="shared" si="87"/>
        <v>Enter Trade</v>
      </c>
      <c r="M242" s="12">
        <v>-1.4047508940094355</v>
      </c>
      <c r="N242" s="15" t="str">
        <f t="shared" si="67"/>
        <v/>
      </c>
      <c r="O242" s="15" t="str">
        <f t="shared" si="68"/>
        <v>Enter Trade</v>
      </c>
      <c r="P242" s="15" t="str">
        <f t="shared" si="69"/>
        <v/>
      </c>
      <c r="Q242" s="15">
        <f t="shared" si="70"/>
        <v>1059.45</v>
      </c>
      <c r="R242" s="15" t="str">
        <f t="shared" si="71"/>
        <v/>
      </c>
      <c r="S242" s="15">
        <f t="shared" si="72"/>
        <v>1206.55</v>
      </c>
      <c r="T242" s="18" t="str">
        <f t="shared" si="73"/>
        <v/>
      </c>
      <c r="U242" s="18">
        <f t="shared" si="74"/>
        <v>4.1704184635800116E-3</v>
      </c>
      <c r="V242" s="18" t="str">
        <f t="shared" si="75"/>
        <v/>
      </c>
      <c r="W242" s="18">
        <f t="shared" si="76"/>
        <v>1.5571735196330122E-2</v>
      </c>
      <c r="X242" s="18" t="str">
        <f t="shared" si="77"/>
        <v/>
      </c>
      <c r="Y242" s="18" t="str">
        <f t="shared" si="78"/>
        <v/>
      </c>
      <c r="Z242" s="18" t="str">
        <f t="shared" si="79"/>
        <v/>
      </c>
      <c r="AA242" s="18" t="str">
        <f t="shared" si="80"/>
        <v/>
      </c>
    </row>
    <row r="243" spans="1:27">
      <c r="A243" s="11">
        <v>42360</v>
      </c>
      <c r="B243" s="12">
        <v>1066.45</v>
      </c>
      <c r="C243" s="12">
        <v>1228.25</v>
      </c>
      <c r="D243" s="9">
        <f t="shared" si="66"/>
        <v>-6.1346274233910147E-2</v>
      </c>
      <c r="E243" s="9">
        <f t="shared" si="81"/>
        <v>-5.1921622924114438E-2</v>
      </c>
      <c r="F243" s="9">
        <f t="shared" si="82"/>
        <v>5.3897569987405424E-3</v>
      </c>
      <c r="G243" s="9">
        <f t="shared" si="83"/>
        <v>-3.9794669676948217E-2</v>
      </c>
      <c r="H243" s="9">
        <f t="shared" si="84"/>
        <v>-6.4048576171280652E-2</v>
      </c>
      <c r="I243" s="9">
        <f t="shared" si="85"/>
        <v>-1.7486226766806046</v>
      </c>
      <c r="J243" s="3">
        <f t="shared" si="86"/>
        <v>-8.3224846568719039E-3</v>
      </c>
      <c r="K243" s="3">
        <f t="shared" si="86"/>
        <v>-3.3269769140259744E-3</v>
      </c>
      <c r="L243" s="15" t="str">
        <f t="shared" si="87"/>
        <v>Enter Trade</v>
      </c>
      <c r="M243" s="12">
        <v>-1.4047508940094355</v>
      </c>
      <c r="N243" s="15" t="str">
        <f t="shared" si="67"/>
        <v/>
      </c>
      <c r="O243" s="15" t="str">
        <f t="shared" si="68"/>
        <v>Enter Trade</v>
      </c>
      <c r="P243" s="15" t="str">
        <f t="shared" si="69"/>
        <v/>
      </c>
      <c r="Q243" s="15">
        <f t="shared" si="70"/>
        <v>1059.45</v>
      </c>
      <c r="R243" s="15" t="str">
        <f t="shared" si="71"/>
        <v/>
      </c>
      <c r="S243" s="15">
        <f t="shared" si="72"/>
        <v>1206.55</v>
      </c>
      <c r="T243" s="18" t="str">
        <f t="shared" si="73"/>
        <v/>
      </c>
      <c r="U243" s="18">
        <f t="shared" si="74"/>
        <v>4.1704184635800116E-3</v>
      </c>
      <c r="V243" s="18" t="str">
        <f t="shared" si="75"/>
        <v/>
      </c>
      <c r="W243" s="18">
        <f t="shared" si="76"/>
        <v>1.5571735196330122E-2</v>
      </c>
      <c r="X243" s="18" t="str">
        <f t="shared" si="77"/>
        <v/>
      </c>
      <c r="Y243" s="18" t="str">
        <f t="shared" si="78"/>
        <v/>
      </c>
      <c r="Z243" s="18" t="str">
        <f t="shared" si="79"/>
        <v/>
      </c>
      <c r="AA243" s="18" t="str">
        <f t="shared" si="80"/>
        <v/>
      </c>
    </row>
    <row r="244" spans="1:27">
      <c r="A244" s="11">
        <v>42361</v>
      </c>
      <c r="B244" s="12">
        <v>1074.0999999999999</v>
      </c>
      <c r="C244" s="12">
        <v>1239.2</v>
      </c>
      <c r="D244" s="9">
        <f t="shared" si="66"/>
        <v>-6.2096688167444583E-2</v>
      </c>
      <c r="E244" s="9">
        <f t="shared" si="81"/>
        <v>-5.2373094272462277E-2</v>
      </c>
      <c r="F244" s="9">
        <f t="shared" si="82"/>
        <v>5.6583823332938647E-3</v>
      </c>
      <c r="G244" s="9">
        <f t="shared" si="83"/>
        <v>-3.9641734022551084E-2</v>
      </c>
      <c r="H244" s="9">
        <f t="shared" si="84"/>
        <v>-6.510445452237347E-2</v>
      </c>
      <c r="I244" s="9">
        <f t="shared" si="85"/>
        <v>-1.7184405934835434</v>
      </c>
      <c r="J244" s="3">
        <f t="shared" si="86"/>
        <v>7.1733320830792476E-3</v>
      </c>
      <c r="K244" s="3">
        <f t="shared" si="86"/>
        <v>8.9151231426827151E-3</v>
      </c>
      <c r="L244" s="15" t="str">
        <f t="shared" si="87"/>
        <v>Enter Trade</v>
      </c>
      <c r="M244" s="12">
        <v>-1.4047508940094355</v>
      </c>
      <c r="N244" s="15" t="str">
        <f t="shared" si="67"/>
        <v/>
      </c>
      <c r="O244" s="15" t="str">
        <f t="shared" si="68"/>
        <v>Enter Trade</v>
      </c>
      <c r="P244" s="15" t="str">
        <f t="shared" si="69"/>
        <v/>
      </c>
      <c r="Q244" s="15">
        <f t="shared" si="70"/>
        <v>1059.45</v>
      </c>
      <c r="R244" s="15" t="str">
        <f t="shared" si="71"/>
        <v/>
      </c>
      <c r="S244" s="15">
        <f t="shared" si="72"/>
        <v>1206.55</v>
      </c>
      <c r="T244" s="18" t="str">
        <f t="shared" si="73"/>
        <v/>
      </c>
      <c r="U244" s="18">
        <f t="shared" si="74"/>
        <v>4.1704184635800116E-3</v>
      </c>
      <c r="V244" s="18" t="str">
        <f t="shared" si="75"/>
        <v/>
      </c>
      <c r="W244" s="18">
        <f t="shared" si="76"/>
        <v>1.5571735196330122E-2</v>
      </c>
      <c r="X244" s="18" t="str">
        <f t="shared" si="77"/>
        <v/>
      </c>
      <c r="Y244" s="18" t="str">
        <f t="shared" si="78"/>
        <v/>
      </c>
      <c r="Z244" s="18" t="str">
        <f t="shared" si="79"/>
        <v/>
      </c>
      <c r="AA244" s="18" t="str">
        <f t="shared" si="80"/>
        <v/>
      </c>
    </row>
    <row r="245" spans="1:27">
      <c r="A245" s="11">
        <v>42362</v>
      </c>
      <c r="B245" s="12">
        <v>1074</v>
      </c>
      <c r="C245" s="12">
        <v>1229.55</v>
      </c>
      <c r="D245" s="9">
        <f t="shared" si="66"/>
        <v>-5.8741912778764394E-2</v>
      </c>
      <c r="E245" s="9">
        <f t="shared" si="81"/>
        <v>-5.2811194202116628E-2</v>
      </c>
      <c r="F245" s="9">
        <f t="shared" si="82"/>
        <v>5.6245025056935729E-3</v>
      </c>
      <c r="G245" s="9">
        <f t="shared" si="83"/>
        <v>-4.0156063564306087E-2</v>
      </c>
      <c r="H245" s="9">
        <f t="shared" si="84"/>
        <v>-6.5466324839927162E-2</v>
      </c>
      <c r="I245" s="9">
        <f t="shared" si="85"/>
        <v>-1.0544432277600049</v>
      </c>
      <c r="J245" s="3">
        <f t="shared" si="86"/>
        <v>-9.3101201005408297E-5</v>
      </c>
      <c r="K245" s="3">
        <f t="shared" si="86"/>
        <v>-7.787282117495231E-3</v>
      </c>
      <c r="L245" s="15" t="str">
        <f t="shared" si="87"/>
        <v>Enter Trade</v>
      </c>
      <c r="M245" s="12">
        <v>-1.4047508940094355</v>
      </c>
      <c r="N245" s="15" t="str">
        <f t="shared" si="67"/>
        <v/>
      </c>
      <c r="O245" s="15" t="str">
        <f t="shared" si="68"/>
        <v>Enter Trade</v>
      </c>
      <c r="P245" s="15" t="str">
        <f t="shared" si="69"/>
        <v/>
      </c>
      <c r="Q245" s="15">
        <f t="shared" si="70"/>
        <v>1059.45</v>
      </c>
      <c r="R245" s="15" t="str">
        <f t="shared" si="71"/>
        <v/>
      </c>
      <c r="S245" s="15">
        <f t="shared" si="72"/>
        <v>1206.55</v>
      </c>
      <c r="T245" s="18" t="str">
        <f t="shared" si="73"/>
        <v/>
      </c>
      <c r="U245" s="18">
        <f t="shared" si="74"/>
        <v>4.1704184635800116E-3</v>
      </c>
      <c r="V245" s="18" t="str">
        <f t="shared" si="75"/>
        <v/>
      </c>
      <c r="W245" s="18">
        <f t="shared" si="76"/>
        <v>1.5571735196330122E-2</v>
      </c>
      <c r="X245" s="18" t="str">
        <f t="shared" si="77"/>
        <v/>
      </c>
      <c r="Y245" s="18" t="str">
        <f t="shared" si="78"/>
        <v/>
      </c>
      <c r="Z245" s="18" t="str">
        <f t="shared" si="79"/>
        <v/>
      </c>
      <c r="AA245" s="18" t="str">
        <f t="shared" si="80"/>
        <v/>
      </c>
    </row>
    <row r="246" spans="1:27">
      <c r="A246" s="11">
        <v>42366</v>
      </c>
      <c r="B246" s="12">
        <v>1077.25</v>
      </c>
      <c r="C246" s="12">
        <v>1227.6500000000001</v>
      </c>
      <c r="D246" s="9">
        <f t="shared" si="66"/>
        <v>-5.6758065401048059E-2</v>
      </c>
      <c r="E246" s="9">
        <f t="shared" si="81"/>
        <v>-5.3105841907944366E-2</v>
      </c>
      <c r="F246" s="9">
        <f t="shared" si="82"/>
        <v>5.5907927871812028E-3</v>
      </c>
      <c r="G246" s="9">
        <f t="shared" si="83"/>
        <v>-4.0526558136786656E-2</v>
      </c>
      <c r="H246" s="9">
        <f t="shared" si="84"/>
        <v>-6.5685125679102077E-2</v>
      </c>
      <c r="I246" s="9">
        <f t="shared" si="85"/>
        <v>-0.65325681564833871</v>
      </c>
      <c r="J246" s="3">
        <f t="shared" si="86"/>
        <v>3.0260707635009309E-3</v>
      </c>
      <c r="K246" s="3">
        <f t="shared" si="86"/>
        <v>-1.5452807937862338E-3</v>
      </c>
      <c r="L246" s="15" t="str">
        <f t="shared" si="87"/>
        <v/>
      </c>
      <c r="M246" s="12">
        <v>-1.4047508940094355</v>
      </c>
      <c r="N246" s="15" t="str">
        <f t="shared" si="67"/>
        <v/>
      </c>
      <c r="O246" s="15" t="str">
        <f t="shared" si="68"/>
        <v>Enter Trade</v>
      </c>
      <c r="P246" s="15" t="str">
        <f t="shared" si="69"/>
        <v/>
      </c>
      <c r="Q246" s="15">
        <f t="shared" si="70"/>
        <v>1059.45</v>
      </c>
      <c r="R246" s="15" t="str">
        <f t="shared" si="71"/>
        <v/>
      </c>
      <c r="S246" s="15">
        <f t="shared" si="72"/>
        <v>1206.55</v>
      </c>
      <c r="T246" s="18" t="str">
        <f t="shared" si="73"/>
        <v/>
      </c>
      <c r="U246" s="18">
        <f t="shared" si="74"/>
        <v>4.1704184635800116E-3</v>
      </c>
      <c r="V246" s="18" t="str">
        <f t="shared" si="75"/>
        <v/>
      </c>
      <c r="W246" s="18">
        <f t="shared" si="76"/>
        <v>1.5571735196330122E-2</v>
      </c>
      <c r="X246" s="18" t="str">
        <f t="shared" si="77"/>
        <v/>
      </c>
      <c r="Y246" s="18" t="str">
        <f t="shared" si="78"/>
        <v/>
      </c>
      <c r="Z246" s="18" t="str">
        <f t="shared" si="79"/>
        <v/>
      </c>
      <c r="AA246" s="18" t="str">
        <f t="shared" si="80"/>
        <v/>
      </c>
    </row>
    <row r="247" spans="1:27">
      <c r="A247" s="11">
        <v>42367</v>
      </c>
      <c r="B247" s="12">
        <v>1077.95</v>
      </c>
      <c r="C247" s="12">
        <v>1234.3</v>
      </c>
      <c r="D247" s="9">
        <f t="shared" si="66"/>
        <v>-5.8822112137341551E-2</v>
      </c>
      <c r="E247" s="9">
        <f t="shared" si="81"/>
        <v>-5.3420401477673699E-2</v>
      </c>
      <c r="F247" s="9">
        <f t="shared" si="82"/>
        <v>5.6395066536825116E-3</v>
      </c>
      <c r="G247" s="9">
        <f t="shared" si="83"/>
        <v>-4.0731511506888043E-2</v>
      </c>
      <c r="H247" s="9">
        <f t="shared" si="84"/>
        <v>-6.6109291448459354E-2</v>
      </c>
      <c r="I247" s="9">
        <f t="shared" si="85"/>
        <v>-0.95783390132904933</v>
      </c>
      <c r="J247" s="3">
        <f t="shared" si="86"/>
        <v>6.4980273845443995E-4</v>
      </c>
      <c r="K247" s="3">
        <f t="shared" si="86"/>
        <v>5.4168533376775657E-3</v>
      </c>
      <c r="L247" s="15" t="str">
        <f t="shared" si="87"/>
        <v>Enter Trade</v>
      </c>
      <c r="M247" s="12">
        <v>-1.4047508940094355</v>
      </c>
      <c r="N247" s="15" t="str">
        <f t="shared" si="67"/>
        <v/>
      </c>
      <c r="O247" s="15" t="str">
        <f t="shared" si="68"/>
        <v>Enter Trade</v>
      </c>
      <c r="P247" s="15" t="str">
        <f t="shared" si="69"/>
        <v/>
      </c>
      <c r="Q247" s="15">
        <f t="shared" si="70"/>
        <v>1059.45</v>
      </c>
      <c r="R247" s="15" t="str">
        <f t="shared" si="71"/>
        <v/>
      </c>
      <c r="S247" s="15">
        <f t="shared" si="72"/>
        <v>1206.55</v>
      </c>
      <c r="T247" s="18" t="str">
        <f t="shared" si="73"/>
        <v/>
      </c>
      <c r="U247" s="18">
        <f t="shared" si="74"/>
        <v>4.1704184635800116E-3</v>
      </c>
      <c r="V247" s="18" t="str">
        <f t="shared" si="75"/>
        <v/>
      </c>
      <c r="W247" s="18">
        <f t="shared" si="76"/>
        <v>1.5571735196330122E-2</v>
      </c>
      <c r="X247" s="18" t="str">
        <f t="shared" si="77"/>
        <v/>
      </c>
      <c r="Y247" s="18" t="str">
        <f t="shared" si="78"/>
        <v/>
      </c>
      <c r="Z247" s="18" t="str">
        <f t="shared" si="79"/>
        <v/>
      </c>
      <c r="AA247" s="18" t="str">
        <f t="shared" si="80"/>
        <v/>
      </c>
    </row>
    <row r="248" spans="1:27">
      <c r="A248" s="11">
        <v>42368</v>
      </c>
      <c r="B248" s="12">
        <v>1074.3</v>
      </c>
      <c r="C248" s="12">
        <v>1233.7</v>
      </c>
      <c r="D248" s="9">
        <f t="shared" si="66"/>
        <v>-6.0083989002564113E-2</v>
      </c>
      <c r="E248" s="9">
        <f t="shared" si="81"/>
        <v>-5.3903273887877627E-2</v>
      </c>
      <c r="F248" s="9">
        <f t="shared" si="82"/>
        <v>5.5663168554329996E-3</v>
      </c>
      <c r="G248" s="9">
        <f t="shared" si="83"/>
        <v>-4.1379060963153379E-2</v>
      </c>
      <c r="H248" s="9">
        <f t="shared" si="84"/>
        <v>-6.6427486812601882E-2</v>
      </c>
      <c r="I248" s="9">
        <f t="shared" si="85"/>
        <v>-1.1103778809597953</v>
      </c>
      <c r="J248" s="3">
        <f t="shared" si="86"/>
        <v>-3.3860568672017168E-3</v>
      </c>
      <c r="K248" s="3">
        <f t="shared" si="86"/>
        <v>-4.8610548489014753E-4</v>
      </c>
      <c r="L248" s="15" t="str">
        <f t="shared" si="87"/>
        <v>Enter Trade</v>
      </c>
      <c r="M248" s="12">
        <v>-1.4047508940094355</v>
      </c>
      <c r="N248" s="15" t="str">
        <f t="shared" si="67"/>
        <v/>
      </c>
      <c r="O248" s="15" t="str">
        <f t="shared" si="68"/>
        <v>Enter Trade</v>
      </c>
      <c r="P248" s="15" t="str">
        <f t="shared" si="69"/>
        <v/>
      </c>
      <c r="Q248" s="15">
        <f t="shared" si="70"/>
        <v>1059.45</v>
      </c>
      <c r="R248" s="15" t="str">
        <f t="shared" si="71"/>
        <v/>
      </c>
      <c r="S248" s="15">
        <f t="shared" si="72"/>
        <v>1206.55</v>
      </c>
      <c r="T248" s="18" t="str">
        <f t="shared" si="73"/>
        <v/>
      </c>
      <c r="U248" s="18">
        <f t="shared" si="74"/>
        <v>4.1704184635800116E-3</v>
      </c>
      <c r="V248" s="18" t="str">
        <f t="shared" si="75"/>
        <v/>
      </c>
      <c r="W248" s="18">
        <f t="shared" si="76"/>
        <v>1.5571735196330122E-2</v>
      </c>
      <c r="X248" s="18" t="str">
        <f t="shared" si="77"/>
        <v/>
      </c>
      <c r="Y248" s="18" t="str">
        <f t="shared" si="78"/>
        <v/>
      </c>
      <c r="Z248" s="18" t="str">
        <f t="shared" si="79"/>
        <v/>
      </c>
      <c r="AA248" s="18" t="str">
        <f t="shared" si="80"/>
        <v/>
      </c>
    </row>
    <row r="249" spans="1:27">
      <c r="A249" s="11">
        <v>42369</v>
      </c>
      <c r="B249" s="12">
        <v>1082.1500000000001</v>
      </c>
      <c r="C249" s="12">
        <v>1263.75</v>
      </c>
      <c r="D249" s="9">
        <f t="shared" si="66"/>
        <v>-6.7373704818188856E-2</v>
      </c>
      <c r="E249" s="9">
        <f t="shared" si="81"/>
        <v>-5.4355094573473865E-2</v>
      </c>
      <c r="F249" s="9">
        <f t="shared" si="82"/>
        <v>6.0851820597604385E-3</v>
      </c>
      <c r="G249" s="9">
        <f t="shared" si="83"/>
        <v>-4.066343493901288E-2</v>
      </c>
      <c r="H249" s="9">
        <f t="shared" si="84"/>
        <v>-6.8046754207934851E-2</v>
      </c>
      <c r="I249" s="9">
        <f t="shared" si="85"/>
        <v>-2.1393953569283197</v>
      </c>
      <c r="J249" s="3">
        <f t="shared" si="86"/>
        <v>7.3070836823979678E-3</v>
      </c>
      <c r="K249" s="3">
        <f t="shared" si="86"/>
        <v>2.4357623409256669E-2</v>
      </c>
      <c r="L249" s="15" t="str">
        <f t="shared" si="87"/>
        <v>Enter Trade</v>
      </c>
      <c r="M249" s="12">
        <v>-1.4047508940094355</v>
      </c>
      <c r="N249" s="15" t="str">
        <f t="shared" si="67"/>
        <v/>
      </c>
      <c r="O249" s="15" t="str">
        <f t="shared" si="68"/>
        <v>Enter Trade</v>
      </c>
      <c r="P249" s="15" t="str">
        <f t="shared" si="69"/>
        <v/>
      </c>
      <c r="Q249" s="15">
        <f t="shared" si="70"/>
        <v>1059.45</v>
      </c>
      <c r="R249" s="15" t="str">
        <f t="shared" si="71"/>
        <v/>
      </c>
      <c r="S249" s="15">
        <f t="shared" si="72"/>
        <v>1206.55</v>
      </c>
      <c r="T249" s="18" t="str">
        <f t="shared" si="73"/>
        <v/>
      </c>
      <c r="U249" s="18">
        <f t="shared" si="74"/>
        <v>4.1704184635800116E-3</v>
      </c>
      <c r="V249" s="18" t="str">
        <f t="shared" si="75"/>
        <v/>
      </c>
      <c r="W249" s="18">
        <f t="shared" si="76"/>
        <v>1.5571735196330122E-2</v>
      </c>
      <c r="X249" s="18" t="str">
        <f t="shared" si="77"/>
        <v/>
      </c>
      <c r="Y249" s="18" t="str">
        <f t="shared" si="78"/>
        <v/>
      </c>
      <c r="Z249" s="18" t="str">
        <f t="shared" si="79"/>
        <v/>
      </c>
      <c r="AA249" s="18" t="str">
        <f t="shared" si="80"/>
        <v/>
      </c>
    </row>
    <row r="250" spans="1:27">
      <c r="A250" s="11">
        <v>42370</v>
      </c>
      <c r="B250" s="12">
        <v>1088.75</v>
      </c>
      <c r="C250" s="12">
        <v>1258.45</v>
      </c>
      <c r="D250" s="9">
        <f t="shared" si="66"/>
        <v>-6.2907797076871844E-2</v>
      </c>
      <c r="E250" s="9">
        <f t="shared" si="81"/>
        <v>-5.4758906804244119E-2</v>
      </c>
      <c r="F250" s="9">
        <f t="shared" si="82"/>
        <v>6.2406485003809221E-3</v>
      </c>
      <c r="G250" s="9">
        <f t="shared" si="83"/>
        <v>-4.0717447678387045E-2</v>
      </c>
      <c r="H250" s="9">
        <f t="shared" si="84"/>
        <v>-6.8800365930101193E-2</v>
      </c>
      <c r="I250" s="9">
        <f t="shared" si="85"/>
        <v>-1.3057761981195264</v>
      </c>
      <c r="J250" s="3">
        <f t="shared" si="86"/>
        <v>6.0989696437646432E-3</v>
      </c>
      <c r="K250" s="3">
        <f t="shared" si="86"/>
        <v>-4.1938674579623776E-3</v>
      </c>
      <c r="L250" s="15" t="str">
        <f t="shared" si="87"/>
        <v>Enter Trade</v>
      </c>
      <c r="M250" s="12">
        <v>-1.4047508940094355</v>
      </c>
      <c r="N250" s="15" t="str">
        <f t="shared" si="67"/>
        <v/>
      </c>
      <c r="O250" s="15" t="str">
        <f t="shared" si="68"/>
        <v>Enter Trade</v>
      </c>
      <c r="P250" s="15" t="str">
        <f t="shared" si="69"/>
        <v/>
      </c>
      <c r="Q250" s="15">
        <f t="shared" si="70"/>
        <v>1059.45</v>
      </c>
      <c r="R250" s="15" t="str">
        <f t="shared" si="71"/>
        <v/>
      </c>
      <c r="S250" s="15">
        <f t="shared" si="72"/>
        <v>1206.55</v>
      </c>
      <c r="T250" s="18" t="str">
        <f t="shared" si="73"/>
        <v/>
      </c>
      <c r="U250" s="18">
        <f t="shared" si="74"/>
        <v>4.1704184635800116E-3</v>
      </c>
      <c r="V250" s="18" t="str">
        <f t="shared" si="75"/>
        <v/>
      </c>
      <c r="W250" s="18">
        <f t="shared" si="76"/>
        <v>1.5571735196330122E-2</v>
      </c>
      <c r="X250" s="18" t="str">
        <f t="shared" si="77"/>
        <v/>
      </c>
      <c r="Y250" s="18" t="str">
        <f t="shared" si="78"/>
        <v/>
      </c>
      <c r="Z250" s="18" t="str">
        <f t="shared" si="79"/>
        <v/>
      </c>
      <c r="AA250" s="18" t="str">
        <f t="shared" si="80"/>
        <v/>
      </c>
    </row>
    <row r="251" spans="1:27">
      <c r="A251" s="11">
        <v>42373</v>
      </c>
      <c r="B251" s="12">
        <v>1070.5</v>
      </c>
      <c r="C251" s="12">
        <v>1216.7</v>
      </c>
      <c r="D251" s="9">
        <f t="shared" si="66"/>
        <v>-5.5596836422321515E-2</v>
      </c>
      <c r="E251" s="9">
        <f t="shared" si="81"/>
        <v>-5.4767029636113101E-2</v>
      </c>
      <c r="F251" s="9">
        <f t="shared" si="82"/>
        <v>6.2416071575563253E-3</v>
      </c>
      <c r="G251" s="9">
        <f t="shared" si="83"/>
        <v>-4.0723413531611366E-2</v>
      </c>
      <c r="H251" s="9">
        <f t="shared" si="84"/>
        <v>-6.8810645740614837E-2</v>
      </c>
      <c r="I251" s="9">
        <f t="shared" si="85"/>
        <v>-0.13294761513528094</v>
      </c>
      <c r="J251" s="3">
        <f t="shared" si="86"/>
        <v>-1.6762342135476463E-2</v>
      </c>
      <c r="K251" s="3">
        <f t="shared" si="86"/>
        <v>-3.3175732051332986E-2</v>
      </c>
      <c r="L251" s="15" t="str">
        <f t="shared" si="87"/>
        <v>Exit Trade</v>
      </c>
      <c r="M251" s="12">
        <v>-0.13294761513528094</v>
      </c>
      <c r="N251" s="15" t="str">
        <f t="shared" si="67"/>
        <v>Exit Trade</v>
      </c>
      <c r="O251" s="15" t="str">
        <f t="shared" si="68"/>
        <v>Exit Trade</v>
      </c>
      <c r="P251" s="15">
        <f t="shared" si="69"/>
        <v>1070.5</v>
      </c>
      <c r="Q251" s="15">
        <f t="shared" si="70"/>
        <v>1070.5</v>
      </c>
      <c r="R251" s="15">
        <f t="shared" si="71"/>
        <v>1216.7</v>
      </c>
      <c r="S251" s="15">
        <f t="shared" si="72"/>
        <v>1216.7</v>
      </c>
      <c r="T251" s="18">
        <f t="shared" si="73"/>
        <v>-1.6762342135476463E-2</v>
      </c>
      <c r="U251" s="18">
        <f t="shared" si="74"/>
        <v>-1.6762342135476463E-2</v>
      </c>
      <c r="V251" s="18">
        <f t="shared" si="75"/>
        <v>-3.3175732051332986E-2</v>
      </c>
      <c r="W251" s="18">
        <f t="shared" si="76"/>
        <v>-3.3175732051332986E-2</v>
      </c>
      <c r="X251" s="18">
        <f t="shared" si="77"/>
        <v>1.0429940063240384E-2</v>
      </c>
      <c r="Y251" s="18">
        <f t="shared" si="78"/>
        <v>-8.4124155650409094E-3</v>
      </c>
      <c r="Z251" s="18">
        <f t="shared" si="79"/>
        <v>2.0175244981994744E-3</v>
      </c>
      <c r="AA251" s="18">
        <f t="shared" si="80"/>
        <v>1.0087622490997372E-3</v>
      </c>
    </row>
    <row r="252" spans="1:27">
      <c r="A252" s="11">
        <v>42374</v>
      </c>
      <c r="B252" s="12">
        <v>1062.4000000000001</v>
      </c>
      <c r="C252" s="12">
        <v>1209.4000000000001</v>
      </c>
      <c r="D252" s="9">
        <f t="shared" si="66"/>
        <v>-5.6281902245980647E-2</v>
      </c>
      <c r="E252" s="9">
        <f t="shared" si="81"/>
        <v>-5.49254720583243E-2</v>
      </c>
      <c r="F252" s="9">
        <f t="shared" si="82"/>
        <v>6.2168475807670934E-3</v>
      </c>
      <c r="G252" s="9">
        <f t="shared" si="83"/>
        <v>-4.0937565001598342E-2</v>
      </c>
      <c r="H252" s="9">
        <f t="shared" si="84"/>
        <v>-6.8913379115050258E-2</v>
      </c>
      <c r="I252" s="9">
        <f t="shared" si="85"/>
        <v>-0.2181861739465355</v>
      </c>
      <c r="J252" s="3">
        <f t="shared" si="86"/>
        <v>-7.5665576833254637E-3</v>
      </c>
      <c r="K252" s="3">
        <f t="shared" si="86"/>
        <v>-5.9998356209418546E-3</v>
      </c>
      <c r="L252" s="15" t="str">
        <f t="shared" si="87"/>
        <v>Exit Trade</v>
      </c>
      <c r="M252" s="12">
        <v>-0.13294761513528094</v>
      </c>
      <c r="N252" s="15" t="str">
        <f t="shared" si="67"/>
        <v/>
      </c>
      <c r="O252" s="15" t="str">
        <f t="shared" si="68"/>
        <v>Exit Trade</v>
      </c>
      <c r="P252" s="15" t="str">
        <f t="shared" si="69"/>
        <v/>
      </c>
      <c r="Q252" s="15">
        <f t="shared" si="70"/>
        <v>1070.5</v>
      </c>
      <c r="R252" s="15" t="str">
        <f t="shared" si="71"/>
        <v/>
      </c>
      <c r="S252" s="15">
        <f t="shared" si="72"/>
        <v>1216.7</v>
      </c>
      <c r="T252" s="18" t="str">
        <f t="shared" si="73"/>
        <v/>
      </c>
      <c r="U252" s="18">
        <f t="shared" si="74"/>
        <v>-1.6762342135476463E-2</v>
      </c>
      <c r="V252" s="18" t="str">
        <f t="shared" si="75"/>
        <v/>
      </c>
      <c r="W252" s="18">
        <f t="shared" si="76"/>
        <v>-3.3175732051332986E-2</v>
      </c>
      <c r="X252" s="18" t="str">
        <f t="shared" si="77"/>
        <v/>
      </c>
      <c r="Y252" s="18" t="str">
        <f t="shared" si="78"/>
        <v/>
      </c>
      <c r="Z252" s="18" t="str">
        <f t="shared" si="79"/>
        <v/>
      </c>
      <c r="AA252" s="18" t="str">
        <f t="shared" si="80"/>
        <v/>
      </c>
    </row>
    <row r="253" spans="1:27">
      <c r="A253" s="11">
        <v>42375</v>
      </c>
      <c r="B253" s="12">
        <v>1067.0999999999999</v>
      </c>
      <c r="C253" s="12">
        <v>1209.3</v>
      </c>
      <c r="D253" s="9">
        <f t="shared" si="66"/>
        <v>-5.4328932967270878E-2</v>
      </c>
      <c r="E253" s="9">
        <f t="shared" si="81"/>
        <v>-5.5130140471280557E-2</v>
      </c>
      <c r="F253" s="9">
        <f t="shared" si="82"/>
        <v>6.0871377702229612E-3</v>
      </c>
      <c r="G253" s="9">
        <f t="shared" si="83"/>
        <v>-4.1434080488278895E-2</v>
      </c>
      <c r="H253" s="9">
        <f t="shared" si="84"/>
        <v>-6.8826200454282227E-2</v>
      </c>
      <c r="I253" s="9">
        <f t="shared" si="85"/>
        <v>0.13162302780939564</v>
      </c>
      <c r="J253" s="3">
        <f t="shared" si="86"/>
        <v>4.4239457831323587E-3</v>
      </c>
      <c r="K253" s="3">
        <f t="shared" si="86"/>
        <v>-8.2685629237751299E-5</v>
      </c>
      <c r="L253" s="15" t="str">
        <f t="shared" si="87"/>
        <v>Exit Trade</v>
      </c>
      <c r="M253" s="12">
        <v>-0.13294761513528094</v>
      </c>
      <c r="N253" s="15" t="str">
        <f t="shared" si="67"/>
        <v/>
      </c>
      <c r="O253" s="15" t="str">
        <f t="shared" si="68"/>
        <v>Exit Trade</v>
      </c>
      <c r="P253" s="15" t="str">
        <f t="shared" si="69"/>
        <v/>
      </c>
      <c r="Q253" s="15">
        <f t="shared" si="70"/>
        <v>1070.5</v>
      </c>
      <c r="R253" s="15" t="str">
        <f t="shared" si="71"/>
        <v/>
      </c>
      <c r="S253" s="15">
        <f t="shared" si="72"/>
        <v>1216.7</v>
      </c>
      <c r="T253" s="18" t="str">
        <f t="shared" si="73"/>
        <v/>
      </c>
      <c r="U253" s="18">
        <f t="shared" si="74"/>
        <v>-1.6762342135476463E-2</v>
      </c>
      <c r="V253" s="18" t="str">
        <f t="shared" si="75"/>
        <v/>
      </c>
      <c r="W253" s="18">
        <f t="shared" si="76"/>
        <v>-3.3175732051332986E-2</v>
      </c>
      <c r="X253" s="18" t="str">
        <f t="shared" si="77"/>
        <v/>
      </c>
      <c r="Y253" s="18" t="str">
        <f t="shared" si="78"/>
        <v/>
      </c>
      <c r="Z253" s="18" t="str">
        <f t="shared" si="79"/>
        <v/>
      </c>
      <c r="AA253" s="18" t="str">
        <f t="shared" si="80"/>
        <v/>
      </c>
    </row>
    <row r="254" spans="1:27">
      <c r="A254" s="11">
        <v>42376</v>
      </c>
      <c r="B254" s="12">
        <v>1056.2</v>
      </c>
      <c r="C254" s="12">
        <v>1179.45</v>
      </c>
      <c r="D254" s="9">
        <f t="shared" si="66"/>
        <v>-4.7933371569468128E-2</v>
      </c>
      <c r="E254" s="9">
        <f t="shared" si="81"/>
        <v>-5.4764538616823434E-2</v>
      </c>
      <c r="F254" s="9">
        <f t="shared" si="82"/>
        <v>6.1814658408575734E-3</v>
      </c>
      <c r="G254" s="9">
        <f t="shared" si="83"/>
        <v>-4.085624047489389E-2</v>
      </c>
      <c r="H254" s="9">
        <f t="shared" si="84"/>
        <v>-6.8672836758752978E-2</v>
      </c>
      <c r="I254" s="9">
        <f t="shared" si="85"/>
        <v>1.1051047151637414</v>
      </c>
      <c r="J254" s="3">
        <f t="shared" si="86"/>
        <v>-1.0214600318620433E-2</v>
      </c>
      <c r="K254" s="3">
        <f t="shared" si="86"/>
        <v>-2.4683701314810146E-2</v>
      </c>
      <c r="L254" s="15" t="str">
        <f t="shared" si="87"/>
        <v>Enter Trade</v>
      </c>
      <c r="M254" s="12">
        <v>1.1051047151637414</v>
      </c>
      <c r="N254" s="15" t="str">
        <f t="shared" si="67"/>
        <v>Enter Trade</v>
      </c>
      <c r="O254" s="15" t="str">
        <f t="shared" si="68"/>
        <v>Enter Trade</v>
      </c>
      <c r="P254" s="15">
        <f t="shared" si="69"/>
        <v>1056.2</v>
      </c>
      <c r="Q254" s="15">
        <f t="shared" si="70"/>
        <v>1056.2</v>
      </c>
      <c r="R254" s="15">
        <f t="shared" si="71"/>
        <v>1179.45</v>
      </c>
      <c r="S254" s="15">
        <f t="shared" si="72"/>
        <v>1179.45</v>
      </c>
      <c r="T254" s="18">
        <f t="shared" si="73"/>
        <v>-1.0214600318620433E-2</v>
      </c>
      <c r="U254" s="18">
        <f t="shared" si="74"/>
        <v>-1.0214600318620433E-2</v>
      </c>
      <c r="V254" s="18">
        <f t="shared" si="75"/>
        <v>-2.4683701314810146E-2</v>
      </c>
      <c r="W254" s="18">
        <f t="shared" si="76"/>
        <v>-2.4683701314810146E-2</v>
      </c>
      <c r="X254" s="18" t="str">
        <f t="shared" si="77"/>
        <v/>
      </c>
      <c r="Y254" s="18" t="str">
        <f t="shared" si="78"/>
        <v/>
      </c>
      <c r="Z254" s="18" t="str">
        <f t="shared" si="79"/>
        <v/>
      </c>
      <c r="AA254" s="18" t="str">
        <f t="shared" si="80"/>
        <v/>
      </c>
    </row>
    <row r="255" spans="1:27">
      <c r="A255" s="11">
        <v>42377</v>
      </c>
      <c r="B255" s="12">
        <v>1062.3499999999999</v>
      </c>
      <c r="C255" s="12">
        <v>1174.4000000000001</v>
      </c>
      <c r="D255" s="9">
        <f t="shared" si="66"/>
        <v>-4.3548420340121997E-2</v>
      </c>
      <c r="E255" s="9">
        <f t="shared" si="81"/>
        <v>-5.4203454851860088E-2</v>
      </c>
      <c r="F255" s="9">
        <f t="shared" si="82"/>
        <v>6.4136654984463491E-3</v>
      </c>
      <c r="G255" s="9">
        <f t="shared" si="83"/>
        <v>-3.9772707480355801E-2</v>
      </c>
      <c r="H255" s="9">
        <f t="shared" si="84"/>
        <v>-6.8634202223364374E-2</v>
      </c>
      <c r="I255" s="9">
        <f t="shared" si="85"/>
        <v>1.6613018739937675</v>
      </c>
      <c r="J255" s="3">
        <f t="shared" si="86"/>
        <v>5.8227608407497283E-3</v>
      </c>
      <c r="K255" s="3">
        <f t="shared" si="86"/>
        <v>-4.2816567043960779E-3</v>
      </c>
      <c r="L255" s="15" t="str">
        <f t="shared" si="87"/>
        <v>Enter Trade</v>
      </c>
      <c r="M255" s="12">
        <v>1.1051047151637414</v>
      </c>
      <c r="N255" s="15" t="str">
        <f t="shared" si="67"/>
        <v/>
      </c>
      <c r="O255" s="15" t="str">
        <f t="shared" si="68"/>
        <v>Enter Trade</v>
      </c>
      <c r="P255" s="15" t="str">
        <f t="shared" si="69"/>
        <v/>
      </c>
      <c r="Q255" s="15">
        <f t="shared" si="70"/>
        <v>1056.2</v>
      </c>
      <c r="R255" s="15" t="str">
        <f t="shared" si="71"/>
        <v/>
      </c>
      <c r="S255" s="15">
        <f t="shared" si="72"/>
        <v>1179.45</v>
      </c>
      <c r="T255" s="18" t="str">
        <f t="shared" si="73"/>
        <v/>
      </c>
      <c r="U255" s="18">
        <f t="shared" si="74"/>
        <v>-1.0214600318620433E-2</v>
      </c>
      <c r="V255" s="18" t="str">
        <f t="shared" si="75"/>
        <v/>
      </c>
      <c r="W255" s="18">
        <f t="shared" si="76"/>
        <v>-2.4683701314810146E-2</v>
      </c>
      <c r="X255" s="18" t="str">
        <f t="shared" si="77"/>
        <v/>
      </c>
      <c r="Y255" s="18" t="str">
        <f t="shared" si="78"/>
        <v/>
      </c>
      <c r="Z255" s="18" t="str">
        <f t="shared" si="79"/>
        <v/>
      </c>
      <c r="AA255" s="18" t="str">
        <f t="shared" si="80"/>
        <v/>
      </c>
    </row>
    <row r="256" spans="1:27">
      <c r="A256" s="11">
        <v>42380</v>
      </c>
      <c r="B256" s="12">
        <v>1058.5999999999999</v>
      </c>
      <c r="C256" s="12">
        <v>1161.55</v>
      </c>
      <c r="D256" s="9">
        <f t="shared" si="66"/>
        <v>-4.0306019493250758E-2</v>
      </c>
      <c r="E256" s="9">
        <f t="shared" si="81"/>
        <v>-5.3649172267541297E-2</v>
      </c>
      <c r="F256" s="9">
        <f t="shared" si="82"/>
        <v>6.8716842571318274E-3</v>
      </c>
      <c r="G256" s="9">
        <f t="shared" si="83"/>
        <v>-3.8187882688994687E-2</v>
      </c>
      <c r="H256" s="9">
        <f t="shared" si="84"/>
        <v>-6.9110461846087906E-2</v>
      </c>
      <c r="I256" s="9">
        <f t="shared" si="85"/>
        <v>1.9417587122752693</v>
      </c>
      <c r="J256" s="3">
        <f t="shared" si="86"/>
        <v>-3.5299101049559942E-3</v>
      </c>
      <c r="K256" s="3">
        <f t="shared" si="86"/>
        <v>-1.0941757493188126E-2</v>
      </c>
      <c r="L256" s="15" t="str">
        <f t="shared" si="87"/>
        <v>Enter Trade</v>
      </c>
      <c r="M256" s="12">
        <v>1.1051047151637414</v>
      </c>
      <c r="N256" s="15" t="str">
        <f t="shared" si="67"/>
        <v/>
      </c>
      <c r="O256" s="15" t="str">
        <f t="shared" si="68"/>
        <v>Enter Trade</v>
      </c>
      <c r="P256" s="15" t="str">
        <f t="shared" si="69"/>
        <v/>
      </c>
      <c r="Q256" s="15">
        <f t="shared" si="70"/>
        <v>1056.2</v>
      </c>
      <c r="R256" s="15" t="str">
        <f t="shared" si="71"/>
        <v/>
      </c>
      <c r="S256" s="15">
        <f t="shared" si="72"/>
        <v>1179.45</v>
      </c>
      <c r="T256" s="18" t="str">
        <f t="shared" si="73"/>
        <v/>
      </c>
      <c r="U256" s="18">
        <f t="shared" si="74"/>
        <v>-1.0214600318620433E-2</v>
      </c>
      <c r="V256" s="18" t="str">
        <f t="shared" si="75"/>
        <v/>
      </c>
      <c r="W256" s="18">
        <f t="shared" si="76"/>
        <v>-2.4683701314810146E-2</v>
      </c>
      <c r="X256" s="18" t="str">
        <f t="shared" si="77"/>
        <v/>
      </c>
      <c r="Y256" s="18" t="str">
        <f t="shared" si="78"/>
        <v/>
      </c>
      <c r="Z256" s="18" t="str">
        <f t="shared" si="79"/>
        <v/>
      </c>
      <c r="AA256" s="18" t="str">
        <f t="shared" si="80"/>
        <v/>
      </c>
    </row>
    <row r="257" spans="1:27">
      <c r="A257" s="11">
        <v>42381</v>
      </c>
      <c r="B257" s="12">
        <v>1046.95</v>
      </c>
      <c r="C257" s="12">
        <v>1151.8499999999999</v>
      </c>
      <c r="D257" s="9">
        <f t="shared" si="66"/>
        <v>-4.1469985407650505E-2</v>
      </c>
      <c r="E257" s="9">
        <f t="shared" si="81"/>
        <v>-5.3341577426793921E-2</v>
      </c>
      <c r="F257" s="9">
        <f t="shared" si="82"/>
        <v>7.2067138928945309E-3</v>
      </c>
      <c r="G257" s="9">
        <f t="shared" si="83"/>
        <v>-3.7126471167781228E-2</v>
      </c>
      <c r="H257" s="9">
        <f t="shared" si="84"/>
        <v>-6.9556683685806614E-2</v>
      </c>
      <c r="I257" s="9">
        <f t="shared" si="85"/>
        <v>1.6472961457299184</v>
      </c>
      <c r="J257" s="3">
        <f t="shared" si="86"/>
        <v>-1.1005101076893883E-2</v>
      </c>
      <c r="K257" s="3">
        <f t="shared" si="86"/>
        <v>-8.3509104214196939E-3</v>
      </c>
      <c r="L257" s="15" t="str">
        <f t="shared" si="87"/>
        <v>Enter Trade</v>
      </c>
      <c r="M257" s="12">
        <v>1.1051047151637414</v>
      </c>
      <c r="N257" s="15" t="str">
        <f t="shared" si="67"/>
        <v/>
      </c>
      <c r="O257" s="15" t="str">
        <f t="shared" si="68"/>
        <v>Enter Trade</v>
      </c>
      <c r="P257" s="15" t="str">
        <f t="shared" si="69"/>
        <v/>
      </c>
      <c r="Q257" s="15">
        <f t="shared" si="70"/>
        <v>1056.2</v>
      </c>
      <c r="R257" s="15" t="str">
        <f t="shared" si="71"/>
        <v/>
      </c>
      <c r="S257" s="15">
        <f t="shared" si="72"/>
        <v>1179.45</v>
      </c>
      <c r="T257" s="18" t="str">
        <f t="shared" si="73"/>
        <v/>
      </c>
      <c r="U257" s="18">
        <f t="shared" si="74"/>
        <v>-1.0214600318620433E-2</v>
      </c>
      <c r="V257" s="18" t="str">
        <f t="shared" si="75"/>
        <v/>
      </c>
      <c r="W257" s="18">
        <f t="shared" si="76"/>
        <v>-2.4683701314810146E-2</v>
      </c>
      <c r="X257" s="18" t="str">
        <f t="shared" si="77"/>
        <v/>
      </c>
      <c r="Y257" s="18" t="str">
        <f t="shared" si="78"/>
        <v/>
      </c>
      <c r="Z257" s="18" t="str">
        <f t="shared" si="79"/>
        <v/>
      </c>
      <c r="AA257" s="18" t="str">
        <f t="shared" si="80"/>
        <v/>
      </c>
    </row>
    <row r="258" spans="1:27">
      <c r="A258" s="11">
        <v>42382</v>
      </c>
      <c r="B258" s="12">
        <v>1060.1500000000001</v>
      </c>
      <c r="C258" s="12">
        <v>1167.6500000000001</v>
      </c>
      <c r="D258" s="9">
        <f t="shared" si="66"/>
        <v>-4.1945365977111286E-2</v>
      </c>
      <c r="E258" s="9">
        <f t="shared" si="81"/>
        <v>-5.2959714252117845E-2</v>
      </c>
      <c r="F258" s="9">
        <f t="shared" si="82"/>
        <v>7.5009436592842604E-3</v>
      </c>
      <c r="G258" s="9">
        <f t="shared" si="83"/>
        <v>-3.6082591018728259E-2</v>
      </c>
      <c r="H258" s="9">
        <f t="shared" si="84"/>
        <v>-6.9836837485507425E-2</v>
      </c>
      <c r="I258" s="9">
        <f t="shared" si="85"/>
        <v>1.4683950147223941</v>
      </c>
      <c r="J258" s="3">
        <f t="shared" si="86"/>
        <v>1.2608051960456607E-2</v>
      </c>
      <c r="K258" s="3">
        <f t="shared" si="86"/>
        <v>1.3717063853800567E-2</v>
      </c>
      <c r="L258" s="15" t="str">
        <f t="shared" si="87"/>
        <v>Enter Trade</v>
      </c>
      <c r="M258" s="12">
        <v>1.1051047151637414</v>
      </c>
      <c r="N258" s="15" t="str">
        <f t="shared" si="67"/>
        <v/>
      </c>
      <c r="O258" s="15" t="str">
        <f t="shared" si="68"/>
        <v>Enter Trade</v>
      </c>
      <c r="P258" s="15" t="str">
        <f t="shared" si="69"/>
        <v/>
      </c>
      <c r="Q258" s="15">
        <f t="shared" si="70"/>
        <v>1056.2</v>
      </c>
      <c r="R258" s="15" t="str">
        <f t="shared" si="71"/>
        <v/>
      </c>
      <c r="S258" s="15">
        <f t="shared" si="72"/>
        <v>1179.45</v>
      </c>
      <c r="T258" s="18" t="str">
        <f t="shared" si="73"/>
        <v/>
      </c>
      <c r="U258" s="18">
        <f t="shared" si="74"/>
        <v>-1.0214600318620433E-2</v>
      </c>
      <c r="V258" s="18" t="str">
        <f t="shared" si="75"/>
        <v/>
      </c>
      <c r="W258" s="18">
        <f t="shared" si="76"/>
        <v>-2.4683701314810146E-2</v>
      </c>
      <c r="X258" s="18" t="str">
        <f t="shared" si="77"/>
        <v/>
      </c>
      <c r="Y258" s="18" t="str">
        <f t="shared" si="78"/>
        <v/>
      </c>
      <c r="Z258" s="18" t="str">
        <f t="shared" si="79"/>
        <v/>
      </c>
      <c r="AA258" s="18" t="str">
        <f t="shared" si="80"/>
        <v/>
      </c>
    </row>
    <row r="259" spans="1:27">
      <c r="A259" s="11">
        <v>42383</v>
      </c>
      <c r="B259" s="12">
        <v>1049.75</v>
      </c>
      <c r="C259" s="12">
        <v>1159.3</v>
      </c>
      <c r="D259" s="9">
        <f t="shared" ref="D259:D322" si="88">LOG(B259/C259)</f>
        <v>-4.3109952554665348E-2</v>
      </c>
      <c r="E259" s="9">
        <f t="shared" si="81"/>
        <v>-5.2700884366113684E-2</v>
      </c>
      <c r="F259" s="9">
        <f t="shared" si="82"/>
        <v>7.7065173342178318E-3</v>
      </c>
      <c r="G259" s="9">
        <f t="shared" si="83"/>
        <v>-3.5361220364123563E-2</v>
      </c>
      <c r="H259" s="9">
        <f t="shared" si="84"/>
        <v>-7.0040548368103805E-2</v>
      </c>
      <c r="I259" s="9">
        <f t="shared" si="85"/>
        <v>1.2445221875857575</v>
      </c>
      <c r="J259" s="3">
        <f t="shared" si="86"/>
        <v>-9.8099325567137571E-3</v>
      </c>
      <c r="K259" s="3">
        <f t="shared" si="86"/>
        <v>-7.1511154883742009E-3</v>
      </c>
      <c r="L259" s="15" t="str">
        <f t="shared" si="87"/>
        <v>Enter Trade</v>
      </c>
      <c r="M259" s="12">
        <v>1.1051047151637414</v>
      </c>
      <c r="N259" s="15" t="str">
        <f t="shared" si="67"/>
        <v/>
      </c>
      <c r="O259" s="15" t="str">
        <f t="shared" si="68"/>
        <v>Enter Trade</v>
      </c>
      <c r="P259" s="15" t="str">
        <f t="shared" si="69"/>
        <v/>
      </c>
      <c r="Q259" s="15">
        <f t="shared" si="70"/>
        <v>1056.2</v>
      </c>
      <c r="R259" s="15" t="str">
        <f t="shared" si="71"/>
        <v/>
      </c>
      <c r="S259" s="15">
        <f t="shared" si="72"/>
        <v>1179.45</v>
      </c>
      <c r="T259" s="18" t="str">
        <f t="shared" si="73"/>
        <v/>
      </c>
      <c r="U259" s="18">
        <f t="shared" si="74"/>
        <v>-1.0214600318620433E-2</v>
      </c>
      <c r="V259" s="18" t="str">
        <f t="shared" si="75"/>
        <v/>
      </c>
      <c r="W259" s="18">
        <f t="shared" si="76"/>
        <v>-2.4683701314810146E-2</v>
      </c>
      <c r="X259" s="18" t="str">
        <f t="shared" si="77"/>
        <v/>
      </c>
      <c r="Y259" s="18" t="str">
        <f t="shared" si="78"/>
        <v/>
      </c>
      <c r="Z259" s="18" t="str">
        <f t="shared" si="79"/>
        <v/>
      </c>
      <c r="AA259" s="18" t="str">
        <f t="shared" si="80"/>
        <v/>
      </c>
    </row>
    <row r="260" spans="1:27">
      <c r="A260" s="11">
        <v>42384</v>
      </c>
      <c r="B260" s="12">
        <v>1042.1500000000001</v>
      </c>
      <c r="C260" s="12">
        <v>1149.8</v>
      </c>
      <c r="D260" s="9">
        <f t="shared" si="88"/>
        <v>-4.2692071446397077E-2</v>
      </c>
      <c r="E260" s="9">
        <f t="shared" si="81"/>
        <v>-5.2552662014478918E-2</v>
      </c>
      <c r="F260" s="9">
        <f t="shared" si="82"/>
        <v>7.8584496268621143E-3</v>
      </c>
      <c r="G260" s="9">
        <f t="shared" si="83"/>
        <v>-3.4871150354039163E-2</v>
      </c>
      <c r="H260" s="9">
        <f t="shared" si="84"/>
        <v>-7.0234173674918673E-2</v>
      </c>
      <c r="I260" s="9">
        <f t="shared" si="85"/>
        <v>1.2547755646833845</v>
      </c>
      <c r="J260" s="3">
        <f t="shared" si="86"/>
        <v>-7.2398190045248004E-3</v>
      </c>
      <c r="K260" s="3">
        <f t="shared" si="86"/>
        <v>-8.1946001897696893E-3</v>
      </c>
      <c r="L260" s="15" t="str">
        <f t="shared" si="87"/>
        <v>Enter Trade</v>
      </c>
      <c r="M260" s="12">
        <v>1.1051047151637414</v>
      </c>
      <c r="N260" s="15" t="str">
        <f t="shared" si="67"/>
        <v/>
      </c>
      <c r="O260" s="15" t="str">
        <f t="shared" si="68"/>
        <v>Enter Trade</v>
      </c>
      <c r="P260" s="15" t="str">
        <f t="shared" si="69"/>
        <v/>
      </c>
      <c r="Q260" s="15">
        <f t="shared" si="70"/>
        <v>1056.2</v>
      </c>
      <c r="R260" s="15" t="str">
        <f t="shared" si="71"/>
        <v/>
      </c>
      <c r="S260" s="15">
        <f t="shared" si="72"/>
        <v>1179.45</v>
      </c>
      <c r="T260" s="18" t="str">
        <f t="shared" si="73"/>
        <v/>
      </c>
      <c r="U260" s="18">
        <f t="shared" si="74"/>
        <v>-1.0214600318620433E-2</v>
      </c>
      <c r="V260" s="18" t="str">
        <f t="shared" si="75"/>
        <v/>
      </c>
      <c r="W260" s="18">
        <f t="shared" si="76"/>
        <v>-2.4683701314810146E-2</v>
      </c>
      <c r="X260" s="18" t="str">
        <f t="shared" si="77"/>
        <v/>
      </c>
      <c r="Y260" s="18" t="str">
        <f t="shared" si="78"/>
        <v/>
      </c>
      <c r="Z260" s="18" t="str">
        <f t="shared" si="79"/>
        <v/>
      </c>
      <c r="AA260" s="18" t="str">
        <f t="shared" si="80"/>
        <v/>
      </c>
    </row>
    <row r="261" spans="1:27">
      <c r="A261" s="11">
        <v>42387</v>
      </c>
      <c r="B261" s="12">
        <v>1025.8499999999999</v>
      </c>
      <c r="C261" s="12">
        <v>1131.8</v>
      </c>
      <c r="D261" s="9">
        <f t="shared" si="88"/>
        <v>-4.2685826810598099E-2</v>
      </c>
      <c r="E261" s="9">
        <f t="shared" si="81"/>
        <v>-5.2511375751347414E-2</v>
      </c>
      <c r="F261" s="9">
        <f t="shared" si="82"/>
        <v>7.9084379516838922E-3</v>
      </c>
      <c r="G261" s="9">
        <f t="shared" si="83"/>
        <v>-3.4717390360058657E-2</v>
      </c>
      <c r="H261" s="9">
        <f t="shared" si="84"/>
        <v>-7.0305361142636164E-2</v>
      </c>
      <c r="I261" s="9">
        <f t="shared" si="85"/>
        <v>1.242413356566479</v>
      </c>
      <c r="J261" s="3">
        <f t="shared" si="86"/>
        <v>-1.5640742695389512E-2</v>
      </c>
      <c r="K261" s="3">
        <f t="shared" si="86"/>
        <v>-1.5654896503739781E-2</v>
      </c>
      <c r="L261" s="15" t="str">
        <f t="shared" si="87"/>
        <v>Enter Trade</v>
      </c>
      <c r="M261" s="12">
        <v>1.1051047151637414</v>
      </c>
      <c r="N261" s="15" t="str">
        <f t="shared" si="67"/>
        <v/>
      </c>
      <c r="O261" s="15" t="str">
        <f t="shared" si="68"/>
        <v>Enter Trade</v>
      </c>
      <c r="P261" s="15" t="str">
        <f t="shared" si="69"/>
        <v/>
      </c>
      <c r="Q261" s="15">
        <f t="shared" si="70"/>
        <v>1056.2</v>
      </c>
      <c r="R261" s="15" t="str">
        <f t="shared" si="71"/>
        <v/>
      </c>
      <c r="S261" s="15">
        <f t="shared" si="72"/>
        <v>1179.45</v>
      </c>
      <c r="T261" s="18" t="str">
        <f t="shared" si="73"/>
        <v/>
      </c>
      <c r="U261" s="18">
        <f t="shared" si="74"/>
        <v>-1.0214600318620433E-2</v>
      </c>
      <c r="V261" s="18" t="str">
        <f t="shared" si="75"/>
        <v/>
      </c>
      <c r="W261" s="18">
        <f t="shared" si="76"/>
        <v>-2.4683701314810146E-2</v>
      </c>
      <c r="X261" s="18" t="str">
        <f t="shared" si="77"/>
        <v/>
      </c>
      <c r="Y261" s="18" t="str">
        <f t="shared" si="78"/>
        <v/>
      </c>
      <c r="Z261" s="18" t="str">
        <f t="shared" si="79"/>
        <v/>
      </c>
      <c r="AA261" s="18" t="str">
        <f t="shared" si="80"/>
        <v/>
      </c>
    </row>
    <row r="262" spans="1:27">
      <c r="A262" s="11">
        <v>42388</v>
      </c>
      <c r="B262" s="12">
        <v>1035.8</v>
      </c>
      <c r="C262" s="12">
        <v>1153</v>
      </c>
      <c r="D262" s="9">
        <f t="shared" si="88"/>
        <v>-4.6553400612823821E-2</v>
      </c>
      <c r="E262" s="9">
        <f t="shared" si="81"/>
        <v>-5.2480900470097271E-2</v>
      </c>
      <c r="F262" s="9">
        <f t="shared" si="82"/>
        <v>7.9302755997277541E-3</v>
      </c>
      <c r="G262" s="9">
        <f t="shared" si="83"/>
        <v>-3.4637780370709824E-2</v>
      </c>
      <c r="H262" s="9">
        <f t="shared" si="84"/>
        <v>-7.0324020569484724E-2</v>
      </c>
      <c r="I262" s="9">
        <f t="shared" si="85"/>
        <v>0.74745193691338296</v>
      </c>
      <c r="J262" s="3">
        <f t="shared" si="86"/>
        <v>9.6992737729688031E-3</v>
      </c>
      <c r="K262" s="3">
        <f t="shared" si="86"/>
        <v>1.8731224597985551E-2</v>
      </c>
      <c r="L262" s="15" t="str">
        <f t="shared" si="87"/>
        <v/>
      </c>
      <c r="M262" s="12">
        <v>1.1051047151637414</v>
      </c>
      <c r="N262" s="15" t="str">
        <f t="shared" si="67"/>
        <v/>
      </c>
      <c r="O262" s="15" t="str">
        <f t="shared" si="68"/>
        <v>Enter Trade</v>
      </c>
      <c r="P262" s="15" t="str">
        <f t="shared" si="69"/>
        <v/>
      </c>
      <c r="Q262" s="15">
        <f t="shared" si="70"/>
        <v>1056.2</v>
      </c>
      <c r="R262" s="15" t="str">
        <f t="shared" si="71"/>
        <v/>
      </c>
      <c r="S262" s="15">
        <f t="shared" si="72"/>
        <v>1179.45</v>
      </c>
      <c r="T262" s="18" t="str">
        <f t="shared" si="73"/>
        <v/>
      </c>
      <c r="U262" s="18">
        <f t="shared" si="74"/>
        <v>-1.0214600318620433E-2</v>
      </c>
      <c r="V262" s="18" t="str">
        <f t="shared" si="75"/>
        <v/>
      </c>
      <c r="W262" s="18">
        <f t="shared" si="76"/>
        <v>-2.4683701314810146E-2</v>
      </c>
      <c r="X262" s="18" t="str">
        <f t="shared" si="77"/>
        <v/>
      </c>
      <c r="Y262" s="18" t="str">
        <f t="shared" si="78"/>
        <v/>
      </c>
      <c r="Z262" s="18" t="str">
        <f t="shared" si="79"/>
        <v/>
      </c>
      <c r="AA262" s="18" t="str">
        <f t="shared" si="80"/>
        <v/>
      </c>
    </row>
    <row r="263" spans="1:27">
      <c r="A263" s="11">
        <v>42389</v>
      </c>
      <c r="B263" s="12">
        <v>1018.3</v>
      </c>
      <c r="C263" s="12">
        <v>1136.6500000000001</v>
      </c>
      <c r="D263" s="9">
        <f t="shared" si="88"/>
        <v>-4.7751012504283603E-2</v>
      </c>
      <c r="E263" s="9">
        <f t="shared" si="81"/>
        <v>-5.2476539204131159E-2</v>
      </c>
      <c r="F263" s="9">
        <f t="shared" si="82"/>
        <v>7.932927603067956E-3</v>
      </c>
      <c r="G263" s="9">
        <f t="shared" si="83"/>
        <v>-3.4627452097228256E-2</v>
      </c>
      <c r="H263" s="9">
        <f t="shared" si="84"/>
        <v>-7.0325626311034062E-2</v>
      </c>
      <c r="I263" s="9">
        <f t="shared" si="85"/>
        <v>0.59568509083834575</v>
      </c>
      <c r="J263" s="3">
        <f t="shared" si="86"/>
        <v>-1.6895153504537557E-2</v>
      </c>
      <c r="K263" s="3">
        <f t="shared" si="86"/>
        <v>-1.4180398959236696E-2</v>
      </c>
      <c r="L263" s="15" t="str">
        <f t="shared" si="87"/>
        <v/>
      </c>
      <c r="M263" s="12">
        <v>1.1051047151637414</v>
      </c>
      <c r="N263" s="15" t="str">
        <f t="shared" si="67"/>
        <v/>
      </c>
      <c r="O263" s="15" t="str">
        <f t="shared" si="68"/>
        <v>Enter Trade</v>
      </c>
      <c r="P263" s="15" t="str">
        <f t="shared" si="69"/>
        <v/>
      </c>
      <c r="Q263" s="15">
        <f t="shared" si="70"/>
        <v>1056.2</v>
      </c>
      <c r="R263" s="15" t="str">
        <f t="shared" si="71"/>
        <v/>
      </c>
      <c r="S263" s="15">
        <f t="shared" si="72"/>
        <v>1179.45</v>
      </c>
      <c r="T263" s="18" t="str">
        <f t="shared" si="73"/>
        <v/>
      </c>
      <c r="U263" s="18">
        <f t="shared" si="74"/>
        <v>-1.0214600318620433E-2</v>
      </c>
      <c r="V263" s="18" t="str">
        <f t="shared" si="75"/>
        <v/>
      </c>
      <c r="W263" s="18">
        <f t="shared" si="76"/>
        <v>-2.4683701314810146E-2</v>
      </c>
      <c r="X263" s="18" t="str">
        <f t="shared" si="77"/>
        <v/>
      </c>
      <c r="Y263" s="18" t="str">
        <f t="shared" si="78"/>
        <v/>
      </c>
      <c r="Z263" s="18" t="str">
        <f t="shared" si="79"/>
        <v/>
      </c>
      <c r="AA263" s="18" t="str">
        <f t="shared" si="80"/>
        <v/>
      </c>
    </row>
    <row r="264" spans="1:27">
      <c r="A264" s="11">
        <v>42390</v>
      </c>
      <c r="B264" s="12">
        <v>1023</v>
      </c>
      <c r="C264" s="12">
        <v>1131.0999999999999</v>
      </c>
      <c r="D264" s="9">
        <f t="shared" si="88"/>
        <v>-4.3625368674254907E-2</v>
      </c>
      <c r="E264" s="9">
        <f t="shared" si="81"/>
        <v>-5.2537712753819438E-2</v>
      </c>
      <c r="F264" s="9">
        <f t="shared" si="82"/>
        <v>7.8543666092416344E-3</v>
      </c>
      <c r="G264" s="9">
        <f t="shared" si="83"/>
        <v>-3.4865387883025761E-2</v>
      </c>
      <c r="H264" s="9">
        <f t="shared" si="84"/>
        <v>-7.0210037624613114E-2</v>
      </c>
      <c r="I264" s="9">
        <f t="shared" si="85"/>
        <v>1.1346992727686094</v>
      </c>
      <c r="J264" s="3">
        <f t="shared" si="86"/>
        <v>4.6155356967495292E-3</v>
      </c>
      <c r="K264" s="3">
        <f t="shared" si="86"/>
        <v>-4.8827695420755567E-3</v>
      </c>
      <c r="L264" s="15" t="str">
        <f t="shared" si="87"/>
        <v>Enter Trade</v>
      </c>
      <c r="M264" s="12">
        <v>1.1051047151637414</v>
      </c>
      <c r="N264" s="15" t="str">
        <f t="shared" si="67"/>
        <v/>
      </c>
      <c r="O264" s="15" t="str">
        <f t="shared" si="68"/>
        <v>Enter Trade</v>
      </c>
      <c r="P264" s="15" t="str">
        <f t="shared" si="69"/>
        <v/>
      </c>
      <c r="Q264" s="15">
        <f t="shared" si="70"/>
        <v>1056.2</v>
      </c>
      <c r="R264" s="15" t="str">
        <f t="shared" si="71"/>
        <v/>
      </c>
      <c r="S264" s="15">
        <f t="shared" si="72"/>
        <v>1179.45</v>
      </c>
      <c r="T264" s="18" t="str">
        <f t="shared" si="73"/>
        <v/>
      </c>
      <c r="U264" s="18">
        <f t="shared" si="74"/>
        <v>-1.0214600318620433E-2</v>
      </c>
      <c r="V264" s="18" t="str">
        <f t="shared" si="75"/>
        <v/>
      </c>
      <c r="W264" s="18">
        <f t="shared" si="76"/>
        <v>-2.4683701314810146E-2</v>
      </c>
      <c r="X264" s="18" t="str">
        <f t="shared" si="77"/>
        <v/>
      </c>
      <c r="Y264" s="18" t="str">
        <f t="shared" si="78"/>
        <v/>
      </c>
      <c r="Z264" s="18" t="str">
        <f t="shared" si="79"/>
        <v/>
      </c>
      <c r="AA264" s="18" t="str">
        <f t="shared" si="80"/>
        <v/>
      </c>
    </row>
    <row r="265" spans="1:27">
      <c r="A265" s="11">
        <v>42391</v>
      </c>
      <c r="B265" s="12">
        <v>1030.3</v>
      </c>
      <c r="C265" s="12">
        <v>1158.45</v>
      </c>
      <c r="D265" s="9">
        <f t="shared" si="88"/>
        <v>-5.0913594068275107E-2</v>
      </c>
      <c r="E265" s="9">
        <f t="shared" si="81"/>
        <v>-5.266229699600454E-2</v>
      </c>
      <c r="F265" s="9">
        <f t="shared" si="82"/>
        <v>7.7958124199769864E-3</v>
      </c>
      <c r="G265" s="9">
        <f t="shared" si="83"/>
        <v>-3.5121719051056322E-2</v>
      </c>
      <c r="H265" s="9">
        <f t="shared" si="84"/>
        <v>-7.0202874940952759E-2</v>
      </c>
      <c r="I265" s="9">
        <f t="shared" si="85"/>
        <v>0.22431310984963324</v>
      </c>
      <c r="J265" s="3">
        <f t="shared" si="86"/>
        <v>7.135874877810317E-3</v>
      </c>
      <c r="K265" s="3">
        <f t="shared" si="86"/>
        <v>2.4180001768190379E-2</v>
      </c>
      <c r="L265" s="15" t="str">
        <f t="shared" si="87"/>
        <v>Exit Trade</v>
      </c>
      <c r="M265" s="12">
        <v>0.22431310984963324</v>
      </c>
      <c r="N265" s="15" t="str">
        <f t="shared" si="67"/>
        <v>Exit Trade</v>
      </c>
      <c r="O265" s="15" t="str">
        <f t="shared" si="68"/>
        <v>Exit Trade</v>
      </c>
      <c r="P265" s="15">
        <f t="shared" si="69"/>
        <v>1030.3</v>
      </c>
      <c r="Q265" s="15">
        <f t="shared" si="70"/>
        <v>1030.3</v>
      </c>
      <c r="R265" s="15">
        <f t="shared" si="71"/>
        <v>1158.45</v>
      </c>
      <c r="S265" s="15">
        <f t="shared" si="72"/>
        <v>1158.45</v>
      </c>
      <c r="T265" s="18">
        <f t="shared" si="73"/>
        <v>7.135874877810317E-3</v>
      </c>
      <c r="U265" s="18">
        <f t="shared" si="74"/>
        <v>7.135874877810317E-3</v>
      </c>
      <c r="V265" s="18">
        <f t="shared" si="75"/>
        <v>2.4180001768190379E-2</v>
      </c>
      <c r="W265" s="18">
        <f t="shared" si="76"/>
        <v>2.4180001768190379E-2</v>
      </c>
      <c r="X265" s="18">
        <f t="shared" si="77"/>
        <v>2.4521870857792116E-2</v>
      </c>
      <c r="Y265" s="18">
        <f t="shared" si="78"/>
        <v>-1.7804909067785868E-2</v>
      </c>
      <c r="Z265" s="18">
        <f t="shared" si="79"/>
        <v>6.7169617900062484E-3</v>
      </c>
      <c r="AA265" s="18">
        <f t="shared" si="80"/>
        <v>3.3584808950031242E-3</v>
      </c>
    </row>
    <row r="266" spans="1:27">
      <c r="A266" s="11">
        <v>42394</v>
      </c>
      <c r="B266" s="12">
        <v>1041.1500000000001</v>
      </c>
      <c r="C266" s="12">
        <v>1174.5999999999999</v>
      </c>
      <c r="D266" s="9">
        <f t="shared" si="88"/>
        <v>-5.237669304889761E-2</v>
      </c>
      <c r="E266" s="9">
        <f t="shared" si="81"/>
        <v>-5.2732570929321786E-2</v>
      </c>
      <c r="F266" s="9">
        <f t="shared" si="82"/>
        <v>7.7829811695197633E-3</v>
      </c>
      <c r="G266" s="9">
        <f t="shared" si="83"/>
        <v>-3.5220863297902319E-2</v>
      </c>
      <c r="H266" s="9">
        <f t="shared" si="84"/>
        <v>-7.0244278560741252E-2</v>
      </c>
      <c r="I266" s="9">
        <f t="shared" si="85"/>
        <v>4.5725137023058533E-2</v>
      </c>
      <c r="J266" s="3">
        <f t="shared" si="86"/>
        <v>1.0530913326215799E-2</v>
      </c>
      <c r="K266" s="3">
        <f t="shared" si="86"/>
        <v>1.3941041909447852E-2</v>
      </c>
      <c r="L266" s="15" t="str">
        <f t="shared" si="87"/>
        <v>Exit Trade</v>
      </c>
      <c r="M266" s="12">
        <v>0.22431310984963324</v>
      </c>
      <c r="N266" s="15" t="str">
        <f t="shared" si="67"/>
        <v/>
      </c>
      <c r="O266" s="15" t="str">
        <f t="shared" si="68"/>
        <v>Exit Trade</v>
      </c>
      <c r="P266" s="15" t="str">
        <f t="shared" si="69"/>
        <v/>
      </c>
      <c r="Q266" s="15">
        <f t="shared" si="70"/>
        <v>1030.3</v>
      </c>
      <c r="R266" s="15" t="str">
        <f t="shared" si="71"/>
        <v/>
      </c>
      <c r="S266" s="15">
        <f t="shared" si="72"/>
        <v>1158.45</v>
      </c>
      <c r="T266" s="18" t="str">
        <f t="shared" si="73"/>
        <v/>
      </c>
      <c r="U266" s="18">
        <f t="shared" si="74"/>
        <v>7.135874877810317E-3</v>
      </c>
      <c r="V266" s="18" t="str">
        <f t="shared" si="75"/>
        <v/>
      </c>
      <c r="W266" s="18">
        <f t="shared" si="76"/>
        <v>2.4180001768190379E-2</v>
      </c>
      <c r="X266" s="18" t="str">
        <f t="shared" si="77"/>
        <v/>
      </c>
      <c r="Y266" s="18" t="str">
        <f t="shared" si="78"/>
        <v/>
      </c>
      <c r="Z266" s="18" t="str">
        <f t="shared" si="79"/>
        <v/>
      </c>
      <c r="AA266" s="18" t="str">
        <f t="shared" si="80"/>
        <v/>
      </c>
    </row>
    <row r="267" spans="1:27">
      <c r="A267" s="11">
        <v>42396</v>
      </c>
      <c r="B267" s="12">
        <v>1035.6500000000001</v>
      </c>
      <c r="C267" s="12">
        <v>1169.95</v>
      </c>
      <c r="D267" s="9">
        <f t="shared" si="88"/>
        <v>-5.2954292245425437E-2</v>
      </c>
      <c r="E267" s="9">
        <f t="shared" si="81"/>
        <v>-5.2778991443336899E-2</v>
      </c>
      <c r="F267" s="9">
        <f t="shared" si="82"/>
        <v>7.7799091433456233E-3</v>
      </c>
      <c r="G267" s="9">
        <f t="shared" si="83"/>
        <v>-3.5274195870809245E-2</v>
      </c>
      <c r="H267" s="9">
        <f t="shared" si="84"/>
        <v>-7.0283787015864546E-2</v>
      </c>
      <c r="I267" s="9">
        <f t="shared" si="85"/>
        <v>-2.2532499912094404E-2</v>
      </c>
      <c r="J267" s="3">
        <f t="shared" si="86"/>
        <v>-5.2826201796090854E-3</v>
      </c>
      <c r="K267" s="3">
        <f t="shared" si="86"/>
        <v>-3.9587944832282168E-3</v>
      </c>
      <c r="L267" s="15" t="str">
        <f t="shared" si="87"/>
        <v>Exit Trade</v>
      </c>
      <c r="M267" s="12">
        <v>0.22431310984963324</v>
      </c>
      <c r="N267" s="15" t="str">
        <f t="shared" si="67"/>
        <v/>
      </c>
      <c r="O267" s="15" t="str">
        <f t="shared" si="68"/>
        <v>Exit Trade</v>
      </c>
      <c r="P267" s="15" t="str">
        <f t="shared" si="69"/>
        <v/>
      </c>
      <c r="Q267" s="15">
        <f t="shared" si="70"/>
        <v>1030.3</v>
      </c>
      <c r="R267" s="15" t="str">
        <f t="shared" si="71"/>
        <v/>
      </c>
      <c r="S267" s="15">
        <f t="shared" si="72"/>
        <v>1158.45</v>
      </c>
      <c r="T267" s="18" t="str">
        <f t="shared" si="73"/>
        <v/>
      </c>
      <c r="U267" s="18">
        <f t="shared" si="74"/>
        <v>7.135874877810317E-3</v>
      </c>
      <c r="V267" s="18" t="str">
        <f t="shared" si="75"/>
        <v/>
      </c>
      <c r="W267" s="18">
        <f t="shared" si="76"/>
        <v>2.4180001768190379E-2</v>
      </c>
      <c r="X267" s="18" t="str">
        <f t="shared" si="77"/>
        <v/>
      </c>
      <c r="Y267" s="18" t="str">
        <f t="shared" si="78"/>
        <v/>
      </c>
      <c r="Z267" s="18" t="str">
        <f t="shared" si="79"/>
        <v/>
      </c>
      <c r="AA267" s="18" t="str">
        <f t="shared" si="80"/>
        <v/>
      </c>
    </row>
    <row r="268" spans="1:27">
      <c r="A268" s="11">
        <v>42397</v>
      </c>
      <c r="B268" s="12">
        <v>1031.7</v>
      </c>
      <c r="C268" s="12">
        <v>1147.75</v>
      </c>
      <c r="D268" s="9">
        <f t="shared" si="88"/>
        <v>-4.6293870896382455E-2</v>
      </c>
      <c r="E268" s="9">
        <f t="shared" si="81"/>
        <v>-5.2439958517261111E-2</v>
      </c>
      <c r="F268" s="9">
        <f t="shared" si="82"/>
        <v>7.8351671275133112E-3</v>
      </c>
      <c r="G268" s="9">
        <f t="shared" si="83"/>
        <v>-3.4810832480356158E-2</v>
      </c>
      <c r="H268" s="9">
        <f t="shared" si="84"/>
        <v>-7.0069084554166064E-2</v>
      </c>
      <c r="I268" s="9">
        <f t="shared" si="85"/>
        <v>0.78442329574522707</v>
      </c>
      <c r="J268" s="3">
        <f t="shared" si="86"/>
        <v>-3.8140298363347125E-3</v>
      </c>
      <c r="K268" s="3">
        <f t="shared" si="86"/>
        <v>-1.8975169879054697E-2</v>
      </c>
      <c r="L268" s="15" t="str">
        <f t="shared" si="87"/>
        <v/>
      </c>
      <c r="M268" s="12">
        <v>0.22431310984963324</v>
      </c>
      <c r="N268" s="15" t="str">
        <f t="shared" si="67"/>
        <v/>
      </c>
      <c r="O268" s="15" t="str">
        <f t="shared" si="68"/>
        <v>Exit Trade</v>
      </c>
      <c r="P268" s="15" t="str">
        <f t="shared" si="69"/>
        <v/>
      </c>
      <c r="Q268" s="15">
        <f t="shared" si="70"/>
        <v>1030.3</v>
      </c>
      <c r="R268" s="15" t="str">
        <f t="shared" si="71"/>
        <v/>
      </c>
      <c r="S268" s="15">
        <f t="shared" si="72"/>
        <v>1158.45</v>
      </c>
      <c r="T268" s="18" t="str">
        <f t="shared" si="73"/>
        <v/>
      </c>
      <c r="U268" s="18">
        <f t="shared" si="74"/>
        <v>7.135874877810317E-3</v>
      </c>
      <c r="V268" s="18" t="str">
        <f t="shared" si="75"/>
        <v/>
      </c>
      <c r="W268" s="18">
        <f t="shared" si="76"/>
        <v>2.4180001768190379E-2</v>
      </c>
      <c r="X268" s="18" t="str">
        <f t="shared" si="77"/>
        <v/>
      </c>
      <c r="Y268" s="18" t="str">
        <f t="shared" si="78"/>
        <v/>
      </c>
      <c r="Z268" s="18" t="str">
        <f t="shared" si="79"/>
        <v/>
      </c>
      <c r="AA268" s="18" t="str">
        <f t="shared" si="80"/>
        <v/>
      </c>
    </row>
    <row r="269" spans="1:27">
      <c r="A269" s="11">
        <v>42398</v>
      </c>
      <c r="B269" s="12">
        <v>1049.8499999999999</v>
      </c>
      <c r="C269" s="12">
        <v>1180</v>
      </c>
      <c r="D269" s="9">
        <f t="shared" si="88"/>
        <v>-5.075475473702909E-2</v>
      </c>
      <c r="E269" s="9">
        <f t="shared" si="81"/>
        <v>-5.2204314862660674E-2</v>
      </c>
      <c r="F269" s="9">
        <f t="shared" si="82"/>
        <v>7.7737199888812288E-3</v>
      </c>
      <c r="G269" s="9">
        <f t="shared" si="83"/>
        <v>-3.4713444887677913E-2</v>
      </c>
      <c r="H269" s="9">
        <f t="shared" si="84"/>
        <v>-6.9695184837643434E-2</v>
      </c>
      <c r="I269" s="9">
        <f t="shared" si="85"/>
        <v>0.18646930011691873</v>
      </c>
      <c r="J269" s="3">
        <f t="shared" si="86"/>
        <v>1.7592323349810857E-2</v>
      </c>
      <c r="K269" s="3">
        <f t="shared" si="86"/>
        <v>2.8098453495970378E-2</v>
      </c>
      <c r="L269" s="15" t="str">
        <f t="shared" si="87"/>
        <v>Exit Trade</v>
      </c>
      <c r="M269" s="12">
        <v>0.22431310984963324</v>
      </c>
      <c r="N269" s="15" t="str">
        <f t="shared" si="67"/>
        <v/>
      </c>
      <c r="O269" s="15" t="str">
        <f t="shared" si="68"/>
        <v>Exit Trade</v>
      </c>
      <c r="P269" s="15" t="str">
        <f t="shared" si="69"/>
        <v/>
      </c>
      <c r="Q269" s="15">
        <f t="shared" si="70"/>
        <v>1030.3</v>
      </c>
      <c r="R269" s="15" t="str">
        <f t="shared" si="71"/>
        <v/>
      </c>
      <c r="S269" s="15">
        <f t="shared" si="72"/>
        <v>1158.45</v>
      </c>
      <c r="T269" s="18" t="str">
        <f t="shared" si="73"/>
        <v/>
      </c>
      <c r="U269" s="18">
        <f t="shared" si="74"/>
        <v>7.135874877810317E-3</v>
      </c>
      <c r="V269" s="18" t="str">
        <f t="shared" si="75"/>
        <v/>
      </c>
      <c r="W269" s="18">
        <f t="shared" si="76"/>
        <v>2.4180001768190379E-2</v>
      </c>
      <c r="X269" s="18" t="str">
        <f t="shared" si="77"/>
        <v/>
      </c>
      <c r="Y269" s="18" t="str">
        <f t="shared" si="78"/>
        <v/>
      </c>
      <c r="Z269" s="18" t="str">
        <f t="shared" si="79"/>
        <v/>
      </c>
      <c r="AA269" s="18" t="str">
        <f t="shared" si="80"/>
        <v/>
      </c>
    </row>
    <row r="270" spans="1:27">
      <c r="A270" s="11">
        <v>42401</v>
      </c>
      <c r="B270" s="12">
        <v>1059.75</v>
      </c>
      <c r="C270" s="12">
        <v>1180.05</v>
      </c>
      <c r="D270" s="9">
        <f t="shared" si="88"/>
        <v>-4.6696983984553526E-2</v>
      </c>
      <c r="E270" s="9">
        <f t="shared" si="81"/>
        <v>-5.175321404881951E-2</v>
      </c>
      <c r="F270" s="9">
        <f t="shared" si="82"/>
        <v>7.6840747313272565E-3</v>
      </c>
      <c r="G270" s="9">
        <f t="shared" si="83"/>
        <v>-3.4464045903333185E-2</v>
      </c>
      <c r="H270" s="9">
        <f t="shared" si="84"/>
        <v>-6.9042382194305835E-2</v>
      </c>
      <c r="I270" s="9">
        <f t="shared" si="85"/>
        <v>0.65801417100385617</v>
      </c>
      <c r="J270" s="3">
        <f t="shared" si="86"/>
        <v>9.4299185597943435E-3</v>
      </c>
      <c r="K270" s="3">
        <f t="shared" si="86"/>
        <v>4.2372881355893663E-5</v>
      </c>
      <c r="L270" s="15" t="str">
        <f t="shared" si="87"/>
        <v/>
      </c>
      <c r="M270" s="12">
        <v>0.22431310984963324</v>
      </c>
      <c r="N270" s="15" t="str">
        <f t="shared" si="67"/>
        <v/>
      </c>
      <c r="O270" s="15" t="str">
        <f t="shared" si="68"/>
        <v>Exit Trade</v>
      </c>
      <c r="P270" s="15" t="str">
        <f t="shared" si="69"/>
        <v/>
      </c>
      <c r="Q270" s="15">
        <f t="shared" si="70"/>
        <v>1030.3</v>
      </c>
      <c r="R270" s="15" t="str">
        <f t="shared" si="71"/>
        <v/>
      </c>
      <c r="S270" s="15">
        <f t="shared" si="72"/>
        <v>1158.45</v>
      </c>
      <c r="T270" s="18" t="str">
        <f t="shared" si="73"/>
        <v/>
      </c>
      <c r="U270" s="18">
        <f t="shared" si="74"/>
        <v>7.135874877810317E-3</v>
      </c>
      <c r="V270" s="18" t="str">
        <f t="shared" si="75"/>
        <v/>
      </c>
      <c r="W270" s="18">
        <f t="shared" si="76"/>
        <v>2.4180001768190379E-2</v>
      </c>
      <c r="X270" s="18" t="str">
        <f t="shared" si="77"/>
        <v/>
      </c>
      <c r="Y270" s="18" t="str">
        <f t="shared" si="78"/>
        <v/>
      </c>
      <c r="Z270" s="18" t="str">
        <f t="shared" si="79"/>
        <v/>
      </c>
      <c r="AA270" s="18" t="str">
        <f t="shared" si="80"/>
        <v/>
      </c>
    </row>
    <row r="271" spans="1:27">
      <c r="A271" s="11">
        <v>42402</v>
      </c>
      <c r="B271" s="12">
        <v>1053.8</v>
      </c>
      <c r="C271" s="12">
        <v>1179.8</v>
      </c>
      <c r="D271" s="9">
        <f t="shared" si="88"/>
        <v>-4.9050197596359389E-2</v>
      </c>
      <c r="E271" s="9">
        <f t="shared" si="81"/>
        <v>-5.1472114483287125E-2</v>
      </c>
      <c r="F271" s="9">
        <f t="shared" si="82"/>
        <v>7.6212234439738662E-3</v>
      </c>
      <c r="G271" s="9">
        <f t="shared" si="83"/>
        <v>-3.4324361734345929E-2</v>
      </c>
      <c r="H271" s="9">
        <f t="shared" si="84"/>
        <v>-6.8619867232228321E-2</v>
      </c>
      <c r="I271" s="9">
        <f t="shared" si="85"/>
        <v>0.31778583907584496</v>
      </c>
      <c r="J271" s="3">
        <f t="shared" si="86"/>
        <v>-5.6145317291814538E-3</v>
      </c>
      <c r="K271" s="3">
        <f t="shared" si="86"/>
        <v>-2.1185542985466718E-4</v>
      </c>
      <c r="L271" s="15" t="str">
        <f t="shared" si="87"/>
        <v>Exit Trade</v>
      </c>
      <c r="M271" s="12">
        <v>0.22431310984963324</v>
      </c>
      <c r="N271" s="15" t="str">
        <f t="shared" si="67"/>
        <v/>
      </c>
      <c r="O271" s="15" t="str">
        <f t="shared" si="68"/>
        <v>Exit Trade</v>
      </c>
      <c r="P271" s="15" t="str">
        <f t="shared" si="69"/>
        <v/>
      </c>
      <c r="Q271" s="15">
        <f t="shared" si="70"/>
        <v>1030.3</v>
      </c>
      <c r="R271" s="15" t="str">
        <f t="shared" si="71"/>
        <v/>
      </c>
      <c r="S271" s="15">
        <f t="shared" si="72"/>
        <v>1158.45</v>
      </c>
      <c r="T271" s="18" t="str">
        <f t="shared" si="73"/>
        <v/>
      </c>
      <c r="U271" s="18">
        <f t="shared" si="74"/>
        <v>7.135874877810317E-3</v>
      </c>
      <c r="V271" s="18" t="str">
        <f t="shared" si="75"/>
        <v/>
      </c>
      <c r="W271" s="18">
        <f t="shared" si="76"/>
        <v>2.4180001768190379E-2</v>
      </c>
      <c r="X271" s="18" t="str">
        <f t="shared" si="77"/>
        <v/>
      </c>
      <c r="Y271" s="18" t="str">
        <f t="shared" si="78"/>
        <v/>
      </c>
      <c r="Z271" s="18" t="str">
        <f t="shared" si="79"/>
        <v/>
      </c>
      <c r="AA271" s="18" t="str">
        <f t="shared" si="80"/>
        <v/>
      </c>
    </row>
    <row r="272" spans="1:27">
      <c r="A272" s="11">
        <v>42403</v>
      </c>
      <c r="B272" s="12">
        <v>1043.8499999999999</v>
      </c>
      <c r="C272" s="12">
        <v>1160.95</v>
      </c>
      <c r="D272" s="9">
        <f t="shared" si="88"/>
        <v>-4.6175420319061793E-2</v>
      </c>
      <c r="E272" s="9">
        <f t="shared" si="81"/>
        <v>-5.1039160584610541E-2</v>
      </c>
      <c r="F272" s="9">
        <f t="shared" si="82"/>
        <v>7.5376621664342636E-3</v>
      </c>
      <c r="G272" s="9">
        <f t="shared" si="83"/>
        <v>-3.4079420710133451E-2</v>
      </c>
      <c r="H272" s="9">
        <f t="shared" si="84"/>
        <v>-6.799890045908763E-2</v>
      </c>
      <c r="I272" s="9">
        <f t="shared" si="85"/>
        <v>0.6452584578819841</v>
      </c>
      <c r="J272" s="3">
        <f t="shared" si="86"/>
        <v>-9.4420193585120944E-3</v>
      </c>
      <c r="K272" s="3">
        <f t="shared" si="86"/>
        <v>-1.5977284285472036E-2</v>
      </c>
      <c r="L272" s="15" t="str">
        <f t="shared" si="87"/>
        <v/>
      </c>
      <c r="M272" s="12">
        <v>0.22431310984963324</v>
      </c>
      <c r="N272" s="15" t="str">
        <f t="shared" ref="N272:N335" si="89">IF(M272&lt;&gt;M271,L272,"")</f>
        <v/>
      </c>
      <c r="O272" s="15" t="str">
        <f t="shared" ref="O272:O335" si="90">IF(M272&lt;&gt;M271,N272,O271)</f>
        <v>Exit Trade</v>
      </c>
      <c r="P272" s="15" t="str">
        <f t="shared" ref="P272:P335" si="91">IF(OR(N272="Enter Trade",N272="Exit Trade"),B272,"")</f>
        <v/>
      </c>
      <c r="Q272" s="15">
        <f t="shared" ref="Q272:Q335" si="92">IF(M272&lt;&gt;M271,P272,Q271)</f>
        <v>1030.3</v>
      </c>
      <c r="R272" s="15" t="str">
        <f t="shared" ref="R272:R335" si="93">IF(OR(N272="Enter Trade",N272="Exit Trade"),C272,"")</f>
        <v/>
      </c>
      <c r="S272" s="15">
        <f t="shared" ref="S272:S335" si="94">IF(M272&lt;&gt;M271,R272,S271)</f>
        <v>1158.45</v>
      </c>
      <c r="T272" s="18" t="str">
        <f t="shared" ref="T272:T335" si="95">IF(OR(N272="Enter Trade",N272="Exit Trade"),J272,"")</f>
        <v/>
      </c>
      <c r="U272" s="18">
        <f t="shared" ref="U272:U335" si="96">IF(M272&lt;&gt;M271,T272,U271)</f>
        <v>7.135874877810317E-3</v>
      </c>
      <c r="V272" s="18" t="str">
        <f t="shared" ref="V272:V335" si="97">IF(OR(N272="Enter Trade",N272="Exit Trade"),K272,"")</f>
        <v/>
      </c>
      <c r="W272" s="18">
        <f t="shared" ref="W272:W335" si="98">IF(M272&lt;&gt;M271,V272,W271)</f>
        <v>2.4180001768190379E-2</v>
      </c>
      <c r="X272" s="18" t="str">
        <f t="shared" si="77"/>
        <v/>
      </c>
      <c r="Y272" s="18" t="str">
        <f t="shared" si="78"/>
        <v/>
      </c>
      <c r="Z272" s="18" t="str">
        <f t="shared" si="79"/>
        <v/>
      </c>
      <c r="AA272" s="18" t="str">
        <f t="shared" si="80"/>
        <v/>
      </c>
    </row>
    <row r="273" spans="1:27">
      <c r="A273" s="11">
        <v>42404</v>
      </c>
      <c r="B273" s="12">
        <v>1049.2</v>
      </c>
      <c r="C273" s="12">
        <v>1168.3499999999999</v>
      </c>
      <c r="D273" s="9">
        <f t="shared" si="88"/>
        <v>-4.6714680976885227E-2</v>
      </c>
      <c r="E273" s="9">
        <f t="shared" si="81"/>
        <v>-5.0551440809376375E-2</v>
      </c>
      <c r="F273" s="9">
        <f t="shared" si="82"/>
        <v>7.3179104607779665E-3</v>
      </c>
      <c r="G273" s="9">
        <f t="shared" si="83"/>
        <v>-3.4086142272625949E-2</v>
      </c>
      <c r="H273" s="9">
        <f t="shared" si="84"/>
        <v>-6.70167393461268E-2</v>
      </c>
      <c r="I273" s="9">
        <f t="shared" si="85"/>
        <v>0.52429718196951836</v>
      </c>
      <c r="J273" s="3">
        <f t="shared" si="86"/>
        <v>5.1252574603632105E-3</v>
      </c>
      <c r="K273" s="3">
        <f t="shared" si="86"/>
        <v>6.3740901847623615E-3</v>
      </c>
      <c r="L273" s="15" t="str">
        <f t="shared" si="87"/>
        <v/>
      </c>
      <c r="M273" s="12">
        <v>0.22431310984963324</v>
      </c>
      <c r="N273" s="15" t="str">
        <f t="shared" si="89"/>
        <v/>
      </c>
      <c r="O273" s="15" t="str">
        <f t="shared" si="90"/>
        <v>Exit Trade</v>
      </c>
      <c r="P273" s="15" t="str">
        <f t="shared" si="91"/>
        <v/>
      </c>
      <c r="Q273" s="15">
        <f t="shared" si="92"/>
        <v>1030.3</v>
      </c>
      <c r="R273" s="15" t="str">
        <f t="shared" si="93"/>
        <v/>
      </c>
      <c r="S273" s="15">
        <f t="shared" si="94"/>
        <v>1158.45</v>
      </c>
      <c r="T273" s="18" t="str">
        <f t="shared" si="95"/>
        <v/>
      </c>
      <c r="U273" s="18">
        <f t="shared" si="96"/>
        <v>7.135874877810317E-3</v>
      </c>
      <c r="V273" s="18" t="str">
        <f t="shared" si="97"/>
        <v/>
      </c>
      <c r="W273" s="18">
        <f t="shared" si="98"/>
        <v>2.4180001768190379E-2</v>
      </c>
      <c r="X273" s="18" t="str">
        <f t="shared" si="77"/>
        <v/>
      </c>
      <c r="Y273" s="18" t="str">
        <f t="shared" si="78"/>
        <v/>
      </c>
      <c r="Z273" s="18" t="str">
        <f t="shared" si="79"/>
        <v/>
      </c>
      <c r="AA273" s="18" t="str">
        <f t="shared" si="80"/>
        <v/>
      </c>
    </row>
    <row r="274" spans="1:27">
      <c r="A274" s="11">
        <v>42405</v>
      </c>
      <c r="B274" s="12">
        <v>1055.25</v>
      </c>
      <c r="C274" s="12">
        <v>1182.95</v>
      </c>
      <c r="D274" s="9">
        <f t="shared" si="88"/>
        <v>-4.9611027771899595E-2</v>
      </c>
      <c r="E274" s="9">
        <f t="shared" si="81"/>
        <v>-5.0135252129524868E-2</v>
      </c>
      <c r="F274" s="9">
        <f t="shared" si="82"/>
        <v>6.9861879533141312E-3</v>
      </c>
      <c r="G274" s="9">
        <f t="shared" si="83"/>
        <v>-3.4416329234568069E-2</v>
      </c>
      <c r="H274" s="9">
        <f t="shared" si="84"/>
        <v>-6.5854175024481668E-2</v>
      </c>
      <c r="I274" s="9">
        <f t="shared" si="85"/>
        <v>7.5037253668016488E-2</v>
      </c>
      <c r="J274" s="3">
        <f t="shared" si="86"/>
        <v>5.7662981319099834E-3</v>
      </c>
      <c r="K274" s="3">
        <f t="shared" si="86"/>
        <v>1.2496255402918764E-2</v>
      </c>
      <c r="L274" s="15" t="str">
        <f t="shared" si="87"/>
        <v>Exit Trade</v>
      </c>
      <c r="M274" s="12">
        <v>0.22431310984963324</v>
      </c>
      <c r="N274" s="15" t="str">
        <f t="shared" si="89"/>
        <v/>
      </c>
      <c r="O274" s="15" t="str">
        <f t="shared" si="90"/>
        <v>Exit Trade</v>
      </c>
      <c r="P274" s="15" t="str">
        <f t="shared" si="91"/>
        <v/>
      </c>
      <c r="Q274" s="15">
        <f t="shared" si="92"/>
        <v>1030.3</v>
      </c>
      <c r="R274" s="15" t="str">
        <f t="shared" si="93"/>
        <v/>
      </c>
      <c r="S274" s="15">
        <f t="shared" si="94"/>
        <v>1158.45</v>
      </c>
      <c r="T274" s="18" t="str">
        <f t="shared" si="95"/>
        <v/>
      </c>
      <c r="U274" s="18">
        <f t="shared" si="96"/>
        <v>7.135874877810317E-3</v>
      </c>
      <c r="V274" s="18" t="str">
        <f t="shared" si="97"/>
        <v/>
      </c>
      <c r="W274" s="18">
        <f t="shared" si="98"/>
        <v>2.4180001768190379E-2</v>
      </c>
      <c r="X274" s="18" t="str">
        <f t="shared" si="77"/>
        <v/>
      </c>
      <c r="Y274" s="18" t="str">
        <f t="shared" si="78"/>
        <v/>
      </c>
      <c r="Z274" s="18" t="str">
        <f t="shared" si="79"/>
        <v/>
      </c>
      <c r="AA274" s="18" t="str">
        <f t="shared" si="80"/>
        <v/>
      </c>
    </row>
    <row r="275" spans="1:27">
      <c r="A275" s="11">
        <v>42408</v>
      </c>
      <c r="B275" s="12">
        <v>1035.8499999999999</v>
      </c>
      <c r="C275" s="12">
        <v>1164.0999999999999</v>
      </c>
      <c r="D275" s="9">
        <f t="shared" si="88"/>
        <v>-5.0693418852338322E-2</v>
      </c>
      <c r="E275" s="9">
        <f t="shared" si="81"/>
        <v>-4.9866968998643998E-2</v>
      </c>
      <c r="F275" s="9">
        <f t="shared" si="82"/>
        <v>6.7962350349590594E-3</v>
      </c>
      <c r="G275" s="9">
        <f t="shared" si="83"/>
        <v>-3.4575440169986114E-2</v>
      </c>
      <c r="H275" s="9">
        <f t="shared" si="84"/>
        <v>-6.5158497827301876E-2</v>
      </c>
      <c r="I275" s="9">
        <f t="shared" si="85"/>
        <v>-0.12160407187849737</v>
      </c>
      <c r="J275" s="3">
        <f t="shared" si="86"/>
        <v>-1.8384269130537874E-2</v>
      </c>
      <c r="K275" s="3">
        <f t="shared" si="86"/>
        <v>-1.5934739422629979E-2</v>
      </c>
      <c r="L275" s="15" t="str">
        <f t="shared" si="87"/>
        <v>Exit Trade</v>
      </c>
      <c r="M275" s="12">
        <v>0.22431310984963324</v>
      </c>
      <c r="N275" s="15" t="str">
        <f t="shared" si="89"/>
        <v/>
      </c>
      <c r="O275" s="15" t="str">
        <f t="shared" si="90"/>
        <v>Exit Trade</v>
      </c>
      <c r="P275" s="15" t="str">
        <f t="shared" si="91"/>
        <v/>
      </c>
      <c r="Q275" s="15">
        <f t="shared" si="92"/>
        <v>1030.3</v>
      </c>
      <c r="R275" s="15" t="str">
        <f t="shared" si="93"/>
        <v/>
      </c>
      <c r="S275" s="15">
        <f t="shared" si="94"/>
        <v>1158.45</v>
      </c>
      <c r="T275" s="18" t="str">
        <f t="shared" si="95"/>
        <v/>
      </c>
      <c r="U275" s="18">
        <f t="shared" si="96"/>
        <v>7.135874877810317E-3</v>
      </c>
      <c r="V275" s="18" t="str">
        <f t="shared" si="97"/>
        <v/>
      </c>
      <c r="W275" s="18">
        <f t="shared" si="98"/>
        <v>2.4180001768190379E-2</v>
      </c>
      <c r="X275" s="18" t="str">
        <f t="shared" si="77"/>
        <v/>
      </c>
      <c r="Y275" s="18" t="str">
        <f t="shared" si="78"/>
        <v/>
      </c>
      <c r="Z275" s="18" t="str">
        <f t="shared" si="79"/>
        <v/>
      </c>
      <c r="AA275" s="18" t="str">
        <f t="shared" si="80"/>
        <v/>
      </c>
    </row>
    <row r="276" spans="1:27">
      <c r="A276" s="11">
        <v>42409</v>
      </c>
      <c r="B276" s="12">
        <v>1026.05</v>
      </c>
      <c r="C276" s="12">
        <v>1159.9000000000001</v>
      </c>
      <c r="D276" s="9">
        <f t="shared" si="88"/>
        <v>-5.3252023725046504E-2</v>
      </c>
      <c r="E276" s="9">
        <f t="shared" si="81"/>
        <v>-4.9750100942777285E-2</v>
      </c>
      <c r="F276" s="9">
        <f t="shared" si="82"/>
        <v>6.7031571317649179E-3</v>
      </c>
      <c r="G276" s="9">
        <f t="shared" si="83"/>
        <v>-3.4667997396306216E-2</v>
      </c>
      <c r="H276" s="9">
        <f t="shared" si="84"/>
        <v>-6.4832204489248355E-2</v>
      </c>
      <c r="I276" s="9">
        <f t="shared" si="85"/>
        <v>-0.52242886649252318</v>
      </c>
      <c r="J276" s="3">
        <f t="shared" si="86"/>
        <v>-9.4608292706472516E-3</v>
      </c>
      <c r="K276" s="3">
        <f t="shared" si="86"/>
        <v>-3.6079374624171621E-3</v>
      </c>
      <c r="L276" s="15" t="str">
        <f t="shared" si="87"/>
        <v/>
      </c>
      <c r="M276" s="12">
        <v>0.22431310984963324</v>
      </c>
      <c r="N276" s="15" t="str">
        <f t="shared" si="89"/>
        <v/>
      </c>
      <c r="O276" s="15" t="str">
        <f t="shared" si="90"/>
        <v>Exit Trade</v>
      </c>
      <c r="P276" s="15" t="str">
        <f t="shared" si="91"/>
        <v/>
      </c>
      <c r="Q276" s="15">
        <f t="shared" si="92"/>
        <v>1030.3</v>
      </c>
      <c r="R276" s="15" t="str">
        <f t="shared" si="93"/>
        <v/>
      </c>
      <c r="S276" s="15">
        <f t="shared" si="94"/>
        <v>1158.45</v>
      </c>
      <c r="T276" s="18" t="str">
        <f t="shared" si="95"/>
        <v/>
      </c>
      <c r="U276" s="18">
        <f t="shared" si="96"/>
        <v>7.135874877810317E-3</v>
      </c>
      <c r="V276" s="18" t="str">
        <f t="shared" si="97"/>
        <v/>
      </c>
      <c r="W276" s="18">
        <f t="shared" si="98"/>
        <v>2.4180001768190379E-2</v>
      </c>
      <c r="X276" s="18" t="str">
        <f t="shared" si="77"/>
        <v/>
      </c>
      <c r="Y276" s="18" t="str">
        <f t="shared" si="78"/>
        <v/>
      </c>
      <c r="Z276" s="18" t="str">
        <f t="shared" si="79"/>
        <v/>
      </c>
      <c r="AA276" s="18" t="str">
        <f t="shared" si="80"/>
        <v/>
      </c>
    </row>
    <row r="277" spans="1:27">
      <c r="A277" s="11">
        <v>42410</v>
      </c>
      <c r="B277" s="12">
        <v>1012.95</v>
      </c>
      <c r="C277" s="12">
        <v>1116.55</v>
      </c>
      <c r="D277" s="9">
        <f t="shared" si="88"/>
        <v>-4.2290167120519674E-2</v>
      </c>
      <c r="E277" s="9">
        <f t="shared" si="81"/>
        <v>-4.9199036108883223E-2</v>
      </c>
      <c r="F277" s="9">
        <f t="shared" si="82"/>
        <v>6.6105354847116361E-3</v>
      </c>
      <c r="G277" s="9">
        <f t="shared" si="83"/>
        <v>-3.4325331268282043E-2</v>
      </c>
      <c r="H277" s="9">
        <f t="shared" si="84"/>
        <v>-6.4072740949484397E-2</v>
      </c>
      <c r="I277" s="9">
        <f t="shared" si="85"/>
        <v>1.0451300056314465</v>
      </c>
      <c r="J277" s="3">
        <f t="shared" si="86"/>
        <v>-1.2767408995662892E-2</v>
      </c>
      <c r="K277" s="3">
        <f t="shared" si="86"/>
        <v>-3.7373911544098741E-2</v>
      </c>
      <c r="L277" s="15" t="str">
        <f t="shared" si="87"/>
        <v>Enter Trade</v>
      </c>
      <c r="M277" s="12">
        <v>1.0451300056314465</v>
      </c>
      <c r="N277" s="15" t="str">
        <f t="shared" si="89"/>
        <v>Enter Trade</v>
      </c>
      <c r="O277" s="15" t="str">
        <f t="shared" si="90"/>
        <v>Enter Trade</v>
      </c>
      <c r="P277" s="15">
        <f t="shared" si="91"/>
        <v>1012.95</v>
      </c>
      <c r="Q277" s="15">
        <f t="shared" si="92"/>
        <v>1012.95</v>
      </c>
      <c r="R277" s="15">
        <f t="shared" si="93"/>
        <v>1116.55</v>
      </c>
      <c r="S277" s="15">
        <f t="shared" si="94"/>
        <v>1116.55</v>
      </c>
      <c r="T277" s="18">
        <f t="shared" si="95"/>
        <v>-1.2767408995662892E-2</v>
      </c>
      <c r="U277" s="18">
        <f t="shared" si="96"/>
        <v>-1.2767408995662892E-2</v>
      </c>
      <c r="V277" s="18">
        <f t="shared" si="97"/>
        <v>-3.7373911544098741E-2</v>
      </c>
      <c r="W277" s="18">
        <f t="shared" si="98"/>
        <v>-3.7373911544098741E-2</v>
      </c>
      <c r="X277" s="18" t="str">
        <f t="shared" si="77"/>
        <v/>
      </c>
      <c r="Y277" s="18" t="str">
        <f t="shared" si="78"/>
        <v/>
      </c>
      <c r="Z277" s="18" t="str">
        <f t="shared" si="79"/>
        <v/>
      </c>
      <c r="AA277" s="18" t="str">
        <f t="shared" si="80"/>
        <v/>
      </c>
    </row>
    <row r="278" spans="1:27">
      <c r="A278" s="11">
        <v>42411</v>
      </c>
      <c r="B278" s="12">
        <v>975.3</v>
      </c>
      <c r="C278" s="12">
        <v>1066.6500000000001</v>
      </c>
      <c r="D278" s="9">
        <f t="shared" si="88"/>
        <v>-3.8883713480159718E-2</v>
      </c>
      <c r="E278" s="9">
        <f t="shared" si="81"/>
        <v>-4.8492360258136413E-2</v>
      </c>
      <c r="F278" s="9">
        <f t="shared" si="82"/>
        <v>6.539582822137977E-3</v>
      </c>
      <c r="G278" s="9">
        <f t="shared" si="83"/>
        <v>-3.3778298908325968E-2</v>
      </c>
      <c r="H278" s="9">
        <f t="shared" si="84"/>
        <v>-6.3206421607946858E-2</v>
      </c>
      <c r="I278" s="9">
        <f t="shared" si="85"/>
        <v>1.4693057706141801</v>
      </c>
      <c r="J278" s="3">
        <f t="shared" si="86"/>
        <v>-3.7168665778172752E-2</v>
      </c>
      <c r="K278" s="3">
        <f t="shared" si="86"/>
        <v>-4.4691236397832491E-2</v>
      </c>
      <c r="L278" s="15" t="str">
        <f t="shared" si="87"/>
        <v>Enter Trade</v>
      </c>
      <c r="M278" s="12">
        <v>1.0451300056314465</v>
      </c>
      <c r="N278" s="15" t="str">
        <f t="shared" si="89"/>
        <v/>
      </c>
      <c r="O278" s="15" t="str">
        <f t="shared" si="90"/>
        <v>Enter Trade</v>
      </c>
      <c r="P278" s="15" t="str">
        <f t="shared" si="91"/>
        <v/>
      </c>
      <c r="Q278" s="15">
        <f t="shared" si="92"/>
        <v>1012.95</v>
      </c>
      <c r="R278" s="15" t="str">
        <f t="shared" si="93"/>
        <v/>
      </c>
      <c r="S278" s="15">
        <f t="shared" si="94"/>
        <v>1116.55</v>
      </c>
      <c r="T278" s="18" t="str">
        <f t="shared" si="95"/>
        <v/>
      </c>
      <c r="U278" s="18">
        <f t="shared" si="96"/>
        <v>-1.2767408995662892E-2</v>
      </c>
      <c r="V278" s="18" t="str">
        <f t="shared" si="97"/>
        <v/>
      </c>
      <c r="W278" s="18">
        <f t="shared" si="98"/>
        <v>-3.7373911544098741E-2</v>
      </c>
      <c r="X278" s="18" t="str">
        <f t="shared" si="77"/>
        <v/>
      </c>
      <c r="Y278" s="18" t="str">
        <f t="shared" si="78"/>
        <v/>
      </c>
      <c r="Z278" s="18" t="str">
        <f t="shared" si="79"/>
        <v/>
      </c>
      <c r="AA278" s="18" t="str">
        <f t="shared" si="80"/>
        <v/>
      </c>
    </row>
    <row r="279" spans="1:27">
      <c r="A279" s="11">
        <v>42412</v>
      </c>
      <c r="B279" s="12">
        <v>971.4</v>
      </c>
      <c r="C279" s="12">
        <v>1083.75</v>
      </c>
      <c r="D279" s="9">
        <f t="shared" si="88"/>
        <v>-4.7531011347249345E-2</v>
      </c>
      <c r="E279" s="9">
        <f t="shared" si="81"/>
        <v>-4.7830937142438433E-2</v>
      </c>
      <c r="F279" s="9">
        <f t="shared" si="82"/>
        <v>5.4819854329780249E-3</v>
      </c>
      <c r="G279" s="9">
        <f t="shared" si="83"/>
        <v>-3.5496469918237877E-2</v>
      </c>
      <c r="H279" s="9">
        <f t="shared" si="84"/>
        <v>-6.0165404366638989E-2</v>
      </c>
      <c r="I279" s="9">
        <f t="shared" si="85"/>
        <v>5.471116238011535E-2</v>
      </c>
      <c r="J279" s="3">
        <f t="shared" si="86"/>
        <v>-3.9987696093509457E-3</v>
      </c>
      <c r="K279" s="3">
        <f t="shared" si="86"/>
        <v>1.6031500492195105E-2</v>
      </c>
      <c r="L279" s="15" t="str">
        <f t="shared" si="87"/>
        <v>Exit Trade</v>
      </c>
      <c r="M279" s="12">
        <v>5.471116238011535E-2</v>
      </c>
      <c r="N279" s="15" t="str">
        <f t="shared" si="89"/>
        <v>Exit Trade</v>
      </c>
      <c r="O279" s="15" t="str">
        <f t="shared" si="90"/>
        <v>Exit Trade</v>
      </c>
      <c r="P279" s="15">
        <f t="shared" si="91"/>
        <v>971.4</v>
      </c>
      <c r="Q279" s="15">
        <f t="shared" si="92"/>
        <v>971.4</v>
      </c>
      <c r="R279" s="15">
        <f t="shared" si="93"/>
        <v>1083.75</v>
      </c>
      <c r="S279" s="15">
        <f t="shared" si="94"/>
        <v>1083.75</v>
      </c>
      <c r="T279" s="18">
        <f t="shared" si="95"/>
        <v>-3.9987696093509457E-3</v>
      </c>
      <c r="U279" s="18">
        <f t="shared" si="96"/>
        <v>-3.9987696093509457E-3</v>
      </c>
      <c r="V279" s="18">
        <f t="shared" si="97"/>
        <v>1.6031500492195105E-2</v>
      </c>
      <c r="W279" s="18">
        <f t="shared" si="98"/>
        <v>1.6031500492195105E-2</v>
      </c>
      <c r="X279" s="18">
        <f t="shared" si="77"/>
        <v>4.1018806456389778E-2</v>
      </c>
      <c r="Y279" s="18">
        <f t="shared" si="78"/>
        <v>-2.9376203483946095E-2</v>
      </c>
      <c r="Z279" s="18">
        <f t="shared" si="79"/>
        <v>1.1642602972443683E-2</v>
      </c>
      <c r="AA279" s="18">
        <f t="shared" si="80"/>
        <v>5.8213014862218415E-3</v>
      </c>
    </row>
    <row r="280" spans="1:27">
      <c r="A280" s="11">
        <v>42415</v>
      </c>
      <c r="B280" s="12">
        <v>973.6</v>
      </c>
      <c r="C280" s="12">
        <v>1080.45</v>
      </c>
      <c r="D280" s="9">
        <f t="shared" si="88"/>
        <v>-4.5224108610362412E-2</v>
      </c>
      <c r="E280" s="9">
        <f t="shared" si="81"/>
        <v>-4.7241480860221459E-2</v>
      </c>
      <c r="F280" s="9">
        <f t="shared" si="82"/>
        <v>4.6998637272536595E-3</v>
      </c>
      <c r="G280" s="9">
        <f t="shared" si="83"/>
        <v>-3.6666787473900724E-2</v>
      </c>
      <c r="H280" s="9">
        <f t="shared" si="84"/>
        <v>-5.7816174246542194E-2</v>
      </c>
      <c r="I280" s="9">
        <f t="shared" si="85"/>
        <v>0.42924058375579482</v>
      </c>
      <c r="J280" s="3">
        <f t="shared" si="86"/>
        <v>2.2647724933086734E-3</v>
      </c>
      <c r="K280" s="3">
        <f t="shared" si="86"/>
        <v>-3.0449826989618956E-3</v>
      </c>
      <c r="L280" s="15" t="str">
        <f t="shared" si="87"/>
        <v>Exit Trade</v>
      </c>
      <c r="M280" s="12">
        <v>5.471116238011535E-2</v>
      </c>
      <c r="N280" s="15" t="str">
        <f t="shared" si="89"/>
        <v/>
      </c>
      <c r="O280" s="15" t="str">
        <f t="shared" si="90"/>
        <v>Exit Trade</v>
      </c>
      <c r="P280" s="15" t="str">
        <f t="shared" si="91"/>
        <v/>
      </c>
      <c r="Q280" s="15">
        <f t="shared" si="92"/>
        <v>971.4</v>
      </c>
      <c r="R280" s="15" t="str">
        <f t="shared" si="93"/>
        <v/>
      </c>
      <c r="S280" s="15">
        <f t="shared" si="94"/>
        <v>1083.75</v>
      </c>
      <c r="T280" s="18" t="str">
        <f t="shared" si="95"/>
        <v/>
      </c>
      <c r="U280" s="18">
        <f t="shared" si="96"/>
        <v>-3.9987696093509457E-3</v>
      </c>
      <c r="V280" s="18" t="str">
        <f t="shared" si="97"/>
        <v/>
      </c>
      <c r="W280" s="18">
        <f t="shared" si="98"/>
        <v>1.6031500492195105E-2</v>
      </c>
      <c r="X280" s="18" t="str">
        <f t="shared" si="77"/>
        <v/>
      </c>
      <c r="Y280" s="18" t="str">
        <f t="shared" si="78"/>
        <v/>
      </c>
      <c r="Z280" s="18" t="str">
        <f t="shared" si="79"/>
        <v/>
      </c>
      <c r="AA280" s="18" t="str">
        <f t="shared" si="80"/>
        <v/>
      </c>
    </row>
    <row r="281" spans="1:27">
      <c r="A281" s="11">
        <v>42416</v>
      </c>
      <c r="B281" s="12">
        <v>973.45</v>
      </c>
      <c r="C281" s="12">
        <v>1077.1500000000001</v>
      </c>
      <c r="D281" s="9">
        <f t="shared" si="88"/>
        <v>-4.3962536328197584E-2</v>
      </c>
      <c r="E281" s="9">
        <f t="shared" si="81"/>
        <v>-4.6853670857083987E-2</v>
      </c>
      <c r="F281" s="9">
        <f t="shared" si="82"/>
        <v>4.4605568900308677E-3</v>
      </c>
      <c r="G281" s="9">
        <f t="shared" si="83"/>
        <v>-3.6817417854514534E-2</v>
      </c>
      <c r="H281" s="9">
        <f t="shared" si="84"/>
        <v>-5.6889923859653441E-2</v>
      </c>
      <c r="I281" s="9">
        <f t="shared" si="85"/>
        <v>0.64815551066010424</v>
      </c>
      <c r="J281" s="3">
        <f t="shared" si="86"/>
        <v>-1.5406737880030533E-4</v>
      </c>
      <c r="K281" s="3">
        <f t="shared" si="86"/>
        <v>-3.0542829376648197E-3</v>
      </c>
      <c r="L281" s="15" t="str">
        <f t="shared" si="87"/>
        <v/>
      </c>
      <c r="M281" s="12">
        <v>5.471116238011535E-2</v>
      </c>
      <c r="N281" s="15" t="str">
        <f t="shared" si="89"/>
        <v/>
      </c>
      <c r="O281" s="15" t="str">
        <f t="shared" si="90"/>
        <v>Exit Trade</v>
      </c>
      <c r="P281" s="15" t="str">
        <f t="shared" si="91"/>
        <v/>
      </c>
      <c r="Q281" s="15">
        <f t="shared" si="92"/>
        <v>971.4</v>
      </c>
      <c r="R281" s="15" t="str">
        <f t="shared" si="93"/>
        <v/>
      </c>
      <c r="S281" s="15">
        <f t="shared" si="94"/>
        <v>1083.75</v>
      </c>
      <c r="T281" s="18" t="str">
        <f t="shared" si="95"/>
        <v/>
      </c>
      <c r="U281" s="18">
        <f t="shared" si="96"/>
        <v>-3.9987696093509457E-3</v>
      </c>
      <c r="V281" s="18" t="str">
        <f t="shared" si="97"/>
        <v/>
      </c>
      <c r="W281" s="18">
        <f t="shared" si="98"/>
        <v>1.6031500492195105E-2</v>
      </c>
      <c r="X281" s="18" t="str">
        <f t="shared" ref="X281:X344" si="99">IF(AND(O280="Enter Trade",O281="Exit Trade",U280&gt;W280),1-Q281/Q280,IF(AND(O280="Enter Trade",O281="Exit Trade",U280&lt;W280),Q281/Q280-1,""))</f>
        <v/>
      </c>
      <c r="Y281" s="18" t="str">
        <f t="shared" ref="Y281:Y344" si="100">IF(AND(O280="Enter Trade",O281="Exit Trade",U280&gt;W280),S281/S280-1,IF(AND(O280="Enter Trade",O281="Exit Trade",U280&lt;W280),1-S281/S280,""))</f>
        <v/>
      </c>
      <c r="Z281" s="18" t="str">
        <f t="shared" ref="Z281:Z344" si="101">IF(AND(X281&lt;&gt;"",Y281&lt;&gt;""),(X281+Y281),"")</f>
        <v/>
      </c>
      <c r="AA281" s="18" t="str">
        <f t="shared" ref="AA281:AA344" si="102">IF(AND(X281&lt;&gt;"",Y281&lt;&gt;""),(X281+Y281)/2,"")</f>
        <v/>
      </c>
    </row>
    <row r="282" spans="1:27">
      <c r="A282" s="11">
        <v>42417</v>
      </c>
      <c r="B282" s="12">
        <v>974.9</v>
      </c>
      <c r="C282" s="12">
        <v>1076.3</v>
      </c>
      <c r="D282" s="9">
        <f t="shared" si="88"/>
        <v>-4.2973269885267409E-2</v>
      </c>
      <c r="E282" s="9">
        <f t="shared" si="81"/>
        <v>-4.6410049778393546E-2</v>
      </c>
      <c r="F282" s="9">
        <f t="shared" si="82"/>
        <v>4.1408912918747447E-3</v>
      </c>
      <c r="G282" s="9">
        <f t="shared" si="83"/>
        <v>-3.709304437167537E-2</v>
      </c>
      <c r="H282" s="9">
        <f t="shared" si="84"/>
        <v>-5.5727055185111722E-2</v>
      </c>
      <c r="I282" s="9">
        <f t="shared" si="85"/>
        <v>0.82996139016491077</v>
      </c>
      <c r="J282" s="3">
        <f t="shared" si="86"/>
        <v>1.4895474857465013E-3</v>
      </c>
      <c r="K282" s="3">
        <f t="shared" si="86"/>
        <v>-7.8911943554763617E-4</v>
      </c>
      <c r="L282" s="15" t="str">
        <f t="shared" si="87"/>
        <v/>
      </c>
      <c r="M282" s="12">
        <v>5.471116238011535E-2</v>
      </c>
      <c r="N282" s="15" t="str">
        <f t="shared" si="89"/>
        <v/>
      </c>
      <c r="O282" s="15" t="str">
        <f t="shared" si="90"/>
        <v>Exit Trade</v>
      </c>
      <c r="P282" s="15" t="str">
        <f t="shared" si="91"/>
        <v/>
      </c>
      <c r="Q282" s="15">
        <f t="shared" si="92"/>
        <v>971.4</v>
      </c>
      <c r="R282" s="15" t="str">
        <f t="shared" si="93"/>
        <v/>
      </c>
      <c r="S282" s="15">
        <f t="shared" si="94"/>
        <v>1083.75</v>
      </c>
      <c r="T282" s="18" t="str">
        <f t="shared" si="95"/>
        <v/>
      </c>
      <c r="U282" s="18">
        <f t="shared" si="96"/>
        <v>-3.9987696093509457E-3</v>
      </c>
      <c r="V282" s="18" t="str">
        <f t="shared" si="97"/>
        <v/>
      </c>
      <c r="W282" s="18">
        <f t="shared" si="98"/>
        <v>1.6031500492195105E-2</v>
      </c>
      <c r="X282" s="18" t="str">
        <f t="shared" si="99"/>
        <v/>
      </c>
      <c r="Y282" s="18" t="str">
        <f t="shared" si="100"/>
        <v/>
      </c>
      <c r="Z282" s="18" t="str">
        <f t="shared" si="101"/>
        <v/>
      </c>
      <c r="AA282" s="18" t="str">
        <f t="shared" si="102"/>
        <v/>
      </c>
    </row>
    <row r="283" spans="1:27">
      <c r="A283" s="11">
        <v>42418</v>
      </c>
      <c r="B283" s="12">
        <v>989.45</v>
      </c>
      <c r="C283" s="12">
        <v>1069.0999999999999</v>
      </c>
      <c r="D283" s="9">
        <f t="shared" si="88"/>
        <v>-3.3624476706686335E-2</v>
      </c>
      <c r="E283" s="9">
        <f t="shared" si="81"/>
        <v>-4.5719901236374066E-2</v>
      </c>
      <c r="F283" s="9">
        <f t="shared" si="82"/>
        <v>4.486514112445209E-3</v>
      </c>
      <c r="G283" s="9">
        <f t="shared" si="83"/>
        <v>-3.5625244483372343E-2</v>
      </c>
      <c r="H283" s="9">
        <f t="shared" si="84"/>
        <v>-5.581455798937579E-2</v>
      </c>
      <c r="I283" s="9">
        <f t="shared" si="85"/>
        <v>2.6959515174901716</v>
      </c>
      <c r="J283" s="3">
        <f t="shared" si="86"/>
        <v>1.4924607652066949E-2</v>
      </c>
      <c r="K283" s="3">
        <f t="shared" si="86"/>
        <v>-6.6895846882839786E-3</v>
      </c>
      <c r="L283" s="15" t="str">
        <f t="shared" si="87"/>
        <v>Enter Trade</v>
      </c>
      <c r="M283" s="12">
        <v>2.6959515174901716</v>
      </c>
      <c r="N283" s="15" t="str">
        <f t="shared" si="89"/>
        <v>Enter Trade</v>
      </c>
      <c r="O283" s="15" t="str">
        <f t="shared" si="90"/>
        <v>Enter Trade</v>
      </c>
      <c r="P283" s="15">
        <f t="shared" si="91"/>
        <v>989.45</v>
      </c>
      <c r="Q283" s="15">
        <f t="shared" si="92"/>
        <v>989.45</v>
      </c>
      <c r="R283" s="15">
        <f t="shared" si="93"/>
        <v>1069.0999999999999</v>
      </c>
      <c r="S283" s="15">
        <f t="shared" si="94"/>
        <v>1069.0999999999999</v>
      </c>
      <c r="T283" s="18">
        <f t="shared" si="95"/>
        <v>1.4924607652066949E-2</v>
      </c>
      <c r="U283" s="18">
        <f t="shared" si="96"/>
        <v>1.4924607652066949E-2</v>
      </c>
      <c r="V283" s="18">
        <f t="shared" si="97"/>
        <v>-6.6895846882839786E-3</v>
      </c>
      <c r="W283" s="18">
        <f t="shared" si="98"/>
        <v>-6.6895846882839786E-3</v>
      </c>
      <c r="X283" s="18" t="str">
        <f t="shared" si="99"/>
        <v/>
      </c>
      <c r="Y283" s="18" t="str">
        <f t="shared" si="100"/>
        <v/>
      </c>
      <c r="Z283" s="18" t="str">
        <f t="shared" si="101"/>
        <v/>
      </c>
      <c r="AA283" s="18" t="str">
        <f t="shared" si="102"/>
        <v/>
      </c>
    </row>
    <row r="284" spans="1:27">
      <c r="A284" s="11">
        <v>42419</v>
      </c>
      <c r="B284" s="12">
        <v>989.3</v>
      </c>
      <c r="C284" s="12">
        <v>1060.8499999999999</v>
      </c>
      <c r="D284" s="9">
        <f t="shared" si="88"/>
        <v>-3.032597164048827E-2</v>
      </c>
      <c r="E284" s="9">
        <f t="shared" si="81"/>
        <v>-4.5132987905408074E-2</v>
      </c>
      <c r="F284" s="9">
        <f t="shared" si="82"/>
        <v>5.2701994246752209E-3</v>
      </c>
      <c r="G284" s="9">
        <f t="shared" si="83"/>
        <v>-3.3275039199888827E-2</v>
      </c>
      <c r="H284" s="9">
        <f t="shared" si="84"/>
        <v>-5.6990936610927322E-2</v>
      </c>
      <c r="I284" s="9">
        <f t="shared" si="85"/>
        <v>2.8095741871916537</v>
      </c>
      <c r="J284" s="3">
        <f t="shared" si="86"/>
        <v>-1.5159937338934856E-4</v>
      </c>
      <c r="K284" s="3">
        <f t="shared" si="86"/>
        <v>-7.7167711158918724E-3</v>
      </c>
      <c r="L284" s="15" t="str">
        <f t="shared" si="87"/>
        <v>Enter Trade</v>
      </c>
      <c r="M284" s="12">
        <v>2.6959515174901716</v>
      </c>
      <c r="N284" s="15" t="str">
        <f t="shared" si="89"/>
        <v/>
      </c>
      <c r="O284" s="15" t="str">
        <f t="shared" si="90"/>
        <v>Enter Trade</v>
      </c>
      <c r="P284" s="15" t="str">
        <f t="shared" si="91"/>
        <v/>
      </c>
      <c r="Q284" s="15">
        <f t="shared" si="92"/>
        <v>989.45</v>
      </c>
      <c r="R284" s="15" t="str">
        <f t="shared" si="93"/>
        <v/>
      </c>
      <c r="S284" s="15">
        <f t="shared" si="94"/>
        <v>1069.0999999999999</v>
      </c>
      <c r="T284" s="18" t="str">
        <f t="shared" si="95"/>
        <v/>
      </c>
      <c r="U284" s="18">
        <f t="shared" si="96"/>
        <v>1.4924607652066949E-2</v>
      </c>
      <c r="V284" s="18" t="str">
        <f t="shared" si="97"/>
        <v/>
      </c>
      <c r="W284" s="18">
        <f t="shared" si="98"/>
        <v>-6.6895846882839786E-3</v>
      </c>
      <c r="X284" s="18" t="str">
        <f t="shared" si="99"/>
        <v/>
      </c>
      <c r="Y284" s="18" t="str">
        <f t="shared" si="100"/>
        <v/>
      </c>
      <c r="Z284" s="18" t="str">
        <f t="shared" si="101"/>
        <v/>
      </c>
      <c r="AA284" s="18" t="str">
        <f t="shared" si="102"/>
        <v/>
      </c>
    </row>
    <row r="285" spans="1:27">
      <c r="A285" s="11">
        <v>42422</v>
      </c>
      <c r="B285" s="12">
        <v>988.75</v>
      </c>
      <c r="C285" s="12">
        <v>1058.4000000000001</v>
      </c>
      <c r="D285" s="9">
        <f t="shared" si="88"/>
        <v>-2.9563334673711621E-2</v>
      </c>
      <c r="E285" s="9">
        <f t="shared" si="81"/>
        <v>-4.4666818383194404E-2</v>
      </c>
      <c r="F285" s="9">
        <f t="shared" si="82"/>
        <v>5.9852084456042919E-3</v>
      </c>
      <c r="G285" s="9">
        <f t="shared" si="83"/>
        <v>-3.1200099380584746E-2</v>
      </c>
      <c r="H285" s="9">
        <f t="shared" si="84"/>
        <v>-5.8133537385804061E-2</v>
      </c>
      <c r="I285" s="9">
        <f t="shared" si="85"/>
        <v>2.5234682879884014</v>
      </c>
      <c r="J285" s="3">
        <f t="shared" si="86"/>
        <v>-5.5594865056095679E-4</v>
      </c>
      <c r="K285" s="3">
        <f t="shared" si="86"/>
        <v>-2.3094688221707294E-3</v>
      </c>
      <c r="L285" s="15" t="str">
        <f t="shared" si="87"/>
        <v>Enter Trade</v>
      </c>
      <c r="M285" s="12">
        <v>2.6959515174901716</v>
      </c>
      <c r="N285" s="15" t="str">
        <f t="shared" si="89"/>
        <v/>
      </c>
      <c r="O285" s="15" t="str">
        <f t="shared" si="90"/>
        <v>Enter Trade</v>
      </c>
      <c r="P285" s="15" t="str">
        <f t="shared" si="91"/>
        <v/>
      </c>
      <c r="Q285" s="15">
        <f t="shared" si="92"/>
        <v>989.45</v>
      </c>
      <c r="R285" s="15" t="str">
        <f t="shared" si="93"/>
        <v/>
      </c>
      <c r="S285" s="15">
        <f t="shared" si="94"/>
        <v>1069.0999999999999</v>
      </c>
      <c r="T285" s="18" t="str">
        <f t="shared" si="95"/>
        <v/>
      </c>
      <c r="U285" s="18">
        <f t="shared" si="96"/>
        <v>1.4924607652066949E-2</v>
      </c>
      <c r="V285" s="18" t="str">
        <f t="shared" si="97"/>
        <v/>
      </c>
      <c r="W285" s="18">
        <f t="shared" si="98"/>
        <v>-6.6895846882839786E-3</v>
      </c>
      <c r="X285" s="18" t="str">
        <f t="shared" si="99"/>
        <v/>
      </c>
      <c r="Y285" s="18" t="str">
        <f t="shared" si="100"/>
        <v/>
      </c>
      <c r="Z285" s="18" t="str">
        <f t="shared" si="101"/>
        <v/>
      </c>
      <c r="AA285" s="18" t="str">
        <f t="shared" si="102"/>
        <v/>
      </c>
    </row>
    <row r="286" spans="1:27">
      <c r="A286" s="11">
        <v>42423</v>
      </c>
      <c r="B286" s="12">
        <v>970.05</v>
      </c>
      <c r="C286" s="12">
        <v>1051.0999999999999</v>
      </c>
      <c r="D286" s="9">
        <f t="shared" si="88"/>
        <v>-3.4849916084645091E-2</v>
      </c>
      <c r="E286" s="9">
        <f t="shared" si="81"/>
        <v>-4.4484948269574213E-2</v>
      </c>
      <c r="F286" s="9">
        <f t="shared" si="82"/>
        <v>6.201283475652266E-3</v>
      </c>
      <c r="G286" s="9">
        <f t="shared" si="83"/>
        <v>-3.0532060449356614E-2</v>
      </c>
      <c r="H286" s="9">
        <f t="shared" si="84"/>
        <v>-5.8437836089791813E-2</v>
      </c>
      <c r="I286" s="9">
        <f t="shared" si="85"/>
        <v>1.5537158110508222</v>
      </c>
      <c r="J286" s="3">
        <f t="shared" si="86"/>
        <v>-1.8912768647281968E-2</v>
      </c>
      <c r="K286" s="3">
        <f t="shared" si="86"/>
        <v>-6.8972033257749255E-3</v>
      </c>
      <c r="L286" s="15" t="str">
        <f t="shared" si="87"/>
        <v>Enter Trade</v>
      </c>
      <c r="M286" s="12">
        <v>2.6959515174901716</v>
      </c>
      <c r="N286" s="15" t="str">
        <f t="shared" si="89"/>
        <v/>
      </c>
      <c r="O286" s="15" t="str">
        <f t="shared" si="90"/>
        <v>Enter Trade</v>
      </c>
      <c r="P286" s="15" t="str">
        <f t="shared" si="91"/>
        <v/>
      </c>
      <c r="Q286" s="15">
        <f t="shared" si="92"/>
        <v>989.45</v>
      </c>
      <c r="R286" s="15" t="str">
        <f t="shared" si="93"/>
        <v/>
      </c>
      <c r="S286" s="15">
        <f t="shared" si="94"/>
        <v>1069.0999999999999</v>
      </c>
      <c r="T286" s="18" t="str">
        <f t="shared" si="95"/>
        <v/>
      </c>
      <c r="U286" s="18">
        <f t="shared" si="96"/>
        <v>1.4924607652066949E-2</v>
      </c>
      <c r="V286" s="18" t="str">
        <f t="shared" si="97"/>
        <v/>
      </c>
      <c r="W286" s="18">
        <f t="shared" si="98"/>
        <v>-6.6895846882839786E-3</v>
      </c>
      <c r="X286" s="18" t="str">
        <f t="shared" si="99"/>
        <v/>
      </c>
      <c r="Y286" s="18" t="str">
        <f t="shared" si="100"/>
        <v/>
      </c>
      <c r="Z286" s="18" t="str">
        <f t="shared" si="101"/>
        <v/>
      </c>
      <c r="AA286" s="18" t="str">
        <f t="shared" si="102"/>
        <v/>
      </c>
    </row>
    <row r="287" spans="1:27">
      <c r="A287" s="11">
        <v>42424</v>
      </c>
      <c r="B287" s="12">
        <v>949.6</v>
      </c>
      <c r="C287" s="12">
        <v>1022.1</v>
      </c>
      <c r="D287" s="9">
        <f t="shared" si="88"/>
        <v>-3.1952682341005054E-2</v>
      </c>
      <c r="E287" s="9">
        <f t="shared" si="81"/>
        <v>-4.4167704834019356E-2</v>
      </c>
      <c r="F287" s="9">
        <f t="shared" si="82"/>
        <v>6.5919751943897776E-3</v>
      </c>
      <c r="G287" s="9">
        <f t="shared" si="83"/>
        <v>-2.9335760646642357E-2</v>
      </c>
      <c r="H287" s="9">
        <f t="shared" si="84"/>
        <v>-5.8999649021396358E-2</v>
      </c>
      <c r="I287" s="9">
        <f t="shared" si="85"/>
        <v>1.8530140258127978</v>
      </c>
      <c r="J287" s="3">
        <f t="shared" si="86"/>
        <v>-2.1081387557342336E-2</v>
      </c>
      <c r="K287" s="3">
        <f t="shared" si="86"/>
        <v>-2.7590143659023774E-2</v>
      </c>
      <c r="L287" s="15" t="str">
        <f t="shared" si="87"/>
        <v>Enter Trade</v>
      </c>
      <c r="M287" s="12">
        <v>2.6959515174901716</v>
      </c>
      <c r="N287" s="15" t="str">
        <f t="shared" si="89"/>
        <v/>
      </c>
      <c r="O287" s="15" t="str">
        <f t="shared" si="90"/>
        <v>Enter Trade</v>
      </c>
      <c r="P287" s="15" t="str">
        <f t="shared" si="91"/>
        <v/>
      </c>
      <c r="Q287" s="15">
        <f t="shared" si="92"/>
        <v>989.45</v>
      </c>
      <c r="R287" s="15" t="str">
        <f t="shared" si="93"/>
        <v/>
      </c>
      <c r="S287" s="15">
        <f t="shared" si="94"/>
        <v>1069.0999999999999</v>
      </c>
      <c r="T287" s="18" t="str">
        <f t="shared" si="95"/>
        <v/>
      </c>
      <c r="U287" s="18">
        <f t="shared" si="96"/>
        <v>1.4924607652066949E-2</v>
      </c>
      <c r="V287" s="18" t="str">
        <f t="shared" si="97"/>
        <v/>
      </c>
      <c r="W287" s="18">
        <f t="shared" si="98"/>
        <v>-6.6895846882839786E-3</v>
      </c>
      <c r="X287" s="18" t="str">
        <f t="shared" si="99"/>
        <v/>
      </c>
      <c r="Y287" s="18" t="str">
        <f t="shared" si="100"/>
        <v/>
      </c>
      <c r="Z287" s="18" t="str">
        <f t="shared" si="101"/>
        <v/>
      </c>
      <c r="AA287" s="18" t="str">
        <f t="shared" si="102"/>
        <v/>
      </c>
    </row>
    <row r="288" spans="1:27">
      <c r="A288" s="11">
        <v>42425</v>
      </c>
      <c r="B288" s="12">
        <v>942.65</v>
      </c>
      <c r="C288" s="12">
        <v>1042.6500000000001</v>
      </c>
      <c r="D288" s="9">
        <f t="shared" si="88"/>
        <v>-4.3788075701866512E-2</v>
      </c>
      <c r="E288" s="9">
        <f t="shared" ref="E288:E351" si="103">AVERAGE(D259:D288)</f>
        <v>-4.4229128491511206E-2</v>
      </c>
      <c r="F288" s="9">
        <f t="shared" ref="F288:F351" si="104">STDEV(D259:D288)</f>
        <v>6.5791261191325695E-3</v>
      </c>
      <c r="G288" s="9">
        <f t="shared" ref="G288:G351" si="105">E288+2.25*F288</f>
        <v>-2.9426094723462925E-2</v>
      </c>
      <c r="H288" s="9">
        <f t="shared" ref="H288:H351" si="106">E288-2.25*F288</f>
        <v>-5.9032162259559484E-2</v>
      </c>
      <c r="I288" s="9">
        <f t="shared" ref="I288:I351" si="107">(D288-E288)/F288</f>
        <v>6.7038202590778903E-2</v>
      </c>
      <c r="J288" s="3">
        <f t="shared" ref="J288:K351" si="108">(B288-B287)/B287</f>
        <v>-7.3188711036226255E-3</v>
      </c>
      <c r="K288" s="3">
        <f t="shared" si="108"/>
        <v>2.0105664807748818E-2</v>
      </c>
      <c r="L288" s="15" t="str">
        <f t="shared" ref="L288:L351" si="109">IF(ABS(I288)&gt;0.9,"Enter Trade",IF(ABS(I288)&lt;0.5,"Exit Trade",""))</f>
        <v>Exit Trade</v>
      </c>
      <c r="M288" s="12">
        <v>6.7038202590778903E-2</v>
      </c>
      <c r="N288" s="15" t="str">
        <f t="shared" si="89"/>
        <v>Exit Trade</v>
      </c>
      <c r="O288" s="15" t="str">
        <f t="shared" si="90"/>
        <v>Exit Trade</v>
      </c>
      <c r="P288" s="15">
        <f t="shared" si="91"/>
        <v>942.65</v>
      </c>
      <c r="Q288" s="15">
        <f t="shared" si="92"/>
        <v>942.65</v>
      </c>
      <c r="R288" s="15">
        <f t="shared" si="93"/>
        <v>1042.6500000000001</v>
      </c>
      <c r="S288" s="15">
        <f t="shared" si="94"/>
        <v>1042.6500000000001</v>
      </c>
      <c r="T288" s="18">
        <f t="shared" si="95"/>
        <v>-7.3188711036226255E-3</v>
      </c>
      <c r="U288" s="18">
        <f t="shared" si="96"/>
        <v>-7.3188711036226255E-3</v>
      </c>
      <c r="V288" s="18">
        <f t="shared" si="97"/>
        <v>2.0105664807748818E-2</v>
      </c>
      <c r="W288" s="18">
        <f t="shared" si="98"/>
        <v>2.0105664807748818E-2</v>
      </c>
      <c r="X288" s="18">
        <f t="shared" si="99"/>
        <v>4.7299004497448172E-2</v>
      </c>
      <c r="Y288" s="18">
        <f t="shared" si="100"/>
        <v>-2.4740435880647116E-2</v>
      </c>
      <c r="Z288" s="18">
        <f t="shared" si="101"/>
        <v>2.2558568616801056E-2</v>
      </c>
      <c r="AA288" s="18">
        <f t="shared" si="102"/>
        <v>1.1279284308400528E-2</v>
      </c>
    </row>
    <row r="289" spans="1:27">
      <c r="A289" s="11">
        <v>42426</v>
      </c>
      <c r="B289" s="12">
        <v>961</v>
      </c>
      <c r="C289" s="12">
        <v>1053.7</v>
      </c>
      <c r="D289" s="9">
        <f t="shared" si="88"/>
        <v>-3.9993592382484677E-2</v>
      </c>
      <c r="E289" s="9">
        <f t="shared" si="103"/>
        <v>-4.4125249819105178E-2</v>
      </c>
      <c r="F289" s="9">
        <f t="shared" si="104"/>
        <v>6.621869728271999E-3</v>
      </c>
      <c r="G289" s="9">
        <f t="shared" si="105"/>
        <v>-2.922604293049318E-2</v>
      </c>
      <c r="H289" s="9">
        <f t="shared" si="106"/>
        <v>-5.9024456707717179E-2</v>
      </c>
      <c r="I289" s="9">
        <f t="shared" si="107"/>
        <v>0.62394121391129687</v>
      </c>
      <c r="J289" s="3">
        <f t="shared" si="108"/>
        <v>1.9466397920755343E-2</v>
      </c>
      <c r="K289" s="3">
        <f t="shared" si="108"/>
        <v>1.0597995492255267E-2</v>
      </c>
      <c r="L289" s="15" t="str">
        <f t="shared" si="109"/>
        <v/>
      </c>
      <c r="M289" s="12">
        <v>6.7038202590778903E-2</v>
      </c>
      <c r="N289" s="15" t="str">
        <f t="shared" si="89"/>
        <v/>
      </c>
      <c r="O289" s="15" t="str">
        <f t="shared" si="90"/>
        <v>Exit Trade</v>
      </c>
      <c r="P289" s="15" t="str">
        <f t="shared" si="91"/>
        <v/>
      </c>
      <c r="Q289" s="15">
        <f t="shared" si="92"/>
        <v>942.65</v>
      </c>
      <c r="R289" s="15" t="str">
        <f t="shared" si="93"/>
        <v/>
      </c>
      <c r="S289" s="15">
        <f t="shared" si="94"/>
        <v>1042.6500000000001</v>
      </c>
      <c r="T289" s="18" t="str">
        <f t="shared" si="95"/>
        <v/>
      </c>
      <c r="U289" s="18">
        <f t="shared" si="96"/>
        <v>-7.3188711036226255E-3</v>
      </c>
      <c r="V289" s="18" t="str">
        <f t="shared" si="97"/>
        <v/>
      </c>
      <c r="W289" s="18">
        <f t="shared" si="98"/>
        <v>2.0105664807748818E-2</v>
      </c>
      <c r="X289" s="18" t="str">
        <f t="shared" si="99"/>
        <v/>
      </c>
      <c r="Y289" s="18" t="str">
        <f t="shared" si="100"/>
        <v/>
      </c>
      <c r="Z289" s="18" t="str">
        <f t="shared" si="101"/>
        <v/>
      </c>
      <c r="AA289" s="18" t="str">
        <f t="shared" si="102"/>
        <v/>
      </c>
    </row>
    <row r="290" spans="1:27">
      <c r="A290" s="11">
        <v>42429</v>
      </c>
      <c r="B290" s="12">
        <v>971.85</v>
      </c>
      <c r="C290" s="12">
        <v>1060.3</v>
      </c>
      <c r="D290" s="9">
        <f t="shared" si="88"/>
        <v>-3.7829522406233045E-2</v>
      </c>
      <c r="E290" s="9">
        <f t="shared" si="103"/>
        <v>-4.3963164851099718E-2</v>
      </c>
      <c r="F290" s="9">
        <f t="shared" si="104"/>
        <v>6.7169873161429198E-3</v>
      </c>
      <c r="G290" s="9">
        <f t="shared" si="105"/>
        <v>-2.884994338977815E-2</v>
      </c>
      <c r="H290" s="9">
        <f t="shared" si="106"/>
        <v>-5.9076386312421285E-2</v>
      </c>
      <c r="I290" s="9">
        <f t="shared" si="107"/>
        <v>0.91315379294013321</v>
      </c>
      <c r="J290" s="3">
        <f t="shared" si="108"/>
        <v>1.1290322580645185E-2</v>
      </c>
      <c r="K290" s="3">
        <f t="shared" si="108"/>
        <v>6.2636424029609084E-3</v>
      </c>
      <c r="L290" s="15" t="str">
        <f t="shared" si="109"/>
        <v>Enter Trade</v>
      </c>
      <c r="M290" s="12">
        <v>0.91315379294013321</v>
      </c>
      <c r="N290" s="15" t="str">
        <f t="shared" si="89"/>
        <v>Enter Trade</v>
      </c>
      <c r="O290" s="15" t="str">
        <f t="shared" si="90"/>
        <v>Enter Trade</v>
      </c>
      <c r="P290" s="15">
        <f t="shared" si="91"/>
        <v>971.85</v>
      </c>
      <c r="Q290" s="15">
        <f t="shared" si="92"/>
        <v>971.85</v>
      </c>
      <c r="R290" s="15">
        <f t="shared" si="93"/>
        <v>1060.3</v>
      </c>
      <c r="S290" s="15">
        <f t="shared" si="94"/>
        <v>1060.3</v>
      </c>
      <c r="T290" s="18">
        <f t="shared" si="95"/>
        <v>1.1290322580645185E-2</v>
      </c>
      <c r="U290" s="18">
        <f t="shared" si="96"/>
        <v>1.1290322580645185E-2</v>
      </c>
      <c r="V290" s="18">
        <f t="shared" si="97"/>
        <v>6.2636424029609084E-3</v>
      </c>
      <c r="W290" s="18">
        <f t="shared" si="98"/>
        <v>6.2636424029609084E-3</v>
      </c>
      <c r="X290" s="18" t="str">
        <f t="shared" si="99"/>
        <v/>
      </c>
      <c r="Y290" s="18" t="str">
        <f t="shared" si="100"/>
        <v/>
      </c>
      <c r="Z290" s="18" t="str">
        <f t="shared" si="101"/>
        <v/>
      </c>
      <c r="AA290" s="18" t="str">
        <f t="shared" si="102"/>
        <v/>
      </c>
    </row>
    <row r="291" spans="1:27">
      <c r="A291" s="11">
        <v>42430</v>
      </c>
      <c r="B291" s="12">
        <v>984.15</v>
      </c>
      <c r="C291" s="12">
        <v>1069.45</v>
      </c>
      <c r="D291" s="9">
        <f t="shared" si="88"/>
        <v>-3.6099187997603442E-2</v>
      </c>
      <c r="E291" s="9">
        <f t="shared" si="103"/>
        <v>-4.3743610223999883E-2</v>
      </c>
      <c r="F291" s="9">
        <f t="shared" si="104"/>
        <v>6.8661690669083912E-3</v>
      </c>
      <c r="G291" s="9">
        <f t="shared" si="105"/>
        <v>-2.8294729823456002E-2</v>
      </c>
      <c r="H291" s="9">
        <f t="shared" si="106"/>
        <v>-5.9192490624543764E-2</v>
      </c>
      <c r="I291" s="9">
        <f t="shared" si="107"/>
        <v>1.1133460524936465</v>
      </c>
      <c r="J291" s="3">
        <f t="shared" si="108"/>
        <v>1.2656274116375937E-2</v>
      </c>
      <c r="K291" s="3">
        <f t="shared" si="108"/>
        <v>8.629633122701208E-3</v>
      </c>
      <c r="L291" s="15" t="str">
        <f t="shared" si="109"/>
        <v>Enter Trade</v>
      </c>
      <c r="M291" s="12">
        <v>0.91315379294013321</v>
      </c>
      <c r="N291" s="15" t="str">
        <f t="shared" si="89"/>
        <v/>
      </c>
      <c r="O291" s="15" t="str">
        <f t="shared" si="90"/>
        <v>Enter Trade</v>
      </c>
      <c r="P291" s="15" t="str">
        <f t="shared" si="91"/>
        <v/>
      </c>
      <c r="Q291" s="15">
        <f t="shared" si="92"/>
        <v>971.85</v>
      </c>
      <c r="R291" s="15" t="str">
        <f t="shared" si="93"/>
        <v/>
      </c>
      <c r="S291" s="15">
        <f t="shared" si="94"/>
        <v>1060.3</v>
      </c>
      <c r="T291" s="18" t="str">
        <f t="shared" si="95"/>
        <v/>
      </c>
      <c r="U291" s="18">
        <f t="shared" si="96"/>
        <v>1.1290322580645185E-2</v>
      </c>
      <c r="V291" s="18" t="str">
        <f t="shared" si="97"/>
        <v/>
      </c>
      <c r="W291" s="18">
        <f t="shared" si="98"/>
        <v>6.2636424029609084E-3</v>
      </c>
      <c r="X291" s="18" t="str">
        <f t="shared" si="99"/>
        <v/>
      </c>
      <c r="Y291" s="18" t="str">
        <f t="shared" si="100"/>
        <v/>
      </c>
      <c r="Z291" s="18" t="str">
        <f t="shared" si="101"/>
        <v/>
      </c>
      <c r="AA291" s="18" t="str">
        <f t="shared" si="102"/>
        <v/>
      </c>
    </row>
    <row r="292" spans="1:27">
      <c r="A292" s="11">
        <v>42431</v>
      </c>
      <c r="B292" s="12">
        <v>1007.2</v>
      </c>
      <c r="C292" s="12">
        <v>1099.55</v>
      </c>
      <c r="D292" s="9">
        <f t="shared" si="88"/>
        <v>-3.809926578333242E-2</v>
      </c>
      <c r="E292" s="9">
        <f t="shared" si="103"/>
        <v>-4.3461805729683507E-2</v>
      </c>
      <c r="F292" s="9">
        <f t="shared" si="104"/>
        <v>6.9201488446992256E-3</v>
      </c>
      <c r="G292" s="9">
        <f t="shared" si="105"/>
        <v>-2.7891470829110247E-2</v>
      </c>
      <c r="H292" s="9">
        <f t="shared" si="106"/>
        <v>-5.9032140630256767E-2</v>
      </c>
      <c r="I292" s="9">
        <f t="shared" si="107"/>
        <v>0.77491685030138424</v>
      </c>
      <c r="J292" s="3">
        <f t="shared" si="108"/>
        <v>2.3421226439059157E-2</v>
      </c>
      <c r="K292" s="3">
        <f t="shared" si="108"/>
        <v>2.8145308336060507E-2</v>
      </c>
      <c r="L292" s="15" t="str">
        <f t="shared" si="109"/>
        <v/>
      </c>
      <c r="M292" s="12">
        <v>0.91315379294013321</v>
      </c>
      <c r="N292" s="15" t="str">
        <f t="shared" si="89"/>
        <v/>
      </c>
      <c r="O292" s="15" t="str">
        <f t="shared" si="90"/>
        <v>Enter Trade</v>
      </c>
      <c r="P292" s="15" t="str">
        <f t="shared" si="91"/>
        <v/>
      </c>
      <c r="Q292" s="15">
        <f t="shared" si="92"/>
        <v>971.85</v>
      </c>
      <c r="R292" s="15" t="str">
        <f t="shared" si="93"/>
        <v/>
      </c>
      <c r="S292" s="15">
        <f t="shared" si="94"/>
        <v>1060.3</v>
      </c>
      <c r="T292" s="18" t="str">
        <f t="shared" si="95"/>
        <v/>
      </c>
      <c r="U292" s="18">
        <f t="shared" si="96"/>
        <v>1.1290322580645185E-2</v>
      </c>
      <c r="V292" s="18" t="str">
        <f t="shared" si="97"/>
        <v/>
      </c>
      <c r="W292" s="18">
        <f t="shared" si="98"/>
        <v>6.2636424029609084E-3</v>
      </c>
      <c r="X292" s="18" t="str">
        <f t="shared" si="99"/>
        <v/>
      </c>
      <c r="Y292" s="18" t="str">
        <f t="shared" si="100"/>
        <v/>
      </c>
      <c r="Z292" s="18" t="str">
        <f t="shared" si="101"/>
        <v/>
      </c>
      <c r="AA292" s="18" t="str">
        <f t="shared" si="102"/>
        <v/>
      </c>
    </row>
    <row r="293" spans="1:27">
      <c r="A293" s="11">
        <v>42432</v>
      </c>
      <c r="B293" s="12">
        <v>1015.85</v>
      </c>
      <c r="C293" s="12">
        <v>1124.1500000000001</v>
      </c>
      <c r="D293" s="9">
        <f t="shared" si="88"/>
        <v>-4.3994679880286179E-2</v>
      </c>
      <c r="E293" s="9">
        <f t="shared" si="103"/>
        <v>-4.3336594642216925E-2</v>
      </c>
      <c r="F293" s="9">
        <f t="shared" si="104"/>
        <v>6.8736921428442163E-3</v>
      </c>
      <c r="G293" s="9">
        <f t="shared" si="105"/>
        <v>-2.7870787320817436E-2</v>
      </c>
      <c r="H293" s="9">
        <f t="shared" si="106"/>
        <v>-5.8802401963616413E-2</v>
      </c>
      <c r="I293" s="9">
        <f t="shared" si="107"/>
        <v>-9.5739702097997953E-2</v>
      </c>
      <c r="J293" s="3">
        <f t="shared" si="108"/>
        <v>8.5881652104844892E-3</v>
      </c>
      <c r="K293" s="3">
        <f t="shared" si="108"/>
        <v>2.2372788868173468E-2</v>
      </c>
      <c r="L293" s="15" t="str">
        <f t="shared" si="109"/>
        <v>Exit Trade</v>
      </c>
      <c r="M293" s="12">
        <v>-9.5739702097997953E-2</v>
      </c>
      <c r="N293" s="15" t="str">
        <f t="shared" si="89"/>
        <v>Exit Trade</v>
      </c>
      <c r="O293" s="15" t="str">
        <f t="shared" si="90"/>
        <v>Exit Trade</v>
      </c>
      <c r="P293" s="15">
        <f t="shared" si="91"/>
        <v>1015.85</v>
      </c>
      <c r="Q293" s="15">
        <f t="shared" si="92"/>
        <v>1015.85</v>
      </c>
      <c r="R293" s="15">
        <f t="shared" si="93"/>
        <v>1124.1500000000001</v>
      </c>
      <c r="S293" s="15">
        <f t="shared" si="94"/>
        <v>1124.1500000000001</v>
      </c>
      <c r="T293" s="18">
        <f t="shared" si="95"/>
        <v>8.5881652104844892E-3</v>
      </c>
      <c r="U293" s="18">
        <f t="shared" si="96"/>
        <v>8.5881652104844892E-3</v>
      </c>
      <c r="V293" s="18">
        <f t="shared" si="97"/>
        <v>2.2372788868173468E-2</v>
      </c>
      <c r="W293" s="18">
        <f t="shared" si="98"/>
        <v>2.2372788868173468E-2</v>
      </c>
      <c r="X293" s="18">
        <f t="shared" si="99"/>
        <v>-4.5274476513865292E-2</v>
      </c>
      <c r="Y293" s="18">
        <f t="shared" si="100"/>
        <v>6.0218805998302427E-2</v>
      </c>
      <c r="Z293" s="18">
        <f t="shared" si="101"/>
        <v>1.4944329484437135E-2</v>
      </c>
      <c r="AA293" s="18">
        <f t="shared" si="102"/>
        <v>7.4721647422185677E-3</v>
      </c>
    </row>
    <row r="294" spans="1:27">
      <c r="A294" s="11">
        <v>42433</v>
      </c>
      <c r="B294" s="12">
        <v>1020.55</v>
      </c>
      <c r="C294" s="12">
        <v>1129</v>
      </c>
      <c r="D294" s="9">
        <f t="shared" si="88"/>
        <v>-4.3859654879591307E-2</v>
      </c>
      <c r="E294" s="9">
        <f t="shared" si="103"/>
        <v>-4.3344404182394797E-2</v>
      </c>
      <c r="F294" s="9">
        <f t="shared" si="104"/>
        <v>6.8741646225162975E-3</v>
      </c>
      <c r="G294" s="9">
        <f t="shared" si="105"/>
        <v>-2.7877533781733126E-2</v>
      </c>
      <c r="H294" s="9">
        <f t="shared" si="106"/>
        <v>-5.8811274583056468E-2</v>
      </c>
      <c r="I294" s="9">
        <f t="shared" si="107"/>
        <v>-7.495466365597489E-2</v>
      </c>
      <c r="J294" s="3">
        <f t="shared" si="108"/>
        <v>4.6266673229314681E-3</v>
      </c>
      <c r="K294" s="3">
        <f t="shared" si="108"/>
        <v>4.314370857981505E-3</v>
      </c>
      <c r="L294" s="15" t="str">
        <f t="shared" si="109"/>
        <v>Exit Trade</v>
      </c>
      <c r="M294" s="12">
        <v>-9.5739702097997953E-2</v>
      </c>
      <c r="N294" s="15" t="str">
        <f t="shared" si="89"/>
        <v/>
      </c>
      <c r="O294" s="15" t="str">
        <f t="shared" si="90"/>
        <v>Exit Trade</v>
      </c>
      <c r="P294" s="15" t="str">
        <f t="shared" si="91"/>
        <v/>
      </c>
      <c r="Q294" s="15">
        <f t="shared" si="92"/>
        <v>1015.85</v>
      </c>
      <c r="R294" s="15" t="str">
        <f t="shared" si="93"/>
        <v/>
      </c>
      <c r="S294" s="15">
        <f t="shared" si="94"/>
        <v>1124.1500000000001</v>
      </c>
      <c r="T294" s="18" t="str">
        <f t="shared" si="95"/>
        <v/>
      </c>
      <c r="U294" s="18">
        <f t="shared" si="96"/>
        <v>8.5881652104844892E-3</v>
      </c>
      <c r="V294" s="18" t="str">
        <f t="shared" si="97"/>
        <v/>
      </c>
      <c r="W294" s="18">
        <f t="shared" si="98"/>
        <v>2.2372788868173468E-2</v>
      </c>
      <c r="X294" s="18" t="str">
        <f t="shared" si="99"/>
        <v/>
      </c>
      <c r="Y294" s="18" t="str">
        <f t="shared" si="100"/>
        <v/>
      </c>
      <c r="Z294" s="18" t="str">
        <f t="shared" si="101"/>
        <v/>
      </c>
      <c r="AA294" s="18" t="str">
        <f t="shared" si="102"/>
        <v/>
      </c>
    </row>
    <row r="295" spans="1:27">
      <c r="A295" s="11">
        <v>42437</v>
      </c>
      <c r="B295" s="12">
        <v>1014.15</v>
      </c>
      <c r="C295" s="12">
        <v>1146.45</v>
      </c>
      <c r="D295" s="9">
        <f t="shared" si="88"/>
        <v>-5.3252923648856164E-2</v>
      </c>
      <c r="E295" s="9">
        <f t="shared" si="103"/>
        <v>-4.3422381835080834E-2</v>
      </c>
      <c r="F295" s="9">
        <f t="shared" si="104"/>
        <v>6.9755082512275258E-3</v>
      </c>
      <c r="G295" s="9">
        <f t="shared" si="105"/>
        <v>-2.7727488269818901E-2</v>
      </c>
      <c r="H295" s="9">
        <f t="shared" si="106"/>
        <v>-5.911727540034277E-2</v>
      </c>
      <c r="I295" s="9">
        <f t="shared" si="107"/>
        <v>-1.4092939839968486</v>
      </c>
      <c r="J295" s="3">
        <f t="shared" si="108"/>
        <v>-6.2711283131644483E-3</v>
      </c>
      <c r="K295" s="3">
        <f t="shared" si="108"/>
        <v>1.5456155890168331E-2</v>
      </c>
      <c r="L295" s="15" t="str">
        <f t="shared" si="109"/>
        <v>Enter Trade</v>
      </c>
      <c r="M295" s="12">
        <v>-1.4092939839968486</v>
      </c>
      <c r="N295" s="15" t="str">
        <f t="shared" si="89"/>
        <v>Enter Trade</v>
      </c>
      <c r="O295" s="15" t="str">
        <f t="shared" si="90"/>
        <v>Enter Trade</v>
      </c>
      <c r="P295" s="15">
        <f t="shared" si="91"/>
        <v>1014.15</v>
      </c>
      <c r="Q295" s="15">
        <f t="shared" si="92"/>
        <v>1014.15</v>
      </c>
      <c r="R295" s="15">
        <f t="shared" si="93"/>
        <v>1146.45</v>
      </c>
      <c r="S295" s="15">
        <f t="shared" si="94"/>
        <v>1146.45</v>
      </c>
      <c r="T295" s="18">
        <f t="shared" si="95"/>
        <v>-6.2711283131644483E-3</v>
      </c>
      <c r="U295" s="18">
        <f t="shared" si="96"/>
        <v>-6.2711283131644483E-3</v>
      </c>
      <c r="V295" s="18">
        <f t="shared" si="97"/>
        <v>1.5456155890168331E-2</v>
      </c>
      <c r="W295" s="18">
        <f t="shared" si="98"/>
        <v>1.5456155890168331E-2</v>
      </c>
      <c r="X295" s="18" t="str">
        <f t="shared" si="99"/>
        <v/>
      </c>
      <c r="Y295" s="18" t="str">
        <f t="shared" si="100"/>
        <v/>
      </c>
      <c r="Z295" s="18" t="str">
        <f t="shared" si="101"/>
        <v/>
      </c>
      <c r="AA295" s="18" t="str">
        <f t="shared" si="102"/>
        <v/>
      </c>
    </row>
    <row r="296" spans="1:27">
      <c r="A296" s="11">
        <v>42438</v>
      </c>
      <c r="B296" s="12">
        <v>1024.8</v>
      </c>
      <c r="C296" s="12">
        <v>1128.6500000000001</v>
      </c>
      <c r="D296" s="9">
        <f t="shared" si="88"/>
        <v>-4.1920169178873451E-2</v>
      </c>
      <c r="E296" s="9">
        <f t="shared" si="103"/>
        <v>-4.3073831039413354E-2</v>
      </c>
      <c r="F296" s="9">
        <f t="shared" si="104"/>
        <v>6.7708963124923074E-3</v>
      </c>
      <c r="G296" s="9">
        <f t="shared" si="105"/>
        <v>-2.7839314336305661E-2</v>
      </c>
      <c r="H296" s="9">
        <f t="shared" si="106"/>
        <v>-5.8308347742521048E-2</v>
      </c>
      <c r="I296" s="9">
        <f t="shared" si="107"/>
        <v>0.1703853976336038</v>
      </c>
      <c r="J296" s="3">
        <f t="shared" si="108"/>
        <v>1.0501405117586134E-2</v>
      </c>
      <c r="K296" s="3">
        <f t="shared" si="108"/>
        <v>-1.5526189541628465E-2</v>
      </c>
      <c r="L296" s="15" t="str">
        <f t="shared" si="109"/>
        <v>Exit Trade</v>
      </c>
      <c r="M296" s="12">
        <v>0.1703853976336038</v>
      </c>
      <c r="N296" s="15" t="str">
        <f t="shared" si="89"/>
        <v>Exit Trade</v>
      </c>
      <c r="O296" s="15" t="str">
        <f t="shared" si="90"/>
        <v>Exit Trade</v>
      </c>
      <c r="P296" s="15">
        <f t="shared" si="91"/>
        <v>1024.8</v>
      </c>
      <c r="Q296" s="15">
        <f t="shared" si="92"/>
        <v>1024.8</v>
      </c>
      <c r="R296" s="15">
        <f t="shared" si="93"/>
        <v>1128.6500000000001</v>
      </c>
      <c r="S296" s="15">
        <f t="shared" si="94"/>
        <v>1128.6500000000001</v>
      </c>
      <c r="T296" s="18">
        <f t="shared" si="95"/>
        <v>1.0501405117586134E-2</v>
      </c>
      <c r="U296" s="18">
        <f t="shared" si="96"/>
        <v>1.0501405117586134E-2</v>
      </c>
      <c r="V296" s="18">
        <f t="shared" si="97"/>
        <v>-1.5526189541628465E-2</v>
      </c>
      <c r="W296" s="18">
        <f t="shared" si="98"/>
        <v>-1.5526189541628465E-2</v>
      </c>
      <c r="X296" s="18">
        <f t="shared" si="99"/>
        <v>1.0501405117586238E-2</v>
      </c>
      <c r="Y296" s="18">
        <f t="shared" si="100"/>
        <v>1.5526189541628432E-2</v>
      </c>
      <c r="Z296" s="18">
        <f t="shared" si="101"/>
        <v>2.602759465921467E-2</v>
      </c>
      <c r="AA296" s="18">
        <f t="shared" si="102"/>
        <v>1.3013797329607335E-2</v>
      </c>
    </row>
    <row r="297" spans="1:27">
      <c r="A297" s="11">
        <v>42439</v>
      </c>
      <c r="B297" s="12">
        <v>1021.25</v>
      </c>
      <c r="C297" s="12">
        <v>1153.1500000000001</v>
      </c>
      <c r="D297" s="9">
        <f t="shared" si="88"/>
        <v>-5.275373379514154E-2</v>
      </c>
      <c r="E297" s="9">
        <f t="shared" si="103"/>
        <v>-4.3067145757737228E-2</v>
      </c>
      <c r="F297" s="9">
        <f t="shared" si="104"/>
        <v>6.7608960135836036E-3</v>
      </c>
      <c r="G297" s="9">
        <f t="shared" si="105"/>
        <v>-2.7855129727174119E-2</v>
      </c>
      <c r="H297" s="9">
        <f t="shared" si="106"/>
        <v>-5.8279161788300338E-2</v>
      </c>
      <c r="I297" s="9">
        <f t="shared" si="107"/>
        <v>-1.43273732031118</v>
      </c>
      <c r="J297" s="3">
        <f t="shared" si="108"/>
        <v>-3.4640905542544444E-3</v>
      </c>
      <c r="K297" s="3">
        <f t="shared" si="108"/>
        <v>2.1707349488326762E-2</v>
      </c>
      <c r="L297" s="15" t="str">
        <f t="shared" si="109"/>
        <v>Enter Trade</v>
      </c>
      <c r="M297" s="12">
        <v>-1.43273732031118</v>
      </c>
      <c r="N297" s="15" t="str">
        <f t="shared" si="89"/>
        <v>Enter Trade</v>
      </c>
      <c r="O297" s="15" t="str">
        <f t="shared" si="90"/>
        <v>Enter Trade</v>
      </c>
      <c r="P297" s="15">
        <f t="shared" si="91"/>
        <v>1021.25</v>
      </c>
      <c r="Q297" s="15">
        <f t="shared" si="92"/>
        <v>1021.25</v>
      </c>
      <c r="R297" s="15">
        <f t="shared" si="93"/>
        <v>1153.1500000000001</v>
      </c>
      <c r="S297" s="15">
        <f t="shared" si="94"/>
        <v>1153.1500000000001</v>
      </c>
      <c r="T297" s="18">
        <f t="shared" si="95"/>
        <v>-3.4640905542544444E-3</v>
      </c>
      <c r="U297" s="18">
        <f t="shared" si="96"/>
        <v>-3.4640905542544444E-3</v>
      </c>
      <c r="V297" s="18">
        <f t="shared" si="97"/>
        <v>2.1707349488326762E-2</v>
      </c>
      <c r="W297" s="18">
        <f t="shared" si="98"/>
        <v>2.1707349488326762E-2</v>
      </c>
      <c r="X297" s="18" t="str">
        <f t="shared" si="99"/>
        <v/>
      </c>
      <c r="Y297" s="18" t="str">
        <f t="shared" si="100"/>
        <v/>
      </c>
      <c r="Z297" s="18" t="str">
        <f t="shared" si="101"/>
        <v/>
      </c>
      <c r="AA297" s="18" t="str">
        <f t="shared" si="102"/>
        <v/>
      </c>
    </row>
    <row r="298" spans="1:27">
      <c r="A298" s="11">
        <v>42440</v>
      </c>
      <c r="B298" s="12">
        <v>1028.7</v>
      </c>
      <c r="C298" s="12">
        <v>1160.5</v>
      </c>
      <c r="D298" s="9">
        <f t="shared" si="88"/>
        <v>-5.2356404957329856E-2</v>
      </c>
      <c r="E298" s="9">
        <f t="shared" si="103"/>
        <v>-4.3269230226435487E-2</v>
      </c>
      <c r="F298" s="9">
        <f t="shared" si="104"/>
        <v>6.9486668770307614E-3</v>
      </c>
      <c r="G298" s="9">
        <f t="shared" si="105"/>
        <v>-2.7634729753116274E-2</v>
      </c>
      <c r="H298" s="9">
        <f t="shared" si="106"/>
        <v>-5.89037306997547E-2</v>
      </c>
      <c r="I298" s="9">
        <f t="shared" si="107"/>
        <v>-1.3077580047667237</v>
      </c>
      <c r="J298" s="3">
        <f t="shared" si="108"/>
        <v>7.2949816401469232E-3</v>
      </c>
      <c r="K298" s="3">
        <f t="shared" si="108"/>
        <v>6.3738455534838563E-3</v>
      </c>
      <c r="L298" s="15" t="str">
        <f t="shared" si="109"/>
        <v>Enter Trade</v>
      </c>
      <c r="M298" s="12">
        <v>-1.43273732031118</v>
      </c>
      <c r="N298" s="15" t="str">
        <f t="shared" si="89"/>
        <v/>
      </c>
      <c r="O298" s="15" t="str">
        <f t="shared" si="90"/>
        <v>Enter Trade</v>
      </c>
      <c r="P298" s="15" t="str">
        <f t="shared" si="91"/>
        <v/>
      </c>
      <c r="Q298" s="15">
        <f t="shared" si="92"/>
        <v>1021.25</v>
      </c>
      <c r="R298" s="15" t="str">
        <f t="shared" si="93"/>
        <v/>
      </c>
      <c r="S298" s="15">
        <f t="shared" si="94"/>
        <v>1153.1500000000001</v>
      </c>
      <c r="T298" s="18" t="str">
        <f t="shared" si="95"/>
        <v/>
      </c>
      <c r="U298" s="18">
        <f t="shared" si="96"/>
        <v>-3.4640905542544444E-3</v>
      </c>
      <c r="V298" s="18" t="str">
        <f t="shared" si="97"/>
        <v/>
      </c>
      <c r="W298" s="18">
        <f t="shared" si="98"/>
        <v>2.1707349488326762E-2</v>
      </c>
      <c r="X298" s="18" t="str">
        <f t="shared" si="99"/>
        <v/>
      </c>
      <c r="Y298" s="18" t="str">
        <f t="shared" si="100"/>
        <v/>
      </c>
      <c r="Z298" s="18" t="str">
        <f t="shared" si="101"/>
        <v/>
      </c>
      <c r="AA298" s="18" t="str">
        <f t="shared" si="102"/>
        <v/>
      </c>
    </row>
    <row r="299" spans="1:27">
      <c r="A299" s="11">
        <v>42443</v>
      </c>
      <c r="B299" s="12">
        <v>1027.55</v>
      </c>
      <c r="C299" s="12">
        <v>1158.7</v>
      </c>
      <c r="D299" s="9">
        <f t="shared" si="88"/>
        <v>-5.2168043379406191E-2</v>
      </c>
      <c r="E299" s="9">
        <f t="shared" si="103"/>
        <v>-4.3316339847848065E-2</v>
      </c>
      <c r="F299" s="9">
        <f t="shared" si="104"/>
        <v>7.0057227555721038E-3</v>
      </c>
      <c r="G299" s="9">
        <f t="shared" si="105"/>
        <v>-2.7553463647810833E-2</v>
      </c>
      <c r="H299" s="9">
        <f t="shared" si="106"/>
        <v>-5.9079216047885297E-2</v>
      </c>
      <c r="I299" s="9">
        <f t="shared" si="107"/>
        <v>-1.2634961217267404</v>
      </c>
      <c r="J299" s="3">
        <f t="shared" si="108"/>
        <v>-1.1179158160786341E-3</v>
      </c>
      <c r="K299" s="3">
        <f t="shared" si="108"/>
        <v>-1.5510555794915593E-3</v>
      </c>
      <c r="L299" s="15" t="str">
        <f t="shared" si="109"/>
        <v>Enter Trade</v>
      </c>
      <c r="M299" s="12">
        <v>-1.43273732031118</v>
      </c>
      <c r="N299" s="15" t="str">
        <f t="shared" si="89"/>
        <v/>
      </c>
      <c r="O299" s="15" t="str">
        <f t="shared" si="90"/>
        <v>Enter Trade</v>
      </c>
      <c r="P299" s="15" t="str">
        <f t="shared" si="91"/>
        <v/>
      </c>
      <c r="Q299" s="15">
        <f t="shared" si="92"/>
        <v>1021.25</v>
      </c>
      <c r="R299" s="15" t="str">
        <f t="shared" si="93"/>
        <v/>
      </c>
      <c r="S299" s="15">
        <f t="shared" si="94"/>
        <v>1153.1500000000001</v>
      </c>
      <c r="T299" s="18" t="str">
        <f t="shared" si="95"/>
        <v/>
      </c>
      <c r="U299" s="18">
        <f t="shared" si="96"/>
        <v>-3.4640905542544444E-3</v>
      </c>
      <c r="V299" s="18" t="str">
        <f t="shared" si="97"/>
        <v/>
      </c>
      <c r="W299" s="18">
        <f t="shared" si="98"/>
        <v>2.1707349488326762E-2</v>
      </c>
      <c r="X299" s="18" t="str">
        <f t="shared" si="99"/>
        <v/>
      </c>
      <c r="Y299" s="18" t="str">
        <f t="shared" si="100"/>
        <v/>
      </c>
      <c r="Z299" s="18" t="str">
        <f t="shared" si="101"/>
        <v/>
      </c>
      <c r="AA299" s="18" t="str">
        <f t="shared" si="102"/>
        <v/>
      </c>
    </row>
    <row r="300" spans="1:27">
      <c r="A300" s="11">
        <v>42444</v>
      </c>
      <c r="B300" s="12">
        <v>1026.7</v>
      </c>
      <c r="C300" s="12">
        <v>1111.3499999999999</v>
      </c>
      <c r="D300" s="9">
        <f t="shared" si="88"/>
        <v>-3.4407291816016837E-2</v>
      </c>
      <c r="E300" s="9">
        <f t="shared" si="103"/>
        <v>-4.290668344223017E-2</v>
      </c>
      <c r="F300" s="9">
        <f t="shared" si="104"/>
        <v>7.1588677091707293E-3</v>
      </c>
      <c r="G300" s="9">
        <f t="shared" si="105"/>
        <v>-2.679923109659603E-2</v>
      </c>
      <c r="H300" s="9">
        <f t="shared" si="106"/>
        <v>-5.9014135787864311E-2</v>
      </c>
      <c r="I300" s="9">
        <f t="shared" si="107"/>
        <v>1.1872536232685724</v>
      </c>
      <c r="J300" s="3">
        <f t="shared" si="108"/>
        <v>-8.2721035472717536E-4</v>
      </c>
      <c r="K300" s="3">
        <f t="shared" si="108"/>
        <v>-4.0864762233537702E-2</v>
      </c>
      <c r="L300" s="15" t="str">
        <f t="shared" si="109"/>
        <v>Enter Trade</v>
      </c>
      <c r="M300" s="12">
        <v>-1.43273732031118</v>
      </c>
      <c r="N300" s="15" t="str">
        <f t="shared" si="89"/>
        <v/>
      </c>
      <c r="O300" s="15" t="str">
        <f t="shared" si="90"/>
        <v>Enter Trade</v>
      </c>
      <c r="P300" s="15" t="str">
        <f t="shared" si="91"/>
        <v/>
      </c>
      <c r="Q300" s="15">
        <f t="shared" si="92"/>
        <v>1021.25</v>
      </c>
      <c r="R300" s="15" t="str">
        <f t="shared" si="93"/>
        <v/>
      </c>
      <c r="S300" s="15">
        <f t="shared" si="94"/>
        <v>1153.1500000000001</v>
      </c>
      <c r="T300" s="18" t="str">
        <f t="shared" si="95"/>
        <v/>
      </c>
      <c r="U300" s="18">
        <f t="shared" si="96"/>
        <v>-3.4640905542544444E-3</v>
      </c>
      <c r="V300" s="18" t="str">
        <f t="shared" si="97"/>
        <v/>
      </c>
      <c r="W300" s="18">
        <f t="shared" si="98"/>
        <v>2.1707349488326762E-2</v>
      </c>
      <c r="X300" s="18" t="str">
        <f t="shared" si="99"/>
        <v/>
      </c>
      <c r="Y300" s="18" t="str">
        <f t="shared" si="100"/>
        <v/>
      </c>
      <c r="Z300" s="18" t="str">
        <f t="shared" si="101"/>
        <v/>
      </c>
      <c r="AA300" s="18" t="str">
        <f t="shared" si="102"/>
        <v/>
      </c>
    </row>
    <row r="301" spans="1:27">
      <c r="A301" s="11">
        <v>42445</v>
      </c>
      <c r="B301" s="12">
        <v>1030.45</v>
      </c>
      <c r="C301" s="12">
        <v>1125.95</v>
      </c>
      <c r="D301" s="9">
        <f t="shared" si="88"/>
        <v>-3.8492181675502758E-2</v>
      </c>
      <c r="E301" s="9">
        <f t="shared" si="103"/>
        <v>-4.2554749578201621E-2</v>
      </c>
      <c r="F301" s="9">
        <f t="shared" si="104"/>
        <v>7.1057566652625087E-3</v>
      </c>
      <c r="G301" s="9">
        <f t="shared" si="105"/>
        <v>-2.6566797081360977E-2</v>
      </c>
      <c r="H301" s="9">
        <f t="shared" si="106"/>
        <v>-5.8542702075042266E-2</v>
      </c>
      <c r="I301" s="9">
        <f t="shared" si="107"/>
        <v>0.57172910557988821</v>
      </c>
      <c r="J301" s="3">
        <f t="shared" si="108"/>
        <v>3.6524788156228694E-3</v>
      </c>
      <c r="K301" s="3">
        <f t="shared" si="108"/>
        <v>1.3137175507266062E-2</v>
      </c>
      <c r="L301" s="15" t="str">
        <f t="shared" si="109"/>
        <v/>
      </c>
      <c r="M301" s="12">
        <v>-1.43273732031118</v>
      </c>
      <c r="N301" s="15" t="str">
        <f t="shared" si="89"/>
        <v/>
      </c>
      <c r="O301" s="15" t="str">
        <f t="shared" si="90"/>
        <v>Enter Trade</v>
      </c>
      <c r="P301" s="15" t="str">
        <f t="shared" si="91"/>
        <v/>
      </c>
      <c r="Q301" s="15">
        <f t="shared" si="92"/>
        <v>1021.25</v>
      </c>
      <c r="R301" s="15" t="str">
        <f t="shared" si="93"/>
        <v/>
      </c>
      <c r="S301" s="15">
        <f t="shared" si="94"/>
        <v>1153.1500000000001</v>
      </c>
      <c r="T301" s="18" t="str">
        <f t="shared" si="95"/>
        <v/>
      </c>
      <c r="U301" s="18">
        <f t="shared" si="96"/>
        <v>-3.4640905542544444E-3</v>
      </c>
      <c r="V301" s="18" t="str">
        <f t="shared" si="97"/>
        <v/>
      </c>
      <c r="W301" s="18">
        <f t="shared" si="98"/>
        <v>2.1707349488326762E-2</v>
      </c>
      <c r="X301" s="18" t="str">
        <f t="shared" si="99"/>
        <v/>
      </c>
      <c r="Y301" s="18" t="str">
        <f t="shared" si="100"/>
        <v/>
      </c>
      <c r="Z301" s="18" t="str">
        <f t="shared" si="101"/>
        <v/>
      </c>
      <c r="AA301" s="18" t="str">
        <f t="shared" si="102"/>
        <v/>
      </c>
    </row>
    <row r="302" spans="1:27">
      <c r="A302" s="11">
        <v>42446</v>
      </c>
      <c r="B302" s="12">
        <v>1018.4</v>
      </c>
      <c r="C302" s="12">
        <v>1108.05</v>
      </c>
      <c r="D302" s="9">
        <f t="shared" si="88"/>
        <v>-3.6640967431068941E-2</v>
      </c>
      <c r="E302" s="9">
        <f t="shared" si="103"/>
        <v>-4.2236934481935197E-2</v>
      </c>
      <c r="F302" s="9">
        <f t="shared" si="104"/>
        <v>7.1513078750753429E-3</v>
      </c>
      <c r="G302" s="9">
        <f t="shared" si="105"/>
        <v>-2.6146491763015676E-2</v>
      </c>
      <c r="H302" s="9">
        <f t="shared" si="106"/>
        <v>-5.8327377200854721E-2</v>
      </c>
      <c r="I302" s="9">
        <f t="shared" si="107"/>
        <v>0.78250959805129339</v>
      </c>
      <c r="J302" s="3">
        <f t="shared" si="108"/>
        <v>-1.1693920131981238E-2</v>
      </c>
      <c r="K302" s="3">
        <f t="shared" si="108"/>
        <v>-1.5897686398152752E-2</v>
      </c>
      <c r="L302" s="15" t="str">
        <f t="shared" si="109"/>
        <v/>
      </c>
      <c r="M302" s="12">
        <v>-1.43273732031118</v>
      </c>
      <c r="N302" s="15" t="str">
        <f t="shared" si="89"/>
        <v/>
      </c>
      <c r="O302" s="15" t="str">
        <f t="shared" si="90"/>
        <v>Enter Trade</v>
      </c>
      <c r="P302" s="15" t="str">
        <f t="shared" si="91"/>
        <v/>
      </c>
      <c r="Q302" s="15">
        <f t="shared" si="92"/>
        <v>1021.25</v>
      </c>
      <c r="R302" s="15" t="str">
        <f t="shared" si="93"/>
        <v/>
      </c>
      <c r="S302" s="15">
        <f t="shared" si="94"/>
        <v>1153.1500000000001</v>
      </c>
      <c r="T302" s="18" t="str">
        <f t="shared" si="95"/>
        <v/>
      </c>
      <c r="U302" s="18">
        <f t="shared" si="96"/>
        <v>-3.4640905542544444E-3</v>
      </c>
      <c r="V302" s="18" t="str">
        <f t="shared" si="97"/>
        <v/>
      </c>
      <c r="W302" s="18">
        <f t="shared" si="98"/>
        <v>2.1707349488326762E-2</v>
      </c>
      <c r="X302" s="18" t="str">
        <f t="shared" si="99"/>
        <v/>
      </c>
      <c r="Y302" s="18" t="str">
        <f t="shared" si="100"/>
        <v/>
      </c>
      <c r="Z302" s="18" t="str">
        <f t="shared" si="101"/>
        <v/>
      </c>
      <c r="AA302" s="18" t="str">
        <f t="shared" si="102"/>
        <v/>
      </c>
    </row>
    <row r="303" spans="1:27">
      <c r="A303" s="11">
        <v>42447</v>
      </c>
      <c r="B303" s="12">
        <v>1028.4000000000001</v>
      </c>
      <c r="C303" s="12">
        <v>1129.3</v>
      </c>
      <c r="D303" s="9">
        <f t="shared" si="88"/>
        <v>-4.0647260169738311E-2</v>
      </c>
      <c r="E303" s="9">
        <f t="shared" si="103"/>
        <v>-4.2034687121696959E-2</v>
      </c>
      <c r="F303" s="9">
        <f t="shared" si="104"/>
        <v>7.1059582971481619E-3</v>
      </c>
      <c r="G303" s="9">
        <f t="shared" si="105"/>
        <v>-2.6046280953113597E-2</v>
      </c>
      <c r="H303" s="9">
        <f t="shared" si="106"/>
        <v>-5.8023093290280325E-2</v>
      </c>
      <c r="I303" s="9">
        <f t="shared" si="107"/>
        <v>0.19524839493013416</v>
      </c>
      <c r="J303" s="3">
        <f t="shared" si="108"/>
        <v>9.8193244304792954E-3</v>
      </c>
      <c r="K303" s="3">
        <f t="shared" si="108"/>
        <v>1.9177834935246604E-2</v>
      </c>
      <c r="L303" s="15" t="str">
        <f t="shared" si="109"/>
        <v>Exit Trade</v>
      </c>
      <c r="M303" s="12">
        <v>0.19524839493013416</v>
      </c>
      <c r="N303" s="15" t="str">
        <f t="shared" si="89"/>
        <v>Exit Trade</v>
      </c>
      <c r="O303" s="15" t="str">
        <f t="shared" si="90"/>
        <v>Exit Trade</v>
      </c>
      <c r="P303" s="15">
        <f t="shared" si="91"/>
        <v>1028.4000000000001</v>
      </c>
      <c r="Q303" s="15">
        <f t="shared" si="92"/>
        <v>1028.4000000000001</v>
      </c>
      <c r="R303" s="15">
        <f t="shared" si="93"/>
        <v>1129.3</v>
      </c>
      <c r="S303" s="15">
        <f t="shared" si="94"/>
        <v>1129.3</v>
      </c>
      <c r="T303" s="18">
        <f t="shared" si="95"/>
        <v>9.8193244304792954E-3</v>
      </c>
      <c r="U303" s="18">
        <f t="shared" si="96"/>
        <v>9.8193244304792954E-3</v>
      </c>
      <c r="V303" s="18">
        <f t="shared" si="97"/>
        <v>1.9177834935246604E-2</v>
      </c>
      <c r="W303" s="18">
        <f t="shared" si="98"/>
        <v>1.9177834935246604E-2</v>
      </c>
      <c r="X303" s="18">
        <f t="shared" si="99"/>
        <v>7.0012239902081941E-3</v>
      </c>
      <c r="Y303" s="18">
        <f t="shared" si="100"/>
        <v>2.0682478428652118E-2</v>
      </c>
      <c r="Z303" s="18">
        <f t="shared" si="101"/>
        <v>2.7683702418860312E-2</v>
      </c>
      <c r="AA303" s="18">
        <f t="shared" si="102"/>
        <v>1.3841851209430156E-2</v>
      </c>
    </row>
    <row r="304" spans="1:27">
      <c r="A304" s="11">
        <v>42450</v>
      </c>
      <c r="B304" s="12">
        <v>1045.5999999999999</v>
      </c>
      <c r="C304" s="12">
        <v>1151.25</v>
      </c>
      <c r="D304" s="9">
        <f t="shared" si="88"/>
        <v>-4.18040686324175E-2</v>
      </c>
      <c r="E304" s="9">
        <f t="shared" si="103"/>
        <v>-4.177445515038089E-2</v>
      </c>
      <c r="F304" s="9">
        <f t="shared" si="104"/>
        <v>6.9603935758128718E-3</v>
      </c>
      <c r="G304" s="9">
        <f t="shared" si="105"/>
        <v>-2.6113569604801927E-2</v>
      </c>
      <c r="H304" s="9">
        <f t="shared" si="106"/>
        <v>-5.7435340695959854E-2</v>
      </c>
      <c r="I304" s="9">
        <f t="shared" si="107"/>
        <v>-4.2545700489575221E-3</v>
      </c>
      <c r="J304" s="3">
        <f t="shared" si="108"/>
        <v>1.6725009723842683E-2</v>
      </c>
      <c r="K304" s="3">
        <f t="shared" si="108"/>
        <v>1.9436819268573494E-2</v>
      </c>
      <c r="L304" s="15" t="str">
        <f t="shared" si="109"/>
        <v>Exit Trade</v>
      </c>
      <c r="M304" s="12">
        <v>0.19524839493013416</v>
      </c>
      <c r="N304" s="15" t="str">
        <f t="shared" si="89"/>
        <v/>
      </c>
      <c r="O304" s="15" t="str">
        <f t="shared" si="90"/>
        <v>Exit Trade</v>
      </c>
      <c r="P304" s="15" t="str">
        <f t="shared" si="91"/>
        <v/>
      </c>
      <c r="Q304" s="15">
        <f t="shared" si="92"/>
        <v>1028.4000000000001</v>
      </c>
      <c r="R304" s="15" t="str">
        <f t="shared" si="93"/>
        <v/>
      </c>
      <c r="S304" s="15">
        <f t="shared" si="94"/>
        <v>1129.3</v>
      </c>
      <c r="T304" s="18" t="str">
        <f t="shared" si="95"/>
        <v/>
      </c>
      <c r="U304" s="18">
        <f t="shared" si="96"/>
        <v>9.8193244304792954E-3</v>
      </c>
      <c r="V304" s="18" t="str">
        <f t="shared" si="97"/>
        <v/>
      </c>
      <c r="W304" s="18">
        <f t="shared" si="98"/>
        <v>1.9177834935246604E-2</v>
      </c>
      <c r="X304" s="18" t="str">
        <f t="shared" si="99"/>
        <v/>
      </c>
      <c r="Y304" s="18" t="str">
        <f t="shared" si="100"/>
        <v/>
      </c>
      <c r="Z304" s="18" t="str">
        <f t="shared" si="101"/>
        <v/>
      </c>
      <c r="AA304" s="18" t="str">
        <f t="shared" si="102"/>
        <v/>
      </c>
    </row>
    <row r="305" spans="1:27">
      <c r="A305" s="11">
        <v>42451</v>
      </c>
      <c r="B305" s="12">
        <v>1053.8499999999999</v>
      </c>
      <c r="C305" s="12">
        <v>1168.0999999999999</v>
      </c>
      <c r="D305" s="9">
        <f t="shared" si="88"/>
        <v>-4.4701224068447717E-2</v>
      </c>
      <c r="E305" s="9">
        <f t="shared" si="103"/>
        <v>-4.15747153242512E-2</v>
      </c>
      <c r="F305" s="9">
        <f t="shared" si="104"/>
        <v>6.7792443532089771E-3</v>
      </c>
      <c r="G305" s="9">
        <f t="shared" si="105"/>
        <v>-2.6321415529531003E-2</v>
      </c>
      <c r="H305" s="9">
        <f t="shared" si="106"/>
        <v>-5.6828015118971398E-2</v>
      </c>
      <c r="I305" s="9">
        <f t="shared" si="107"/>
        <v>-0.46118838343930973</v>
      </c>
      <c r="J305" s="3">
        <f t="shared" si="108"/>
        <v>7.8902065799540937E-3</v>
      </c>
      <c r="K305" s="3">
        <f t="shared" si="108"/>
        <v>1.4636264929424459E-2</v>
      </c>
      <c r="L305" s="15" t="str">
        <f t="shared" si="109"/>
        <v>Exit Trade</v>
      </c>
      <c r="M305" s="12">
        <v>0.19524839493013416</v>
      </c>
      <c r="N305" s="15" t="str">
        <f t="shared" si="89"/>
        <v/>
      </c>
      <c r="O305" s="15" t="str">
        <f t="shared" si="90"/>
        <v>Exit Trade</v>
      </c>
      <c r="P305" s="15" t="str">
        <f t="shared" si="91"/>
        <v/>
      </c>
      <c r="Q305" s="15">
        <f t="shared" si="92"/>
        <v>1028.4000000000001</v>
      </c>
      <c r="R305" s="15" t="str">
        <f t="shared" si="93"/>
        <v/>
      </c>
      <c r="S305" s="15">
        <f t="shared" si="94"/>
        <v>1129.3</v>
      </c>
      <c r="T305" s="18" t="str">
        <f t="shared" si="95"/>
        <v/>
      </c>
      <c r="U305" s="18">
        <f t="shared" si="96"/>
        <v>9.8193244304792954E-3</v>
      </c>
      <c r="V305" s="18" t="str">
        <f t="shared" si="97"/>
        <v/>
      </c>
      <c r="W305" s="18">
        <f t="shared" si="98"/>
        <v>1.9177834935246604E-2</v>
      </c>
      <c r="X305" s="18" t="str">
        <f t="shared" si="99"/>
        <v/>
      </c>
      <c r="Y305" s="18" t="str">
        <f t="shared" si="100"/>
        <v/>
      </c>
      <c r="Z305" s="18" t="str">
        <f t="shared" si="101"/>
        <v/>
      </c>
      <c r="AA305" s="18" t="str">
        <f t="shared" si="102"/>
        <v/>
      </c>
    </row>
    <row r="306" spans="1:27">
      <c r="A306" s="11">
        <v>42452</v>
      </c>
      <c r="B306" s="12">
        <v>1049.3499999999999</v>
      </c>
      <c r="C306" s="12">
        <v>1162.75</v>
      </c>
      <c r="D306" s="9">
        <f t="shared" si="88"/>
        <v>-4.4565981328118315E-2</v>
      </c>
      <c r="E306" s="9">
        <f t="shared" si="103"/>
        <v>-4.1285180577686931E-2</v>
      </c>
      <c r="F306" s="9">
        <f t="shared" si="104"/>
        <v>6.4403354371559852E-3</v>
      </c>
      <c r="G306" s="9">
        <f t="shared" si="105"/>
        <v>-2.6794425844085965E-2</v>
      </c>
      <c r="H306" s="9">
        <f t="shared" si="106"/>
        <v>-5.5775935311287897E-2</v>
      </c>
      <c r="I306" s="9">
        <f t="shared" si="107"/>
        <v>-0.50941457668549117</v>
      </c>
      <c r="J306" s="3">
        <f t="shared" si="108"/>
        <v>-4.2700574085496046E-3</v>
      </c>
      <c r="K306" s="3">
        <f t="shared" si="108"/>
        <v>-4.580087321290908E-3</v>
      </c>
      <c r="L306" s="15" t="str">
        <f t="shared" si="109"/>
        <v/>
      </c>
      <c r="M306" s="12">
        <v>0.19524839493013416</v>
      </c>
      <c r="N306" s="15" t="str">
        <f t="shared" si="89"/>
        <v/>
      </c>
      <c r="O306" s="15" t="str">
        <f t="shared" si="90"/>
        <v>Exit Trade</v>
      </c>
      <c r="P306" s="15" t="str">
        <f t="shared" si="91"/>
        <v/>
      </c>
      <c r="Q306" s="15">
        <f t="shared" si="92"/>
        <v>1028.4000000000001</v>
      </c>
      <c r="R306" s="15" t="str">
        <f t="shared" si="93"/>
        <v/>
      </c>
      <c r="S306" s="15">
        <f t="shared" si="94"/>
        <v>1129.3</v>
      </c>
      <c r="T306" s="18" t="str">
        <f t="shared" si="95"/>
        <v/>
      </c>
      <c r="U306" s="18">
        <f t="shared" si="96"/>
        <v>9.8193244304792954E-3</v>
      </c>
      <c r="V306" s="18" t="str">
        <f t="shared" si="97"/>
        <v/>
      </c>
      <c r="W306" s="18">
        <f t="shared" si="98"/>
        <v>1.9177834935246604E-2</v>
      </c>
      <c r="X306" s="18" t="str">
        <f t="shared" si="99"/>
        <v/>
      </c>
      <c r="Y306" s="18" t="str">
        <f t="shared" si="100"/>
        <v/>
      </c>
      <c r="Z306" s="18" t="str">
        <f t="shared" si="101"/>
        <v/>
      </c>
      <c r="AA306" s="18" t="str">
        <f t="shared" si="102"/>
        <v/>
      </c>
    </row>
    <row r="307" spans="1:27">
      <c r="A307" s="11">
        <v>42457</v>
      </c>
      <c r="B307" s="12">
        <v>1047.5</v>
      </c>
      <c r="C307" s="12">
        <v>1143.3499999999999</v>
      </c>
      <c r="D307" s="9">
        <f t="shared" si="88"/>
        <v>-3.8025164461983903E-2</v>
      </c>
      <c r="E307" s="9">
        <f t="shared" si="103"/>
        <v>-4.1143013822402395E-2</v>
      </c>
      <c r="F307" s="9">
        <f t="shared" si="104"/>
        <v>6.4644146901048603E-3</v>
      </c>
      <c r="G307" s="9">
        <f t="shared" si="105"/>
        <v>-2.6598080769666459E-2</v>
      </c>
      <c r="H307" s="9">
        <f t="shared" si="106"/>
        <v>-5.5687946875138332E-2</v>
      </c>
      <c r="I307" s="9">
        <f t="shared" si="107"/>
        <v>0.48230961500520897</v>
      </c>
      <c r="J307" s="3">
        <f t="shared" si="108"/>
        <v>-1.7629961404678222E-3</v>
      </c>
      <c r="K307" s="3">
        <f t="shared" si="108"/>
        <v>-1.6684583960438693E-2</v>
      </c>
      <c r="L307" s="15" t="str">
        <f t="shared" si="109"/>
        <v>Exit Trade</v>
      </c>
      <c r="M307" s="12">
        <v>0.19524839493013416</v>
      </c>
      <c r="N307" s="15" t="str">
        <f t="shared" si="89"/>
        <v/>
      </c>
      <c r="O307" s="15" t="str">
        <f t="shared" si="90"/>
        <v>Exit Trade</v>
      </c>
      <c r="P307" s="15" t="str">
        <f t="shared" si="91"/>
        <v/>
      </c>
      <c r="Q307" s="15">
        <f t="shared" si="92"/>
        <v>1028.4000000000001</v>
      </c>
      <c r="R307" s="15" t="str">
        <f t="shared" si="93"/>
        <v/>
      </c>
      <c r="S307" s="15">
        <f t="shared" si="94"/>
        <v>1129.3</v>
      </c>
      <c r="T307" s="18" t="str">
        <f t="shared" si="95"/>
        <v/>
      </c>
      <c r="U307" s="18">
        <f t="shared" si="96"/>
        <v>9.8193244304792954E-3</v>
      </c>
      <c r="V307" s="18" t="str">
        <f t="shared" si="97"/>
        <v/>
      </c>
      <c r="W307" s="18">
        <f t="shared" si="98"/>
        <v>1.9177834935246604E-2</v>
      </c>
      <c r="X307" s="18" t="str">
        <f t="shared" si="99"/>
        <v/>
      </c>
      <c r="Y307" s="18" t="str">
        <f t="shared" si="100"/>
        <v/>
      </c>
      <c r="Z307" s="18" t="str">
        <f t="shared" si="101"/>
        <v/>
      </c>
      <c r="AA307" s="18" t="str">
        <f t="shared" si="102"/>
        <v/>
      </c>
    </row>
    <row r="308" spans="1:27">
      <c r="A308" s="11">
        <v>42458</v>
      </c>
      <c r="B308" s="12">
        <v>1053.8</v>
      </c>
      <c r="C308" s="12">
        <v>1125.75</v>
      </c>
      <c r="D308" s="9">
        <f t="shared" si="88"/>
        <v>-2.8683761398200995E-2</v>
      </c>
      <c r="E308" s="9">
        <f t="shared" si="103"/>
        <v>-4.0803015419670442E-2</v>
      </c>
      <c r="F308" s="9">
        <f t="shared" si="104"/>
        <v>6.8444078024007329E-3</v>
      </c>
      <c r="G308" s="9">
        <f t="shared" si="105"/>
        <v>-2.5403097864268795E-2</v>
      </c>
      <c r="H308" s="9">
        <f t="shared" si="106"/>
        <v>-5.620293297507209E-2</v>
      </c>
      <c r="I308" s="9">
        <f t="shared" si="107"/>
        <v>1.7706797098236196</v>
      </c>
      <c r="J308" s="3">
        <f t="shared" si="108"/>
        <v>6.014319809069169E-3</v>
      </c>
      <c r="K308" s="3">
        <f t="shared" si="108"/>
        <v>-1.53933616128044E-2</v>
      </c>
      <c r="L308" s="15" t="str">
        <f t="shared" si="109"/>
        <v>Enter Trade</v>
      </c>
      <c r="M308" s="12">
        <v>1.7706797098236196</v>
      </c>
      <c r="N308" s="15" t="str">
        <f t="shared" si="89"/>
        <v>Enter Trade</v>
      </c>
      <c r="O308" s="15" t="str">
        <f t="shared" si="90"/>
        <v>Enter Trade</v>
      </c>
      <c r="P308" s="15">
        <f t="shared" si="91"/>
        <v>1053.8</v>
      </c>
      <c r="Q308" s="15">
        <f t="shared" si="92"/>
        <v>1053.8</v>
      </c>
      <c r="R308" s="15">
        <f t="shared" si="93"/>
        <v>1125.75</v>
      </c>
      <c r="S308" s="15">
        <f t="shared" si="94"/>
        <v>1125.75</v>
      </c>
      <c r="T308" s="18">
        <f t="shared" si="95"/>
        <v>6.014319809069169E-3</v>
      </c>
      <c r="U308" s="18">
        <f t="shared" si="96"/>
        <v>6.014319809069169E-3</v>
      </c>
      <c r="V308" s="18">
        <f t="shared" si="97"/>
        <v>-1.53933616128044E-2</v>
      </c>
      <c r="W308" s="18">
        <f t="shared" si="98"/>
        <v>-1.53933616128044E-2</v>
      </c>
      <c r="X308" s="18" t="str">
        <f t="shared" si="99"/>
        <v/>
      </c>
      <c r="Y308" s="18" t="str">
        <f t="shared" si="100"/>
        <v/>
      </c>
      <c r="Z308" s="18" t="str">
        <f t="shared" si="101"/>
        <v/>
      </c>
      <c r="AA308" s="18" t="str">
        <f t="shared" si="102"/>
        <v/>
      </c>
    </row>
    <row r="309" spans="1:27">
      <c r="A309" s="11">
        <v>42459</v>
      </c>
      <c r="B309" s="12">
        <v>1064.95</v>
      </c>
      <c r="C309" s="12">
        <v>1115.3</v>
      </c>
      <c r="D309" s="9">
        <f t="shared" si="88"/>
        <v>-2.0062484316622459E-2</v>
      </c>
      <c r="E309" s="9">
        <f t="shared" si="103"/>
        <v>-3.9887397851982871E-2</v>
      </c>
      <c r="F309" s="9">
        <f t="shared" si="104"/>
        <v>7.6974797983375125E-3</v>
      </c>
      <c r="G309" s="9">
        <f t="shared" si="105"/>
        <v>-2.2568068305723468E-2</v>
      </c>
      <c r="H309" s="9">
        <f t="shared" si="106"/>
        <v>-5.7206727398242271E-2</v>
      </c>
      <c r="I309" s="9">
        <f t="shared" si="107"/>
        <v>2.5755070561720941</v>
      </c>
      <c r="J309" s="3">
        <f t="shared" si="108"/>
        <v>1.0580755361548767E-2</v>
      </c>
      <c r="K309" s="3">
        <f t="shared" si="108"/>
        <v>-9.2827004219409679E-3</v>
      </c>
      <c r="L309" s="15" t="str">
        <f t="shared" si="109"/>
        <v>Enter Trade</v>
      </c>
      <c r="M309" s="12">
        <v>1.7706797098236196</v>
      </c>
      <c r="N309" s="15" t="str">
        <f t="shared" si="89"/>
        <v/>
      </c>
      <c r="O309" s="15" t="str">
        <f t="shared" si="90"/>
        <v>Enter Trade</v>
      </c>
      <c r="P309" s="15" t="str">
        <f t="shared" si="91"/>
        <v/>
      </c>
      <c r="Q309" s="15">
        <f t="shared" si="92"/>
        <v>1053.8</v>
      </c>
      <c r="R309" s="15" t="str">
        <f t="shared" si="93"/>
        <v/>
      </c>
      <c r="S309" s="15">
        <f t="shared" si="94"/>
        <v>1125.75</v>
      </c>
      <c r="T309" s="18" t="str">
        <f t="shared" si="95"/>
        <v/>
      </c>
      <c r="U309" s="18">
        <f t="shared" si="96"/>
        <v>6.014319809069169E-3</v>
      </c>
      <c r="V309" s="18" t="str">
        <f t="shared" si="97"/>
        <v/>
      </c>
      <c r="W309" s="18">
        <f t="shared" si="98"/>
        <v>-1.53933616128044E-2</v>
      </c>
      <c r="X309" s="18" t="str">
        <f t="shared" si="99"/>
        <v/>
      </c>
      <c r="Y309" s="18" t="str">
        <f t="shared" si="100"/>
        <v/>
      </c>
      <c r="Z309" s="18" t="str">
        <f t="shared" si="101"/>
        <v/>
      </c>
      <c r="AA309" s="18" t="str">
        <f t="shared" si="102"/>
        <v/>
      </c>
    </row>
    <row r="310" spans="1:27">
      <c r="A310" s="11">
        <v>42460</v>
      </c>
      <c r="B310" s="12">
        <v>1071.1500000000001</v>
      </c>
      <c r="C310" s="12">
        <v>1105.5999999999999</v>
      </c>
      <c r="D310" s="9">
        <f t="shared" si="88"/>
        <v>-1.3747737899673125E-2</v>
      </c>
      <c r="E310" s="9">
        <f t="shared" si="103"/>
        <v>-3.8838185494959897E-2</v>
      </c>
      <c r="F310" s="9">
        <f t="shared" si="104"/>
        <v>8.9828583994806845E-3</v>
      </c>
      <c r="G310" s="9">
        <f t="shared" si="105"/>
        <v>-1.8626754096128358E-2</v>
      </c>
      <c r="H310" s="9">
        <f t="shared" si="106"/>
        <v>-5.9049616893791436E-2</v>
      </c>
      <c r="I310" s="9">
        <f t="shared" si="107"/>
        <v>2.7931474013591595</v>
      </c>
      <c r="J310" s="3">
        <f t="shared" si="108"/>
        <v>5.8218695713414198E-3</v>
      </c>
      <c r="K310" s="3">
        <f t="shared" si="108"/>
        <v>-8.6972115125975493E-3</v>
      </c>
      <c r="L310" s="15" t="str">
        <f t="shared" si="109"/>
        <v>Enter Trade</v>
      </c>
      <c r="M310" s="12">
        <v>1.7706797098236196</v>
      </c>
      <c r="N310" s="15" t="str">
        <f t="shared" si="89"/>
        <v/>
      </c>
      <c r="O310" s="15" t="str">
        <f t="shared" si="90"/>
        <v>Enter Trade</v>
      </c>
      <c r="P310" s="15" t="str">
        <f t="shared" si="91"/>
        <v/>
      </c>
      <c r="Q310" s="15">
        <f t="shared" si="92"/>
        <v>1053.8</v>
      </c>
      <c r="R310" s="15" t="str">
        <f t="shared" si="93"/>
        <v/>
      </c>
      <c r="S310" s="15">
        <f t="shared" si="94"/>
        <v>1125.75</v>
      </c>
      <c r="T310" s="18" t="str">
        <f t="shared" si="95"/>
        <v/>
      </c>
      <c r="U310" s="18">
        <f t="shared" si="96"/>
        <v>6.014319809069169E-3</v>
      </c>
      <c r="V310" s="18" t="str">
        <f t="shared" si="97"/>
        <v/>
      </c>
      <c r="W310" s="18">
        <f t="shared" si="98"/>
        <v>-1.53933616128044E-2</v>
      </c>
      <c r="X310" s="18" t="str">
        <f t="shared" si="99"/>
        <v/>
      </c>
      <c r="Y310" s="18" t="str">
        <f t="shared" si="100"/>
        <v/>
      </c>
      <c r="Z310" s="18" t="str">
        <f t="shared" si="101"/>
        <v/>
      </c>
      <c r="AA310" s="18" t="str">
        <f t="shared" si="102"/>
        <v/>
      </c>
    </row>
    <row r="311" spans="1:27">
      <c r="A311" s="11">
        <v>42461</v>
      </c>
      <c r="B311" s="12">
        <v>1064.45</v>
      </c>
      <c r="C311" s="12">
        <v>1113.4000000000001</v>
      </c>
      <c r="D311" s="9">
        <f t="shared" si="88"/>
        <v>-1.952595066495388E-2</v>
      </c>
      <c r="E311" s="9">
        <f t="shared" si="103"/>
        <v>-3.802363263951844E-2</v>
      </c>
      <c r="F311" s="9">
        <f t="shared" si="104"/>
        <v>9.5896121200305488E-3</v>
      </c>
      <c r="G311" s="9">
        <f t="shared" si="105"/>
        <v>-1.6447005369449704E-2</v>
      </c>
      <c r="H311" s="9">
        <f t="shared" si="106"/>
        <v>-5.9600259909587172E-2</v>
      </c>
      <c r="I311" s="9">
        <f t="shared" si="107"/>
        <v>1.9289291102741319</v>
      </c>
      <c r="J311" s="3">
        <f t="shared" si="108"/>
        <v>-6.254959622835312E-3</v>
      </c>
      <c r="K311" s="3">
        <f t="shared" si="108"/>
        <v>7.0549927641101505E-3</v>
      </c>
      <c r="L311" s="15" t="str">
        <f t="shared" si="109"/>
        <v>Enter Trade</v>
      </c>
      <c r="M311" s="12">
        <v>1.7706797098236196</v>
      </c>
      <c r="N311" s="15" t="str">
        <f t="shared" si="89"/>
        <v/>
      </c>
      <c r="O311" s="15" t="str">
        <f t="shared" si="90"/>
        <v>Enter Trade</v>
      </c>
      <c r="P311" s="15" t="str">
        <f t="shared" si="91"/>
        <v/>
      </c>
      <c r="Q311" s="15">
        <f t="shared" si="92"/>
        <v>1053.8</v>
      </c>
      <c r="R311" s="15" t="str">
        <f t="shared" si="93"/>
        <v/>
      </c>
      <c r="S311" s="15">
        <f t="shared" si="94"/>
        <v>1125.75</v>
      </c>
      <c r="T311" s="18" t="str">
        <f t="shared" si="95"/>
        <v/>
      </c>
      <c r="U311" s="18">
        <f t="shared" si="96"/>
        <v>6.014319809069169E-3</v>
      </c>
      <c r="V311" s="18" t="str">
        <f t="shared" si="97"/>
        <v/>
      </c>
      <c r="W311" s="18">
        <f t="shared" si="98"/>
        <v>-1.53933616128044E-2</v>
      </c>
      <c r="X311" s="18" t="str">
        <f t="shared" si="99"/>
        <v/>
      </c>
      <c r="Y311" s="18" t="str">
        <f t="shared" si="100"/>
        <v/>
      </c>
      <c r="Z311" s="18" t="str">
        <f t="shared" si="101"/>
        <v/>
      </c>
      <c r="AA311" s="18" t="str">
        <f t="shared" si="102"/>
        <v/>
      </c>
    </row>
    <row r="312" spans="1:27">
      <c r="A312" s="11">
        <v>42464</v>
      </c>
      <c r="B312" s="12">
        <v>1069.05</v>
      </c>
      <c r="C312" s="12">
        <v>1103.7</v>
      </c>
      <c r="D312" s="9">
        <f t="shared" si="88"/>
        <v>-1.3853024698154541E-2</v>
      </c>
      <c r="E312" s="9">
        <f t="shared" si="103"/>
        <v>-3.7052957799948001E-2</v>
      </c>
      <c r="F312" s="9">
        <f t="shared" si="104"/>
        <v>1.0501744104460968E-2</v>
      </c>
      <c r="G312" s="9">
        <f t="shared" si="105"/>
        <v>-1.3424033564910821E-2</v>
      </c>
      <c r="H312" s="9">
        <f t="shared" si="106"/>
        <v>-6.0681882034985181E-2</v>
      </c>
      <c r="I312" s="9">
        <f t="shared" si="107"/>
        <v>2.2091504869118372</v>
      </c>
      <c r="J312" s="3">
        <f t="shared" si="108"/>
        <v>4.3214805768236261E-3</v>
      </c>
      <c r="K312" s="3">
        <f t="shared" si="108"/>
        <v>-8.7120531704688742E-3</v>
      </c>
      <c r="L312" s="15" t="str">
        <f t="shared" si="109"/>
        <v>Enter Trade</v>
      </c>
      <c r="M312" s="12">
        <v>1.7706797098236196</v>
      </c>
      <c r="N312" s="15" t="str">
        <f t="shared" si="89"/>
        <v/>
      </c>
      <c r="O312" s="15" t="str">
        <f t="shared" si="90"/>
        <v>Enter Trade</v>
      </c>
      <c r="P312" s="15" t="str">
        <f t="shared" si="91"/>
        <v/>
      </c>
      <c r="Q312" s="15">
        <f t="shared" si="92"/>
        <v>1053.8</v>
      </c>
      <c r="R312" s="15" t="str">
        <f t="shared" si="93"/>
        <v/>
      </c>
      <c r="S312" s="15">
        <f t="shared" si="94"/>
        <v>1125.75</v>
      </c>
      <c r="T312" s="18" t="str">
        <f t="shared" si="95"/>
        <v/>
      </c>
      <c r="U312" s="18">
        <f t="shared" si="96"/>
        <v>6.014319809069169E-3</v>
      </c>
      <c r="V312" s="18" t="str">
        <f t="shared" si="97"/>
        <v/>
      </c>
      <c r="W312" s="18">
        <f t="shared" si="98"/>
        <v>-1.53933616128044E-2</v>
      </c>
      <c r="X312" s="18" t="str">
        <f t="shared" si="99"/>
        <v/>
      </c>
      <c r="Y312" s="18" t="str">
        <f t="shared" si="100"/>
        <v/>
      </c>
      <c r="Z312" s="18" t="str">
        <f t="shared" si="101"/>
        <v/>
      </c>
      <c r="AA312" s="18" t="str">
        <f t="shared" si="102"/>
        <v/>
      </c>
    </row>
    <row r="313" spans="1:27">
      <c r="A313" s="11">
        <v>42465</v>
      </c>
      <c r="B313" s="12">
        <v>1057.45</v>
      </c>
      <c r="C313" s="12">
        <v>1103.45</v>
      </c>
      <c r="D313" s="9">
        <f t="shared" si="88"/>
        <v>-1.8492817461977732E-2</v>
      </c>
      <c r="E313" s="9">
        <f t="shared" si="103"/>
        <v>-3.6548569158457722E-2</v>
      </c>
      <c r="F313" s="9">
        <f t="shared" si="104"/>
        <v>1.1022554209188056E-2</v>
      </c>
      <c r="G313" s="9">
        <f t="shared" si="105"/>
        <v>-1.1747822187784595E-2</v>
      </c>
      <c r="H313" s="9">
        <f t="shared" si="106"/>
        <v>-6.1349316129130846E-2</v>
      </c>
      <c r="I313" s="9">
        <f t="shared" si="107"/>
        <v>1.6380732953374164</v>
      </c>
      <c r="J313" s="3">
        <f t="shared" si="108"/>
        <v>-1.0850755343529217E-2</v>
      </c>
      <c r="K313" s="3">
        <f t="shared" si="108"/>
        <v>-2.2651082721754099E-4</v>
      </c>
      <c r="L313" s="15" t="str">
        <f t="shared" si="109"/>
        <v>Enter Trade</v>
      </c>
      <c r="M313" s="12">
        <v>1.7706797098236196</v>
      </c>
      <c r="N313" s="15" t="str">
        <f t="shared" si="89"/>
        <v/>
      </c>
      <c r="O313" s="15" t="str">
        <f t="shared" si="90"/>
        <v>Enter Trade</v>
      </c>
      <c r="P313" s="15" t="str">
        <f t="shared" si="91"/>
        <v/>
      </c>
      <c r="Q313" s="15">
        <f t="shared" si="92"/>
        <v>1053.8</v>
      </c>
      <c r="R313" s="15" t="str">
        <f t="shared" si="93"/>
        <v/>
      </c>
      <c r="S313" s="15">
        <f t="shared" si="94"/>
        <v>1125.75</v>
      </c>
      <c r="T313" s="18" t="str">
        <f t="shared" si="95"/>
        <v/>
      </c>
      <c r="U313" s="18">
        <f t="shared" si="96"/>
        <v>6.014319809069169E-3</v>
      </c>
      <c r="V313" s="18" t="str">
        <f t="shared" si="97"/>
        <v/>
      </c>
      <c r="W313" s="18">
        <f t="shared" si="98"/>
        <v>-1.53933616128044E-2</v>
      </c>
      <c r="X313" s="18" t="str">
        <f t="shared" si="99"/>
        <v/>
      </c>
      <c r="Y313" s="18" t="str">
        <f t="shared" si="100"/>
        <v/>
      </c>
      <c r="Z313" s="18" t="str">
        <f t="shared" si="101"/>
        <v/>
      </c>
      <c r="AA313" s="18" t="str">
        <f t="shared" si="102"/>
        <v/>
      </c>
    </row>
    <row r="314" spans="1:27">
      <c r="A314" s="11">
        <v>42466</v>
      </c>
      <c r="B314" s="12">
        <v>1061.5</v>
      </c>
      <c r="C314" s="12">
        <v>1102.05</v>
      </c>
      <c r="D314" s="9">
        <f t="shared" si="88"/>
        <v>-1.6281300398040151E-2</v>
      </c>
      <c r="E314" s="9">
        <f t="shared" si="103"/>
        <v>-3.6080413450376124E-2</v>
      </c>
      <c r="F314" s="9">
        <f t="shared" si="104"/>
        <v>1.1580111826728025E-2</v>
      </c>
      <c r="G314" s="9">
        <f t="shared" si="105"/>
        <v>-1.0025161840238068E-2</v>
      </c>
      <c r="H314" s="9">
        <f t="shared" si="106"/>
        <v>-6.2135665060514184E-2</v>
      </c>
      <c r="I314" s="9">
        <f t="shared" si="107"/>
        <v>1.709751455649823</v>
      </c>
      <c r="J314" s="3">
        <f t="shared" si="108"/>
        <v>3.8299683200150878E-3</v>
      </c>
      <c r="K314" s="3">
        <f t="shared" si="108"/>
        <v>-1.268748017581305E-3</v>
      </c>
      <c r="L314" s="15" t="str">
        <f t="shared" si="109"/>
        <v>Enter Trade</v>
      </c>
      <c r="M314" s="12">
        <v>1.7706797098236196</v>
      </c>
      <c r="N314" s="15" t="str">
        <f t="shared" si="89"/>
        <v/>
      </c>
      <c r="O314" s="15" t="str">
        <f t="shared" si="90"/>
        <v>Enter Trade</v>
      </c>
      <c r="P314" s="15" t="str">
        <f t="shared" si="91"/>
        <v/>
      </c>
      <c r="Q314" s="15">
        <f t="shared" si="92"/>
        <v>1053.8</v>
      </c>
      <c r="R314" s="15" t="str">
        <f t="shared" si="93"/>
        <v/>
      </c>
      <c r="S314" s="15">
        <f t="shared" si="94"/>
        <v>1125.75</v>
      </c>
      <c r="T314" s="18" t="str">
        <f t="shared" si="95"/>
        <v/>
      </c>
      <c r="U314" s="18">
        <f t="shared" si="96"/>
        <v>6.014319809069169E-3</v>
      </c>
      <c r="V314" s="18" t="str">
        <f t="shared" si="97"/>
        <v/>
      </c>
      <c r="W314" s="18">
        <f t="shared" si="98"/>
        <v>-1.53933616128044E-2</v>
      </c>
      <c r="X314" s="18" t="str">
        <f t="shared" si="99"/>
        <v/>
      </c>
      <c r="Y314" s="18" t="str">
        <f t="shared" si="100"/>
        <v/>
      </c>
      <c r="Z314" s="18" t="str">
        <f t="shared" si="101"/>
        <v/>
      </c>
      <c r="AA314" s="18" t="str">
        <f t="shared" si="102"/>
        <v/>
      </c>
    </row>
    <row r="315" spans="1:27">
      <c r="A315" s="11">
        <v>42467</v>
      </c>
      <c r="B315" s="12">
        <v>1055.5</v>
      </c>
      <c r="C315" s="12">
        <v>1070.8499999999999</v>
      </c>
      <c r="D315" s="9">
        <f t="shared" si="88"/>
        <v>-6.2704033706002986E-3</v>
      </c>
      <c r="E315" s="9">
        <f t="shared" si="103"/>
        <v>-3.5303982406939077E-2</v>
      </c>
      <c r="F315" s="9">
        <f t="shared" si="104"/>
        <v>1.2753565745994828E-2</v>
      </c>
      <c r="G315" s="9">
        <f t="shared" si="105"/>
        <v>-6.6084594784507136E-3</v>
      </c>
      <c r="H315" s="9">
        <f t="shared" si="106"/>
        <v>-6.3999505335427448E-2</v>
      </c>
      <c r="I315" s="9">
        <f t="shared" si="107"/>
        <v>2.2765067914795969</v>
      </c>
      <c r="J315" s="3">
        <f t="shared" si="108"/>
        <v>-5.6523787093735282E-3</v>
      </c>
      <c r="K315" s="3">
        <f t="shared" si="108"/>
        <v>-2.8310875187151259E-2</v>
      </c>
      <c r="L315" s="15" t="str">
        <f t="shared" si="109"/>
        <v>Enter Trade</v>
      </c>
      <c r="M315" s="12">
        <v>1.7706797098236196</v>
      </c>
      <c r="N315" s="15" t="str">
        <f t="shared" si="89"/>
        <v/>
      </c>
      <c r="O315" s="15" t="str">
        <f t="shared" si="90"/>
        <v>Enter Trade</v>
      </c>
      <c r="P315" s="15" t="str">
        <f t="shared" si="91"/>
        <v/>
      </c>
      <c r="Q315" s="15">
        <f t="shared" si="92"/>
        <v>1053.8</v>
      </c>
      <c r="R315" s="15" t="str">
        <f t="shared" si="93"/>
        <v/>
      </c>
      <c r="S315" s="15">
        <f t="shared" si="94"/>
        <v>1125.75</v>
      </c>
      <c r="T315" s="18" t="str">
        <f t="shared" si="95"/>
        <v/>
      </c>
      <c r="U315" s="18">
        <f t="shared" si="96"/>
        <v>6.014319809069169E-3</v>
      </c>
      <c r="V315" s="18" t="str">
        <f t="shared" si="97"/>
        <v/>
      </c>
      <c r="W315" s="18">
        <f t="shared" si="98"/>
        <v>-1.53933616128044E-2</v>
      </c>
      <c r="X315" s="18" t="str">
        <f t="shared" si="99"/>
        <v/>
      </c>
      <c r="Y315" s="18" t="str">
        <f t="shared" si="100"/>
        <v/>
      </c>
      <c r="Z315" s="18" t="str">
        <f t="shared" si="101"/>
        <v/>
      </c>
      <c r="AA315" s="18" t="str">
        <f t="shared" si="102"/>
        <v/>
      </c>
    </row>
    <row r="316" spans="1:27">
      <c r="A316" s="11">
        <v>42468</v>
      </c>
      <c r="B316" s="12">
        <v>1059.3499999999999</v>
      </c>
      <c r="C316" s="12">
        <v>1079.55</v>
      </c>
      <c r="D316" s="9">
        <f t="shared" si="88"/>
        <v>-8.2032908182613409E-3</v>
      </c>
      <c r="E316" s="9">
        <f t="shared" si="103"/>
        <v>-3.4415761564726283E-2</v>
      </c>
      <c r="F316" s="9">
        <f t="shared" si="104"/>
        <v>1.3680495754160254E-2</v>
      </c>
      <c r="G316" s="9">
        <f t="shared" si="105"/>
        <v>-3.634646117865712E-3</v>
      </c>
      <c r="H316" s="9">
        <f t="shared" si="106"/>
        <v>-6.5196877011586857E-2</v>
      </c>
      <c r="I316" s="9">
        <f t="shared" si="107"/>
        <v>1.9160468463647378</v>
      </c>
      <c r="J316" s="3">
        <f t="shared" si="108"/>
        <v>3.6475603979155935E-3</v>
      </c>
      <c r="K316" s="3">
        <f t="shared" si="108"/>
        <v>8.1243871690713423E-3</v>
      </c>
      <c r="L316" s="15" t="str">
        <f t="shared" si="109"/>
        <v>Enter Trade</v>
      </c>
      <c r="M316" s="12">
        <v>1.7706797098236196</v>
      </c>
      <c r="N316" s="15" t="str">
        <f t="shared" si="89"/>
        <v/>
      </c>
      <c r="O316" s="15" t="str">
        <f t="shared" si="90"/>
        <v>Enter Trade</v>
      </c>
      <c r="P316" s="15" t="str">
        <f t="shared" si="91"/>
        <v/>
      </c>
      <c r="Q316" s="15">
        <f t="shared" si="92"/>
        <v>1053.8</v>
      </c>
      <c r="R316" s="15" t="str">
        <f t="shared" si="93"/>
        <v/>
      </c>
      <c r="S316" s="15">
        <f t="shared" si="94"/>
        <v>1125.75</v>
      </c>
      <c r="T316" s="18" t="str">
        <f t="shared" si="95"/>
        <v/>
      </c>
      <c r="U316" s="18">
        <f t="shared" si="96"/>
        <v>6.014319809069169E-3</v>
      </c>
      <c r="V316" s="18" t="str">
        <f t="shared" si="97"/>
        <v/>
      </c>
      <c r="W316" s="18">
        <f t="shared" si="98"/>
        <v>-1.53933616128044E-2</v>
      </c>
      <c r="X316" s="18" t="str">
        <f t="shared" si="99"/>
        <v/>
      </c>
      <c r="Y316" s="18" t="str">
        <f t="shared" si="100"/>
        <v/>
      </c>
      <c r="Z316" s="18" t="str">
        <f t="shared" si="101"/>
        <v/>
      </c>
      <c r="AA316" s="18" t="str">
        <f t="shared" si="102"/>
        <v/>
      </c>
    </row>
    <row r="317" spans="1:27">
      <c r="A317" s="11">
        <v>42471</v>
      </c>
      <c r="B317" s="12">
        <v>1070.95</v>
      </c>
      <c r="C317" s="12">
        <v>1079.8</v>
      </c>
      <c r="D317" s="9">
        <f t="shared" si="88"/>
        <v>-3.5741279625562624E-3</v>
      </c>
      <c r="E317" s="9">
        <f t="shared" si="103"/>
        <v>-3.3469809752111321E-2</v>
      </c>
      <c r="F317" s="9">
        <f t="shared" si="104"/>
        <v>1.4792609778071751E-2</v>
      </c>
      <c r="G317" s="9">
        <f t="shared" si="105"/>
        <v>-1.8643775144987912E-4</v>
      </c>
      <c r="H317" s="9">
        <f t="shared" si="106"/>
        <v>-6.6753181752772756E-2</v>
      </c>
      <c r="I317" s="9">
        <f t="shared" si="107"/>
        <v>2.0209876578960242</v>
      </c>
      <c r="J317" s="3">
        <f t="shared" si="108"/>
        <v>1.0950110917071919E-2</v>
      </c>
      <c r="K317" s="3">
        <f t="shared" si="108"/>
        <v>2.3157797230327452E-4</v>
      </c>
      <c r="L317" s="15" t="str">
        <f t="shared" si="109"/>
        <v>Enter Trade</v>
      </c>
      <c r="M317" s="12">
        <v>1.7706797098236196</v>
      </c>
      <c r="N317" s="15" t="str">
        <f t="shared" si="89"/>
        <v/>
      </c>
      <c r="O317" s="15" t="str">
        <f t="shared" si="90"/>
        <v>Enter Trade</v>
      </c>
      <c r="P317" s="15" t="str">
        <f t="shared" si="91"/>
        <v/>
      </c>
      <c r="Q317" s="15">
        <f t="shared" si="92"/>
        <v>1053.8</v>
      </c>
      <c r="R317" s="15" t="str">
        <f t="shared" si="93"/>
        <v/>
      </c>
      <c r="S317" s="15">
        <f t="shared" si="94"/>
        <v>1125.75</v>
      </c>
      <c r="T317" s="18" t="str">
        <f t="shared" si="95"/>
        <v/>
      </c>
      <c r="U317" s="18">
        <f t="shared" si="96"/>
        <v>6.014319809069169E-3</v>
      </c>
      <c r="V317" s="18" t="str">
        <f t="shared" si="97"/>
        <v/>
      </c>
      <c r="W317" s="18">
        <f t="shared" si="98"/>
        <v>-1.53933616128044E-2</v>
      </c>
      <c r="X317" s="18" t="str">
        <f t="shared" si="99"/>
        <v/>
      </c>
      <c r="Y317" s="18" t="str">
        <f t="shared" si="100"/>
        <v/>
      </c>
      <c r="Z317" s="18" t="str">
        <f t="shared" si="101"/>
        <v/>
      </c>
      <c r="AA317" s="18" t="str">
        <f t="shared" si="102"/>
        <v/>
      </c>
    </row>
    <row r="318" spans="1:27">
      <c r="A318" s="11">
        <v>42472</v>
      </c>
      <c r="B318" s="12">
        <v>1063</v>
      </c>
      <c r="C318" s="12">
        <v>1090.5</v>
      </c>
      <c r="D318" s="9">
        <f t="shared" si="88"/>
        <v>-1.1092405391422306E-2</v>
      </c>
      <c r="E318" s="9">
        <f t="shared" si="103"/>
        <v>-3.2379954075096508E-2</v>
      </c>
      <c r="F318" s="9">
        <f t="shared" si="104"/>
        <v>1.5204883368400365E-2</v>
      </c>
      <c r="G318" s="9">
        <f t="shared" si="105"/>
        <v>1.8310335038043135E-3</v>
      </c>
      <c r="H318" s="9">
        <f t="shared" si="106"/>
        <v>-6.6590941653997329E-2</v>
      </c>
      <c r="I318" s="9">
        <f t="shared" si="107"/>
        <v>1.4000468249506717</v>
      </c>
      <c r="J318" s="3">
        <f t="shared" si="108"/>
        <v>-7.4233157477006815E-3</v>
      </c>
      <c r="K318" s="3">
        <f t="shared" si="108"/>
        <v>9.9092424523060246E-3</v>
      </c>
      <c r="L318" s="15" t="str">
        <f t="shared" si="109"/>
        <v>Enter Trade</v>
      </c>
      <c r="M318" s="12">
        <v>1.7706797098236196</v>
      </c>
      <c r="N318" s="15" t="str">
        <f t="shared" si="89"/>
        <v/>
      </c>
      <c r="O318" s="15" t="str">
        <f t="shared" si="90"/>
        <v>Enter Trade</v>
      </c>
      <c r="P318" s="15" t="str">
        <f t="shared" si="91"/>
        <v/>
      </c>
      <c r="Q318" s="15">
        <f t="shared" si="92"/>
        <v>1053.8</v>
      </c>
      <c r="R318" s="15" t="str">
        <f t="shared" si="93"/>
        <v/>
      </c>
      <c r="S318" s="15">
        <f t="shared" si="94"/>
        <v>1125.75</v>
      </c>
      <c r="T318" s="18" t="str">
        <f t="shared" si="95"/>
        <v/>
      </c>
      <c r="U318" s="18">
        <f t="shared" si="96"/>
        <v>6.014319809069169E-3</v>
      </c>
      <c r="V318" s="18" t="str">
        <f t="shared" si="97"/>
        <v/>
      </c>
      <c r="W318" s="18">
        <f t="shared" si="98"/>
        <v>-1.53933616128044E-2</v>
      </c>
      <c r="X318" s="18" t="str">
        <f t="shared" si="99"/>
        <v/>
      </c>
      <c r="Y318" s="18" t="str">
        <f t="shared" si="100"/>
        <v/>
      </c>
      <c r="Z318" s="18" t="str">
        <f t="shared" si="101"/>
        <v/>
      </c>
      <c r="AA318" s="18" t="str">
        <f t="shared" si="102"/>
        <v/>
      </c>
    </row>
    <row r="319" spans="1:27">
      <c r="A319" s="11">
        <v>42473</v>
      </c>
      <c r="B319" s="12">
        <v>1081.75</v>
      </c>
      <c r="C319" s="12">
        <v>1114.95</v>
      </c>
      <c r="D319" s="9">
        <f t="shared" si="88"/>
        <v>-1.3128487987868771E-2</v>
      </c>
      <c r="E319" s="9">
        <f t="shared" si="103"/>
        <v>-3.1484450595275978E-2</v>
      </c>
      <c r="F319" s="9">
        <f t="shared" si="104"/>
        <v>1.5528682619384775E-2</v>
      </c>
      <c r="G319" s="9">
        <f t="shared" si="105"/>
        <v>3.4550852983397662E-3</v>
      </c>
      <c r="H319" s="9">
        <f t="shared" si="106"/>
        <v>-6.6423986488891723E-2</v>
      </c>
      <c r="I319" s="9">
        <f t="shared" si="107"/>
        <v>1.1820682447648896</v>
      </c>
      <c r="J319" s="3">
        <f t="shared" si="108"/>
        <v>1.7638758231420509E-2</v>
      </c>
      <c r="K319" s="3">
        <f t="shared" si="108"/>
        <v>2.2420907840440207E-2</v>
      </c>
      <c r="L319" s="15" t="str">
        <f t="shared" si="109"/>
        <v>Enter Trade</v>
      </c>
      <c r="M319" s="12">
        <v>1.7706797098236196</v>
      </c>
      <c r="N319" s="15" t="str">
        <f t="shared" si="89"/>
        <v/>
      </c>
      <c r="O319" s="15" t="str">
        <f t="shared" si="90"/>
        <v>Enter Trade</v>
      </c>
      <c r="P319" s="15" t="str">
        <f t="shared" si="91"/>
        <v/>
      </c>
      <c r="Q319" s="15">
        <f t="shared" si="92"/>
        <v>1053.8</v>
      </c>
      <c r="R319" s="15" t="str">
        <f t="shared" si="93"/>
        <v/>
      </c>
      <c r="S319" s="15">
        <f t="shared" si="94"/>
        <v>1125.75</v>
      </c>
      <c r="T319" s="18" t="str">
        <f t="shared" si="95"/>
        <v/>
      </c>
      <c r="U319" s="18">
        <f t="shared" si="96"/>
        <v>6.014319809069169E-3</v>
      </c>
      <c r="V319" s="18" t="str">
        <f t="shared" si="97"/>
        <v/>
      </c>
      <c r="W319" s="18">
        <f t="shared" si="98"/>
        <v>-1.53933616128044E-2</v>
      </c>
      <c r="X319" s="18" t="str">
        <f t="shared" si="99"/>
        <v/>
      </c>
      <c r="Y319" s="18" t="str">
        <f t="shared" si="100"/>
        <v/>
      </c>
      <c r="Z319" s="18" t="str">
        <f t="shared" si="101"/>
        <v/>
      </c>
      <c r="AA319" s="18" t="str">
        <f t="shared" si="102"/>
        <v/>
      </c>
    </row>
    <row r="320" spans="1:27">
      <c r="A320" s="11">
        <v>42478</v>
      </c>
      <c r="B320" s="12">
        <v>1087.8</v>
      </c>
      <c r="C320" s="12">
        <v>1132.4000000000001</v>
      </c>
      <c r="D320" s="9">
        <f t="shared" si="88"/>
        <v>-1.745080621391313E-2</v>
      </c>
      <c r="E320" s="9">
        <f t="shared" si="103"/>
        <v>-3.0805160055531987E-2</v>
      </c>
      <c r="F320" s="9">
        <f t="shared" si="104"/>
        <v>1.5686475288284315E-2</v>
      </c>
      <c r="G320" s="9">
        <f t="shared" si="105"/>
        <v>4.4894093431077225E-3</v>
      </c>
      <c r="H320" s="9">
        <f t="shared" si="106"/>
        <v>-6.6099729454171696E-2</v>
      </c>
      <c r="I320" s="9">
        <f t="shared" si="107"/>
        <v>0.85132916070653308</v>
      </c>
      <c r="J320" s="3">
        <f t="shared" si="108"/>
        <v>5.5927894615206419E-3</v>
      </c>
      <c r="K320" s="3">
        <f t="shared" si="108"/>
        <v>1.5650926050495579E-2</v>
      </c>
      <c r="L320" s="15" t="str">
        <f t="shared" si="109"/>
        <v/>
      </c>
      <c r="M320" s="12">
        <v>1.7706797098236196</v>
      </c>
      <c r="N320" s="15" t="str">
        <f t="shared" si="89"/>
        <v/>
      </c>
      <c r="O320" s="15" t="str">
        <f t="shared" si="90"/>
        <v>Enter Trade</v>
      </c>
      <c r="P320" s="15" t="str">
        <f t="shared" si="91"/>
        <v/>
      </c>
      <c r="Q320" s="15">
        <f t="shared" si="92"/>
        <v>1053.8</v>
      </c>
      <c r="R320" s="15" t="str">
        <f t="shared" si="93"/>
        <v/>
      </c>
      <c r="S320" s="15">
        <f t="shared" si="94"/>
        <v>1125.75</v>
      </c>
      <c r="T320" s="18" t="str">
        <f t="shared" si="95"/>
        <v/>
      </c>
      <c r="U320" s="18">
        <f t="shared" si="96"/>
        <v>6.014319809069169E-3</v>
      </c>
      <c r="V320" s="18" t="str">
        <f t="shared" si="97"/>
        <v/>
      </c>
      <c r="W320" s="18">
        <f t="shared" si="98"/>
        <v>-1.53933616128044E-2</v>
      </c>
      <c r="X320" s="18" t="str">
        <f t="shared" si="99"/>
        <v/>
      </c>
      <c r="Y320" s="18" t="str">
        <f t="shared" si="100"/>
        <v/>
      </c>
      <c r="Z320" s="18" t="str">
        <f t="shared" si="101"/>
        <v/>
      </c>
      <c r="AA320" s="18" t="str">
        <f t="shared" si="102"/>
        <v/>
      </c>
    </row>
    <row r="321" spans="1:27">
      <c r="A321" s="11">
        <v>42480</v>
      </c>
      <c r="B321" s="12">
        <v>1097.8499999999999</v>
      </c>
      <c r="C321" s="12">
        <v>1140</v>
      </c>
      <c r="D321" s="9">
        <f t="shared" si="88"/>
        <v>-1.6361845122608382E-2</v>
      </c>
      <c r="E321" s="9">
        <f t="shared" si="103"/>
        <v>-3.0147248626365485E-2</v>
      </c>
      <c r="F321" s="9">
        <f t="shared" si="104"/>
        <v>1.5869616266649005E-2</v>
      </c>
      <c r="G321" s="9">
        <f t="shared" si="105"/>
        <v>5.5593879735947767E-3</v>
      </c>
      <c r="H321" s="9">
        <f t="shared" si="106"/>
        <v>-6.5853885226325751E-2</v>
      </c>
      <c r="I321" s="9">
        <f t="shared" si="107"/>
        <v>0.86866646755208532</v>
      </c>
      <c r="J321" s="3">
        <f t="shared" si="108"/>
        <v>9.2388306674020537E-3</v>
      </c>
      <c r="K321" s="3">
        <f t="shared" si="108"/>
        <v>6.7114093959730736E-3</v>
      </c>
      <c r="L321" s="15" t="str">
        <f t="shared" si="109"/>
        <v/>
      </c>
      <c r="M321" s="12">
        <v>1.7706797098236196</v>
      </c>
      <c r="N321" s="15" t="str">
        <f t="shared" si="89"/>
        <v/>
      </c>
      <c r="O321" s="15" t="str">
        <f t="shared" si="90"/>
        <v>Enter Trade</v>
      </c>
      <c r="P321" s="15" t="str">
        <f t="shared" si="91"/>
        <v/>
      </c>
      <c r="Q321" s="15">
        <f t="shared" si="92"/>
        <v>1053.8</v>
      </c>
      <c r="R321" s="15" t="str">
        <f t="shared" si="93"/>
        <v/>
      </c>
      <c r="S321" s="15">
        <f t="shared" si="94"/>
        <v>1125.75</v>
      </c>
      <c r="T321" s="18" t="str">
        <f t="shared" si="95"/>
        <v/>
      </c>
      <c r="U321" s="18">
        <f t="shared" si="96"/>
        <v>6.014319809069169E-3</v>
      </c>
      <c r="V321" s="18" t="str">
        <f t="shared" si="97"/>
        <v/>
      </c>
      <c r="W321" s="18">
        <f t="shared" si="98"/>
        <v>-1.53933616128044E-2</v>
      </c>
      <c r="X321" s="18" t="str">
        <f t="shared" si="99"/>
        <v/>
      </c>
      <c r="Y321" s="18" t="str">
        <f t="shared" si="100"/>
        <v/>
      </c>
      <c r="Z321" s="18" t="str">
        <f t="shared" si="101"/>
        <v/>
      </c>
      <c r="AA321" s="18" t="str">
        <f t="shared" si="102"/>
        <v/>
      </c>
    </row>
    <row r="322" spans="1:27">
      <c r="A322" s="11">
        <v>42481</v>
      </c>
      <c r="B322" s="12">
        <v>1091.1500000000001</v>
      </c>
      <c r="C322" s="12">
        <v>1150.0999999999999</v>
      </c>
      <c r="D322" s="9">
        <f t="shared" si="88"/>
        <v>-2.2851146449970869E-2</v>
      </c>
      <c r="E322" s="9">
        <f t="shared" si="103"/>
        <v>-2.9638977981920101E-2</v>
      </c>
      <c r="F322" s="9">
        <f t="shared" si="104"/>
        <v>1.5850318447506489E-2</v>
      </c>
      <c r="G322" s="9">
        <f t="shared" si="105"/>
        <v>6.0242385249694962E-3</v>
      </c>
      <c r="H322" s="9">
        <f t="shared" si="106"/>
        <v>-6.5302194488809695E-2</v>
      </c>
      <c r="I322" s="9">
        <f t="shared" si="107"/>
        <v>0.42824575130331644</v>
      </c>
      <c r="J322" s="3">
        <f t="shared" si="108"/>
        <v>-6.1028373639384417E-3</v>
      </c>
      <c r="K322" s="3">
        <f t="shared" si="108"/>
        <v>8.8596491228069372E-3</v>
      </c>
      <c r="L322" s="15" t="str">
        <f t="shared" si="109"/>
        <v>Exit Trade</v>
      </c>
      <c r="M322" s="12">
        <v>0.42824575130331644</v>
      </c>
      <c r="N322" s="15" t="str">
        <f t="shared" si="89"/>
        <v>Exit Trade</v>
      </c>
      <c r="O322" s="15" t="str">
        <f t="shared" si="90"/>
        <v>Exit Trade</v>
      </c>
      <c r="P322" s="15">
        <f t="shared" si="91"/>
        <v>1091.1500000000001</v>
      </c>
      <c r="Q322" s="15">
        <f t="shared" si="92"/>
        <v>1091.1500000000001</v>
      </c>
      <c r="R322" s="15">
        <f t="shared" si="93"/>
        <v>1150.0999999999999</v>
      </c>
      <c r="S322" s="15">
        <f t="shared" si="94"/>
        <v>1150.0999999999999</v>
      </c>
      <c r="T322" s="18">
        <f t="shared" si="95"/>
        <v>-6.1028373639384417E-3</v>
      </c>
      <c r="U322" s="18">
        <f t="shared" si="96"/>
        <v>-6.1028373639384417E-3</v>
      </c>
      <c r="V322" s="18">
        <f t="shared" si="97"/>
        <v>8.8596491228069372E-3</v>
      </c>
      <c r="W322" s="18">
        <f t="shared" si="98"/>
        <v>8.8596491228069372E-3</v>
      </c>
      <c r="X322" s="18">
        <f t="shared" si="99"/>
        <v>-3.5443158094515148E-2</v>
      </c>
      <c r="Y322" s="18">
        <f t="shared" si="100"/>
        <v>2.1630024428158867E-2</v>
      </c>
      <c r="Z322" s="18">
        <f t="shared" si="101"/>
        <v>-1.3813133666356281E-2</v>
      </c>
      <c r="AA322" s="18">
        <f t="shared" si="102"/>
        <v>-6.9065668331781405E-3</v>
      </c>
    </row>
    <row r="323" spans="1:27">
      <c r="A323" s="11">
        <v>42482</v>
      </c>
      <c r="B323" s="12">
        <v>1092.1500000000001</v>
      </c>
      <c r="C323" s="12">
        <v>1131.9000000000001</v>
      </c>
      <c r="D323" s="9">
        <f t="shared" ref="D323:D386" si="110">LOG(B323/C323)</f>
        <v>-1.5525769813379529E-2</v>
      </c>
      <c r="E323" s="9">
        <f t="shared" si="103"/>
        <v>-2.8690014313023211E-2</v>
      </c>
      <c r="F323" s="9">
        <f t="shared" si="104"/>
        <v>1.5813379056335116E-2</v>
      </c>
      <c r="G323" s="9">
        <f t="shared" si="105"/>
        <v>6.8900885637308007E-3</v>
      </c>
      <c r="H323" s="9">
        <f t="shared" si="106"/>
        <v>-6.4270117189777223E-2</v>
      </c>
      <c r="I323" s="9">
        <f t="shared" si="107"/>
        <v>0.83247511191289991</v>
      </c>
      <c r="J323" s="3">
        <f t="shared" si="108"/>
        <v>9.1646428080465554E-4</v>
      </c>
      <c r="K323" s="3">
        <f t="shared" si="108"/>
        <v>-1.5824710894704653E-2</v>
      </c>
      <c r="L323" s="15" t="str">
        <f t="shared" si="109"/>
        <v/>
      </c>
      <c r="M323" s="12">
        <v>0.42824575130331644</v>
      </c>
      <c r="N323" s="15" t="str">
        <f t="shared" si="89"/>
        <v/>
      </c>
      <c r="O323" s="15" t="str">
        <f t="shared" si="90"/>
        <v>Exit Trade</v>
      </c>
      <c r="P323" s="15" t="str">
        <f t="shared" si="91"/>
        <v/>
      </c>
      <c r="Q323" s="15">
        <f t="shared" si="92"/>
        <v>1091.1500000000001</v>
      </c>
      <c r="R323" s="15" t="str">
        <f t="shared" si="93"/>
        <v/>
      </c>
      <c r="S323" s="15">
        <f t="shared" si="94"/>
        <v>1150.0999999999999</v>
      </c>
      <c r="T323" s="18" t="str">
        <f t="shared" si="95"/>
        <v/>
      </c>
      <c r="U323" s="18">
        <f t="shared" si="96"/>
        <v>-6.1028373639384417E-3</v>
      </c>
      <c r="V323" s="18" t="str">
        <f t="shared" si="97"/>
        <v/>
      </c>
      <c r="W323" s="18">
        <f t="shared" si="98"/>
        <v>8.8596491228069372E-3</v>
      </c>
      <c r="X323" s="18" t="str">
        <f t="shared" si="99"/>
        <v/>
      </c>
      <c r="Y323" s="18" t="str">
        <f t="shared" si="100"/>
        <v/>
      </c>
      <c r="Z323" s="18" t="str">
        <f t="shared" si="101"/>
        <v/>
      </c>
      <c r="AA323" s="18" t="str">
        <f t="shared" si="102"/>
        <v/>
      </c>
    </row>
    <row r="324" spans="1:27">
      <c r="A324" s="11">
        <v>42485</v>
      </c>
      <c r="B324" s="12">
        <v>1093.25</v>
      </c>
      <c r="C324" s="12">
        <v>1112</v>
      </c>
      <c r="D324" s="9">
        <f t="shared" si="110"/>
        <v>-7.385301229144047E-3</v>
      </c>
      <c r="E324" s="9">
        <f t="shared" si="103"/>
        <v>-2.7474202524674973E-2</v>
      </c>
      <c r="F324" s="9">
        <f t="shared" si="104"/>
        <v>1.6007813408724599E-2</v>
      </c>
      <c r="G324" s="9">
        <f t="shared" si="105"/>
        <v>8.5433776449553717E-3</v>
      </c>
      <c r="H324" s="9">
        <f t="shared" si="106"/>
        <v>-6.3491782694305318E-2</v>
      </c>
      <c r="I324" s="9">
        <f t="shared" si="107"/>
        <v>1.2549434943177216</v>
      </c>
      <c r="J324" s="3">
        <f t="shared" si="108"/>
        <v>1.0071876573729882E-3</v>
      </c>
      <c r="K324" s="3">
        <f t="shared" si="108"/>
        <v>-1.7581058397385007E-2</v>
      </c>
      <c r="L324" s="15" t="str">
        <f t="shared" si="109"/>
        <v>Enter Trade</v>
      </c>
      <c r="M324" s="12">
        <v>1.2549434943177216</v>
      </c>
      <c r="N324" s="15" t="str">
        <f t="shared" si="89"/>
        <v>Enter Trade</v>
      </c>
      <c r="O324" s="15" t="str">
        <f t="shared" si="90"/>
        <v>Enter Trade</v>
      </c>
      <c r="P324" s="15">
        <f t="shared" si="91"/>
        <v>1093.25</v>
      </c>
      <c r="Q324" s="15">
        <f t="shared" si="92"/>
        <v>1093.25</v>
      </c>
      <c r="R324" s="15">
        <f t="shared" si="93"/>
        <v>1112</v>
      </c>
      <c r="S324" s="15">
        <f t="shared" si="94"/>
        <v>1112</v>
      </c>
      <c r="T324" s="18">
        <f t="shared" si="95"/>
        <v>1.0071876573729882E-3</v>
      </c>
      <c r="U324" s="18">
        <f t="shared" si="96"/>
        <v>1.0071876573729882E-3</v>
      </c>
      <c r="V324" s="18">
        <f t="shared" si="97"/>
        <v>-1.7581058397385007E-2</v>
      </c>
      <c r="W324" s="18">
        <f t="shared" si="98"/>
        <v>-1.7581058397385007E-2</v>
      </c>
      <c r="X324" s="18" t="str">
        <f t="shared" si="99"/>
        <v/>
      </c>
      <c r="Y324" s="18" t="str">
        <f t="shared" si="100"/>
        <v/>
      </c>
      <c r="Z324" s="18" t="str">
        <f t="shared" si="101"/>
        <v/>
      </c>
      <c r="AA324" s="18" t="str">
        <f t="shared" si="102"/>
        <v/>
      </c>
    </row>
    <row r="325" spans="1:27">
      <c r="A325" s="11">
        <v>42486</v>
      </c>
      <c r="B325" s="12">
        <v>1113.8499999999999</v>
      </c>
      <c r="C325" s="12">
        <v>1127.3</v>
      </c>
      <c r="D325" s="9">
        <f t="shared" si="110"/>
        <v>-5.2127978141278224E-3</v>
      </c>
      <c r="E325" s="9">
        <f t="shared" si="103"/>
        <v>-2.5872864996850698E-2</v>
      </c>
      <c r="F325" s="9">
        <f t="shared" si="104"/>
        <v>1.5740735462679536E-2</v>
      </c>
      <c r="G325" s="9">
        <f t="shared" si="105"/>
        <v>9.5437897941782583E-3</v>
      </c>
      <c r="H325" s="9">
        <f t="shared" si="106"/>
        <v>-6.1289519787879651E-2</v>
      </c>
      <c r="I325" s="9">
        <f t="shared" si="107"/>
        <v>1.3125223552423468</v>
      </c>
      <c r="J325" s="3">
        <f t="shared" si="108"/>
        <v>1.8842899611250775E-2</v>
      </c>
      <c r="K325" s="3">
        <f t="shared" si="108"/>
        <v>1.3758992805755354E-2</v>
      </c>
      <c r="L325" s="15" t="str">
        <f t="shared" si="109"/>
        <v>Enter Trade</v>
      </c>
      <c r="M325" s="12">
        <v>1.2549434943177216</v>
      </c>
      <c r="N325" s="15" t="str">
        <f t="shared" si="89"/>
        <v/>
      </c>
      <c r="O325" s="15" t="str">
        <f t="shared" si="90"/>
        <v>Enter Trade</v>
      </c>
      <c r="P325" s="15" t="str">
        <f t="shared" si="91"/>
        <v/>
      </c>
      <c r="Q325" s="15">
        <f t="shared" si="92"/>
        <v>1093.25</v>
      </c>
      <c r="R325" s="15" t="str">
        <f t="shared" si="93"/>
        <v/>
      </c>
      <c r="S325" s="15">
        <f t="shared" si="94"/>
        <v>1112</v>
      </c>
      <c r="T325" s="18" t="str">
        <f t="shared" si="95"/>
        <v/>
      </c>
      <c r="U325" s="18">
        <f t="shared" si="96"/>
        <v>1.0071876573729882E-3</v>
      </c>
      <c r="V325" s="18" t="str">
        <f t="shared" si="97"/>
        <v/>
      </c>
      <c r="W325" s="18">
        <f t="shared" si="98"/>
        <v>-1.7581058397385007E-2</v>
      </c>
      <c r="X325" s="18" t="str">
        <f t="shared" si="99"/>
        <v/>
      </c>
      <c r="Y325" s="18" t="str">
        <f t="shared" si="100"/>
        <v/>
      </c>
      <c r="Z325" s="18" t="str">
        <f t="shared" si="101"/>
        <v/>
      </c>
      <c r="AA325" s="18" t="str">
        <f t="shared" si="102"/>
        <v/>
      </c>
    </row>
    <row r="326" spans="1:27">
      <c r="A326" s="11">
        <v>42487</v>
      </c>
      <c r="B326" s="12">
        <v>1124.2</v>
      </c>
      <c r="C326" s="12">
        <v>1121.5</v>
      </c>
      <c r="D326" s="9">
        <f t="shared" si="110"/>
        <v>1.0443030379324297E-3</v>
      </c>
      <c r="E326" s="9">
        <f t="shared" si="103"/>
        <v>-2.4440715922957167E-2</v>
      </c>
      <c r="F326" s="9">
        <f t="shared" si="104"/>
        <v>1.6178783753659286E-2</v>
      </c>
      <c r="G326" s="9">
        <f t="shared" si="105"/>
        <v>1.1961547522776225E-2</v>
      </c>
      <c r="H326" s="9">
        <f t="shared" si="106"/>
        <v>-6.0842979368690556E-2</v>
      </c>
      <c r="I326" s="9">
        <f t="shared" si="107"/>
        <v>1.5752122872107392</v>
      </c>
      <c r="J326" s="3">
        <f t="shared" si="108"/>
        <v>9.2920949858599795E-3</v>
      </c>
      <c r="K326" s="3">
        <f t="shared" si="108"/>
        <v>-5.1450368136254365E-3</v>
      </c>
      <c r="L326" s="15" t="str">
        <f t="shared" si="109"/>
        <v>Enter Trade</v>
      </c>
      <c r="M326" s="12">
        <v>1.2549434943177216</v>
      </c>
      <c r="N326" s="15" t="str">
        <f t="shared" si="89"/>
        <v/>
      </c>
      <c r="O326" s="15" t="str">
        <f t="shared" si="90"/>
        <v>Enter Trade</v>
      </c>
      <c r="P326" s="15" t="str">
        <f t="shared" si="91"/>
        <v/>
      </c>
      <c r="Q326" s="15">
        <f t="shared" si="92"/>
        <v>1093.25</v>
      </c>
      <c r="R326" s="15" t="str">
        <f t="shared" si="93"/>
        <v/>
      </c>
      <c r="S326" s="15">
        <f t="shared" si="94"/>
        <v>1112</v>
      </c>
      <c r="T326" s="18" t="str">
        <f t="shared" si="95"/>
        <v/>
      </c>
      <c r="U326" s="18">
        <f t="shared" si="96"/>
        <v>1.0071876573729882E-3</v>
      </c>
      <c r="V326" s="18" t="str">
        <f t="shared" si="97"/>
        <v/>
      </c>
      <c r="W326" s="18">
        <f t="shared" si="98"/>
        <v>-1.7581058397385007E-2</v>
      </c>
      <c r="X326" s="18" t="str">
        <f t="shared" si="99"/>
        <v/>
      </c>
      <c r="Y326" s="18" t="str">
        <f t="shared" si="100"/>
        <v/>
      </c>
      <c r="Z326" s="18" t="str">
        <f t="shared" si="101"/>
        <v/>
      </c>
      <c r="AA326" s="18" t="str">
        <f t="shared" si="102"/>
        <v/>
      </c>
    </row>
    <row r="327" spans="1:27">
      <c r="A327" s="11">
        <v>42488</v>
      </c>
      <c r="B327" s="12">
        <v>1113.95</v>
      </c>
      <c r="C327" s="12">
        <v>1085.55</v>
      </c>
      <c r="D327" s="9">
        <f t="shared" si="110"/>
        <v>1.1215866147515692E-2</v>
      </c>
      <c r="E327" s="9">
        <f t="shared" si="103"/>
        <v>-2.2308395924868593E-2</v>
      </c>
      <c r="F327" s="9">
        <f t="shared" si="104"/>
        <v>1.6530222556622537E-2</v>
      </c>
      <c r="G327" s="9">
        <f t="shared" si="105"/>
        <v>1.4884604827532115E-2</v>
      </c>
      <c r="H327" s="9">
        <f t="shared" si="106"/>
        <v>-5.9501396677269301E-2</v>
      </c>
      <c r="I327" s="9">
        <f t="shared" si="107"/>
        <v>2.0280587244092119</v>
      </c>
      <c r="J327" s="3">
        <f t="shared" si="108"/>
        <v>-9.1175947340330892E-3</v>
      </c>
      <c r="K327" s="3">
        <f t="shared" si="108"/>
        <v>-3.2055283102987109E-2</v>
      </c>
      <c r="L327" s="15" t="str">
        <f t="shared" si="109"/>
        <v>Enter Trade</v>
      </c>
      <c r="M327" s="12">
        <v>1.2549434943177216</v>
      </c>
      <c r="N327" s="15" t="str">
        <f t="shared" si="89"/>
        <v/>
      </c>
      <c r="O327" s="15" t="str">
        <f t="shared" si="90"/>
        <v>Enter Trade</v>
      </c>
      <c r="P327" s="15" t="str">
        <f t="shared" si="91"/>
        <v/>
      </c>
      <c r="Q327" s="15">
        <f t="shared" si="92"/>
        <v>1093.25</v>
      </c>
      <c r="R327" s="15" t="str">
        <f t="shared" si="93"/>
        <v/>
      </c>
      <c r="S327" s="15">
        <f t="shared" si="94"/>
        <v>1112</v>
      </c>
      <c r="T327" s="18" t="str">
        <f t="shared" si="95"/>
        <v/>
      </c>
      <c r="U327" s="18">
        <f t="shared" si="96"/>
        <v>1.0071876573729882E-3</v>
      </c>
      <c r="V327" s="18" t="str">
        <f t="shared" si="97"/>
        <v/>
      </c>
      <c r="W327" s="18">
        <f t="shared" si="98"/>
        <v>-1.7581058397385007E-2</v>
      </c>
      <c r="X327" s="18" t="str">
        <f t="shared" si="99"/>
        <v/>
      </c>
      <c r="Y327" s="18" t="str">
        <f t="shared" si="100"/>
        <v/>
      </c>
      <c r="Z327" s="18" t="str">
        <f t="shared" si="101"/>
        <v/>
      </c>
      <c r="AA327" s="18" t="str">
        <f t="shared" si="102"/>
        <v/>
      </c>
    </row>
    <row r="328" spans="1:27">
      <c r="A328" s="11">
        <v>42489</v>
      </c>
      <c r="B328" s="12">
        <v>1132.3499999999999</v>
      </c>
      <c r="C328" s="12">
        <v>1088.45</v>
      </c>
      <c r="D328" s="9">
        <f t="shared" si="110"/>
        <v>1.7172200726525054E-2</v>
      </c>
      <c r="E328" s="9">
        <f t="shared" si="103"/>
        <v>-1.9990775735406766E-2</v>
      </c>
      <c r="F328" s="9">
        <f t="shared" si="104"/>
        <v>1.7038387935958049E-2</v>
      </c>
      <c r="G328" s="9">
        <f t="shared" si="105"/>
        <v>1.8345597120498845E-2</v>
      </c>
      <c r="H328" s="9">
        <f t="shared" si="106"/>
        <v>-5.8327148591312376E-2</v>
      </c>
      <c r="I328" s="9">
        <f t="shared" si="107"/>
        <v>2.1811321940559036</v>
      </c>
      <c r="J328" s="3">
        <f t="shared" si="108"/>
        <v>1.6517797028591824E-2</v>
      </c>
      <c r="K328" s="3">
        <f t="shared" si="108"/>
        <v>2.6714568651836313E-3</v>
      </c>
      <c r="L328" s="15" t="str">
        <f t="shared" si="109"/>
        <v>Enter Trade</v>
      </c>
      <c r="M328" s="12">
        <v>1.2549434943177216</v>
      </c>
      <c r="N328" s="15" t="str">
        <f t="shared" si="89"/>
        <v/>
      </c>
      <c r="O328" s="15" t="str">
        <f t="shared" si="90"/>
        <v>Enter Trade</v>
      </c>
      <c r="P328" s="15" t="str">
        <f t="shared" si="91"/>
        <v/>
      </c>
      <c r="Q328" s="15">
        <f t="shared" si="92"/>
        <v>1093.25</v>
      </c>
      <c r="R328" s="15" t="str">
        <f t="shared" si="93"/>
        <v/>
      </c>
      <c r="S328" s="15">
        <f t="shared" si="94"/>
        <v>1112</v>
      </c>
      <c r="T328" s="18" t="str">
        <f t="shared" si="95"/>
        <v/>
      </c>
      <c r="U328" s="18">
        <f t="shared" si="96"/>
        <v>1.0071876573729882E-3</v>
      </c>
      <c r="V328" s="18" t="str">
        <f t="shared" si="97"/>
        <v/>
      </c>
      <c r="W328" s="18">
        <f t="shared" si="98"/>
        <v>-1.7581058397385007E-2</v>
      </c>
      <c r="X328" s="18" t="str">
        <f t="shared" si="99"/>
        <v/>
      </c>
      <c r="Y328" s="18" t="str">
        <f t="shared" si="100"/>
        <v/>
      </c>
      <c r="Z328" s="18" t="str">
        <f t="shared" si="101"/>
        <v/>
      </c>
      <c r="AA328" s="18" t="str">
        <f t="shared" si="102"/>
        <v/>
      </c>
    </row>
    <row r="329" spans="1:27">
      <c r="A329" s="11">
        <v>42492</v>
      </c>
      <c r="B329" s="12">
        <v>1117.6500000000001</v>
      </c>
      <c r="C329" s="12">
        <v>1091.9000000000001</v>
      </c>
      <c r="D329" s="9">
        <f t="shared" si="110"/>
        <v>1.0122956462606601E-2</v>
      </c>
      <c r="E329" s="9">
        <f t="shared" si="103"/>
        <v>-1.7914409074006335E-2</v>
      </c>
      <c r="F329" s="9">
        <f t="shared" si="104"/>
        <v>1.6775407491543482E-2</v>
      </c>
      <c r="G329" s="9">
        <f t="shared" si="105"/>
        <v>1.9830257781966502E-2</v>
      </c>
      <c r="H329" s="9">
        <f t="shared" si="106"/>
        <v>-5.5659075929979172E-2</v>
      </c>
      <c r="I329" s="9">
        <f t="shared" si="107"/>
        <v>1.6713373759025902</v>
      </c>
      <c r="J329" s="3">
        <f t="shared" si="108"/>
        <v>-1.2981851900913869E-2</v>
      </c>
      <c r="K329" s="3">
        <f t="shared" si="108"/>
        <v>3.1696449078965918E-3</v>
      </c>
      <c r="L329" s="15" t="str">
        <f t="shared" si="109"/>
        <v>Enter Trade</v>
      </c>
      <c r="M329" s="12">
        <v>1.2549434943177216</v>
      </c>
      <c r="N329" s="15" t="str">
        <f t="shared" si="89"/>
        <v/>
      </c>
      <c r="O329" s="15" t="str">
        <f t="shared" si="90"/>
        <v>Enter Trade</v>
      </c>
      <c r="P329" s="15" t="str">
        <f t="shared" si="91"/>
        <v/>
      </c>
      <c r="Q329" s="15">
        <f t="shared" si="92"/>
        <v>1093.25</v>
      </c>
      <c r="R329" s="15" t="str">
        <f t="shared" si="93"/>
        <v/>
      </c>
      <c r="S329" s="15">
        <f t="shared" si="94"/>
        <v>1112</v>
      </c>
      <c r="T329" s="18" t="str">
        <f t="shared" si="95"/>
        <v/>
      </c>
      <c r="U329" s="18">
        <f t="shared" si="96"/>
        <v>1.0071876573729882E-3</v>
      </c>
      <c r="V329" s="18" t="str">
        <f t="shared" si="97"/>
        <v/>
      </c>
      <c r="W329" s="18">
        <f t="shared" si="98"/>
        <v>-1.7581058397385007E-2</v>
      </c>
      <c r="X329" s="18" t="str">
        <f t="shared" si="99"/>
        <v/>
      </c>
      <c r="Y329" s="18" t="str">
        <f t="shared" si="100"/>
        <v/>
      </c>
      <c r="Z329" s="18" t="str">
        <f t="shared" si="101"/>
        <v/>
      </c>
      <c r="AA329" s="18" t="str">
        <f t="shared" si="102"/>
        <v/>
      </c>
    </row>
    <row r="330" spans="1:27">
      <c r="A330" s="11">
        <v>42493</v>
      </c>
      <c r="B330" s="12">
        <v>1118</v>
      </c>
      <c r="C330" s="12">
        <v>1099.5999999999999</v>
      </c>
      <c r="D330" s="9">
        <f t="shared" si="110"/>
        <v>7.2070723789736633E-3</v>
      </c>
      <c r="E330" s="9">
        <f t="shared" si="103"/>
        <v>-1.6527263600839989E-2</v>
      </c>
      <c r="F330" s="9">
        <f t="shared" si="104"/>
        <v>1.7082319021131474E-2</v>
      </c>
      <c r="G330" s="9">
        <f t="shared" si="105"/>
        <v>2.1907954196705826E-2</v>
      </c>
      <c r="H330" s="9">
        <f t="shared" si="106"/>
        <v>-5.4962481398385804E-2</v>
      </c>
      <c r="I330" s="9">
        <f t="shared" si="107"/>
        <v>1.3894094795006102</v>
      </c>
      <c r="J330" s="3">
        <f t="shared" si="108"/>
        <v>3.131570706392064E-4</v>
      </c>
      <c r="K330" s="3">
        <f t="shared" si="108"/>
        <v>7.0519278322189009E-3</v>
      </c>
      <c r="L330" s="15" t="str">
        <f t="shared" si="109"/>
        <v>Enter Trade</v>
      </c>
      <c r="M330" s="12">
        <v>1.2549434943177216</v>
      </c>
      <c r="N330" s="15" t="str">
        <f t="shared" si="89"/>
        <v/>
      </c>
      <c r="O330" s="15" t="str">
        <f t="shared" si="90"/>
        <v>Enter Trade</v>
      </c>
      <c r="P330" s="15" t="str">
        <f t="shared" si="91"/>
        <v/>
      </c>
      <c r="Q330" s="15">
        <f t="shared" si="92"/>
        <v>1093.25</v>
      </c>
      <c r="R330" s="15" t="str">
        <f t="shared" si="93"/>
        <v/>
      </c>
      <c r="S330" s="15">
        <f t="shared" si="94"/>
        <v>1112</v>
      </c>
      <c r="T330" s="18" t="str">
        <f t="shared" si="95"/>
        <v/>
      </c>
      <c r="U330" s="18">
        <f t="shared" si="96"/>
        <v>1.0071876573729882E-3</v>
      </c>
      <c r="V330" s="18" t="str">
        <f t="shared" si="97"/>
        <v/>
      </c>
      <c r="W330" s="18">
        <f t="shared" si="98"/>
        <v>-1.7581058397385007E-2</v>
      </c>
      <c r="X330" s="18" t="str">
        <f t="shared" si="99"/>
        <v/>
      </c>
      <c r="Y330" s="18" t="str">
        <f t="shared" si="100"/>
        <v/>
      </c>
      <c r="Z330" s="18" t="str">
        <f t="shared" si="101"/>
        <v/>
      </c>
      <c r="AA330" s="18" t="str">
        <f t="shared" si="102"/>
        <v/>
      </c>
    </row>
    <row r="331" spans="1:27">
      <c r="A331" s="11">
        <v>42494</v>
      </c>
      <c r="B331" s="12">
        <v>1127.3499999999999</v>
      </c>
      <c r="C331" s="12">
        <v>1129.9000000000001</v>
      </c>
      <c r="D331" s="9">
        <f t="shared" si="110"/>
        <v>-9.8123947277955754E-4</v>
      </c>
      <c r="E331" s="9">
        <f t="shared" si="103"/>
        <v>-1.5276898860749214E-2</v>
      </c>
      <c r="F331" s="9">
        <f t="shared" si="104"/>
        <v>1.6789448607443205E-2</v>
      </c>
      <c r="G331" s="9">
        <f t="shared" si="105"/>
        <v>2.2499360505997996E-2</v>
      </c>
      <c r="H331" s="9">
        <f t="shared" si="106"/>
        <v>-5.3053158227496421E-2</v>
      </c>
      <c r="I331" s="9">
        <f t="shared" si="107"/>
        <v>0.85146687793141784</v>
      </c>
      <c r="J331" s="3">
        <f t="shared" si="108"/>
        <v>8.3631484794274673E-3</v>
      </c>
      <c r="K331" s="3">
        <f t="shared" si="108"/>
        <v>2.7555474718079471E-2</v>
      </c>
      <c r="L331" s="15" t="str">
        <f t="shared" si="109"/>
        <v/>
      </c>
      <c r="M331" s="12">
        <v>1.2549434943177216</v>
      </c>
      <c r="N331" s="15" t="str">
        <f t="shared" si="89"/>
        <v/>
      </c>
      <c r="O331" s="15" t="str">
        <f t="shared" si="90"/>
        <v>Enter Trade</v>
      </c>
      <c r="P331" s="15" t="str">
        <f t="shared" si="91"/>
        <v/>
      </c>
      <c r="Q331" s="15">
        <f t="shared" si="92"/>
        <v>1093.25</v>
      </c>
      <c r="R331" s="15" t="str">
        <f t="shared" si="93"/>
        <v/>
      </c>
      <c r="S331" s="15">
        <f t="shared" si="94"/>
        <v>1112</v>
      </c>
      <c r="T331" s="18" t="str">
        <f t="shared" si="95"/>
        <v/>
      </c>
      <c r="U331" s="18">
        <f t="shared" si="96"/>
        <v>1.0071876573729882E-3</v>
      </c>
      <c r="V331" s="18" t="str">
        <f t="shared" si="97"/>
        <v/>
      </c>
      <c r="W331" s="18">
        <f t="shared" si="98"/>
        <v>-1.7581058397385007E-2</v>
      </c>
      <c r="X331" s="18" t="str">
        <f t="shared" si="99"/>
        <v/>
      </c>
      <c r="Y331" s="18" t="str">
        <f t="shared" si="100"/>
        <v/>
      </c>
      <c r="Z331" s="18" t="str">
        <f t="shared" si="101"/>
        <v/>
      </c>
      <c r="AA331" s="18" t="str">
        <f t="shared" si="102"/>
        <v/>
      </c>
    </row>
    <row r="332" spans="1:27">
      <c r="A332" s="11">
        <v>42495</v>
      </c>
      <c r="B332" s="12">
        <v>1132.3</v>
      </c>
      <c r="C332" s="12">
        <v>1162.6500000000001</v>
      </c>
      <c r="D332" s="9">
        <f t="shared" si="110"/>
        <v>-1.1487488630112848E-2</v>
      </c>
      <c r="E332" s="9">
        <f t="shared" si="103"/>
        <v>-1.4438449567384014E-2</v>
      </c>
      <c r="F332" s="9">
        <f t="shared" si="104"/>
        <v>1.6306893231676608E-2</v>
      </c>
      <c r="G332" s="9">
        <f t="shared" si="105"/>
        <v>2.2252060203888355E-2</v>
      </c>
      <c r="H332" s="9">
        <f t="shared" si="106"/>
        <v>-5.1128959338656382E-2</v>
      </c>
      <c r="I332" s="9">
        <f t="shared" si="107"/>
        <v>0.18096401904066187</v>
      </c>
      <c r="J332" s="3">
        <f t="shared" si="108"/>
        <v>4.3908280480773904E-3</v>
      </c>
      <c r="K332" s="3">
        <f t="shared" si="108"/>
        <v>2.8984865917337815E-2</v>
      </c>
      <c r="L332" s="15" t="str">
        <f t="shared" si="109"/>
        <v>Exit Trade</v>
      </c>
      <c r="M332" s="12">
        <v>0.18096401904066187</v>
      </c>
      <c r="N332" s="15" t="str">
        <f t="shared" si="89"/>
        <v>Exit Trade</v>
      </c>
      <c r="O332" s="15" t="str">
        <f t="shared" si="90"/>
        <v>Exit Trade</v>
      </c>
      <c r="P332" s="15">
        <f t="shared" si="91"/>
        <v>1132.3</v>
      </c>
      <c r="Q332" s="15">
        <f t="shared" si="92"/>
        <v>1132.3</v>
      </c>
      <c r="R332" s="15">
        <f t="shared" si="93"/>
        <v>1162.6500000000001</v>
      </c>
      <c r="S332" s="15">
        <f t="shared" si="94"/>
        <v>1162.6500000000001</v>
      </c>
      <c r="T332" s="18">
        <f t="shared" si="95"/>
        <v>4.3908280480773904E-3</v>
      </c>
      <c r="U332" s="18">
        <f t="shared" si="96"/>
        <v>4.3908280480773904E-3</v>
      </c>
      <c r="V332" s="18">
        <f t="shared" si="97"/>
        <v>2.8984865917337815E-2</v>
      </c>
      <c r="W332" s="18">
        <f t="shared" si="98"/>
        <v>2.8984865917337815E-2</v>
      </c>
      <c r="X332" s="18">
        <f t="shared" si="99"/>
        <v>-3.5719185913560381E-2</v>
      </c>
      <c r="Y332" s="18">
        <f t="shared" si="100"/>
        <v>4.5548561151079303E-2</v>
      </c>
      <c r="Z332" s="18">
        <f t="shared" si="101"/>
        <v>9.8293752375189225E-3</v>
      </c>
      <c r="AA332" s="18">
        <f t="shared" si="102"/>
        <v>4.9146876187594613E-3</v>
      </c>
    </row>
    <row r="333" spans="1:27">
      <c r="A333" s="11">
        <v>42496</v>
      </c>
      <c r="B333" s="12">
        <v>1119.6500000000001</v>
      </c>
      <c r="C333" s="12">
        <v>1167.8</v>
      </c>
      <c r="D333" s="9">
        <f t="shared" si="110"/>
        <v>-1.828618648088574E-2</v>
      </c>
      <c r="E333" s="9">
        <f t="shared" si="103"/>
        <v>-1.3693080444422263E-2</v>
      </c>
      <c r="F333" s="9">
        <f t="shared" si="104"/>
        <v>1.556162866165188E-2</v>
      </c>
      <c r="G333" s="9">
        <f t="shared" si="105"/>
        <v>2.1320584044294471E-2</v>
      </c>
      <c r="H333" s="9">
        <f t="shared" si="106"/>
        <v>-4.8706744933138993E-2</v>
      </c>
      <c r="I333" s="9">
        <f t="shared" si="107"/>
        <v>-0.29515586937131782</v>
      </c>
      <c r="J333" s="3">
        <f t="shared" si="108"/>
        <v>-1.1171950896405426E-2</v>
      </c>
      <c r="K333" s="3">
        <f t="shared" si="108"/>
        <v>4.4295359738527182E-3</v>
      </c>
      <c r="L333" s="15" t="str">
        <f t="shared" si="109"/>
        <v>Exit Trade</v>
      </c>
      <c r="M333" s="12">
        <v>0.18096401904066187</v>
      </c>
      <c r="N333" s="15" t="str">
        <f t="shared" si="89"/>
        <v/>
      </c>
      <c r="O333" s="15" t="str">
        <f t="shared" si="90"/>
        <v>Exit Trade</v>
      </c>
      <c r="P333" s="15" t="str">
        <f t="shared" si="91"/>
        <v/>
      </c>
      <c r="Q333" s="15">
        <f t="shared" si="92"/>
        <v>1132.3</v>
      </c>
      <c r="R333" s="15" t="str">
        <f t="shared" si="93"/>
        <v/>
      </c>
      <c r="S333" s="15">
        <f t="shared" si="94"/>
        <v>1162.6500000000001</v>
      </c>
      <c r="T333" s="18" t="str">
        <f t="shared" si="95"/>
        <v/>
      </c>
      <c r="U333" s="18">
        <f t="shared" si="96"/>
        <v>4.3908280480773904E-3</v>
      </c>
      <c r="V333" s="18" t="str">
        <f t="shared" si="97"/>
        <v/>
      </c>
      <c r="W333" s="18">
        <f t="shared" si="98"/>
        <v>2.8984865917337815E-2</v>
      </c>
      <c r="X333" s="18" t="str">
        <f t="shared" si="99"/>
        <v/>
      </c>
      <c r="Y333" s="18" t="str">
        <f t="shared" si="100"/>
        <v/>
      </c>
      <c r="Z333" s="18" t="str">
        <f t="shared" si="101"/>
        <v/>
      </c>
      <c r="AA333" s="18" t="str">
        <f t="shared" si="102"/>
        <v/>
      </c>
    </row>
    <row r="334" spans="1:27">
      <c r="A334" s="11">
        <v>42499</v>
      </c>
      <c r="B334" s="12">
        <v>1141.4000000000001</v>
      </c>
      <c r="C334" s="12">
        <v>1203.5999999999999</v>
      </c>
      <c r="D334" s="9">
        <f t="shared" si="110"/>
        <v>-2.3044310855103521E-2</v>
      </c>
      <c r="E334" s="9">
        <f t="shared" si="103"/>
        <v>-1.3067755185178463E-2</v>
      </c>
      <c r="F334" s="9">
        <f t="shared" si="104"/>
        <v>1.474875940356575E-2</v>
      </c>
      <c r="G334" s="9">
        <f t="shared" si="105"/>
        <v>2.0116953472844472E-2</v>
      </c>
      <c r="H334" s="9">
        <f t="shared" si="106"/>
        <v>-4.6252463843201398E-2</v>
      </c>
      <c r="I334" s="9">
        <f t="shared" si="107"/>
        <v>-0.67643354921859156</v>
      </c>
      <c r="J334" s="3">
        <f t="shared" si="108"/>
        <v>1.9425713392578037E-2</v>
      </c>
      <c r="K334" s="3">
        <f t="shared" si="108"/>
        <v>3.0655934235314229E-2</v>
      </c>
      <c r="L334" s="15" t="str">
        <f t="shared" si="109"/>
        <v/>
      </c>
      <c r="M334" s="12">
        <v>0.18096401904066187</v>
      </c>
      <c r="N334" s="15" t="str">
        <f t="shared" si="89"/>
        <v/>
      </c>
      <c r="O334" s="15" t="str">
        <f t="shared" si="90"/>
        <v>Exit Trade</v>
      </c>
      <c r="P334" s="15" t="str">
        <f t="shared" si="91"/>
        <v/>
      </c>
      <c r="Q334" s="15">
        <f t="shared" si="92"/>
        <v>1132.3</v>
      </c>
      <c r="R334" s="15" t="str">
        <f t="shared" si="93"/>
        <v/>
      </c>
      <c r="S334" s="15">
        <f t="shared" si="94"/>
        <v>1162.6500000000001</v>
      </c>
      <c r="T334" s="18" t="str">
        <f t="shared" si="95"/>
        <v/>
      </c>
      <c r="U334" s="18">
        <f t="shared" si="96"/>
        <v>4.3908280480773904E-3</v>
      </c>
      <c r="V334" s="18" t="str">
        <f t="shared" si="97"/>
        <v/>
      </c>
      <c r="W334" s="18">
        <f t="shared" si="98"/>
        <v>2.8984865917337815E-2</v>
      </c>
      <c r="X334" s="18" t="str">
        <f t="shared" si="99"/>
        <v/>
      </c>
      <c r="Y334" s="18" t="str">
        <f t="shared" si="100"/>
        <v/>
      </c>
      <c r="Z334" s="18" t="str">
        <f t="shared" si="101"/>
        <v/>
      </c>
      <c r="AA334" s="18" t="str">
        <f t="shared" si="102"/>
        <v/>
      </c>
    </row>
    <row r="335" spans="1:27">
      <c r="A335" s="11">
        <v>42500</v>
      </c>
      <c r="B335" s="12">
        <v>1144.9000000000001</v>
      </c>
      <c r="C335" s="12">
        <v>1218.55</v>
      </c>
      <c r="D335" s="9">
        <f t="shared" si="110"/>
        <v>-2.7075798649778625E-2</v>
      </c>
      <c r="E335" s="9">
        <f t="shared" si="103"/>
        <v>-1.2480241004556161E-2</v>
      </c>
      <c r="F335" s="9">
        <f t="shared" si="104"/>
        <v>1.3763325774816598E-2</v>
      </c>
      <c r="G335" s="9">
        <f t="shared" si="105"/>
        <v>1.8487241988781183E-2</v>
      </c>
      <c r="H335" s="9">
        <f t="shared" si="106"/>
        <v>-4.3447723997893505E-2</v>
      </c>
      <c r="I335" s="9">
        <f t="shared" si="107"/>
        <v>-1.0604673524424337</v>
      </c>
      <c r="J335" s="3">
        <f t="shared" si="108"/>
        <v>3.0664096723322233E-3</v>
      </c>
      <c r="K335" s="3">
        <f t="shared" si="108"/>
        <v>1.2421070122964478E-2</v>
      </c>
      <c r="L335" s="15" t="str">
        <f t="shared" si="109"/>
        <v>Enter Trade</v>
      </c>
      <c r="M335" s="12">
        <v>-1.0604673524424337</v>
      </c>
      <c r="N335" s="15" t="str">
        <f t="shared" si="89"/>
        <v>Enter Trade</v>
      </c>
      <c r="O335" s="15" t="str">
        <f t="shared" si="90"/>
        <v>Enter Trade</v>
      </c>
      <c r="P335" s="15">
        <f t="shared" si="91"/>
        <v>1144.9000000000001</v>
      </c>
      <c r="Q335" s="15">
        <f t="shared" si="92"/>
        <v>1144.9000000000001</v>
      </c>
      <c r="R335" s="15">
        <f t="shared" si="93"/>
        <v>1218.55</v>
      </c>
      <c r="S335" s="15">
        <f t="shared" si="94"/>
        <v>1218.55</v>
      </c>
      <c r="T335" s="18">
        <f t="shared" si="95"/>
        <v>3.0664096723322233E-3</v>
      </c>
      <c r="U335" s="18">
        <f t="shared" si="96"/>
        <v>3.0664096723322233E-3</v>
      </c>
      <c r="V335" s="18">
        <f t="shared" si="97"/>
        <v>1.2421070122964478E-2</v>
      </c>
      <c r="W335" s="18">
        <f t="shared" si="98"/>
        <v>1.2421070122964478E-2</v>
      </c>
      <c r="X335" s="18" t="str">
        <f t="shared" si="99"/>
        <v/>
      </c>
      <c r="Y335" s="18" t="str">
        <f t="shared" si="100"/>
        <v/>
      </c>
      <c r="Z335" s="18" t="str">
        <f t="shared" si="101"/>
        <v/>
      </c>
      <c r="AA335" s="18" t="str">
        <f t="shared" si="102"/>
        <v/>
      </c>
    </row>
    <row r="336" spans="1:27">
      <c r="A336" s="11">
        <v>42501</v>
      </c>
      <c r="B336" s="12">
        <v>1138.8</v>
      </c>
      <c r="C336" s="12">
        <v>1203.8</v>
      </c>
      <c r="D336" s="9">
        <f t="shared" si="110"/>
        <v>-2.4106880513853596E-2</v>
      </c>
      <c r="E336" s="9">
        <f t="shared" si="103"/>
        <v>-1.1798270977414002E-2</v>
      </c>
      <c r="F336" s="9">
        <f t="shared" si="104"/>
        <v>1.2574161349642815E-2</v>
      </c>
      <c r="G336" s="9">
        <f t="shared" si="105"/>
        <v>1.649359205928233E-2</v>
      </c>
      <c r="H336" s="9">
        <f t="shared" si="106"/>
        <v>-4.0090134014110337E-2</v>
      </c>
      <c r="I336" s="9">
        <f t="shared" si="107"/>
        <v>-0.97888115113054719</v>
      </c>
      <c r="J336" s="3">
        <f t="shared" si="108"/>
        <v>-5.3279762424667098E-3</v>
      </c>
      <c r="K336" s="3">
        <f t="shared" si="108"/>
        <v>-1.2104550490336876E-2</v>
      </c>
      <c r="L336" s="15" t="str">
        <f t="shared" si="109"/>
        <v>Enter Trade</v>
      </c>
      <c r="M336" s="12">
        <v>-1.0604673524424337</v>
      </c>
      <c r="N336" s="15" t="str">
        <f t="shared" ref="N336:N399" si="111">IF(M336&lt;&gt;M335,L336,"")</f>
        <v/>
      </c>
      <c r="O336" s="15" t="str">
        <f t="shared" ref="O336:O399" si="112">IF(M336&lt;&gt;M335,N336,O335)</f>
        <v>Enter Trade</v>
      </c>
      <c r="P336" s="15" t="str">
        <f t="shared" ref="P336:P399" si="113">IF(OR(N336="Enter Trade",N336="Exit Trade"),B336,"")</f>
        <v/>
      </c>
      <c r="Q336" s="15">
        <f t="shared" ref="Q336:Q399" si="114">IF(M336&lt;&gt;M335,P336,Q335)</f>
        <v>1144.9000000000001</v>
      </c>
      <c r="R336" s="15" t="str">
        <f t="shared" ref="R336:R399" si="115">IF(OR(N336="Enter Trade",N336="Exit Trade"),C336,"")</f>
        <v/>
      </c>
      <c r="S336" s="15">
        <f t="shared" ref="S336:S399" si="116">IF(M336&lt;&gt;M335,R336,S335)</f>
        <v>1218.55</v>
      </c>
      <c r="T336" s="18" t="str">
        <f t="shared" ref="T336:T399" si="117">IF(OR(N336="Enter Trade",N336="Exit Trade"),J336,"")</f>
        <v/>
      </c>
      <c r="U336" s="18">
        <f t="shared" ref="U336:U399" si="118">IF(M336&lt;&gt;M335,T336,U335)</f>
        <v>3.0664096723322233E-3</v>
      </c>
      <c r="V336" s="18" t="str">
        <f t="shared" ref="V336:V399" si="119">IF(OR(N336="Enter Trade",N336="Exit Trade"),K336,"")</f>
        <v/>
      </c>
      <c r="W336" s="18">
        <f t="shared" ref="W336:W399" si="120">IF(M336&lt;&gt;M335,V336,W335)</f>
        <v>1.2421070122964478E-2</v>
      </c>
      <c r="X336" s="18" t="str">
        <f t="shared" si="99"/>
        <v/>
      </c>
      <c r="Y336" s="18" t="str">
        <f t="shared" si="100"/>
        <v/>
      </c>
      <c r="Z336" s="18" t="str">
        <f t="shared" si="101"/>
        <v/>
      </c>
      <c r="AA336" s="18" t="str">
        <f t="shared" si="102"/>
        <v/>
      </c>
    </row>
    <row r="337" spans="1:27">
      <c r="A337" s="11">
        <v>42502</v>
      </c>
      <c r="B337" s="12">
        <v>1149.0999999999999</v>
      </c>
      <c r="C337" s="12">
        <v>1195.8499999999999</v>
      </c>
      <c r="D337" s="9">
        <f t="shared" si="110"/>
        <v>-1.731888321635585E-2</v>
      </c>
      <c r="E337" s="9">
        <f t="shared" si="103"/>
        <v>-1.1108061602559728E-2</v>
      </c>
      <c r="F337" s="9">
        <f t="shared" si="104"/>
        <v>1.1616741818668381E-2</v>
      </c>
      <c r="G337" s="9">
        <f t="shared" si="105"/>
        <v>1.502960748944413E-2</v>
      </c>
      <c r="H337" s="9">
        <f t="shared" si="106"/>
        <v>-3.7245730694563585E-2</v>
      </c>
      <c r="I337" s="9">
        <f t="shared" si="107"/>
        <v>-0.53464402590192572</v>
      </c>
      <c r="J337" s="3">
        <f t="shared" si="108"/>
        <v>9.0446083596768135E-3</v>
      </c>
      <c r="K337" s="3">
        <f t="shared" si="108"/>
        <v>-6.604087057650811E-3</v>
      </c>
      <c r="L337" s="15" t="str">
        <f t="shared" si="109"/>
        <v/>
      </c>
      <c r="M337" s="12">
        <v>-1.0604673524424337</v>
      </c>
      <c r="N337" s="15" t="str">
        <f t="shared" si="111"/>
        <v/>
      </c>
      <c r="O337" s="15" t="str">
        <f t="shared" si="112"/>
        <v>Enter Trade</v>
      </c>
      <c r="P337" s="15" t="str">
        <f t="shared" si="113"/>
        <v/>
      </c>
      <c r="Q337" s="15">
        <f t="shared" si="114"/>
        <v>1144.9000000000001</v>
      </c>
      <c r="R337" s="15" t="str">
        <f t="shared" si="115"/>
        <v/>
      </c>
      <c r="S337" s="15">
        <f t="shared" si="116"/>
        <v>1218.55</v>
      </c>
      <c r="T337" s="18" t="str">
        <f t="shared" si="117"/>
        <v/>
      </c>
      <c r="U337" s="18">
        <f t="shared" si="118"/>
        <v>3.0664096723322233E-3</v>
      </c>
      <c r="V337" s="18" t="str">
        <f t="shared" si="119"/>
        <v/>
      </c>
      <c r="W337" s="18">
        <f t="shared" si="120"/>
        <v>1.2421070122964478E-2</v>
      </c>
      <c r="X337" s="18" t="str">
        <f t="shared" si="99"/>
        <v/>
      </c>
      <c r="Y337" s="18" t="str">
        <f t="shared" si="100"/>
        <v/>
      </c>
      <c r="Z337" s="18" t="str">
        <f t="shared" si="101"/>
        <v/>
      </c>
      <c r="AA337" s="18" t="str">
        <f t="shared" si="102"/>
        <v/>
      </c>
    </row>
    <row r="338" spans="1:27">
      <c r="A338" s="11">
        <v>42503</v>
      </c>
      <c r="B338" s="12">
        <v>1140.9000000000001</v>
      </c>
      <c r="C338" s="12">
        <v>1166</v>
      </c>
      <c r="D338" s="9">
        <f t="shared" si="110"/>
        <v>-9.4509702917503716E-3</v>
      </c>
      <c r="E338" s="9">
        <f t="shared" si="103"/>
        <v>-1.0466968565678043E-2</v>
      </c>
      <c r="F338" s="9">
        <f t="shared" si="104"/>
        <v>1.1134015516013535E-2</v>
      </c>
      <c r="G338" s="9">
        <f t="shared" si="105"/>
        <v>1.458456634535241E-2</v>
      </c>
      <c r="H338" s="9">
        <f t="shared" si="106"/>
        <v>-3.5518503476708499E-2</v>
      </c>
      <c r="I338" s="9">
        <f t="shared" si="107"/>
        <v>9.1251738644194294E-2</v>
      </c>
      <c r="J338" s="3">
        <f t="shared" si="108"/>
        <v>-7.1360194935165076E-3</v>
      </c>
      <c r="K338" s="3">
        <f t="shared" si="108"/>
        <v>-2.4961324580842003E-2</v>
      </c>
      <c r="L338" s="15" t="str">
        <f t="shared" si="109"/>
        <v>Exit Trade</v>
      </c>
      <c r="M338" s="12">
        <v>9.1251738644194294E-2</v>
      </c>
      <c r="N338" s="15" t="str">
        <f t="shared" si="111"/>
        <v>Exit Trade</v>
      </c>
      <c r="O338" s="15" t="str">
        <f t="shared" si="112"/>
        <v>Exit Trade</v>
      </c>
      <c r="P338" s="15">
        <f t="shared" si="113"/>
        <v>1140.9000000000001</v>
      </c>
      <c r="Q338" s="15">
        <f t="shared" si="114"/>
        <v>1140.9000000000001</v>
      </c>
      <c r="R338" s="15">
        <f t="shared" si="115"/>
        <v>1166</v>
      </c>
      <c r="S338" s="15">
        <f t="shared" si="116"/>
        <v>1166</v>
      </c>
      <c r="T338" s="18">
        <f t="shared" si="117"/>
        <v>-7.1360194935165076E-3</v>
      </c>
      <c r="U338" s="18">
        <f t="shared" si="118"/>
        <v>-7.1360194935165076E-3</v>
      </c>
      <c r="V338" s="18">
        <f t="shared" si="119"/>
        <v>-2.4961324580842003E-2</v>
      </c>
      <c r="W338" s="18">
        <f t="shared" si="120"/>
        <v>-2.4961324580842003E-2</v>
      </c>
      <c r="X338" s="18">
        <f t="shared" si="99"/>
        <v>-3.4937549130928947E-3</v>
      </c>
      <c r="Y338" s="18">
        <f t="shared" si="100"/>
        <v>4.3125025645234016E-2</v>
      </c>
      <c r="Z338" s="18">
        <f t="shared" si="101"/>
        <v>3.9631270732141122E-2</v>
      </c>
      <c r="AA338" s="18">
        <f t="shared" si="102"/>
        <v>1.9815635366070561E-2</v>
      </c>
    </row>
    <row r="339" spans="1:27">
      <c r="A339" s="11">
        <v>42506</v>
      </c>
      <c r="B339" s="12">
        <v>1162.8</v>
      </c>
      <c r="C339" s="12">
        <v>1186.45</v>
      </c>
      <c r="D339" s="9">
        <f t="shared" si="110"/>
        <v>-8.7444175741034288E-3</v>
      </c>
      <c r="E339" s="9">
        <f t="shared" si="103"/>
        <v>-1.008969967426074E-2</v>
      </c>
      <c r="F339" s="9">
        <f t="shared" si="104"/>
        <v>1.0988467385075371E-2</v>
      </c>
      <c r="G339" s="9">
        <f t="shared" si="105"/>
        <v>1.4634351942158846E-2</v>
      </c>
      <c r="H339" s="9">
        <f t="shared" si="106"/>
        <v>-3.4813751290680324E-2</v>
      </c>
      <c r="I339" s="9">
        <f t="shared" si="107"/>
        <v>0.12242672731453746</v>
      </c>
      <c r="J339" s="3">
        <f t="shared" si="108"/>
        <v>1.9195372074677766E-2</v>
      </c>
      <c r="K339" s="3">
        <f t="shared" si="108"/>
        <v>1.7538593481989748E-2</v>
      </c>
      <c r="L339" s="15" t="str">
        <f t="shared" si="109"/>
        <v>Exit Trade</v>
      </c>
      <c r="M339" s="12">
        <v>9.1251738644194294E-2</v>
      </c>
      <c r="N339" s="15" t="str">
        <f t="shared" si="111"/>
        <v/>
      </c>
      <c r="O339" s="15" t="str">
        <f t="shared" si="112"/>
        <v>Exit Trade</v>
      </c>
      <c r="P339" s="15" t="str">
        <f t="shared" si="113"/>
        <v/>
      </c>
      <c r="Q339" s="15">
        <f t="shared" si="114"/>
        <v>1140.9000000000001</v>
      </c>
      <c r="R339" s="15" t="str">
        <f t="shared" si="115"/>
        <v/>
      </c>
      <c r="S339" s="15">
        <f t="shared" si="116"/>
        <v>1166</v>
      </c>
      <c r="T339" s="18" t="str">
        <f t="shared" si="117"/>
        <v/>
      </c>
      <c r="U339" s="18">
        <f t="shared" si="118"/>
        <v>-7.1360194935165076E-3</v>
      </c>
      <c r="V339" s="18" t="str">
        <f t="shared" si="119"/>
        <v/>
      </c>
      <c r="W339" s="18">
        <f t="shared" si="120"/>
        <v>-2.4961324580842003E-2</v>
      </c>
      <c r="X339" s="18" t="str">
        <f t="shared" si="99"/>
        <v/>
      </c>
      <c r="Y339" s="18" t="str">
        <f t="shared" si="100"/>
        <v/>
      </c>
      <c r="Z339" s="18" t="str">
        <f t="shared" si="101"/>
        <v/>
      </c>
      <c r="AA339" s="18" t="str">
        <f t="shared" si="102"/>
        <v/>
      </c>
    </row>
    <row r="340" spans="1:27">
      <c r="A340" s="11">
        <v>42507</v>
      </c>
      <c r="B340" s="12">
        <v>1153.45</v>
      </c>
      <c r="C340" s="12">
        <v>1217.8499999999999</v>
      </c>
      <c r="D340" s="9">
        <f t="shared" si="110"/>
        <v>-2.359502708706682E-2</v>
      </c>
      <c r="E340" s="9">
        <f t="shared" si="103"/>
        <v>-1.0417942647173864E-2</v>
      </c>
      <c r="F340" s="9">
        <f t="shared" si="104"/>
        <v>1.1245575942539998E-2</v>
      </c>
      <c r="G340" s="9">
        <f t="shared" si="105"/>
        <v>1.4884603223541132E-2</v>
      </c>
      <c r="H340" s="9">
        <f t="shared" si="106"/>
        <v>-3.5720488517888858E-2</v>
      </c>
      <c r="I340" s="9">
        <f t="shared" si="107"/>
        <v>-1.1717571876462465</v>
      </c>
      <c r="J340" s="3">
        <f t="shared" si="108"/>
        <v>-8.0409356725145414E-3</v>
      </c>
      <c r="K340" s="3">
        <f t="shared" si="108"/>
        <v>2.6465506342450051E-2</v>
      </c>
      <c r="L340" s="15" t="str">
        <f t="shared" si="109"/>
        <v>Enter Trade</v>
      </c>
      <c r="M340" s="12">
        <v>-1.1717571876462465</v>
      </c>
      <c r="N340" s="15" t="str">
        <f t="shared" si="111"/>
        <v>Enter Trade</v>
      </c>
      <c r="O340" s="15" t="str">
        <f t="shared" si="112"/>
        <v>Enter Trade</v>
      </c>
      <c r="P340" s="15">
        <f t="shared" si="113"/>
        <v>1153.45</v>
      </c>
      <c r="Q340" s="15">
        <f t="shared" si="114"/>
        <v>1153.45</v>
      </c>
      <c r="R340" s="15">
        <f t="shared" si="115"/>
        <v>1217.8499999999999</v>
      </c>
      <c r="S340" s="15">
        <f t="shared" si="116"/>
        <v>1217.8499999999999</v>
      </c>
      <c r="T340" s="18">
        <f t="shared" si="117"/>
        <v>-8.0409356725145414E-3</v>
      </c>
      <c r="U340" s="18">
        <f t="shared" si="118"/>
        <v>-8.0409356725145414E-3</v>
      </c>
      <c r="V340" s="18">
        <f t="shared" si="119"/>
        <v>2.6465506342450051E-2</v>
      </c>
      <c r="W340" s="18">
        <f t="shared" si="120"/>
        <v>2.6465506342450051E-2</v>
      </c>
      <c r="X340" s="18" t="str">
        <f t="shared" si="99"/>
        <v/>
      </c>
      <c r="Y340" s="18" t="str">
        <f t="shared" si="100"/>
        <v/>
      </c>
      <c r="Z340" s="18" t="str">
        <f t="shared" si="101"/>
        <v/>
      </c>
      <c r="AA340" s="18" t="str">
        <f t="shared" si="102"/>
        <v/>
      </c>
    </row>
    <row r="341" spans="1:27">
      <c r="A341" s="11">
        <v>42508</v>
      </c>
      <c r="B341" s="12">
        <v>1140.6500000000001</v>
      </c>
      <c r="C341" s="12">
        <v>1208.2</v>
      </c>
      <c r="D341" s="9">
        <f t="shared" si="110"/>
        <v>-2.4986426578027788E-2</v>
      </c>
      <c r="E341" s="9">
        <f t="shared" si="103"/>
        <v>-1.0599958510942996E-2</v>
      </c>
      <c r="F341" s="9">
        <f t="shared" si="104"/>
        <v>1.1440577196156534E-2</v>
      </c>
      <c r="G341" s="9">
        <f t="shared" si="105"/>
        <v>1.5141340180409205E-2</v>
      </c>
      <c r="H341" s="9">
        <f t="shared" si="106"/>
        <v>-3.6341257202295196E-2</v>
      </c>
      <c r="I341" s="9">
        <f t="shared" si="107"/>
        <v>-1.2574949515587317</v>
      </c>
      <c r="J341" s="3">
        <f t="shared" si="108"/>
        <v>-1.1097143352551003E-2</v>
      </c>
      <c r="K341" s="3">
        <f t="shared" si="108"/>
        <v>-7.9238001395901501E-3</v>
      </c>
      <c r="L341" s="15" t="str">
        <f t="shared" si="109"/>
        <v>Enter Trade</v>
      </c>
      <c r="M341" s="12">
        <v>-1.1717571876462465</v>
      </c>
      <c r="N341" s="15" t="str">
        <f t="shared" si="111"/>
        <v/>
      </c>
      <c r="O341" s="15" t="str">
        <f t="shared" si="112"/>
        <v>Enter Trade</v>
      </c>
      <c r="P341" s="15" t="str">
        <f t="shared" si="113"/>
        <v/>
      </c>
      <c r="Q341" s="15">
        <f t="shared" si="114"/>
        <v>1153.45</v>
      </c>
      <c r="R341" s="15" t="str">
        <f t="shared" si="115"/>
        <v/>
      </c>
      <c r="S341" s="15">
        <f t="shared" si="116"/>
        <v>1217.8499999999999</v>
      </c>
      <c r="T341" s="18" t="str">
        <f t="shared" si="117"/>
        <v/>
      </c>
      <c r="U341" s="18">
        <f t="shared" si="118"/>
        <v>-8.0409356725145414E-3</v>
      </c>
      <c r="V341" s="18" t="str">
        <f t="shared" si="119"/>
        <v/>
      </c>
      <c r="W341" s="18">
        <f t="shared" si="120"/>
        <v>2.6465506342450051E-2</v>
      </c>
      <c r="X341" s="18" t="str">
        <f t="shared" si="99"/>
        <v/>
      </c>
      <c r="Y341" s="18" t="str">
        <f t="shared" si="100"/>
        <v/>
      </c>
      <c r="Z341" s="18" t="str">
        <f t="shared" si="101"/>
        <v/>
      </c>
      <c r="AA341" s="18" t="str">
        <f t="shared" si="102"/>
        <v/>
      </c>
    </row>
    <row r="342" spans="1:27">
      <c r="A342" s="11">
        <v>42509</v>
      </c>
      <c r="B342" s="12">
        <v>1139.3</v>
      </c>
      <c r="C342" s="12">
        <v>1175.8499999999999</v>
      </c>
      <c r="D342" s="9">
        <f t="shared" si="110"/>
        <v>-1.371382612301676E-2</v>
      </c>
      <c r="E342" s="9">
        <f t="shared" si="103"/>
        <v>-1.0595318558438404E-2</v>
      </c>
      <c r="F342" s="9">
        <f t="shared" si="104"/>
        <v>1.143924050539475E-2</v>
      </c>
      <c r="G342" s="9">
        <f t="shared" si="105"/>
        <v>1.5142972578699782E-2</v>
      </c>
      <c r="H342" s="9">
        <f t="shared" si="106"/>
        <v>-3.6333609695576592E-2</v>
      </c>
      <c r="I342" s="9">
        <f t="shared" si="107"/>
        <v>-0.2726149138229646</v>
      </c>
      <c r="J342" s="3">
        <f t="shared" si="108"/>
        <v>-1.1835357033271698E-3</v>
      </c>
      <c r="K342" s="3">
        <f t="shared" si="108"/>
        <v>-2.6775368316504001E-2</v>
      </c>
      <c r="L342" s="15" t="str">
        <f t="shared" si="109"/>
        <v>Exit Trade</v>
      </c>
      <c r="M342" s="12">
        <v>-0.2726149138229646</v>
      </c>
      <c r="N342" s="15" t="str">
        <f t="shared" si="111"/>
        <v>Exit Trade</v>
      </c>
      <c r="O342" s="15" t="str">
        <f t="shared" si="112"/>
        <v>Exit Trade</v>
      </c>
      <c r="P342" s="15">
        <f t="shared" si="113"/>
        <v>1139.3</v>
      </c>
      <c r="Q342" s="15">
        <f t="shared" si="114"/>
        <v>1139.3</v>
      </c>
      <c r="R342" s="15">
        <f t="shared" si="115"/>
        <v>1175.8499999999999</v>
      </c>
      <c r="S342" s="15">
        <f t="shared" si="116"/>
        <v>1175.8499999999999</v>
      </c>
      <c r="T342" s="18">
        <f t="shared" si="117"/>
        <v>-1.1835357033271698E-3</v>
      </c>
      <c r="U342" s="18">
        <f t="shared" si="118"/>
        <v>-1.1835357033271698E-3</v>
      </c>
      <c r="V342" s="18">
        <f t="shared" si="119"/>
        <v>-2.6775368316504001E-2</v>
      </c>
      <c r="W342" s="18">
        <f t="shared" si="120"/>
        <v>-2.6775368316504001E-2</v>
      </c>
      <c r="X342" s="18">
        <f t="shared" si="99"/>
        <v>-1.2267545190515539E-2</v>
      </c>
      <c r="Y342" s="18">
        <f t="shared" si="100"/>
        <v>3.4487005788890301E-2</v>
      </c>
      <c r="Z342" s="18">
        <f t="shared" si="101"/>
        <v>2.2219460598374763E-2</v>
      </c>
      <c r="AA342" s="18">
        <f t="shared" si="102"/>
        <v>1.1109730299187381E-2</v>
      </c>
    </row>
    <row r="343" spans="1:27">
      <c r="A343" s="11">
        <v>42510</v>
      </c>
      <c r="B343" s="12">
        <v>1140.9000000000001</v>
      </c>
      <c r="C343" s="12">
        <v>1179.55</v>
      </c>
      <c r="D343" s="9">
        <f t="shared" si="110"/>
        <v>-1.4468774809619339E-2</v>
      </c>
      <c r="E343" s="9">
        <f t="shared" si="103"/>
        <v>-1.0461183803359791E-2</v>
      </c>
      <c r="F343" s="9">
        <f t="shared" si="104"/>
        <v>1.1366805706773264E-2</v>
      </c>
      <c r="G343" s="9">
        <f t="shared" si="105"/>
        <v>1.5114129036880052E-2</v>
      </c>
      <c r="H343" s="9">
        <f t="shared" si="106"/>
        <v>-3.6036496643599633E-2</v>
      </c>
      <c r="I343" s="9">
        <f t="shared" si="107"/>
        <v>-0.35256967609391798</v>
      </c>
      <c r="J343" s="3">
        <f t="shared" si="108"/>
        <v>1.4043711050646332E-3</v>
      </c>
      <c r="K343" s="3">
        <f t="shared" si="108"/>
        <v>3.1466598630778123E-3</v>
      </c>
      <c r="L343" s="15" t="str">
        <f t="shared" si="109"/>
        <v>Exit Trade</v>
      </c>
      <c r="M343" s="12">
        <v>-0.2726149138229646</v>
      </c>
      <c r="N343" s="15" t="str">
        <f t="shared" si="111"/>
        <v/>
      </c>
      <c r="O343" s="15" t="str">
        <f t="shared" si="112"/>
        <v>Exit Trade</v>
      </c>
      <c r="P343" s="15" t="str">
        <f t="shared" si="113"/>
        <v/>
      </c>
      <c r="Q343" s="15">
        <f t="shared" si="114"/>
        <v>1139.3</v>
      </c>
      <c r="R343" s="15" t="str">
        <f t="shared" si="115"/>
        <v/>
      </c>
      <c r="S343" s="15">
        <f t="shared" si="116"/>
        <v>1175.8499999999999</v>
      </c>
      <c r="T343" s="18" t="str">
        <f t="shared" si="117"/>
        <v/>
      </c>
      <c r="U343" s="18">
        <f t="shared" si="118"/>
        <v>-1.1835357033271698E-3</v>
      </c>
      <c r="V343" s="18" t="str">
        <f t="shared" si="119"/>
        <v/>
      </c>
      <c r="W343" s="18">
        <f t="shared" si="120"/>
        <v>-2.6775368316504001E-2</v>
      </c>
      <c r="X343" s="18" t="str">
        <f t="shared" si="99"/>
        <v/>
      </c>
      <c r="Y343" s="18" t="str">
        <f t="shared" si="100"/>
        <v/>
      </c>
      <c r="Z343" s="18" t="str">
        <f t="shared" si="101"/>
        <v/>
      </c>
      <c r="AA343" s="18" t="str">
        <f t="shared" si="102"/>
        <v/>
      </c>
    </row>
    <row r="344" spans="1:27">
      <c r="A344" s="11">
        <v>42513</v>
      </c>
      <c r="B344" s="12">
        <v>1136.75</v>
      </c>
      <c r="C344" s="12">
        <v>1160.25</v>
      </c>
      <c r="D344" s="9">
        <f t="shared" si="110"/>
        <v>-8.8866142139217806E-3</v>
      </c>
      <c r="E344" s="9">
        <f t="shared" si="103"/>
        <v>-1.0214694263889178E-2</v>
      </c>
      <c r="F344" s="9">
        <f t="shared" si="104"/>
        <v>1.1316309083178353E-2</v>
      </c>
      <c r="G344" s="9">
        <f t="shared" si="105"/>
        <v>1.5247001173262116E-2</v>
      </c>
      <c r="H344" s="9">
        <f t="shared" si="106"/>
        <v>-3.5676389701040472E-2</v>
      </c>
      <c r="I344" s="9">
        <f t="shared" si="107"/>
        <v>0.11735982467477693</v>
      </c>
      <c r="J344" s="3">
        <f t="shared" si="108"/>
        <v>-3.63747918310114E-3</v>
      </c>
      <c r="K344" s="3">
        <f t="shared" si="108"/>
        <v>-1.6362172014751351E-2</v>
      </c>
      <c r="L344" s="15" t="str">
        <f t="shared" si="109"/>
        <v>Exit Trade</v>
      </c>
      <c r="M344" s="12">
        <v>-0.2726149138229646</v>
      </c>
      <c r="N344" s="15" t="str">
        <f t="shared" si="111"/>
        <v/>
      </c>
      <c r="O344" s="15" t="str">
        <f t="shared" si="112"/>
        <v>Exit Trade</v>
      </c>
      <c r="P344" s="15" t="str">
        <f t="shared" si="113"/>
        <v/>
      </c>
      <c r="Q344" s="15">
        <f t="shared" si="114"/>
        <v>1139.3</v>
      </c>
      <c r="R344" s="15" t="str">
        <f t="shared" si="115"/>
        <v/>
      </c>
      <c r="S344" s="15">
        <f t="shared" si="116"/>
        <v>1175.8499999999999</v>
      </c>
      <c r="T344" s="18" t="str">
        <f t="shared" si="117"/>
        <v/>
      </c>
      <c r="U344" s="18">
        <f t="shared" si="118"/>
        <v>-1.1835357033271698E-3</v>
      </c>
      <c r="V344" s="18" t="str">
        <f t="shared" si="119"/>
        <v/>
      </c>
      <c r="W344" s="18">
        <f t="shared" si="120"/>
        <v>-2.6775368316504001E-2</v>
      </c>
      <c r="X344" s="18" t="str">
        <f t="shared" si="99"/>
        <v/>
      </c>
      <c r="Y344" s="18" t="str">
        <f t="shared" si="100"/>
        <v/>
      </c>
      <c r="Z344" s="18" t="str">
        <f t="shared" si="101"/>
        <v/>
      </c>
      <c r="AA344" s="18" t="str">
        <f t="shared" si="102"/>
        <v/>
      </c>
    </row>
    <row r="345" spans="1:27">
      <c r="A345" s="11">
        <v>42514</v>
      </c>
      <c r="B345" s="12">
        <v>1139.95</v>
      </c>
      <c r="C345" s="12">
        <v>1172.75</v>
      </c>
      <c r="D345" s="9">
        <f t="shared" si="110"/>
        <v>-1.2319638704047219E-2</v>
      </c>
      <c r="E345" s="9">
        <f t="shared" si="103"/>
        <v>-1.0416335441670742E-2</v>
      </c>
      <c r="F345" s="9">
        <f t="shared" si="104"/>
        <v>1.1297482588402814E-2</v>
      </c>
      <c r="G345" s="9">
        <f t="shared" si="105"/>
        <v>1.5003000382235588E-2</v>
      </c>
      <c r="H345" s="9">
        <f t="shared" si="106"/>
        <v>-3.5835671265577074E-2</v>
      </c>
      <c r="I345" s="9">
        <f t="shared" si="107"/>
        <v>-0.16847144905806463</v>
      </c>
      <c r="J345" s="3">
        <f t="shared" si="108"/>
        <v>2.8150428854189975E-3</v>
      </c>
      <c r="K345" s="3">
        <f t="shared" si="108"/>
        <v>1.0773540185304891E-2</v>
      </c>
      <c r="L345" s="15" t="str">
        <f t="shared" si="109"/>
        <v>Exit Trade</v>
      </c>
      <c r="M345" s="12">
        <v>-0.2726149138229646</v>
      </c>
      <c r="N345" s="15" t="str">
        <f t="shared" si="111"/>
        <v/>
      </c>
      <c r="O345" s="15" t="str">
        <f t="shared" si="112"/>
        <v>Exit Trade</v>
      </c>
      <c r="P345" s="15" t="str">
        <f t="shared" si="113"/>
        <v/>
      </c>
      <c r="Q345" s="15">
        <f t="shared" si="114"/>
        <v>1139.3</v>
      </c>
      <c r="R345" s="15" t="str">
        <f t="shared" si="115"/>
        <v/>
      </c>
      <c r="S345" s="15">
        <f t="shared" si="116"/>
        <v>1175.8499999999999</v>
      </c>
      <c r="T345" s="18" t="str">
        <f t="shared" si="117"/>
        <v/>
      </c>
      <c r="U345" s="18">
        <f t="shared" si="118"/>
        <v>-1.1835357033271698E-3</v>
      </c>
      <c r="V345" s="18" t="str">
        <f t="shared" si="119"/>
        <v/>
      </c>
      <c r="W345" s="18">
        <f t="shared" si="120"/>
        <v>-2.6775368316504001E-2</v>
      </c>
      <c r="X345" s="18" t="str">
        <f t="shared" ref="X345:X408" si="121">IF(AND(O344="Enter Trade",O345="Exit Trade",U344&gt;W344),1-Q345/Q344,IF(AND(O344="Enter Trade",O345="Exit Trade",U344&lt;W344),Q345/Q344-1,""))</f>
        <v/>
      </c>
      <c r="Y345" s="18" t="str">
        <f t="shared" ref="Y345:Y408" si="122">IF(AND(O344="Enter Trade",O345="Exit Trade",U344&gt;W344),S345/S344-1,IF(AND(O344="Enter Trade",O345="Exit Trade",U344&lt;W344),1-S345/S344,""))</f>
        <v/>
      </c>
      <c r="Z345" s="18" t="str">
        <f t="shared" ref="Z345:Z408" si="123">IF(AND(X345&lt;&gt;"",Y345&lt;&gt;""),(X345+Y345),"")</f>
        <v/>
      </c>
      <c r="AA345" s="18" t="str">
        <f t="shared" ref="AA345:AA408" si="124">IF(AND(X345&lt;&gt;"",Y345&lt;&gt;""),(X345+Y345)/2,"")</f>
        <v/>
      </c>
    </row>
    <row r="346" spans="1:27">
      <c r="A346" s="11">
        <v>42515</v>
      </c>
      <c r="B346" s="12">
        <v>1173.3</v>
      </c>
      <c r="C346" s="12">
        <v>1207.05</v>
      </c>
      <c r="D346" s="9">
        <f t="shared" si="110"/>
        <v>-1.2316189710842858E-2</v>
      </c>
      <c r="E346" s="9">
        <f t="shared" si="103"/>
        <v>-1.0553432071423459E-2</v>
      </c>
      <c r="F346" s="9">
        <f t="shared" si="104"/>
        <v>1.1294655872984083E-2</v>
      </c>
      <c r="G346" s="9">
        <f t="shared" si="105"/>
        <v>1.485954364279073E-2</v>
      </c>
      <c r="H346" s="9">
        <f t="shared" si="106"/>
        <v>-3.5966407785637644E-2</v>
      </c>
      <c r="I346" s="9">
        <f t="shared" si="107"/>
        <v>-0.1560700617391784</v>
      </c>
      <c r="J346" s="3">
        <f t="shared" si="108"/>
        <v>2.9255669108294143E-2</v>
      </c>
      <c r="K346" s="3">
        <f t="shared" si="108"/>
        <v>2.9247495203581286E-2</v>
      </c>
      <c r="L346" s="15" t="str">
        <f t="shared" si="109"/>
        <v>Exit Trade</v>
      </c>
      <c r="M346" s="12">
        <v>-0.2726149138229646</v>
      </c>
      <c r="N346" s="15" t="str">
        <f t="shared" si="111"/>
        <v/>
      </c>
      <c r="O346" s="15" t="str">
        <f t="shared" si="112"/>
        <v>Exit Trade</v>
      </c>
      <c r="P346" s="15" t="str">
        <f t="shared" si="113"/>
        <v/>
      </c>
      <c r="Q346" s="15">
        <f t="shared" si="114"/>
        <v>1139.3</v>
      </c>
      <c r="R346" s="15" t="str">
        <f t="shared" si="115"/>
        <v/>
      </c>
      <c r="S346" s="15">
        <f t="shared" si="116"/>
        <v>1175.8499999999999</v>
      </c>
      <c r="T346" s="18" t="str">
        <f t="shared" si="117"/>
        <v/>
      </c>
      <c r="U346" s="18">
        <f t="shared" si="118"/>
        <v>-1.1835357033271698E-3</v>
      </c>
      <c r="V346" s="18" t="str">
        <f t="shared" si="119"/>
        <v/>
      </c>
      <c r="W346" s="18">
        <f t="shared" si="120"/>
        <v>-2.6775368316504001E-2</v>
      </c>
      <c r="X346" s="18" t="str">
        <f t="shared" si="121"/>
        <v/>
      </c>
      <c r="Y346" s="18" t="str">
        <f t="shared" si="122"/>
        <v/>
      </c>
      <c r="Z346" s="18" t="str">
        <f t="shared" si="123"/>
        <v/>
      </c>
      <c r="AA346" s="18" t="str">
        <f t="shared" si="124"/>
        <v/>
      </c>
    </row>
    <row r="347" spans="1:27">
      <c r="A347" s="11">
        <v>42516</v>
      </c>
      <c r="B347" s="12">
        <v>1183.25</v>
      </c>
      <c r="C347" s="12">
        <v>1228.25</v>
      </c>
      <c r="D347" s="9">
        <f t="shared" si="110"/>
        <v>-1.6210259666827754E-2</v>
      </c>
      <c r="E347" s="9">
        <f t="shared" si="103"/>
        <v>-1.0974636461565842E-2</v>
      </c>
      <c r="F347" s="9">
        <f t="shared" si="104"/>
        <v>1.1260971517218683E-2</v>
      </c>
      <c r="G347" s="9">
        <f t="shared" si="105"/>
        <v>1.4362549452176193E-2</v>
      </c>
      <c r="H347" s="9">
        <f t="shared" si="106"/>
        <v>-3.6311822375307876E-2</v>
      </c>
      <c r="I347" s="9">
        <f t="shared" si="107"/>
        <v>-0.46493530307365916</v>
      </c>
      <c r="J347" s="3">
        <f t="shared" si="108"/>
        <v>8.480354555527184E-3</v>
      </c>
      <c r="K347" s="3">
        <f t="shared" si="108"/>
        <v>1.7563481214531333E-2</v>
      </c>
      <c r="L347" s="15" t="str">
        <f t="shared" si="109"/>
        <v>Exit Trade</v>
      </c>
      <c r="M347" s="12">
        <v>-0.2726149138229646</v>
      </c>
      <c r="N347" s="15" t="str">
        <f t="shared" si="111"/>
        <v/>
      </c>
      <c r="O347" s="15" t="str">
        <f t="shared" si="112"/>
        <v>Exit Trade</v>
      </c>
      <c r="P347" s="15" t="str">
        <f t="shared" si="113"/>
        <v/>
      </c>
      <c r="Q347" s="15">
        <f t="shared" si="114"/>
        <v>1139.3</v>
      </c>
      <c r="R347" s="15" t="str">
        <f t="shared" si="115"/>
        <v/>
      </c>
      <c r="S347" s="15">
        <f t="shared" si="116"/>
        <v>1175.8499999999999</v>
      </c>
      <c r="T347" s="18" t="str">
        <f t="shared" si="117"/>
        <v/>
      </c>
      <c r="U347" s="18">
        <f t="shared" si="118"/>
        <v>-1.1835357033271698E-3</v>
      </c>
      <c r="V347" s="18" t="str">
        <f t="shared" si="119"/>
        <v/>
      </c>
      <c r="W347" s="18">
        <f t="shared" si="120"/>
        <v>-2.6775368316504001E-2</v>
      </c>
      <c r="X347" s="18" t="str">
        <f t="shared" si="121"/>
        <v/>
      </c>
      <c r="Y347" s="18" t="str">
        <f t="shared" si="122"/>
        <v/>
      </c>
      <c r="Z347" s="18" t="str">
        <f t="shared" si="123"/>
        <v/>
      </c>
      <c r="AA347" s="18" t="str">
        <f t="shared" si="124"/>
        <v/>
      </c>
    </row>
    <row r="348" spans="1:27">
      <c r="A348" s="11">
        <v>42517</v>
      </c>
      <c r="B348" s="12">
        <v>1186.8</v>
      </c>
      <c r="C348" s="12">
        <v>1255.55</v>
      </c>
      <c r="D348" s="9">
        <f t="shared" si="110"/>
        <v>-2.4456474738039559E-2</v>
      </c>
      <c r="E348" s="9">
        <f t="shared" si="103"/>
        <v>-1.1420105439786421E-2</v>
      </c>
      <c r="F348" s="9">
        <f t="shared" si="104"/>
        <v>1.1526981423378003E-2</v>
      </c>
      <c r="G348" s="9">
        <f t="shared" si="105"/>
        <v>1.4515602762814087E-2</v>
      </c>
      <c r="H348" s="9">
        <f t="shared" si="106"/>
        <v>-3.735581364238693E-2</v>
      </c>
      <c r="I348" s="9">
        <f t="shared" si="107"/>
        <v>-1.1309438975770298</v>
      </c>
      <c r="J348" s="3">
        <f t="shared" si="108"/>
        <v>3.0002112824846438E-3</v>
      </c>
      <c r="K348" s="3">
        <f t="shared" si="108"/>
        <v>2.2226745369428012E-2</v>
      </c>
      <c r="L348" s="15" t="str">
        <f t="shared" si="109"/>
        <v>Enter Trade</v>
      </c>
      <c r="M348" s="12">
        <v>-1.1309438975770298</v>
      </c>
      <c r="N348" s="15" t="str">
        <f t="shared" si="111"/>
        <v>Enter Trade</v>
      </c>
      <c r="O348" s="15" t="str">
        <f t="shared" si="112"/>
        <v>Enter Trade</v>
      </c>
      <c r="P348" s="15">
        <f t="shared" si="113"/>
        <v>1186.8</v>
      </c>
      <c r="Q348" s="15">
        <f t="shared" si="114"/>
        <v>1186.8</v>
      </c>
      <c r="R348" s="15">
        <f t="shared" si="115"/>
        <v>1255.55</v>
      </c>
      <c r="S348" s="15">
        <f t="shared" si="116"/>
        <v>1255.55</v>
      </c>
      <c r="T348" s="18">
        <f t="shared" si="117"/>
        <v>3.0002112824846438E-3</v>
      </c>
      <c r="U348" s="18">
        <f t="shared" si="118"/>
        <v>3.0002112824846438E-3</v>
      </c>
      <c r="V348" s="18">
        <f t="shared" si="119"/>
        <v>2.2226745369428012E-2</v>
      </c>
      <c r="W348" s="18">
        <f t="shared" si="120"/>
        <v>2.2226745369428012E-2</v>
      </c>
      <c r="X348" s="18" t="str">
        <f t="shared" si="121"/>
        <v/>
      </c>
      <c r="Y348" s="18" t="str">
        <f t="shared" si="122"/>
        <v/>
      </c>
      <c r="Z348" s="18" t="str">
        <f t="shared" si="123"/>
        <v/>
      </c>
      <c r="AA348" s="18" t="str">
        <f t="shared" si="124"/>
        <v/>
      </c>
    </row>
    <row r="349" spans="1:27">
      <c r="A349" s="11">
        <v>42520</v>
      </c>
      <c r="B349" s="12">
        <v>1179.75</v>
      </c>
      <c r="C349" s="12">
        <v>1233.95</v>
      </c>
      <c r="D349" s="9">
        <f t="shared" si="110"/>
        <v>-1.9507576304575894E-2</v>
      </c>
      <c r="E349" s="9">
        <f t="shared" si="103"/>
        <v>-1.163274171700999E-2</v>
      </c>
      <c r="F349" s="9">
        <f t="shared" si="104"/>
        <v>1.1618059529617921E-2</v>
      </c>
      <c r="G349" s="9">
        <f t="shared" si="105"/>
        <v>1.4507892224630331E-2</v>
      </c>
      <c r="H349" s="9">
        <f t="shared" si="106"/>
        <v>-3.7773375658650313E-2</v>
      </c>
      <c r="I349" s="9">
        <f t="shared" si="107"/>
        <v>-0.67780979839968869</v>
      </c>
      <c r="J349" s="3">
        <f t="shared" si="108"/>
        <v>-5.9403437815975348E-3</v>
      </c>
      <c r="K349" s="3">
        <f t="shared" si="108"/>
        <v>-1.7203615945203227E-2</v>
      </c>
      <c r="L349" s="15" t="str">
        <f t="shared" si="109"/>
        <v/>
      </c>
      <c r="M349" s="12">
        <v>-1.1309438975770298</v>
      </c>
      <c r="N349" s="15" t="str">
        <f t="shared" si="111"/>
        <v/>
      </c>
      <c r="O349" s="15" t="str">
        <f t="shared" si="112"/>
        <v>Enter Trade</v>
      </c>
      <c r="P349" s="15" t="str">
        <f t="shared" si="113"/>
        <v/>
      </c>
      <c r="Q349" s="15">
        <f t="shared" si="114"/>
        <v>1186.8</v>
      </c>
      <c r="R349" s="15" t="str">
        <f t="shared" si="115"/>
        <v/>
      </c>
      <c r="S349" s="15">
        <f t="shared" si="116"/>
        <v>1255.55</v>
      </c>
      <c r="T349" s="18" t="str">
        <f t="shared" si="117"/>
        <v/>
      </c>
      <c r="U349" s="18">
        <f t="shared" si="118"/>
        <v>3.0002112824846438E-3</v>
      </c>
      <c r="V349" s="18" t="str">
        <f t="shared" si="119"/>
        <v/>
      </c>
      <c r="W349" s="18">
        <f t="shared" si="120"/>
        <v>2.2226745369428012E-2</v>
      </c>
      <c r="X349" s="18" t="str">
        <f t="shared" si="121"/>
        <v/>
      </c>
      <c r="Y349" s="18" t="str">
        <f t="shared" si="122"/>
        <v/>
      </c>
      <c r="Z349" s="18" t="str">
        <f t="shared" si="123"/>
        <v/>
      </c>
      <c r="AA349" s="18" t="str">
        <f t="shared" si="124"/>
        <v/>
      </c>
    </row>
    <row r="350" spans="1:27">
      <c r="A350" s="11">
        <v>42521</v>
      </c>
      <c r="B350" s="12">
        <v>1181.9000000000001</v>
      </c>
      <c r="C350" s="12">
        <v>1237.7</v>
      </c>
      <c r="D350" s="9">
        <f t="shared" si="110"/>
        <v>-2.0034658292604954E-2</v>
      </c>
      <c r="E350" s="9">
        <f t="shared" si="103"/>
        <v>-1.1718870119633051E-2</v>
      </c>
      <c r="F350" s="9">
        <f t="shared" si="104"/>
        <v>1.1672129632205982E-2</v>
      </c>
      <c r="G350" s="9">
        <f t="shared" si="105"/>
        <v>1.4543421552830409E-2</v>
      </c>
      <c r="H350" s="9">
        <f t="shared" si="106"/>
        <v>-3.7981161792096513E-2</v>
      </c>
      <c r="I350" s="9">
        <f t="shared" si="107"/>
        <v>-0.7124482365263326</v>
      </c>
      <c r="J350" s="3">
        <f t="shared" si="108"/>
        <v>1.8224200042382631E-3</v>
      </c>
      <c r="K350" s="3">
        <f t="shared" si="108"/>
        <v>3.0390210300255275E-3</v>
      </c>
      <c r="L350" s="15" t="str">
        <f t="shared" si="109"/>
        <v/>
      </c>
      <c r="M350" s="12">
        <v>-1.1309438975770298</v>
      </c>
      <c r="N350" s="15" t="str">
        <f t="shared" si="111"/>
        <v/>
      </c>
      <c r="O350" s="15" t="str">
        <f t="shared" si="112"/>
        <v>Enter Trade</v>
      </c>
      <c r="P350" s="15" t="str">
        <f t="shared" si="113"/>
        <v/>
      </c>
      <c r="Q350" s="15">
        <f t="shared" si="114"/>
        <v>1186.8</v>
      </c>
      <c r="R350" s="15" t="str">
        <f t="shared" si="115"/>
        <v/>
      </c>
      <c r="S350" s="15">
        <f t="shared" si="116"/>
        <v>1255.55</v>
      </c>
      <c r="T350" s="18" t="str">
        <f t="shared" si="117"/>
        <v/>
      </c>
      <c r="U350" s="18">
        <f t="shared" si="118"/>
        <v>3.0002112824846438E-3</v>
      </c>
      <c r="V350" s="18" t="str">
        <f t="shared" si="119"/>
        <v/>
      </c>
      <c r="W350" s="18">
        <f t="shared" si="120"/>
        <v>2.2226745369428012E-2</v>
      </c>
      <c r="X350" s="18" t="str">
        <f t="shared" si="121"/>
        <v/>
      </c>
      <c r="Y350" s="18" t="str">
        <f t="shared" si="122"/>
        <v/>
      </c>
      <c r="Z350" s="18" t="str">
        <f t="shared" si="123"/>
        <v/>
      </c>
      <c r="AA350" s="18" t="str">
        <f t="shared" si="124"/>
        <v/>
      </c>
    </row>
    <row r="351" spans="1:27">
      <c r="A351" s="11">
        <v>42522</v>
      </c>
      <c r="B351" s="12">
        <v>1175.1500000000001</v>
      </c>
      <c r="C351" s="12">
        <v>1243.25</v>
      </c>
      <c r="D351" s="9">
        <f t="shared" si="110"/>
        <v>-2.446516298629408E-2</v>
      </c>
      <c r="E351" s="9">
        <f t="shared" si="103"/>
        <v>-1.1988980715089241E-2</v>
      </c>
      <c r="F351" s="9">
        <f t="shared" si="104"/>
        <v>1.1875273742515579E-2</v>
      </c>
      <c r="G351" s="9">
        <f t="shared" si="105"/>
        <v>1.4730385205570812E-2</v>
      </c>
      <c r="H351" s="9">
        <f t="shared" si="106"/>
        <v>-3.8708346635749291E-2</v>
      </c>
      <c r="I351" s="9">
        <f t="shared" si="107"/>
        <v>-1.0506016569991057</v>
      </c>
      <c r="J351" s="3">
        <f t="shared" si="108"/>
        <v>-5.7111430747102121E-3</v>
      </c>
      <c r="K351" s="3">
        <f t="shared" si="108"/>
        <v>4.4841237779752402E-3</v>
      </c>
      <c r="L351" s="15" t="str">
        <f t="shared" si="109"/>
        <v>Enter Trade</v>
      </c>
      <c r="M351" s="12">
        <v>-1.1309438975770298</v>
      </c>
      <c r="N351" s="15" t="str">
        <f t="shared" si="111"/>
        <v/>
      </c>
      <c r="O351" s="15" t="str">
        <f t="shared" si="112"/>
        <v>Enter Trade</v>
      </c>
      <c r="P351" s="15" t="str">
        <f t="shared" si="113"/>
        <v/>
      </c>
      <c r="Q351" s="15">
        <f t="shared" si="114"/>
        <v>1186.8</v>
      </c>
      <c r="R351" s="15" t="str">
        <f t="shared" si="115"/>
        <v/>
      </c>
      <c r="S351" s="15">
        <f t="shared" si="116"/>
        <v>1255.55</v>
      </c>
      <c r="T351" s="18" t="str">
        <f t="shared" si="117"/>
        <v/>
      </c>
      <c r="U351" s="18">
        <f t="shared" si="118"/>
        <v>3.0002112824846438E-3</v>
      </c>
      <c r="V351" s="18" t="str">
        <f t="shared" si="119"/>
        <v/>
      </c>
      <c r="W351" s="18">
        <f t="shared" si="120"/>
        <v>2.2226745369428012E-2</v>
      </c>
      <c r="X351" s="18" t="str">
        <f t="shared" si="121"/>
        <v/>
      </c>
      <c r="Y351" s="18" t="str">
        <f t="shared" si="122"/>
        <v/>
      </c>
      <c r="Z351" s="18" t="str">
        <f t="shared" si="123"/>
        <v/>
      </c>
      <c r="AA351" s="18" t="str">
        <f t="shared" si="124"/>
        <v/>
      </c>
    </row>
    <row r="352" spans="1:27">
      <c r="A352" s="11">
        <v>42523</v>
      </c>
      <c r="B352" s="12">
        <v>1174.95</v>
      </c>
      <c r="C352" s="12">
        <v>1260.55</v>
      </c>
      <c r="D352" s="9">
        <f t="shared" si="110"/>
        <v>-3.0540691144386609E-2</v>
      </c>
      <c r="E352" s="9">
        <f t="shared" ref="E352:E415" si="125">AVERAGE(D323:D352)</f>
        <v>-1.2245298871569768E-2</v>
      </c>
      <c r="F352" s="9">
        <f t="shared" ref="F352:F415" si="126">STDEV(D323:D352)</f>
        <v>1.2196452300469117E-2</v>
      </c>
      <c r="G352" s="9">
        <f t="shared" ref="G352:G415" si="127">E352+2.25*F352</f>
        <v>1.5196718804485745E-2</v>
      </c>
      <c r="H352" s="9">
        <f t="shared" ref="H352:H415" si="128">E352-2.25*F352</f>
        <v>-3.9687316547625279E-2</v>
      </c>
      <c r="I352" s="9">
        <f t="shared" ref="I352:I415" si="129">(D352-E352)/F352</f>
        <v>-1.5000585270286455</v>
      </c>
      <c r="J352" s="3">
        <f t="shared" ref="J352:K415" si="130">(B352-B351)/B351</f>
        <v>-1.7019103944181208E-4</v>
      </c>
      <c r="K352" s="3">
        <f t="shared" si="130"/>
        <v>1.3915141765533847E-2</v>
      </c>
      <c r="L352" s="15" t="str">
        <f t="shared" ref="L352:L415" si="131">IF(ABS(I352)&gt;0.9,"Enter Trade",IF(ABS(I352)&lt;0.5,"Exit Trade",""))</f>
        <v>Enter Trade</v>
      </c>
      <c r="M352" s="12">
        <v>-1.1309438975770298</v>
      </c>
      <c r="N352" s="15" t="str">
        <f t="shared" si="111"/>
        <v/>
      </c>
      <c r="O352" s="15" t="str">
        <f t="shared" si="112"/>
        <v>Enter Trade</v>
      </c>
      <c r="P352" s="15" t="str">
        <f t="shared" si="113"/>
        <v/>
      </c>
      <c r="Q352" s="15">
        <f t="shared" si="114"/>
        <v>1186.8</v>
      </c>
      <c r="R352" s="15" t="str">
        <f t="shared" si="115"/>
        <v/>
      </c>
      <c r="S352" s="15">
        <f t="shared" si="116"/>
        <v>1255.55</v>
      </c>
      <c r="T352" s="18" t="str">
        <f t="shared" si="117"/>
        <v/>
      </c>
      <c r="U352" s="18">
        <f t="shared" si="118"/>
        <v>3.0002112824846438E-3</v>
      </c>
      <c r="V352" s="18" t="str">
        <f t="shared" si="119"/>
        <v/>
      </c>
      <c r="W352" s="18">
        <f t="shared" si="120"/>
        <v>2.2226745369428012E-2</v>
      </c>
      <c r="X352" s="18" t="str">
        <f t="shared" si="121"/>
        <v/>
      </c>
      <c r="Y352" s="18" t="str">
        <f t="shared" si="122"/>
        <v/>
      </c>
      <c r="Z352" s="18" t="str">
        <f t="shared" si="123"/>
        <v/>
      </c>
      <c r="AA352" s="18" t="str">
        <f t="shared" si="124"/>
        <v/>
      </c>
    </row>
    <row r="353" spans="1:27">
      <c r="A353" s="11">
        <v>42524</v>
      </c>
      <c r="B353" s="12">
        <v>1171.75</v>
      </c>
      <c r="C353" s="12">
        <v>1254.9000000000001</v>
      </c>
      <c r="D353" s="9">
        <f t="shared" si="110"/>
        <v>-2.9774157108044933E-2</v>
      </c>
      <c r="E353" s="9">
        <f t="shared" si="125"/>
        <v>-1.2720245114725279E-2</v>
      </c>
      <c r="F353" s="9">
        <f t="shared" si="126"/>
        <v>1.2599373515170608E-2</v>
      </c>
      <c r="G353" s="9">
        <f t="shared" si="127"/>
        <v>1.562834529440859E-2</v>
      </c>
      <c r="H353" s="9">
        <f t="shared" si="128"/>
        <v>-4.1068835523859148E-2</v>
      </c>
      <c r="I353" s="9">
        <f t="shared" si="129"/>
        <v>-1.3535523788373638</v>
      </c>
      <c r="J353" s="3">
        <f t="shared" si="130"/>
        <v>-2.7235201497936468E-3</v>
      </c>
      <c r="K353" s="3">
        <f t="shared" si="130"/>
        <v>-4.4821704811390771E-3</v>
      </c>
      <c r="L353" s="15" t="str">
        <f t="shared" si="131"/>
        <v>Enter Trade</v>
      </c>
      <c r="M353" s="12">
        <v>-1.1309438975770298</v>
      </c>
      <c r="N353" s="15" t="str">
        <f t="shared" si="111"/>
        <v/>
      </c>
      <c r="O353" s="15" t="str">
        <f t="shared" si="112"/>
        <v>Enter Trade</v>
      </c>
      <c r="P353" s="15" t="str">
        <f t="shared" si="113"/>
        <v/>
      </c>
      <c r="Q353" s="15">
        <f t="shared" si="114"/>
        <v>1186.8</v>
      </c>
      <c r="R353" s="15" t="str">
        <f t="shared" si="115"/>
        <v/>
      </c>
      <c r="S353" s="15">
        <f t="shared" si="116"/>
        <v>1255.55</v>
      </c>
      <c r="T353" s="18" t="str">
        <f t="shared" si="117"/>
        <v/>
      </c>
      <c r="U353" s="18">
        <f t="shared" si="118"/>
        <v>3.0002112824846438E-3</v>
      </c>
      <c r="V353" s="18" t="str">
        <f t="shared" si="119"/>
        <v/>
      </c>
      <c r="W353" s="18">
        <f t="shared" si="120"/>
        <v>2.2226745369428012E-2</v>
      </c>
      <c r="X353" s="18" t="str">
        <f t="shared" si="121"/>
        <v/>
      </c>
      <c r="Y353" s="18" t="str">
        <f t="shared" si="122"/>
        <v/>
      </c>
      <c r="Z353" s="18" t="str">
        <f t="shared" si="123"/>
        <v/>
      </c>
      <c r="AA353" s="18" t="str">
        <f t="shared" si="124"/>
        <v/>
      </c>
    </row>
    <row r="354" spans="1:27">
      <c r="A354" s="11">
        <v>42527</v>
      </c>
      <c r="B354" s="12">
        <v>1171.0999999999999</v>
      </c>
      <c r="C354" s="12">
        <v>1251.6500000000001</v>
      </c>
      <c r="D354" s="9">
        <f t="shared" si="110"/>
        <v>-2.8888922722790002E-2</v>
      </c>
      <c r="E354" s="9">
        <f t="shared" si="125"/>
        <v>-1.343703249784681E-2</v>
      </c>
      <c r="F354" s="9">
        <f t="shared" si="126"/>
        <v>1.289364072206603E-2</v>
      </c>
      <c r="G354" s="9">
        <f t="shared" si="127"/>
        <v>1.5573659126801757E-2</v>
      </c>
      <c r="H354" s="9">
        <f t="shared" si="128"/>
        <v>-4.2447724122495381E-2</v>
      </c>
      <c r="I354" s="9">
        <f t="shared" si="129"/>
        <v>-1.1984117254406665</v>
      </c>
      <c r="J354" s="3">
        <f t="shared" si="130"/>
        <v>-5.5472583742273603E-4</v>
      </c>
      <c r="K354" s="3">
        <f t="shared" si="130"/>
        <v>-2.5898477966371822E-3</v>
      </c>
      <c r="L354" s="15" t="str">
        <f t="shared" si="131"/>
        <v>Enter Trade</v>
      </c>
      <c r="M354" s="12">
        <v>-1.1309438975770298</v>
      </c>
      <c r="N354" s="15" t="str">
        <f t="shared" si="111"/>
        <v/>
      </c>
      <c r="O354" s="15" t="str">
        <f t="shared" si="112"/>
        <v>Enter Trade</v>
      </c>
      <c r="P354" s="15" t="str">
        <f t="shared" si="113"/>
        <v/>
      </c>
      <c r="Q354" s="15">
        <f t="shared" si="114"/>
        <v>1186.8</v>
      </c>
      <c r="R354" s="15" t="str">
        <f t="shared" si="115"/>
        <v/>
      </c>
      <c r="S354" s="15">
        <f t="shared" si="116"/>
        <v>1255.55</v>
      </c>
      <c r="T354" s="18" t="str">
        <f t="shared" si="117"/>
        <v/>
      </c>
      <c r="U354" s="18">
        <f t="shared" si="118"/>
        <v>3.0002112824846438E-3</v>
      </c>
      <c r="V354" s="18" t="str">
        <f t="shared" si="119"/>
        <v/>
      </c>
      <c r="W354" s="18">
        <f t="shared" si="120"/>
        <v>2.2226745369428012E-2</v>
      </c>
      <c r="X354" s="18" t="str">
        <f t="shared" si="121"/>
        <v/>
      </c>
      <c r="Y354" s="18" t="str">
        <f t="shared" si="122"/>
        <v/>
      </c>
      <c r="Z354" s="18" t="str">
        <f t="shared" si="123"/>
        <v/>
      </c>
      <c r="AA354" s="18" t="str">
        <f t="shared" si="124"/>
        <v/>
      </c>
    </row>
    <row r="355" spans="1:27">
      <c r="A355" s="11">
        <v>42528</v>
      </c>
      <c r="B355" s="12">
        <v>1173.7</v>
      </c>
      <c r="C355" s="12">
        <v>1251.3</v>
      </c>
      <c r="D355" s="9">
        <f t="shared" si="110"/>
        <v>-2.7804339982798829E-2</v>
      </c>
      <c r="E355" s="9">
        <f t="shared" si="125"/>
        <v>-1.4190083903469179E-2</v>
      </c>
      <c r="F355" s="9">
        <f t="shared" si="126"/>
        <v>1.3055454741443935E-2</v>
      </c>
      <c r="G355" s="9">
        <f t="shared" si="127"/>
        <v>1.5184689264779673E-2</v>
      </c>
      <c r="H355" s="9">
        <f t="shared" si="128"/>
        <v>-4.3564857071718033E-2</v>
      </c>
      <c r="I355" s="9">
        <f t="shared" si="129"/>
        <v>-1.0428021351191872</v>
      </c>
      <c r="J355" s="3">
        <f t="shared" si="130"/>
        <v>2.2201349158911593E-3</v>
      </c>
      <c r="K355" s="3">
        <f t="shared" si="130"/>
        <v>-2.7963088722896689E-4</v>
      </c>
      <c r="L355" s="15" t="str">
        <f t="shared" si="131"/>
        <v>Enter Trade</v>
      </c>
      <c r="M355" s="12">
        <v>-1.1309438975770298</v>
      </c>
      <c r="N355" s="15" t="str">
        <f t="shared" si="111"/>
        <v/>
      </c>
      <c r="O355" s="15" t="str">
        <f t="shared" si="112"/>
        <v>Enter Trade</v>
      </c>
      <c r="P355" s="15" t="str">
        <f t="shared" si="113"/>
        <v/>
      </c>
      <c r="Q355" s="15">
        <f t="shared" si="114"/>
        <v>1186.8</v>
      </c>
      <c r="R355" s="15" t="str">
        <f t="shared" si="115"/>
        <v/>
      </c>
      <c r="S355" s="15">
        <f t="shared" si="116"/>
        <v>1255.55</v>
      </c>
      <c r="T355" s="18" t="str">
        <f t="shared" si="117"/>
        <v/>
      </c>
      <c r="U355" s="18">
        <f t="shared" si="118"/>
        <v>3.0002112824846438E-3</v>
      </c>
      <c r="V355" s="18" t="str">
        <f t="shared" si="119"/>
        <v/>
      </c>
      <c r="W355" s="18">
        <f t="shared" si="120"/>
        <v>2.2226745369428012E-2</v>
      </c>
      <c r="X355" s="18" t="str">
        <f t="shared" si="121"/>
        <v/>
      </c>
      <c r="Y355" s="18" t="str">
        <f t="shared" si="122"/>
        <v/>
      </c>
      <c r="Z355" s="18" t="str">
        <f t="shared" si="123"/>
        <v/>
      </c>
      <c r="AA355" s="18" t="str">
        <f t="shared" si="124"/>
        <v/>
      </c>
    </row>
    <row r="356" spans="1:27">
      <c r="A356" s="11">
        <v>42529</v>
      </c>
      <c r="B356" s="12">
        <v>1162.5999999999999</v>
      </c>
      <c r="C356" s="12">
        <v>1262.5</v>
      </c>
      <c r="D356" s="9">
        <f t="shared" si="110"/>
        <v>-3.58010681703297E-2</v>
      </c>
      <c r="E356" s="9">
        <f t="shared" si="125"/>
        <v>-1.5418262943744581E-2</v>
      </c>
      <c r="F356" s="9">
        <f t="shared" si="126"/>
        <v>1.3303612990622885E-2</v>
      </c>
      <c r="G356" s="9">
        <f t="shared" si="127"/>
        <v>1.451486628515691E-2</v>
      </c>
      <c r="H356" s="9">
        <f t="shared" si="128"/>
        <v>-4.5351392172646068E-2</v>
      </c>
      <c r="I356" s="9">
        <f t="shared" si="129"/>
        <v>-1.5321255392014212</v>
      </c>
      <c r="J356" s="3">
        <f t="shared" si="130"/>
        <v>-9.4572718752663678E-3</v>
      </c>
      <c r="K356" s="3">
        <f t="shared" si="130"/>
        <v>8.9506912810677266E-3</v>
      </c>
      <c r="L356" s="15" t="str">
        <f t="shared" si="131"/>
        <v>Enter Trade</v>
      </c>
      <c r="M356" s="12">
        <v>-1.1309438975770298</v>
      </c>
      <c r="N356" s="15" t="str">
        <f t="shared" si="111"/>
        <v/>
      </c>
      <c r="O356" s="15" t="str">
        <f t="shared" si="112"/>
        <v>Enter Trade</v>
      </c>
      <c r="P356" s="15" t="str">
        <f t="shared" si="113"/>
        <v/>
      </c>
      <c r="Q356" s="15">
        <f t="shared" si="114"/>
        <v>1186.8</v>
      </c>
      <c r="R356" s="15" t="str">
        <f t="shared" si="115"/>
        <v/>
      </c>
      <c r="S356" s="15">
        <f t="shared" si="116"/>
        <v>1255.55</v>
      </c>
      <c r="T356" s="18" t="str">
        <f t="shared" si="117"/>
        <v/>
      </c>
      <c r="U356" s="18">
        <f t="shared" si="118"/>
        <v>3.0002112824846438E-3</v>
      </c>
      <c r="V356" s="18" t="str">
        <f t="shared" si="119"/>
        <v/>
      </c>
      <c r="W356" s="18">
        <f t="shared" si="120"/>
        <v>2.2226745369428012E-2</v>
      </c>
      <c r="X356" s="18" t="str">
        <f t="shared" si="121"/>
        <v/>
      </c>
      <c r="Y356" s="18" t="str">
        <f t="shared" si="122"/>
        <v/>
      </c>
      <c r="Z356" s="18" t="str">
        <f t="shared" si="123"/>
        <v/>
      </c>
      <c r="AA356" s="18" t="str">
        <f t="shared" si="124"/>
        <v/>
      </c>
    </row>
    <row r="357" spans="1:27">
      <c r="A357" s="11">
        <v>42530</v>
      </c>
      <c r="B357" s="12">
        <v>1159.4000000000001</v>
      </c>
      <c r="C357" s="12">
        <v>1237.5</v>
      </c>
      <c r="D357" s="9">
        <f t="shared" si="110"/>
        <v>-2.8311911570853436E-2</v>
      </c>
      <c r="E357" s="9">
        <f t="shared" si="125"/>
        <v>-1.6735855534356883E-2</v>
      </c>
      <c r="F357" s="9">
        <f t="shared" si="126"/>
        <v>1.2508459585620814E-2</v>
      </c>
      <c r="G357" s="9">
        <f t="shared" si="127"/>
        <v>1.1408178533289948E-2</v>
      </c>
      <c r="H357" s="9">
        <f t="shared" si="128"/>
        <v>-4.4879889602003717E-2</v>
      </c>
      <c r="I357" s="9">
        <f t="shared" si="129"/>
        <v>-0.9254581635139062</v>
      </c>
      <c r="J357" s="3">
        <f t="shared" si="130"/>
        <v>-2.7524514020297766E-3</v>
      </c>
      <c r="K357" s="3">
        <f t="shared" si="130"/>
        <v>-1.9801980198019802E-2</v>
      </c>
      <c r="L357" s="15" t="str">
        <f t="shared" si="131"/>
        <v>Enter Trade</v>
      </c>
      <c r="M357" s="12">
        <v>-1.1309438975770298</v>
      </c>
      <c r="N357" s="15" t="str">
        <f t="shared" si="111"/>
        <v/>
      </c>
      <c r="O357" s="15" t="str">
        <f t="shared" si="112"/>
        <v>Enter Trade</v>
      </c>
      <c r="P357" s="15" t="str">
        <f t="shared" si="113"/>
        <v/>
      </c>
      <c r="Q357" s="15">
        <f t="shared" si="114"/>
        <v>1186.8</v>
      </c>
      <c r="R357" s="15" t="str">
        <f t="shared" si="115"/>
        <v/>
      </c>
      <c r="S357" s="15">
        <f t="shared" si="116"/>
        <v>1255.55</v>
      </c>
      <c r="T357" s="18" t="str">
        <f t="shared" si="117"/>
        <v/>
      </c>
      <c r="U357" s="18">
        <f t="shared" si="118"/>
        <v>3.0002112824846438E-3</v>
      </c>
      <c r="V357" s="18" t="str">
        <f t="shared" si="119"/>
        <v/>
      </c>
      <c r="W357" s="18">
        <f t="shared" si="120"/>
        <v>2.2226745369428012E-2</v>
      </c>
      <c r="X357" s="18" t="str">
        <f t="shared" si="121"/>
        <v/>
      </c>
      <c r="Y357" s="18" t="str">
        <f t="shared" si="122"/>
        <v/>
      </c>
      <c r="Z357" s="18" t="str">
        <f t="shared" si="123"/>
        <v/>
      </c>
      <c r="AA357" s="18" t="str">
        <f t="shared" si="124"/>
        <v/>
      </c>
    </row>
    <row r="358" spans="1:27">
      <c r="A358" s="11">
        <v>42531</v>
      </c>
      <c r="B358" s="12">
        <v>1161.3499999999999</v>
      </c>
      <c r="C358" s="12">
        <v>1230.4000000000001</v>
      </c>
      <c r="D358" s="9">
        <f t="shared" si="110"/>
        <v>-2.5083198186892395E-2</v>
      </c>
      <c r="E358" s="9">
        <f t="shared" si="125"/>
        <v>-1.8144368831470803E-2</v>
      </c>
      <c r="F358" s="9">
        <f t="shared" si="126"/>
        <v>1.0824285966211648E-2</v>
      </c>
      <c r="G358" s="9">
        <f t="shared" si="127"/>
        <v>6.2102745925054076E-3</v>
      </c>
      <c r="H358" s="9">
        <f t="shared" si="128"/>
        <v>-4.2499012255447013E-2</v>
      </c>
      <c r="I358" s="9">
        <f t="shared" si="129"/>
        <v>-0.64104268651820251</v>
      </c>
      <c r="J358" s="3">
        <f t="shared" si="130"/>
        <v>1.6819044333274261E-3</v>
      </c>
      <c r="K358" s="3">
        <f t="shared" si="130"/>
        <v>-5.7373737373736635E-3</v>
      </c>
      <c r="L358" s="15" t="str">
        <f t="shared" si="131"/>
        <v/>
      </c>
      <c r="M358" s="12">
        <v>-1.1309438975770298</v>
      </c>
      <c r="N358" s="15" t="str">
        <f t="shared" si="111"/>
        <v/>
      </c>
      <c r="O358" s="15" t="str">
        <f t="shared" si="112"/>
        <v>Enter Trade</v>
      </c>
      <c r="P358" s="15" t="str">
        <f t="shared" si="113"/>
        <v/>
      </c>
      <c r="Q358" s="15">
        <f t="shared" si="114"/>
        <v>1186.8</v>
      </c>
      <c r="R358" s="15" t="str">
        <f t="shared" si="115"/>
        <v/>
      </c>
      <c r="S358" s="15">
        <f t="shared" si="116"/>
        <v>1255.55</v>
      </c>
      <c r="T358" s="18" t="str">
        <f t="shared" si="117"/>
        <v/>
      </c>
      <c r="U358" s="18">
        <f t="shared" si="118"/>
        <v>3.0002112824846438E-3</v>
      </c>
      <c r="V358" s="18" t="str">
        <f t="shared" si="119"/>
        <v/>
      </c>
      <c r="W358" s="18">
        <f t="shared" si="120"/>
        <v>2.2226745369428012E-2</v>
      </c>
      <c r="X358" s="18" t="str">
        <f t="shared" si="121"/>
        <v/>
      </c>
      <c r="Y358" s="18" t="str">
        <f t="shared" si="122"/>
        <v/>
      </c>
      <c r="Z358" s="18" t="str">
        <f t="shared" si="123"/>
        <v/>
      </c>
      <c r="AA358" s="18" t="str">
        <f t="shared" si="124"/>
        <v/>
      </c>
    </row>
    <row r="359" spans="1:27">
      <c r="A359" s="11">
        <v>42534</v>
      </c>
      <c r="B359" s="12">
        <v>1152.9000000000001</v>
      </c>
      <c r="C359" s="12">
        <v>1205.3499999999999</v>
      </c>
      <c r="D359" s="9">
        <f t="shared" si="110"/>
        <v>-1.932153303625795E-2</v>
      </c>
      <c r="E359" s="9">
        <f t="shared" si="125"/>
        <v>-1.9125851814766288E-2</v>
      </c>
      <c r="F359" s="9">
        <f t="shared" si="126"/>
        <v>9.4161171523202154E-3</v>
      </c>
      <c r="G359" s="9">
        <f t="shared" si="127"/>
        <v>2.0604117779541957E-3</v>
      </c>
      <c r="H359" s="9">
        <f t="shared" si="128"/>
        <v>-4.0312115407486776E-2</v>
      </c>
      <c r="I359" s="9">
        <f t="shared" si="129"/>
        <v>-2.0781519423156692E-2</v>
      </c>
      <c r="J359" s="3">
        <f t="shared" si="130"/>
        <v>-7.2760149825632399E-3</v>
      </c>
      <c r="K359" s="3">
        <f t="shared" si="130"/>
        <v>-2.0359232769831096E-2</v>
      </c>
      <c r="L359" s="15" t="str">
        <f t="shared" si="131"/>
        <v>Exit Trade</v>
      </c>
      <c r="M359" s="12">
        <v>-2.0781519423156692E-2</v>
      </c>
      <c r="N359" s="15" t="str">
        <f t="shared" si="111"/>
        <v>Exit Trade</v>
      </c>
      <c r="O359" s="15" t="str">
        <f t="shared" si="112"/>
        <v>Exit Trade</v>
      </c>
      <c r="P359" s="15">
        <f t="shared" si="113"/>
        <v>1152.9000000000001</v>
      </c>
      <c r="Q359" s="15">
        <f t="shared" si="114"/>
        <v>1152.9000000000001</v>
      </c>
      <c r="R359" s="15">
        <f t="shared" si="115"/>
        <v>1205.3499999999999</v>
      </c>
      <c r="S359" s="15">
        <f t="shared" si="116"/>
        <v>1205.3499999999999</v>
      </c>
      <c r="T359" s="18">
        <f t="shared" si="117"/>
        <v>-7.2760149825632399E-3</v>
      </c>
      <c r="U359" s="18">
        <f t="shared" si="118"/>
        <v>-7.2760149825632399E-3</v>
      </c>
      <c r="V359" s="18">
        <f t="shared" si="119"/>
        <v>-2.0359232769831096E-2</v>
      </c>
      <c r="W359" s="18">
        <f t="shared" si="120"/>
        <v>-2.0359232769831096E-2</v>
      </c>
      <c r="X359" s="18">
        <f t="shared" si="121"/>
        <v>-2.8564206268958392E-2</v>
      </c>
      <c r="Y359" s="18">
        <f t="shared" si="122"/>
        <v>3.9982477798574334E-2</v>
      </c>
      <c r="Z359" s="18">
        <f t="shared" si="123"/>
        <v>1.1418271529615942E-2</v>
      </c>
      <c r="AA359" s="18">
        <f t="shared" si="124"/>
        <v>5.709135764807971E-3</v>
      </c>
    </row>
    <row r="360" spans="1:27">
      <c r="A360" s="11">
        <v>42535</v>
      </c>
      <c r="B360" s="12">
        <v>1151.8499999999999</v>
      </c>
      <c r="C360" s="12">
        <v>1198.2</v>
      </c>
      <c r="D360" s="9">
        <f t="shared" si="110"/>
        <v>-1.7133388609697028E-2</v>
      </c>
      <c r="E360" s="9">
        <f t="shared" si="125"/>
        <v>-1.9937200514388645E-2</v>
      </c>
      <c r="F360" s="9">
        <f t="shared" si="126"/>
        <v>8.0129916412064392E-3</v>
      </c>
      <c r="G360" s="9">
        <f t="shared" si="127"/>
        <v>-1.907969321674155E-3</v>
      </c>
      <c r="H360" s="9">
        <f t="shared" si="128"/>
        <v>-3.7966431707103135E-2</v>
      </c>
      <c r="I360" s="9">
        <f t="shared" si="129"/>
        <v>0.34990825277704563</v>
      </c>
      <c r="J360" s="3">
        <f t="shared" si="130"/>
        <v>-9.107468123863144E-4</v>
      </c>
      <c r="K360" s="3">
        <f t="shared" si="130"/>
        <v>-5.9318870037747247E-3</v>
      </c>
      <c r="L360" s="15" t="str">
        <f t="shared" si="131"/>
        <v>Exit Trade</v>
      </c>
      <c r="M360" s="12">
        <v>-2.0781519423156692E-2</v>
      </c>
      <c r="N360" s="15" t="str">
        <f t="shared" si="111"/>
        <v/>
      </c>
      <c r="O360" s="15" t="str">
        <f t="shared" si="112"/>
        <v>Exit Trade</v>
      </c>
      <c r="P360" s="15" t="str">
        <f t="shared" si="113"/>
        <v/>
      </c>
      <c r="Q360" s="15">
        <f t="shared" si="114"/>
        <v>1152.9000000000001</v>
      </c>
      <c r="R360" s="15" t="str">
        <f t="shared" si="115"/>
        <v/>
      </c>
      <c r="S360" s="15">
        <f t="shared" si="116"/>
        <v>1205.3499999999999</v>
      </c>
      <c r="T360" s="18" t="str">
        <f t="shared" si="117"/>
        <v/>
      </c>
      <c r="U360" s="18">
        <f t="shared" si="118"/>
        <v>-7.2760149825632399E-3</v>
      </c>
      <c r="V360" s="18" t="str">
        <f t="shared" si="119"/>
        <v/>
      </c>
      <c r="W360" s="18">
        <f t="shared" si="120"/>
        <v>-2.0359232769831096E-2</v>
      </c>
      <c r="X360" s="18" t="str">
        <f t="shared" si="121"/>
        <v/>
      </c>
      <c r="Y360" s="18" t="str">
        <f t="shared" si="122"/>
        <v/>
      </c>
      <c r="Z360" s="18" t="str">
        <f t="shared" si="123"/>
        <v/>
      </c>
      <c r="AA360" s="18" t="str">
        <f t="shared" si="124"/>
        <v/>
      </c>
    </row>
    <row r="361" spans="1:27">
      <c r="A361" s="11">
        <v>42536</v>
      </c>
      <c r="B361" s="12">
        <v>1169.55</v>
      </c>
      <c r="C361" s="12">
        <v>1205.1500000000001</v>
      </c>
      <c r="D361" s="9">
        <f t="shared" si="110"/>
        <v>-1.3022311823747038E-2</v>
      </c>
      <c r="E361" s="9">
        <f t="shared" si="125"/>
        <v>-2.0338569592754225E-2</v>
      </c>
      <c r="F361" s="9">
        <f t="shared" si="126"/>
        <v>7.3006549746326048E-3</v>
      </c>
      <c r="G361" s="9">
        <f t="shared" si="127"/>
        <v>-3.9120958998308634E-3</v>
      </c>
      <c r="H361" s="9">
        <f t="shared" si="128"/>
        <v>-3.676504328567759E-2</v>
      </c>
      <c r="I361" s="9">
        <f t="shared" si="129"/>
        <v>1.0021371773394028</v>
      </c>
      <c r="J361" s="3">
        <f t="shared" si="130"/>
        <v>1.5366584190649865E-2</v>
      </c>
      <c r="K361" s="3">
        <f t="shared" si="130"/>
        <v>5.8003672174929436E-3</v>
      </c>
      <c r="L361" s="15" t="str">
        <f t="shared" si="131"/>
        <v>Enter Trade</v>
      </c>
      <c r="M361" s="12">
        <v>1.0021371773394028</v>
      </c>
      <c r="N361" s="15" t="str">
        <f t="shared" si="111"/>
        <v>Enter Trade</v>
      </c>
      <c r="O361" s="15" t="str">
        <f t="shared" si="112"/>
        <v>Enter Trade</v>
      </c>
      <c r="P361" s="15">
        <f t="shared" si="113"/>
        <v>1169.55</v>
      </c>
      <c r="Q361" s="15">
        <f t="shared" si="114"/>
        <v>1169.55</v>
      </c>
      <c r="R361" s="15">
        <f t="shared" si="115"/>
        <v>1205.1500000000001</v>
      </c>
      <c r="S361" s="15">
        <f t="shared" si="116"/>
        <v>1205.1500000000001</v>
      </c>
      <c r="T361" s="18">
        <f t="shared" si="117"/>
        <v>1.5366584190649865E-2</v>
      </c>
      <c r="U361" s="18">
        <f t="shared" si="118"/>
        <v>1.5366584190649865E-2</v>
      </c>
      <c r="V361" s="18">
        <f t="shared" si="119"/>
        <v>5.8003672174929436E-3</v>
      </c>
      <c r="W361" s="18">
        <f t="shared" si="120"/>
        <v>5.8003672174929436E-3</v>
      </c>
      <c r="X361" s="18" t="str">
        <f t="shared" si="121"/>
        <v/>
      </c>
      <c r="Y361" s="18" t="str">
        <f t="shared" si="122"/>
        <v/>
      </c>
      <c r="Z361" s="18" t="str">
        <f t="shared" si="123"/>
        <v/>
      </c>
      <c r="AA361" s="18" t="str">
        <f t="shared" si="124"/>
        <v/>
      </c>
    </row>
    <row r="362" spans="1:27">
      <c r="A362" s="11">
        <v>42537</v>
      </c>
      <c r="B362" s="12">
        <v>1162.1500000000001</v>
      </c>
      <c r="C362" s="12">
        <v>1200.95</v>
      </c>
      <c r="D362" s="9">
        <f t="shared" si="110"/>
        <v>-1.4262739943675109E-2</v>
      </c>
      <c r="E362" s="9">
        <f t="shared" si="125"/>
        <v>-2.0431077969872969E-2</v>
      </c>
      <c r="F362" s="9">
        <f t="shared" si="126"/>
        <v>7.2015435759729676E-3</v>
      </c>
      <c r="G362" s="9">
        <f t="shared" si="127"/>
        <v>-4.2276049239337934E-3</v>
      </c>
      <c r="H362" s="9">
        <f t="shared" si="128"/>
        <v>-3.6634551015812145E-2</v>
      </c>
      <c r="I362" s="9">
        <f t="shared" si="129"/>
        <v>0.85652998709578521</v>
      </c>
      <c r="J362" s="3">
        <f t="shared" si="130"/>
        <v>-6.3272198708903974E-3</v>
      </c>
      <c r="K362" s="3">
        <f t="shared" si="130"/>
        <v>-3.4850433555989255E-3</v>
      </c>
      <c r="L362" s="15" t="str">
        <f t="shared" si="131"/>
        <v/>
      </c>
      <c r="M362" s="12">
        <v>1.0021371773394028</v>
      </c>
      <c r="N362" s="15" t="str">
        <f t="shared" si="111"/>
        <v/>
      </c>
      <c r="O362" s="15" t="str">
        <f t="shared" si="112"/>
        <v>Enter Trade</v>
      </c>
      <c r="P362" s="15" t="str">
        <f t="shared" si="113"/>
        <v/>
      </c>
      <c r="Q362" s="15">
        <f t="shared" si="114"/>
        <v>1169.55</v>
      </c>
      <c r="R362" s="15" t="str">
        <f t="shared" si="115"/>
        <v/>
      </c>
      <c r="S362" s="15">
        <f t="shared" si="116"/>
        <v>1205.1500000000001</v>
      </c>
      <c r="T362" s="18" t="str">
        <f t="shared" si="117"/>
        <v/>
      </c>
      <c r="U362" s="18">
        <f t="shared" si="118"/>
        <v>1.5366584190649865E-2</v>
      </c>
      <c r="V362" s="18" t="str">
        <f t="shared" si="119"/>
        <v/>
      </c>
      <c r="W362" s="18">
        <f t="shared" si="120"/>
        <v>5.8003672174929436E-3</v>
      </c>
      <c r="X362" s="18" t="str">
        <f t="shared" si="121"/>
        <v/>
      </c>
      <c r="Y362" s="18" t="str">
        <f t="shared" si="122"/>
        <v/>
      </c>
      <c r="Z362" s="18" t="str">
        <f t="shared" si="123"/>
        <v/>
      </c>
      <c r="AA362" s="18" t="str">
        <f t="shared" si="124"/>
        <v/>
      </c>
    </row>
    <row r="363" spans="1:27">
      <c r="A363" s="11">
        <v>42538</v>
      </c>
      <c r="B363" s="12">
        <v>1170</v>
      </c>
      <c r="C363" s="12">
        <v>1227.3</v>
      </c>
      <c r="D363" s="9">
        <f t="shared" si="110"/>
        <v>-2.0764872471874515E-2</v>
      </c>
      <c r="E363" s="9">
        <f t="shared" si="125"/>
        <v>-2.0513700836239261E-2</v>
      </c>
      <c r="F363" s="9">
        <f t="shared" si="126"/>
        <v>7.1902969329869495E-3</v>
      </c>
      <c r="G363" s="9">
        <f t="shared" si="127"/>
        <v>-4.3355327370186263E-3</v>
      </c>
      <c r="H363" s="9">
        <f t="shared" si="128"/>
        <v>-3.6691868935459893E-2</v>
      </c>
      <c r="I363" s="9">
        <f t="shared" si="129"/>
        <v>-3.4932025474908167E-2</v>
      </c>
      <c r="J363" s="3">
        <f t="shared" si="130"/>
        <v>6.7547218517402304E-3</v>
      </c>
      <c r="K363" s="3">
        <f t="shared" si="130"/>
        <v>2.194096340397178E-2</v>
      </c>
      <c r="L363" s="15" t="str">
        <f t="shared" si="131"/>
        <v>Exit Trade</v>
      </c>
      <c r="M363" s="12">
        <v>-3.4932025474908167E-2</v>
      </c>
      <c r="N363" s="15" t="str">
        <f t="shared" si="111"/>
        <v>Exit Trade</v>
      </c>
      <c r="O363" s="15" t="str">
        <f t="shared" si="112"/>
        <v>Exit Trade</v>
      </c>
      <c r="P363" s="15">
        <f t="shared" si="113"/>
        <v>1170</v>
      </c>
      <c r="Q363" s="15">
        <f t="shared" si="114"/>
        <v>1170</v>
      </c>
      <c r="R363" s="15">
        <f t="shared" si="115"/>
        <v>1227.3</v>
      </c>
      <c r="S363" s="15">
        <f t="shared" si="116"/>
        <v>1227.3</v>
      </c>
      <c r="T363" s="18">
        <f t="shared" si="117"/>
        <v>6.7547218517402304E-3</v>
      </c>
      <c r="U363" s="18">
        <f t="shared" si="118"/>
        <v>6.7547218517402304E-3</v>
      </c>
      <c r="V363" s="18">
        <f t="shared" si="119"/>
        <v>2.194096340397178E-2</v>
      </c>
      <c r="W363" s="18">
        <f t="shared" si="120"/>
        <v>2.194096340397178E-2</v>
      </c>
      <c r="X363" s="18">
        <f t="shared" si="121"/>
        <v>-3.8476337052717469E-4</v>
      </c>
      <c r="Y363" s="18">
        <f t="shared" si="122"/>
        <v>1.8379454839646314E-2</v>
      </c>
      <c r="Z363" s="18">
        <f t="shared" si="123"/>
        <v>1.799469146911914E-2</v>
      </c>
      <c r="AA363" s="18">
        <f t="shared" si="124"/>
        <v>8.9973457345595698E-3</v>
      </c>
    </row>
    <row r="364" spans="1:27">
      <c r="A364" s="11">
        <v>42541</v>
      </c>
      <c r="B364" s="12">
        <v>1172.05</v>
      </c>
      <c r="C364" s="12">
        <v>1227.55</v>
      </c>
      <c r="D364" s="9">
        <f t="shared" si="110"/>
        <v>-2.0093051429209616E-2</v>
      </c>
      <c r="E364" s="9">
        <f t="shared" si="125"/>
        <v>-2.0415325522042796E-2</v>
      </c>
      <c r="F364" s="9">
        <f t="shared" si="126"/>
        <v>7.1746521178042665E-3</v>
      </c>
      <c r="G364" s="9">
        <f t="shared" si="127"/>
        <v>-4.2723582569831955E-3</v>
      </c>
      <c r="H364" s="9">
        <f t="shared" si="128"/>
        <v>-3.6558292787102396E-2</v>
      </c>
      <c r="I364" s="9">
        <f t="shared" si="129"/>
        <v>4.4918427756718664E-2</v>
      </c>
      <c r="J364" s="3">
        <f t="shared" si="130"/>
        <v>1.7521367521367132E-3</v>
      </c>
      <c r="K364" s="3">
        <f t="shared" si="130"/>
        <v>2.036991770553247E-4</v>
      </c>
      <c r="L364" s="15" t="str">
        <f t="shared" si="131"/>
        <v>Exit Trade</v>
      </c>
      <c r="M364" s="12">
        <v>-3.4932025474908167E-2</v>
      </c>
      <c r="N364" s="15" t="str">
        <f t="shared" si="111"/>
        <v/>
      </c>
      <c r="O364" s="15" t="str">
        <f t="shared" si="112"/>
        <v>Exit Trade</v>
      </c>
      <c r="P364" s="15" t="str">
        <f t="shared" si="113"/>
        <v/>
      </c>
      <c r="Q364" s="15">
        <f t="shared" si="114"/>
        <v>1170</v>
      </c>
      <c r="R364" s="15" t="str">
        <f t="shared" si="115"/>
        <v/>
      </c>
      <c r="S364" s="15">
        <f t="shared" si="116"/>
        <v>1227.3</v>
      </c>
      <c r="T364" s="18" t="str">
        <f t="shared" si="117"/>
        <v/>
      </c>
      <c r="U364" s="18">
        <f t="shared" si="118"/>
        <v>6.7547218517402304E-3</v>
      </c>
      <c r="V364" s="18" t="str">
        <f t="shared" si="119"/>
        <v/>
      </c>
      <c r="W364" s="18">
        <f t="shared" si="120"/>
        <v>2.194096340397178E-2</v>
      </c>
      <c r="X364" s="18" t="str">
        <f t="shared" si="121"/>
        <v/>
      </c>
      <c r="Y364" s="18" t="str">
        <f t="shared" si="122"/>
        <v/>
      </c>
      <c r="Z364" s="18" t="str">
        <f t="shared" si="123"/>
        <v/>
      </c>
      <c r="AA364" s="18" t="str">
        <f t="shared" si="124"/>
        <v/>
      </c>
    </row>
    <row r="365" spans="1:27">
      <c r="A365" s="11">
        <v>42542</v>
      </c>
      <c r="B365" s="12">
        <v>1166.6500000000001</v>
      </c>
      <c r="C365" s="12">
        <v>1238.1500000000001</v>
      </c>
      <c r="D365" s="9">
        <f t="shared" si="110"/>
        <v>-2.5832676611687401E-2</v>
      </c>
      <c r="E365" s="9">
        <f t="shared" si="125"/>
        <v>-2.0373888120773089E-2</v>
      </c>
      <c r="F365" s="9">
        <f t="shared" si="126"/>
        <v>7.1383559300307363E-3</v>
      </c>
      <c r="G365" s="9">
        <f t="shared" si="127"/>
        <v>-4.3125872782039318E-3</v>
      </c>
      <c r="H365" s="9">
        <f t="shared" si="128"/>
        <v>-3.6435188963342247E-2</v>
      </c>
      <c r="I365" s="9">
        <f t="shared" si="129"/>
        <v>-0.7647122873138672</v>
      </c>
      <c r="J365" s="3">
        <f t="shared" si="130"/>
        <v>-4.6073119747449889E-3</v>
      </c>
      <c r="K365" s="3">
        <f t="shared" si="130"/>
        <v>8.6350861472038916E-3</v>
      </c>
      <c r="L365" s="15" t="str">
        <f t="shared" si="131"/>
        <v/>
      </c>
      <c r="M365" s="12">
        <v>-3.4932025474908167E-2</v>
      </c>
      <c r="N365" s="15" t="str">
        <f t="shared" si="111"/>
        <v/>
      </c>
      <c r="O365" s="15" t="str">
        <f t="shared" si="112"/>
        <v>Exit Trade</v>
      </c>
      <c r="P365" s="15" t="str">
        <f t="shared" si="113"/>
        <v/>
      </c>
      <c r="Q365" s="15">
        <f t="shared" si="114"/>
        <v>1170</v>
      </c>
      <c r="R365" s="15" t="str">
        <f t="shared" si="115"/>
        <v/>
      </c>
      <c r="S365" s="15">
        <f t="shared" si="116"/>
        <v>1227.3</v>
      </c>
      <c r="T365" s="18" t="str">
        <f t="shared" si="117"/>
        <v/>
      </c>
      <c r="U365" s="18">
        <f t="shared" si="118"/>
        <v>6.7547218517402304E-3</v>
      </c>
      <c r="V365" s="18" t="str">
        <f t="shared" si="119"/>
        <v/>
      </c>
      <c r="W365" s="18">
        <f t="shared" si="120"/>
        <v>2.194096340397178E-2</v>
      </c>
      <c r="X365" s="18" t="str">
        <f t="shared" si="121"/>
        <v/>
      </c>
      <c r="Y365" s="18" t="str">
        <f t="shared" si="122"/>
        <v/>
      </c>
      <c r="Z365" s="18" t="str">
        <f t="shared" si="123"/>
        <v/>
      </c>
      <c r="AA365" s="18" t="str">
        <f t="shared" si="124"/>
        <v/>
      </c>
    </row>
    <row r="366" spans="1:27">
      <c r="A366" s="11">
        <v>42543</v>
      </c>
      <c r="B366" s="12">
        <v>1171.5</v>
      </c>
      <c r="C366" s="12">
        <v>1238.3499999999999</v>
      </c>
      <c r="D366" s="9">
        <f t="shared" si="110"/>
        <v>-2.4101115552420546E-2</v>
      </c>
      <c r="E366" s="9">
        <f t="shared" si="125"/>
        <v>-2.0373695955391988E-2</v>
      </c>
      <c r="F366" s="9">
        <f t="shared" si="126"/>
        <v>7.1382520490155116E-3</v>
      </c>
      <c r="G366" s="9">
        <f t="shared" si="127"/>
        <v>-4.3126288451070874E-3</v>
      </c>
      <c r="H366" s="9">
        <f t="shared" si="128"/>
        <v>-3.6434763065676889E-2</v>
      </c>
      <c r="I366" s="9">
        <f t="shared" si="129"/>
        <v>-0.52217539692264481</v>
      </c>
      <c r="J366" s="3">
        <f t="shared" si="130"/>
        <v>4.1572022457462892E-3</v>
      </c>
      <c r="K366" s="3">
        <f t="shared" si="130"/>
        <v>1.6153131688391396E-4</v>
      </c>
      <c r="L366" s="15" t="str">
        <f t="shared" si="131"/>
        <v/>
      </c>
      <c r="M366" s="12">
        <v>-3.4932025474908167E-2</v>
      </c>
      <c r="N366" s="15" t="str">
        <f t="shared" si="111"/>
        <v/>
      </c>
      <c r="O366" s="15" t="str">
        <f t="shared" si="112"/>
        <v>Exit Trade</v>
      </c>
      <c r="P366" s="15" t="str">
        <f t="shared" si="113"/>
        <v/>
      </c>
      <c r="Q366" s="15">
        <f t="shared" si="114"/>
        <v>1170</v>
      </c>
      <c r="R366" s="15" t="str">
        <f t="shared" si="115"/>
        <v/>
      </c>
      <c r="S366" s="15">
        <f t="shared" si="116"/>
        <v>1227.3</v>
      </c>
      <c r="T366" s="18" t="str">
        <f t="shared" si="117"/>
        <v/>
      </c>
      <c r="U366" s="18">
        <f t="shared" si="118"/>
        <v>6.7547218517402304E-3</v>
      </c>
      <c r="V366" s="18" t="str">
        <f t="shared" si="119"/>
        <v/>
      </c>
      <c r="W366" s="18">
        <f t="shared" si="120"/>
        <v>2.194096340397178E-2</v>
      </c>
      <c r="X366" s="18" t="str">
        <f t="shared" si="121"/>
        <v/>
      </c>
      <c r="Y366" s="18" t="str">
        <f t="shared" si="122"/>
        <v/>
      </c>
      <c r="Z366" s="18" t="str">
        <f t="shared" si="123"/>
        <v/>
      </c>
      <c r="AA366" s="18" t="str">
        <f t="shared" si="124"/>
        <v/>
      </c>
    </row>
    <row r="367" spans="1:27">
      <c r="A367" s="11">
        <v>42544</v>
      </c>
      <c r="B367" s="12">
        <v>1190.0999999999999</v>
      </c>
      <c r="C367" s="12">
        <v>1245.5</v>
      </c>
      <c r="D367" s="9">
        <f t="shared" si="110"/>
        <v>-1.9760276678712399E-2</v>
      </c>
      <c r="E367" s="9">
        <f t="shared" si="125"/>
        <v>-2.0455075737470536E-2</v>
      </c>
      <c r="F367" s="9">
        <f t="shared" si="126"/>
        <v>7.1161069108031825E-3</v>
      </c>
      <c r="G367" s="9">
        <f t="shared" si="127"/>
        <v>-4.4438351881633739E-3</v>
      </c>
      <c r="H367" s="9">
        <f t="shared" si="128"/>
        <v>-3.6466316286777697E-2</v>
      </c>
      <c r="I367" s="9">
        <f t="shared" si="129"/>
        <v>9.7637523925243538E-2</v>
      </c>
      <c r="J367" s="3">
        <f t="shared" si="130"/>
        <v>1.5877080665812983E-2</v>
      </c>
      <c r="K367" s="3">
        <f t="shared" si="130"/>
        <v>5.7738119271612161E-3</v>
      </c>
      <c r="L367" s="15" t="str">
        <f t="shared" si="131"/>
        <v>Exit Trade</v>
      </c>
      <c r="M367" s="12">
        <v>-3.4932025474908167E-2</v>
      </c>
      <c r="N367" s="15" t="str">
        <f t="shared" si="111"/>
        <v/>
      </c>
      <c r="O367" s="15" t="str">
        <f t="shared" si="112"/>
        <v>Exit Trade</v>
      </c>
      <c r="P367" s="15" t="str">
        <f t="shared" si="113"/>
        <v/>
      </c>
      <c r="Q367" s="15">
        <f t="shared" si="114"/>
        <v>1170</v>
      </c>
      <c r="R367" s="15" t="str">
        <f t="shared" si="115"/>
        <v/>
      </c>
      <c r="S367" s="15">
        <f t="shared" si="116"/>
        <v>1227.3</v>
      </c>
      <c r="T367" s="18" t="str">
        <f t="shared" si="117"/>
        <v/>
      </c>
      <c r="U367" s="18">
        <f t="shared" si="118"/>
        <v>6.7547218517402304E-3</v>
      </c>
      <c r="V367" s="18" t="str">
        <f t="shared" si="119"/>
        <v/>
      </c>
      <c r="W367" s="18">
        <f t="shared" si="120"/>
        <v>2.194096340397178E-2</v>
      </c>
      <c r="X367" s="18" t="str">
        <f t="shared" si="121"/>
        <v/>
      </c>
      <c r="Y367" s="18" t="str">
        <f t="shared" si="122"/>
        <v/>
      </c>
      <c r="Z367" s="18" t="str">
        <f t="shared" si="123"/>
        <v/>
      </c>
      <c r="AA367" s="18" t="str">
        <f t="shared" si="124"/>
        <v/>
      </c>
    </row>
    <row r="368" spans="1:27">
      <c r="A368" s="11">
        <v>42545</v>
      </c>
      <c r="B368" s="12">
        <v>1161.9000000000001</v>
      </c>
      <c r="C368" s="12">
        <v>1222.75</v>
      </c>
      <c r="D368" s="9">
        <f t="shared" si="110"/>
        <v>-2.2168919787574719E-2</v>
      </c>
      <c r="E368" s="9">
        <f t="shared" si="125"/>
        <v>-2.0879007387331349E-2</v>
      </c>
      <c r="F368" s="9">
        <f t="shared" si="126"/>
        <v>6.8101995840629866E-3</v>
      </c>
      <c r="G368" s="9">
        <f t="shared" si="127"/>
        <v>-5.5560583231896287E-3</v>
      </c>
      <c r="H368" s="9">
        <f t="shared" si="128"/>
        <v>-3.6201956451473068E-2</v>
      </c>
      <c r="I368" s="9">
        <f t="shared" si="129"/>
        <v>-0.18940889827399224</v>
      </c>
      <c r="J368" s="3">
        <f t="shared" si="130"/>
        <v>-2.3695487774136475E-2</v>
      </c>
      <c r="K368" s="3">
        <f t="shared" si="130"/>
        <v>-1.8265756724207147E-2</v>
      </c>
      <c r="L368" s="15" t="str">
        <f t="shared" si="131"/>
        <v>Exit Trade</v>
      </c>
      <c r="M368" s="12">
        <v>-3.4932025474908167E-2</v>
      </c>
      <c r="N368" s="15" t="str">
        <f t="shared" si="111"/>
        <v/>
      </c>
      <c r="O368" s="15" t="str">
        <f t="shared" si="112"/>
        <v>Exit Trade</v>
      </c>
      <c r="P368" s="15" t="str">
        <f t="shared" si="113"/>
        <v/>
      </c>
      <c r="Q368" s="15">
        <f t="shared" si="114"/>
        <v>1170</v>
      </c>
      <c r="R368" s="15" t="str">
        <f t="shared" si="115"/>
        <v/>
      </c>
      <c r="S368" s="15">
        <f t="shared" si="116"/>
        <v>1227.3</v>
      </c>
      <c r="T368" s="18" t="str">
        <f t="shared" si="117"/>
        <v/>
      </c>
      <c r="U368" s="18">
        <f t="shared" si="118"/>
        <v>6.7547218517402304E-3</v>
      </c>
      <c r="V368" s="18" t="str">
        <f t="shared" si="119"/>
        <v/>
      </c>
      <c r="W368" s="18">
        <f t="shared" si="120"/>
        <v>2.194096340397178E-2</v>
      </c>
      <c r="X368" s="18" t="str">
        <f t="shared" si="121"/>
        <v/>
      </c>
      <c r="Y368" s="18" t="str">
        <f t="shared" si="122"/>
        <v/>
      </c>
      <c r="Z368" s="18" t="str">
        <f t="shared" si="123"/>
        <v/>
      </c>
      <c r="AA368" s="18" t="str">
        <f t="shared" si="124"/>
        <v/>
      </c>
    </row>
    <row r="369" spans="1:27">
      <c r="A369" s="11">
        <v>42548</v>
      </c>
      <c r="B369" s="12">
        <v>1159.95</v>
      </c>
      <c r="C369" s="12">
        <v>1214.5999999999999</v>
      </c>
      <c r="D369" s="9">
        <f t="shared" si="110"/>
        <v>-1.9994007552814354E-2</v>
      </c>
      <c r="E369" s="9">
        <f t="shared" si="125"/>
        <v>-2.1253993719955046E-2</v>
      </c>
      <c r="F369" s="9">
        <f t="shared" si="126"/>
        <v>6.4173854520103418E-3</v>
      </c>
      <c r="G369" s="9">
        <f t="shared" si="127"/>
        <v>-6.8148764529317764E-3</v>
      </c>
      <c r="H369" s="9">
        <f t="shared" si="128"/>
        <v>-3.5693110986978319E-2</v>
      </c>
      <c r="I369" s="9">
        <f t="shared" si="129"/>
        <v>0.19633948693949524</v>
      </c>
      <c r="J369" s="3">
        <f t="shared" si="130"/>
        <v>-1.6782855667441649E-3</v>
      </c>
      <c r="K369" s="3">
        <f t="shared" si="130"/>
        <v>-6.6653036188919169E-3</v>
      </c>
      <c r="L369" s="15" t="str">
        <f t="shared" si="131"/>
        <v>Exit Trade</v>
      </c>
      <c r="M369" s="12">
        <v>-3.4932025474908167E-2</v>
      </c>
      <c r="N369" s="15" t="str">
        <f t="shared" si="111"/>
        <v/>
      </c>
      <c r="O369" s="15" t="str">
        <f t="shared" si="112"/>
        <v>Exit Trade</v>
      </c>
      <c r="P369" s="15" t="str">
        <f t="shared" si="113"/>
        <v/>
      </c>
      <c r="Q369" s="15">
        <f t="shared" si="114"/>
        <v>1170</v>
      </c>
      <c r="R369" s="15" t="str">
        <f t="shared" si="115"/>
        <v/>
      </c>
      <c r="S369" s="15">
        <f t="shared" si="116"/>
        <v>1227.3</v>
      </c>
      <c r="T369" s="18" t="str">
        <f t="shared" si="117"/>
        <v/>
      </c>
      <c r="U369" s="18">
        <f t="shared" si="118"/>
        <v>6.7547218517402304E-3</v>
      </c>
      <c r="V369" s="18" t="str">
        <f t="shared" si="119"/>
        <v/>
      </c>
      <c r="W369" s="18">
        <f t="shared" si="120"/>
        <v>2.194096340397178E-2</v>
      </c>
      <c r="X369" s="18" t="str">
        <f t="shared" si="121"/>
        <v/>
      </c>
      <c r="Y369" s="18" t="str">
        <f t="shared" si="122"/>
        <v/>
      </c>
      <c r="Z369" s="18" t="str">
        <f t="shared" si="123"/>
        <v/>
      </c>
      <c r="AA369" s="18" t="str">
        <f t="shared" si="124"/>
        <v/>
      </c>
    </row>
    <row r="370" spans="1:27">
      <c r="A370" s="11">
        <v>42549</v>
      </c>
      <c r="B370" s="12">
        <v>1166.95</v>
      </c>
      <c r="C370" s="12">
        <v>1228.9000000000001</v>
      </c>
      <c r="D370" s="9">
        <f t="shared" si="110"/>
        <v>-2.2464295882356374E-2</v>
      </c>
      <c r="E370" s="9">
        <f t="shared" si="125"/>
        <v>-2.121630267979803E-2</v>
      </c>
      <c r="F370" s="9">
        <f t="shared" si="126"/>
        <v>6.4064730756819262E-3</v>
      </c>
      <c r="G370" s="9">
        <f t="shared" si="127"/>
        <v>-6.8017382595136951E-3</v>
      </c>
      <c r="H370" s="9">
        <f t="shared" si="128"/>
        <v>-3.5630867100082363E-2</v>
      </c>
      <c r="I370" s="9">
        <f t="shared" si="129"/>
        <v>-0.19480191172511935</v>
      </c>
      <c r="J370" s="3">
        <f t="shared" si="130"/>
        <v>6.0347428768481402E-3</v>
      </c>
      <c r="K370" s="3">
        <f t="shared" si="130"/>
        <v>1.1773423349250934E-2</v>
      </c>
      <c r="L370" s="15" t="str">
        <f t="shared" si="131"/>
        <v>Exit Trade</v>
      </c>
      <c r="M370" s="12">
        <v>-3.4932025474908167E-2</v>
      </c>
      <c r="N370" s="15" t="str">
        <f t="shared" si="111"/>
        <v/>
      </c>
      <c r="O370" s="15" t="str">
        <f t="shared" si="112"/>
        <v>Exit Trade</v>
      </c>
      <c r="P370" s="15" t="str">
        <f t="shared" si="113"/>
        <v/>
      </c>
      <c r="Q370" s="15">
        <f t="shared" si="114"/>
        <v>1170</v>
      </c>
      <c r="R370" s="15" t="str">
        <f t="shared" si="115"/>
        <v/>
      </c>
      <c r="S370" s="15">
        <f t="shared" si="116"/>
        <v>1227.3</v>
      </c>
      <c r="T370" s="18" t="str">
        <f t="shared" si="117"/>
        <v/>
      </c>
      <c r="U370" s="18">
        <f t="shared" si="118"/>
        <v>6.7547218517402304E-3</v>
      </c>
      <c r="V370" s="18" t="str">
        <f t="shared" si="119"/>
        <v/>
      </c>
      <c r="W370" s="18">
        <f t="shared" si="120"/>
        <v>2.194096340397178E-2</v>
      </c>
      <c r="X370" s="18" t="str">
        <f t="shared" si="121"/>
        <v/>
      </c>
      <c r="Y370" s="18" t="str">
        <f t="shared" si="122"/>
        <v/>
      </c>
      <c r="Z370" s="18" t="str">
        <f t="shared" si="123"/>
        <v/>
      </c>
      <c r="AA370" s="18" t="str">
        <f t="shared" si="124"/>
        <v/>
      </c>
    </row>
    <row r="371" spans="1:27">
      <c r="A371" s="11">
        <v>42550</v>
      </c>
      <c r="B371" s="12">
        <v>1168.3</v>
      </c>
      <c r="C371" s="12">
        <v>1248.55</v>
      </c>
      <c r="D371" s="9">
        <f t="shared" si="110"/>
        <v>-2.8851562296058071E-2</v>
      </c>
      <c r="E371" s="9">
        <f t="shared" si="125"/>
        <v>-2.134514053706571E-2</v>
      </c>
      <c r="F371" s="9">
        <f t="shared" si="126"/>
        <v>6.5227173314908694E-3</v>
      </c>
      <c r="G371" s="9">
        <f t="shared" si="127"/>
        <v>-6.6690265412112544E-3</v>
      </c>
      <c r="H371" s="9">
        <f t="shared" si="128"/>
        <v>-3.6021254532920169E-2</v>
      </c>
      <c r="I371" s="9">
        <f t="shared" si="129"/>
        <v>-1.1508120584579511</v>
      </c>
      <c r="J371" s="3">
        <f t="shared" si="130"/>
        <v>1.1568619049658589E-3</v>
      </c>
      <c r="K371" s="3">
        <f t="shared" si="130"/>
        <v>1.598990967531928E-2</v>
      </c>
      <c r="L371" s="15" t="str">
        <f t="shared" si="131"/>
        <v>Enter Trade</v>
      </c>
      <c r="M371" s="12">
        <v>-1.1508120584579511</v>
      </c>
      <c r="N371" s="15" t="str">
        <f t="shared" si="111"/>
        <v>Enter Trade</v>
      </c>
      <c r="O371" s="15" t="str">
        <f t="shared" si="112"/>
        <v>Enter Trade</v>
      </c>
      <c r="P371" s="15">
        <f t="shared" si="113"/>
        <v>1168.3</v>
      </c>
      <c r="Q371" s="15">
        <f t="shared" si="114"/>
        <v>1168.3</v>
      </c>
      <c r="R371" s="15">
        <f t="shared" si="115"/>
        <v>1248.55</v>
      </c>
      <c r="S371" s="15">
        <f t="shared" si="116"/>
        <v>1248.55</v>
      </c>
      <c r="T371" s="18">
        <f t="shared" si="117"/>
        <v>1.1568619049658589E-3</v>
      </c>
      <c r="U371" s="18">
        <f t="shared" si="118"/>
        <v>1.1568619049658589E-3</v>
      </c>
      <c r="V371" s="18">
        <f t="shared" si="119"/>
        <v>1.598990967531928E-2</v>
      </c>
      <c r="W371" s="18">
        <f t="shared" si="120"/>
        <v>1.598990967531928E-2</v>
      </c>
      <c r="X371" s="18" t="str">
        <f t="shared" si="121"/>
        <v/>
      </c>
      <c r="Y371" s="18" t="str">
        <f t="shared" si="122"/>
        <v/>
      </c>
      <c r="Z371" s="18" t="str">
        <f t="shared" si="123"/>
        <v/>
      </c>
      <c r="AA371" s="18" t="str">
        <f t="shared" si="124"/>
        <v/>
      </c>
    </row>
    <row r="372" spans="1:27">
      <c r="A372" s="11">
        <v>42551</v>
      </c>
      <c r="B372" s="12">
        <v>1176.45</v>
      </c>
      <c r="C372" s="12">
        <v>1253.5999999999999</v>
      </c>
      <c r="D372" s="9">
        <f t="shared" si="110"/>
        <v>-2.7585509394761808E-2</v>
      </c>
      <c r="E372" s="9">
        <f t="shared" si="125"/>
        <v>-2.1807529979457209E-2</v>
      </c>
      <c r="F372" s="9">
        <f t="shared" si="126"/>
        <v>6.4544038003211263E-3</v>
      </c>
      <c r="G372" s="9">
        <f t="shared" si="127"/>
        <v>-7.2851214287346748E-3</v>
      </c>
      <c r="H372" s="9">
        <f t="shared" si="128"/>
        <v>-3.632993853017974E-2</v>
      </c>
      <c r="I372" s="9">
        <f t="shared" si="129"/>
        <v>-0.89519955584699029</v>
      </c>
      <c r="J372" s="3">
        <f t="shared" si="130"/>
        <v>6.9759479585723627E-3</v>
      </c>
      <c r="K372" s="3">
        <f t="shared" si="130"/>
        <v>4.0446918425373068E-3</v>
      </c>
      <c r="L372" s="15" t="str">
        <f t="shared" si="131"/>
        <v/>
      </c>
      <c r="M372" s="12">
        <v>-1.1508120584579511</v>
      </c>
      <c r="N372" s="15" t="str">
        <f t="shared" si="111"/>
        <v/>
      </c>
      <c r="O372" s="15" t="str">
        <f t="shared" si="112"/>
        <v>Enter Trade</v>
      </c>
      <c r="P372" s="15" t="str">
        <f t="shared" si="113"/>
        <v/>
      </c>
      <c r="Q372" s="15">
        <f t="shared" si="114"/>
        <v>1168.3</v>
      </c>
      <c r="R372" s="15" t="str">
        <f t="shared" si="115"/>
        <v/>
      </c>
      <c r="S372" s="15">
        <f t="shared" si="116"/>
        <v>1248.55</v>
      </c>
      <c r="T372" s="18" t="str">
        <f t="shared" si="117"/>
        <v/>
      </c>
      <c r="U372" s="18">
        <f t="shared" si="118"/>
        <v>1.1568619049658589E-3</v>
      </c>
      <c r="V372" s="18" t="str">
        <f t="shared" si="119"/>
        <v/>
      </c>
      <c r="W372" s="18">
        <f t="shared" si="120"/>
        <v>1.598990967531928E-2</v>
      </c>
      <c r="X372" s="18" t="str">
        <f t="shared" si="121"/>
        <v/>
      </c>
      <c r="Y372" s="18" t="str">
        <f t="shared" si="122"/>
        <v/>
      </c>
      <c r="Z372" s="18" t="str">
        <f t="shared" si="123"/>
        <v/>
      </c>
      <c r="AA372" s="18" t="str">
        <f t="shared" si="124"/>
        <v/>
      </c>
    </row>
    <row r="373" spans="1:27">
      <c r="A373" s="11">
        <v>42552</v>
      </c>
      <c r="B373" s="12">
        <v>1174.5</v>
      </c>
      <c r="C373" s="12">
        <v>1242.3499999999999</v>
      </c>
      <c r="D373" s="9">
        <f t="shared" si="110"/>
        <v>-2.4390943209374218E-2</v>
      </c>
      <c r="E373" s="9">
        <f t="shared" si="125"/>
        <v>-2.2138268926115704E-2</v>
      </c>
      <c r="F373" s="9">
        <f t="shared" si="126"/>
        <v>6.3181609422116513E-3</v>
      </c>
      <c r="G373" s="9">
        <f t="shared" si="127"/>
        <v>-7.9224068061394884E-3</v>
      </c>
      <c r="H373" s="9">
        <f t="shared" si="128"/>
        <v>-3.635413104609192E-2</v>
      </c>
      <c r="I373" s="9">
        <f t="shared" si="129"/>
        <v>-0.35653955381357733</v>
      </c>
      <c r="J373" s="3">
        <f t="shared" si="130"/>
        <v>-1.6575290067576568E-3</v>
      </c>
      <c r="K373" s="3">
        <f t="shared" si="130"/>
        <v>-8.9741544352265491E-3</v>
      </c>
      <c r="L373" s="15" t="str">
        <f t="shared" si="131"/>
        <v>Exit Trade</v>
      </c>
      <c r="M373" s="12">
        <v>-0.35653955381357733</v>
      </c>
      <c r="N373" s="15" t="str">
        <f t="shared" si="111"/>
        <v>Exit Trade</v>
      </c>
      <c r="O373" s="15" t="str">
        <f t="shared" si="112"/>
        <v>Exit Trade</v>
      </c>
      <c r="P373" s="15">
        <f t="shared" si="113"/>
        <v>1174.5</v>
      </c>
      <c r="Q373" s="15">
        <f t="shared" si="114"/>
        <v>1174.5</v>
      </c>
      <c r="R373" s="15">
        <f t="shared" si="115"/>
        <v>1242.3499999999999</v>
      </c>
      <c r="S373" s="15">
        <f t="shared" si="116"/>
        <v>1242.3499999999999</v>
      </c>
      <c r="T373" s="18">
        <f t="shared" si="117"/>
        <v>-1.6575290067576568E-3</v>
      </c>
      <c r="U373" s="18">
        <f t="shared" si="118"/>
        <v>-1.6575290067576568E-3</v>
      </c>
      <c r="V373" s="18">
        <f t="shared" si="119"/>
        <v>-8.9741544352265491E-3</v>
      </c>
      <c r="W373" s="18">
        <f t="shared" si="120"/>
        <v>-8.9741544352265491E-3</v>
      </c>
      <c r="X373" s="18">
        <f t="shared" si="121"/>
        <v>5.3068561157236793E-3</v>
      </c>
      <c r="Y373" s="18">
        <f t="shared" si="122"/>
        <v>4.9657602819270785E-3</v>
      </c>
      <c r="Z373" s="18">
        <f t="shared" si="123"/>
        <v>1.0272616397650758E-2</v>
      </c>
      <c r="AA373" s="18">
        <f t="shared" si="124"/>
        <v>5.1363081988253789E-3</v>
      </c>
    </row>
    <row r="374" spans="1:27">
      <c r="A374" s="11">
        <v>42555</v>
      </c>
      <c r="B374" s="12">
        <v>1172.8</v>
      </c>
      <c r="C374" s="12">
        <v>1256.25</v>
      </c>
      <c r="D374" s="9">
        <f t="shared" si="110"/>
        <v>-2.9852117467511364E-2</v>
      </c>
      <c r="E374" s="9">
        <f t="shared" si="125"/>
        <v>-2.2837119034568691E-2</v>
      </c>
      <c r="F374" s="9">
        <f t="shared" si="126"/>
        <v>5.9506619033307673E-3</v>
      </c>
      <c r="G374" s="9">
        <f t="shared" si="127"/>
        <v>-9.4481297520744648E-3</v>
      </c>
      <c r="H374" s="9">
        <f t="shared" si="128"/>
        <v>-3.6226108317062918E-2</v>
      </c>
      <c r="I374" s="9">
        <f t="shared" si="129"/>
        <v>-1.1788601918412074</v>
      </c>
      <c r="J374" s="3">
        <f t="shared" si="130"/>
        <v>-1.4474244359302217E-3</v>
      </c>
      <c r="K374" s="3">
        <f t="shared" si="130"/>
        <v>1.1188473457560343E-2</v>
      </c>
      <c r="L374" s="15" t="str">
        <f t="shared" si="131"/>
        <v>Enter Trade</v>
      </c>
      <c r="M374" s="12">
        <v>-1.1788601918412074</v>
      </c>
      <c r="N374" s="15" t="str">
        <f t="shared" si="111"/>
        <v>Enter Trade</v>
      </c>
      <c r="O374" s="15" t="str">
        <f t="shared" si="112"/>
        <v>Enter Trade</v>
      </c>
      <c r="P374" s="15">
        <f t="shared" si="113"/>
        <v>1172.8</v>
      </c>
      <c r="Q374" s="15">
        <f t="shared" si="114"/>
        <v>1172.8</v>
      </c>
      <c r="R374" s="15">
        <f t="shared" si="115"/>
        <v>1256.25</v>
      </c>
      <c r="S374" s="15">
        <f t="shared" si="116"/>
        <v>1256.25</v>
      </c>
      <c r="T374" s="18">
        <f t="shared" si="117"/>
        <v>-1.4474244359302217E-3</v>
      </c>
      <c r="U374" s="18">
        <f t="shared" si="118"/>
        <v>-1.4474244359302217E-3</v>
      </c>
      <c r="V374" s="18">
        <f t="shared" si="119"/>
        <v>1.1188473457560343E-2</v>
      </c>
      <c r="W374" s="18">
        <f t="shared" si="120"/>
        <v>1.1188473457560343E-2</v>
      </c>
      <c r="X374" s="18" t="str">
        <f t="shared" si="121"/>
        <v/>
      </c>
      <c r="Y374" s="18" t="str">
        <f t="shared" si="122"/>
        <v/>
      </c>
      <c r="Z374" s="18" t="str">
        <f t="shared" si="123"/>
        <v/>
      </c>
      <c r="AA374" s="18" t="str">
        <f t="shared" si="124"/>
        <v/>
      </c>
    </row>
    <row r="375" spans="1:27">
      <c r="A375" s="11">
        <v>42556</v>
      </c>
      <c r="B375" s="12">
        <v>1165.5999999999999</v>
      </c>
      <c r="C375" s="12">
        <v>1260.7</v>
      </c>
      <c r="D375" s="9">
        <f t="shared" si="110"/>
        <v>-3.4062214071856486E-2</v>
      </c>
      <c r="E375" s="9">
        <f t="shared" si="125"/>
        <v>-2.3561871546829E-2</v>
      </c>
      <c r="F375" s="9">
        <f t="shared" si="126"/>
        <v>5.9495821803958139E-3</v>
      </c>
      <c r="G375" s="9">
        <f t="shared" si="127"/>
        <v>-1.017531164093842E-2</v>
      </c>
      <c r="H375" s="9">
        <f t="shared" si="128"/>
        <v>-3.6948431452719581E-2</v>
      </c>
      <c r="I375" s="9">
        <f t="shared" si="129"/>
        <v>-1.764887383121905</v>
      </c>
      <c r="J375" s="3">
        <f t="shared" si="130"/>
        <v>-6.1391541609823038E-3</v>
      </c>
      <c r="K375" s="3">
        <f t="shared" si="130"/>
        <v>3.5422885572139666E-3</v>
      </c>
      <c r="L375" s="15" t="str">
        <f t="shared" si="131"/>
        <v>Enter Trade</v>
      </c>
      <c r="M375" s="12">
        <v>-1.1788601918412074</v>
      </c>
      <c r="N375" s="15" t="str">
        <f t="shared" si="111"/>
        <v/>
      </c>
      <c r="O375" s="15" t="str">
        <f t="shared" si="112"/>
        <v>Enter Trade</v>
      </c>
      <c r="P375" s="15" t="str">
        <f t="shared" si="113"/>
        <v/>
      </c>
      <c r="Q375" s="15">
        <f t="shared" si="114"/>
        <v>1172.8</v>
      </c>
      <c r="R375" s="15" t="str">
        <f t="shared" si="115"/>
        <v/>
      </c>
      <c r="S375" s="15">
        <f t="shared" si="116"/>
        <v>1256.25</v>
      </c>
      <c r="T375" s="18" t="str">
        <f t="shared" si="117"/>
        <v/>
      </c>
      <c r="U375" s="18">
        <f t="shared" si="118"/>
        <v>-1.4474244359302217E-3</v>
      </c>
      <c r="V375" s="18" t="str">
        <f t="shared" si="119"/>
        <v/>
      </c>
      <c r="W375" s="18">
        <f t="shared" si="120"/>
        <v>1.1188473457560343E-2</v>
      </c>
      <c r="X375" s="18" t="str">
        <f t="shared" si="121"/>
        <v/>
      </c>
      <c r="Y375" s="18" t="str">
        <f t="shared" si="122"/>
        <v/>
      </c>
      <c r="Z375" s="18" t="str">
        <f t="shared" si="123"/>
        <v/>
      </c>
      <c r="AA375" s="18" t="str">
        <f t="shared" si="124"/>
        <v/>
      </c>
    </row>
    <row r="376" spans="1:27">
      <c r="A376" s="11">
        <v>42558</v>
      </c>
      <c r="B376" s="12">
        <v>1185.6500000000001</v>
      </c>
      <c r="C376" s="12">
        <v>1290.55</v>
      </c>
      <c r="D376" s="9">
        <f t="shared" si="110"/>
        <v>-3.6818329514313887E-2</v>
      </c>
      <c r="E376" s="9">
        <f t="shared" si="125"/>
        <v>-2.4378609540278033E-2</v>
      </c>
      <c r="F376" s="9">
        <f t="shared" si="126"/>
        <v>6.0337693511584483E-3</v>
      </c>
      <c r="G376" s="9">
        <f t="shared" si="127"/>
        <v>-1.0802628500171524E-2</v>
      </c>
      <c r="H376" s="9">
        <f t="shared" si="128"/>
        <v>-3.7954590580384542E-2</v>
      </c>
      <c r="I376" s="9">
        <f t="shared" si="129"/>
        <v>-2.0616830458803501</v>
      </c>
      <c r="J376" s="3">
        <f t="shared" si="130"/>
        <v>1.7201441317776411E-2</v>
      </c>
      <c r="K376" s="3">
        <f t="shared" si="130"/>
        <v>2.3677322122630212E-2</v>
      </c>
      <c r="L376" s="15" t="str">
        <f t="shared" si="131"/>
        <v>Enter Trade</v>
      </c>
      <c r="M376" s="12">
        <v>-1.1788601918412074</v>
      </c>
      <c r="N376" s="15" t="str">
        <f t="shared" si="111"/>
        <v/>
      </c>
      <c r="O376" s="15" t="str">
        <f t="shared" si="112"/>
        <v>Enter Trade</v>
      </c>
      <c r="P376" s="15" t="str">
        <f t="shared" si="113"/>
        <v/>
      </c>
      <c r="Q376" s="15">
        <f t="shared" si="114"/>
        <v>1172.8</v>
      </c>
      <c r="R376" s="15" t="str">
        <f t="shared" si="115"/>
        <v/>
      </c>
      <c r="S376" s="15">
        <f t="shared" si="116"/>
        <v>1256.25</v>
      </c>
      <c r="T376" s="18" t="str">
        <f t="shared" si="117"/>
        <v/>
      </c>
      <c r="U376" s="18">
        <f t="shared" si="118"/>
        <v>-1.4474244359302217E-3</v>
      </c>
      <c r="V376" s="18" t="str">
        <f t="shared" si="119"/>
        <v/>
      </c>
      <c r="W376" s="18">
        <f t="shared" si="120"/>
        <v>1.1188473457560343E-2</v>
      </c>
      <c r="X376" s="18" t="str">
        <f t="shared" si="121"/>
        <v/>
      </c>
      <c r="Y376" s="18" t="str">
        <f t="shared" si="122"/>
        <v/>
      </c>
      <c r="Z376" s="18" t="str">
        <f t="shared" si="123"/>
        <v/>
      </c>
      <c r="AA376" s="18" t="str">
        <f t="shared" si="124"/>
        <v/>
      </c>
    </row>
    <row r="377" spans="1:27">
      <c r="A377" s="11">
        <v>42559</v>
      </c>
      <c r="B377" s="12">
        <v>1174.8499999999999</v>
      </c>
      <c r="C377" s="12">
        <v>1286.9000000000001</v>
      </c>
      <c r="D377" s="9">
        <f t="shared" si="110"/>
        <v>-3.9562379658487898E-2</v>
      </c>
      <c r="E377" s="9">
        <f t="shared" si="125"/>
        <v>-2.515701354000004E-2</v>
      </c>
      <c r="F377" s="9">
        <f t="shared" si="126"/>
        <v>6.4365131828858606E-3</v>
      </c>
      <c r="G377" s="9">
        <f t="shared" si="127"/>
        <v>-1.0674858878506853E-2</v>
      </c>
      <c r="H377" s="9">
        <f t="shared" si="128"/>
        <v>-3.9639168201493227E-2</v>
      </c>
      <c r="I377" s="9">
        <f t="shared" si="129"/>
        <v>-2.2380698538442361</v>
      </c>
      <c r="J377" s="3">
        <f t="shared" si="130"/>
        <v>-9.1089275924599849E-3</v>
      </c>
      <c r="K377" s="3">
        <f t="shared" si="130"/>
        <v>-2.8282515206693765E-3</v>
      </c>
      <c r="L377" s="15" t="str">
        <f t="shared" si="131"/>
        <v>Enter Trade</v>
      </c>
      <c r="M377" s="12">
        <v>-1.1788601918412074</v>
      </c>
      <c r="N377" s="15" t="str">
        <f t="shared" si="111"/>
        <v/>
      </c>
      <c r="O377" s="15" t="str">
        <f t="shared" si="112"/>
        <v>Enter Trade</v>
      </c>
      <c r="P377" s="15" t="str">
        <f t="shared" si="113"/>
        <v/>
      </c>
      <c r="Q377" s="15">
        <f t="shared" si="114"/>
        <v>1172.8</v>
      </c>
      <c r="R377" s="15" t="str">
        <f t="shared" si="115"/>
        <v/>
      </c>
      <c r="S377" s="15">
        <f t="shared" si="116"/>
        <v>1256.25</v>
      </c>
      <c r="T377" s="18" t="str">
        <f t="shared" si="117"/>
        <v/>
      </c>
      <c r="U377" s="18">
        <f t="shared" si="118"/>
        <v>-1.4474244359302217E-3</v>
      </c>
      <c r="V377" s="18" t="str">
        <f t="shared" si="119"/>
        <v/>
      </c>
      <c r="W377" s="18">
        <f t="shared" si="120"/>
        <v>1.1188473457560343E-2</v>
      </c>
      <c r="X377" s="18" t="str">
        <f t="shared" si="121"/>
        <v/>
      </c>
      <c r="Y377" s="18" t="str">
        <f t="shared" si="122"/>
        <v/>
      </c>
      <c r="Z377" s="18" t="str">
        <f t="shared" si="123"/>
        <v/>
      </c>
      <c r="AA377" s="18" t="str">
        <f t="shared" si="124"/>
        <v/>
      </c>
    </row>
    <row r="378" spans="1:27">
      <c r="A378" s="11">
        <v>42562</v>
      </c>
      <c r="B378" s="12">
        <v>1199.75</v>
      </c>
      <c r="C378" s="12">
        <v>1314.1</v>
      </c>
      <c r="D378" s="9">
        <f t="shared" si="110"/>
        <v>-3.9537656692139829E-2</v>
      </c>
      <c r="E378" s="9">
        <f t="shared" si="125"/>
        <v>-2.5659719605136713E-2</v>
      </c>
      <c r="F378" s="9">
        <f t="shared" si="126"/>
        <v>6.9484880465758665E-3</v>
      </c>
      <c r="G378" s="9">
        <f t="shared" si="127"/>
        <v>-1.0025621500341014E-2</v>
      </c>
      <c r="H378" s="9">
        <f t="shared" si="128"/>
        <v>-4.1293817709932415E-2</v>
      </c>
      <c r="I378" s="9">
        <f t="shared" si="129"/>
        <v>-1.9972599785707339</v>
      </c>
      <c r="J378" s="3">
        <f t="shared" si="130"/>
        <v>2.1194195003617564E-2</v>
      </c>
      <c r="K378" s="3">
        <f t="shared" si="130"/>
        <v>2.1136063408190083E-2</v>
      </c>
      <c r="L378" s="15" t="str">
        <f t="shared" si="131"/>
        <v>Enter Trade</v>
      </c>
      <c r="M378" s="12">
        <v>-1.1788601918412074</v>
      </c>
      <c r="N378" s="15" t="str">
        <f t="shared" si="111"/>
        <v/>
      </c>
      <c r="O378" s="15" t="str">
        <f t="shared" si="112"/>
        <v>Enter Trade</v>
      </c>
      <c r="P378" s="15" t="str">
        <f t="shared" si="113"/>
        <v/>
      </c>
      <c r="Q378" s="15">
        <f t="shared" si="114"/>
        <v>1172.8</v>
      </c>
      <c r="R378" s="15" t="str">
        <f t="shared" si="115"/>
        <v/>
      </c>
      <c r="S378" s="15">
        <f t="shared" si="116"/>
        <v>1256.25</v>
      </c>
      <c r="T378" s="18" t="str">
        <f t="shared" si="117"/>
        <v/>
      </c>
      <c r="U378" s="18">
        <f t="shared" si="118"/>
        <v>-1.4474244359302217E-3</v>
      </c>
      <c r="V378" s="18" t="str">
        <f t="shared" si="119"/>
        <v/>
      </c>
      <c r="W378" s="18">
        <f t="shared" si="120"/>
        <v>1.1188473457560343E-2</v>
      </c>
      <c r="X378" s="18" t="str">
        <f t="shared" si="121"/>
        <v/>
      </c>
      <c r="Y378" s="18" t="str">
        <f t="shared" si="122"/>
        <v/>
      </c>
      <c r="Z378" s="18" t="str">
        <f t="shared" si="123"/>
        <v/>
      </c>
      <c r="AA378" s="18" t="str">
        <f t="shared" si="124"/>
        <v/>
      </c>
    </row>
    <row r="379" spans="1:27">
      <c r="A379" s="11">
        <v>42563</v>
      </c>
      <c r="B379" s="12">
        <v>1202.1500000000001</v>
      </c>
      <c r="C379" s="12">
        <v>1333.75</v>
      </c>
      <c r="D379" s="9">
        <f t="shared" si="110"/>
        <v>-4.511577166440172E-2</v>
      </c>
      <c r="E379" s="9">
        <f t="shared" si="125"/>
        <v>-2.6513326117130909E-2</v>
      </c>
      <c r="F379" s="9">
        <f t="shared" si="126"/>
        <v>7.6990659310107205E-3</v>
      </c>
      <c r="G379" s="9">
        <f t="shared" si="127"/>
        <v>-9.1904277723567872E-3</v>
      </c>
      <c r="H379" s="9">
        <f t="shared" si="128"/>
        <v>-4.3836224461905035E-2</v>
      </c>
      <c r="I379" s="9">
        <f t="shared" si="129"/>
        <v>-2.4161951221047295</v>
      </c>
      <c r="J379" s="3">
        <f t="shared" si="130"/>
        <v>2.0004167534903865E-3</v>
      </c>
      <c r="K379" s="3">
        <f t="shared" si="130"/>
        <v>1.4953199908682819E-2</v>
      </c>
      <c r="L379" s="15" t="str">
        <f t="shared" si="131"/>
        <v>Enter Trade</v>
      </c>
      <c r="M379" s="12">
        <v>-1.1788601918412074</v>
      </c>
      <c r="N379" s="15" t="str">
        <f t="shared" si="111"/>
        <v/>
      </c>
      <c r="O379" s="15" t="str">
        <f t="shared" si="112"/>
        <v>Enter Trade</v>
      </c>
      <c r="P379" s="15" t="str">
        <f t="shared" si="113"/>
        <v/>
      </c>
      <c r="Q379" s="15">
        <f t="shared" si="114"/>
        <v>1172.8</v>
      </c>
      <c r="R379" s="15" t="str">
        <f t="shared" si="115"/>
        <v/>
      </c>
      <c r="S379" s="15">
        <f t="shared" si="116"/>
        <v>1256.25</v>
      </c>
      <c r="T379" s="18" t="str">
        <f t="shared" si="117"/>
        <v/>
      </c>
      <c r="U379" s="18">
        <f t="shared" si="118"/>
        <v>-1.4474244359302217E-3</v>
      </c>
      <c r="V379" s="18" t="str">
        <f t="shared" si="119"/>
        <v/>
      </c>
      <c r="W379" s="18">
        <f t="shared" si="120"/>
        <v>1.1188473457560343E-2</v>
      </c>
      <c r="X379" s="18" t="str">
        <f t="shared" si="121"/>
        <v/>
      </c>
      <c r="Y379" s="18" t="str">
        <f t="shared" si="122"/>
        <v/>
      </c>
      <c r="Z379" s="18" t="str">
        <f t="shared" si="123"/>
        <v/>
      </c>
      <c r="AA379" s="18" t="str">
        <f t="shared" si="124"/>
        <v/>
      </c>
    </row>
    <row r="380" spans="1:27">
      <c r="A380" s="11">
        <v>42564</v>
      </c>
      <c r="B380" s="12">
        <v>1197.75</v>
      </c>
      <c r="C380" s="12">
        <v>1330.45</v>
      </c>
      <c r="D380" s="9">
        <f t="shared" si="110"/>
        <v>-4.5632378325940588E-2</v>
      </c>
      <c r="E380" s="9">
        <f t="shared" si="125"/>
        <v>-2.736658345157543E-2</v>
      </c>
      <c r="F380" s="9">
        <f t="shared" si="126"/>
        <v>8.3474473659886795E-3</v>
      </c>
      <c r="G380" s="9">
        <f t="shared" si="127"/>
        <v>-8.5848268781009013E-3</v>
      </c>
      <c r="H380" s="9">
        <f t="shared" si="128"/>
        <v>-4.6148340025049958E-2</v>
      </c>
      <c r="I380" s="9">
        <f t="shared" si="129"/>
        <v>-2.1881892839226955</v>
      </c>
      <c r="J380" s="3">
        <f t="shared" si="130"/>
        <v>-3.6601089714262702E-3</v>
      </c>
      <c r="K380" s="3">
        <f t="shared" si="130"/>
        <v>-2.4742268041236773E-3</v>
      </c>
      <c r="L380" s="15" t="str">
        <f t="shared" si="131"/>
        <v>Enter Trade</v>
      </c>
      <c r="M380" s="12">
        <v>-1.1788601918412074</v>
      </c>
      <c r="N380" s="15" t="str">
        <f t="shared" si="111"/>
        <v/>
      </c>
      <c r="O380" s="15" t="str">
        <f t="shared" si="112"/>
        <v>Enter Trade</v>
      </c>
      <c r="P380" s="15" t="str">
        <f t="shared" si="113"/>
        <v/>
      </c>
      <c r="Q380" s="15">
        <f t="shared" si="114"/>
        <v>1172.8</v>
      </c>
      <c r="R380" s="15" t="str">
        <f t="shared" si="115"/>
        <v/>
      </c>
      <c r="S380" s="15">
        <f t="shared" si="116"/>
        <v>1256.25</v>
      </c>
      <c r="T380" s="18" t="str">
        <f t="shared" si="117"/>
        <v/>
      </c>
      <c r="U380" s="18">
        <f t="shared" si="118"/>
        <v>-1.4474244359302217E-3</v>
      </c>
      <c r="V380" s="18" t="str">
        <f t="shared" si="119"/>
        <v/>
      </c>
      <c r="W380" s="18">
        <f t="shared" si="120"/>
        <v>1.1188473457560343E-2</v>
      </c>
      <c r="X380" s="18" t="str">
        <f t="shared" si="121"/>
        <v/>
      </c>
      <c r="Y380" s="18" t="str">
        <f t="shared" si="122"/>
        <v/>
      </c>
      <c r="Z380" s="18" t="str">
        <f t="shared" si="123"/>
        <v/>
      </c>
      <c r="AA380" s="18" t="str">
        <f t="shared" si="124"/>
        <v/>
      </c>
    </row>
    <row r="381" spans="1:27">
      <c r="A381" s="11">
        <v>42565</v>
      </c>
      <c r="B381" s="12">
        <v>1200.3499999999999</v>
      </c>
      <c r="C381" s="12">
        <v>1336.95</v>
      </c>
      <c r="D381" s="9">
        <f t="shared" si="110"/>
        <v>-4.6807268776498566E-2</v>
      </c>
      <c r="E381" s="9">
        <f t="shared" si="125"/>
        <v>-2.8111320311248911E-2</v>
      </c>
      <c r="F381" s="9">
        <f t="shared" si="126"/>
        <v>9.0470026733800637E-3</v>
      </c>
      <c r="G381" s="9">
        <f t="shared" si="127"/>
        <v>-7.7555642961437687E-3</v>
      </c>
      <c r="H381" s="9">
        <f t="shared" si="128"/>
        <v>-4.8467076326354053E-2</v>
      </c>
      <c r="I381" s="9">
        <f t="shared" si="129"/>
        <v>-2.0665350879425168</v>
      </c>
      <c r="J381" s="3">
        <f t="shared" si="130"/>
        <v>2.1707367981631466E-3</v>
      </c>
      <c r="K381" s="3">
        <f t="shared" si="130"/>
        <v>4.8855650343868611E-3</v>
      </c>
      <c r="L381" s="15" t="str">
        <f t="shared" si="131"/>
        <v>Enter Trade</v>
      </c>
      <c r="M381" s="12">
        <v>-1.1788601918412074</v>
      </c>
      <c r="N381" s="15" t="str">
        <f t="shared" si="111"/>
        <v/>
      </c>
      <c r="O381" s="15" t="str">
        <f t="shared" si="112"/>
        <v>Enter Trade</v>
      </c>
      <c r="P381" s="15" t="str">
        <f t="shared" si="113"/>
        <v/>
      </c>
      <c r="Q381" s="15">
        <f t="shared" si="114"/>
        <v>1172.8</v>
      </c>
      <c r="R381" s="15" t="str">
        <f t="shared" si="115"/>
        <v/>
      </c>
      <c r="S381" s="15">
        <f t="shared" si="116"/>
        <v>1256.25</v>
      </c>
      <c r="T381" s="18" t="str">
        <f t="shared" si="117"/>
        <v/>
      </c>
      <c r="U381" s="18">
        <f t="shared" si="118"/>
        <v>-1.4474244359302217E-3</v>
      </c>
      <c r="V381" s="18" t="str">
        <f t="shared" si="119"/>
        <v/>
      </c>
      <c r="W381" s="18">
        <f t="shared" si="120"/>
        <v>1.1188473457560343E-2</v>
      </c>
      <c r="X381" s="18" t="str">
        <f t="shared" si="121"/>
        <v/>
      </c>
      <c r="Y381" s="18" t="str">
        <f t="shared" si="122"/>
        <v/>
      </c>
      <c r="Z381" s="18" t="str">
        <f t="shared" si="123"/>
        <v/>
      </c>
      <c r="AA381" s="18" t="str">
        <f t="shared" si="124"/>
        <v/>
      </c>
    </row>
    <row r="382" spans="1:27">
      <c r="A382" s="11">
        <v>42566</v>
      </c>
      <c r="B382" s="12">
        <v>1223.7</v>
      </c>
      <c r="C382" s="12">
        <v>1364.1</v>
      </c>
      <c r="D382" s="9">
        <f t="shared" si="110"/>
        <v>-4.7171248888013578E-2</v>
      </c>
      <c r="E382" s="9">
        <f t="shared" si="125"/>
        <v>-2.8665672236036478E-2</v>
      </c>
      <c r="F382" s="9">
        <f t="shared" si="126"/>
        <v>9.6878155197618835E-3</v>
      </c>
      <c r="G382" s="9">
        <f t="shared" si="127"/>
        <v>-6.8680873165722391E-3</v>
      </c>
      <c r="H382" s="9">
        <f t="shared" si="128"/>
        <v>-5.0463257155500721E-2</v>
      </c>
      <c r="I382" s="9">
        <f t="shared" si="129"/>
        <v>-1.9101908592528554</v>
      </c>
      <c r="J382" s="3">
        <f t="shared" si="130"/>
        <v>1.9452659640938175E-2</v>
      </c>
      <c r="K382" s="3">
        <f t="shared" si="130"/>
        <v>2.0307416133737134E-2</v>
      </c>
      <c r="L382" s="15" t="str">
        <f t="shared" si="131"/>
        <v>Enter Trade</v>
      </c>
      <c r="M382" s="12">
        <v>-1.1788601918412074</v>
      </c>
      <c r="N382" s="15" t="str">
        <f t="shared" si="111"/>
        <v/>
      </c>
      <c r="O382" s="15" t="str">
        <f t="shared" si="112"/>
        <v>Enter Trade</v>
      </c>
      <c r="P382" s="15" t="str">
        <f t="shared" si="113"/>
        <v/>
      </c>
      <c r="Q382" s="15">
        <f t="shared" si="114"/>
        <v>1172.8</v>
      </c>
      <c r="R382" s="15" t="str">
        <f t="shared" si="115"/>
        <v/>
      </c>
      <c r="S382" s="15">
        <f t="shared" si="116"/>
        <v>1256.25</v>
      </c>
      <c r="T382" s="18" t="str">
        <f t="shared" si="117"/>
        <v/>
      </c>
      <c r="U382" s="18">
        <f t="shared" si="118"/>
        <v>-1.4474244359302217E-3</v>
      </c>
      <c r="V382" s="18" t="str">
        <f t="shared" si="119"/>
        <v/>
      </c>
      <c r="W382" s="18">
        <f t="shared" si="120"/>
        <v>1.1188473457560343E-2</v>
      </c>
      <c r="X382" s="18" t="str">
        <f t="shared" si="121"/>
        <v/>
      </c>
      <c r="Y382" s="18" t="str">
        <f t="shared" si="122"/>
        <v/>
      </c>
      <c r="Z382" s="18" t="str">
        <f t="shared" si="123"/>
        <v/>
      </c>
      <c r="AA382" s="18" t="str">
        <f t="shared" si="124"/>
        <v/>
      </c>
    </row>
    <row r="383" spans="1:27">
      <c r="A383" s="11">
        <v>42569</v>
      </c>
      <c r="B383" s="12">
        <v>1227.45</v>
      </c>
      <c r="C383" s="12">
        <v>1346.35</v>
      </c>
      <c r="D383" s="9">
        <f t="shared" si="110"/>
        <v>-4.0154164447735459E-2</v>
      </c>
      <c r="E383" s="9">
        <f t="shared" si="125"/>
        <v>-2.9011672480692825E-2</v>
      </c>
      <c r="F383" s="9">
        <f t="shared" si="126"/>
        <v>9.9115476823248335E-3</v>
      </c>
      <c r="G383" s="9">
        <f t="shared" si="127"/>
        <v>-6.7106901954619505E-3</v>
      </c>
      <c r="H383" s="9">
        <f t="shared" si="128"/>
        <v>-5.1312654765923699E-2</v>
      </c>
      <c r="I383" s="9">
        <f t="shared" si="129"/>
        <v>-1.1241929438439702</v>
      </c>
      <c r="J383" s="3">
        <f t="shared" si="130"/>
        <v>3.0644765873988722E-3</v>
      </c>
      <c r="K383" s="3">
        <f t="shared" si="130"/>
        <v>-1.3012242504215234E-2</v>
      </c>
      <c r="L383" s="15" t="str">
        <f t="shared" si="131"/>
        <v>Enter Trade</v>
      </c>
      <c r="M383" s="12">
        <v>-1.1788601918412074</v>
      </c>
      <c r="N383" s="15" t="str">
        <f t="shared" si="111"/>
        <v/>
      </c>
      <c r="O383" s="15" t="str">
        <f t="shared" si="112"/>
        <v>Enter Trade</v>
      </c>
      <c r="P383" s="15" t="str">
        <f t="shared" si="113"/>
        <v/>
      </c>
      <c r="Q383" s="15">
        <f t="shared" si="114"/>
        <v>1172.8</v>
      </c>
      <c r="R383" s="15" t="str">
        <f t="shared" si="115"/>
        <v/>
      </c>
      <c r="S383" s="15">
        <f t="shared" si="116"/>
        <v>1256.25</v>
      </c>
      <c r="T383" s="18" t="str">
        <f t="shared" si="117"/>
        <v/>
      </c>
      <c r="U383" s="18">
        <f t="shared" si="118"/>
        <v>-1.4474244359302217E-3</v>
      </c>
      <c r="V383" s="18" t="str">
        <f t="shared" si="119"/>
        <v/>
      </c>
      <c r="W383" s="18">
        <f t="shared" si="120"/>
        <v>1.1188473457560343E-2</v>
      </c>
      <c r="X383" s="18" t="str">
        <f t="shared" si="121"/>
        <v/>
      </c>
      <c r="Y383" s="18" t="str">
        <f t="shared" si="122"/>
        <v/>
      </c>
      <c r="Z383" s="18" t="str">
        <f t="shared" si="123"/>
        <v/>
      </c>
      <c r="AA383" s="18" t="str">
        <f t="shared" si="124"/>
        <v/>
      </c>
    </row>
    <row r="384" spans="1:27">
      <c r="A384" s="11">
        <v>42570</v>
      </c>
      <c r="B384" s="12">
        <v>1218.3499999999999</v>
      </c>
      <c r="C384" s="12">
        <v>1338.55</v>
      </c>
      <c r="D384" s="9">
        <f t="shared" si="110"/>
        <v>-4.0862530763640187E-2</v>
      </c>
      <c r="E384" s="9">
        <f t="shared" si="125"/>
        <v>-2.9410792748721167E-2</v>
      </c>
      <c r="F384" s="9">
        <f t="shared" si="126"/>
        <v>1.0144768332699049E-2</v>
      </c>
      <c r="G384" s="9">
        <f t="shared" si="127"/>
        <v>-6.5850640001483066E-3</v>
      </c>
      <c r="H384" s="9">
        <f t="shared" si="128"/>
        <v>-5.2236521497294026E-2</v>
      </c>
      <c r="I384" s="9">
        <f t="shared" si="129"/>
        <v>-1.1288318904244754</v>
      </c>
      <c r="J384" s="3">
        <f t="shared" si="130"/>
        <v>-7.413743940690159E-3</v>
      </c>
      <c r="K384" s="3">
        <f t="shared" si="130"/>
        <v>-5.793441527091733E-3</v>
      </c>
      <c r="L384" s="15" t="str">
        <f t="shared" si="131"/>
        <v>Enter Trade</v>
      </c>
      <c r="M384" s="12">
        <v>-1.1788601918412074</v>
      </c>
      <c r="N384" s="15" t="str">
        <f t="shared" si="111"/>
        <v/>
      </c>
      <c r="O384" s="15" t="str">
        <f t="shared" si="112"/>
        <v>Enter Trade</v>
      </c>
      <c r="P384" s="15" t="str">
        <f t="shared" si="113"/>
        <v/>
      </c>
      <c r="Q384" s="15">
        <f t="shared" si="114"/>
        <v>1172.8</v>
      </c>
      <c r="R384" s="15" t="str">
        <f t="shared" si="115"/>
        <v/>
      </c>
      <c r="S384" s="15">
        <f t="shared" si="116"/>
        <v>1256.25</v>
      </c>
      <c r="T384" s="18" t="str">
        <f t="shared" si="117"/>
        <v/>
      </c>
      <c r="U384" s="18">
        <f t="shared" si="118"/>
        <v>-1.4474244359302217E-3</v>
      </c>
      <c r="V384" s="18" t="str">
        <f t="shared" si="119"/>
        <v/>
      </c>
      <c r="W384" s="18">
        <f t="shared" si="120"/>
        <v>1.1188473457560343E-2</v>
      </c>
      <c r="X384" s="18" t="str">
        <f t="shared" si="121"/>
        <v/>
      </c>
      <c r="Y384" s="18" t="str">
        <f t="shared" si="122"/>
        <v/>
      </c>
      <c r="Z384" s="18" t="str">
        <f t="shared" si="123"/>
        <v/>
      </c>
      <c r="AA384" s="18" t="str">
        <f t="shared" si="124"/>
        <v/>
      </c>
    </row>
    <row r="385" spans="1:27">
      <c r="A385" s="11">
        <v>42571</v>
      </c>
      <c r="B385" s="12">
        <v>1232.2</v>
      </c>
      <c r="C385" s="12">
        <v>1334.45</v>
      </c>
      <c r="D385" s="9">
        <f t="shared" si="110"/>
        <v>-3.462110155605664E-2</v>
      </c>
      <c r="E385" s="9">
        <f t="shared" si="125"/>
        <v>-2.9638018134496426E-2</v>
      </c>
      <c r="F385" s="9">
        <f t="shared" si="126"/>
        <v>1.018381253941477E-2</v>
      </c>
      <c r="G385" s="9">
        <f t="shared" si="127"/>
        <v>-6.7244399208131918E-3</v>
      </c>
      <c r="H385" s="9">
        <f t="shared" si="128"/>
        <v>-5.2551596348179658E-2</v>
      </c>
      <c r="I385" s="9">
        <f t="shared" si="129"/>
        <v>-0.48931413478734109</v>
      </c>
      <c r="J385" s="3">
        <f t="shared" si="130"/>
        <v>1.136783354536885E-2</v>
      </c>
      <c r="K385" s="3">
        <f t="shared" si="130"/>
        <v>-3.0630159500951845E-3</v>
      </c>
      <c r="L385" s="15" t="str">
        <f t="shared" si="131"/>
        <v>Exit Trade</v>
      </c>
      <c r="M385" s="12">
        <v>-0.48931413478734109</v>
      </c>
      <c r="N385" s="15" t="str">
        <f t="shared" si="111"/>
        <v>Exit Trade</v>
      </c>
      <c r="O385" s="15" t="str">
        <f t="shared" si="112"/>
        <v>Exit Trade</v>
      </c>
      <c r="P385" s="15">
        <f t="shared" si="113"/>
        <v>1232.2</v>
      </c>
      <c r="Q385" s="15">
        <f t="shared" si="114"/>
        <v>1232.2</v>
      </c>
      <c r="R385" s="15">
        <f t="shared" si="115"/>
        <v>1334.45</v>
      </c>
      <c r="S385" s="15">
        <f t="shared" si="116"/>
        <v>1334.45</v>
      </c>
      <c r="T385" s="18">
        <f t="shared" si="117"/>
        <v>1.136783354536885E-2</v>
      </c>
      <c r="U385" s="18">
        <f t="shared" si="118"/>
        <v>1.136783354536885E-2</v>
      </c>
      <c r="V385" s="18">
        <f t="shared" si="119"/>
        <v>-3.0630159500951845E-3</v>
      </c>
      <c r="W385" s="18">
        <f t="shared" si="120"/>
        <v>-3.0630159500951845E-3</v>
      </c>
      <c r="X385" s="18">
        <f t="shared" si="121"/>
        <v>5.0648021828103795E-2</v>
      </c>
      <c r="Y385" s="18">
        <f t="shared" si="122"/>
        <v>-6.2248756218905577E-2</v>
      </c>
      <c r="Z385" s="18">
        <f t="shared" si="123"/>
        <v>-1.1600734390801781E-2</v>
      </c>
      <c r="AA385" s="18">
        <f t="shared" si="124"/>
        <v>-5.8003671954008906E-3</v>
      </c>
    </row>
    <row r="386" spans="1:27">
      <c r="A386" s="11">
        <v>42572</v>
      </c>
      <c r="B386" s="12">
        <v>1228.5999999999999</v>
      </c>
      <c r="C386" s="12">
        <v>1332.9</v>
      </c>
      <c r="D386" s="9">
        <f t="shared" si="110"/>
        <v>-3.53870569769889E-2</v>
      </c>
      <c r="E386" s="9">
        <f t="shared" si="125"/>
        <v>-2.9624217761385071E-2</v>
      </c>
      <c r="F386" s="9">
        <f t="shared" si="126"/>
        <v>1.017544991068286E-2</v>
      </c>
      <c r="G386" s="9">
        <f t="shared" si="127"/>
        <v>-6.7294554623486338E-3</v>
      </c>
      <c r="H386" s="9">
        <f t="shared" si="128"/>
        <v>-5.2518980060421508E-2</v>
      </c>
      <c r="I386" s="9">
        <f t="shared" si="129"/>
        <v>-0.56634736214991521</v>
      </c>
      <c r="J386" s="3">
        <f t="shared" si="130"/>
        <v>-2.9216036357735242E-3</v>
      </c>
      <c r="K386" s="3">
        <f t="shared" si="130"/>
        <v>-1.1615272209524181E-3</v>
      </c>
      <c r="L386" s="15" t="str">
        <f t="shared" si="131"/>
        <v/>
      </c>
      <c r="M386" s="12">
        <v>-0.48931413478734109</v>
      </c>
      <c r="N386" s="15" t="str">
        <f t="shared" si="111"/>
        <v/>
      </c>
      <c r="O386" s="15" t="str">
        <f t="shared" si="112"/>
        <v>Exit Trade</v>
      </c>
      <c r="P386" s="15" t="str">
        <f t="shared" si="113"/>
        <v/>
      </c>
      <c r="Q386" s="15">
        <f t="shared" si="114"/>
        <v>1232.2</v>
      </c>
      <c r="R386" s="15" t="str">
        <f t="shared" si="115"/>
        <v/>
      </c>
      <c r="S386" s="15">
        <f t="shared" si="116"/>
        <v>1334.45</v>
      </c>
      <c r="T386" s="18" t="str">
        <f t="shared" si="117"/>
        <v/>
      </c>
      <c r="U386" s="18">
        <f t="shared" si="118"/>
        <v>1.136783354536885E-2</v>
      </c>
      <c r="V386" s="18" t="str">
        <f t="shared" si="119"/>
        <v/>
      </c>
      <c r="W386" s="18">
        <f t="shared" si="120"/>
        <v>-3.0630159500951845E-3</v>
      </c>
      <c r="X386" s="18" t="str">
        <f t="shared" si="121"/>
        <v/>
      </c>
      <c r="Y386" s="18" t="str">
        <f t="shared" si="122"/>
        <v/>
      </c>
      <c r="Z386" s="18" t="str">
        <f t="shared" si="123"/>
        <v/>
      </c>
      <c r="AA386" s="18" t="str">
        <f t="shared" si="124"/>
        <v/>
      </c>
    </row>
    <row r="387" spans="1:27">
      <c r="A387" s="11">
        <v>42573</v>
      </c>
      <c r="B387" s="12">
        <v>1230.8</v>
      </c>
      <c r="C387" s="12">
        <v>1357</v>
      </c>
      <c r="D387" s="9">
        <f t="shared" ref="D387:D450" si="132">LOG(B387/C387)</f>
        <v>-4.2392360084316238E-2</v>
      </c>
      <c r="E387" s="9">
        <f t="shared" si="125"/>
        <v>-3.0093566045167164E-2</v>
      </c>
      <c r="F387" s="9">
        <f t="shared" si="126"/>
        <v>1.0434274295529206E-2</v>
      </c>
      <c r="G387" s="9">
        <f t="shared" si="127"/>
        <v>-6.6164488802264512E-3</v>
      </c>
      <c r="H387" s="9">
        <f t="shared" si="128"/>
        <v>-5.3570683210107876E-2</v>
      </c>
      <c r="I387" s="9">
        <f t="shared" si="129"/>
        <v>-1.1786918467745058</v>
      </c>
      <c r="J387" s="3">
        <f t="shared" si="130"/>
        <v>1.7906560312551242E-3</v>
      </c>
      <c r="K387" s="3">
        <f t="shared" si="130"/>
        <v>1.8080876284792487E-2</v>
      </c>
      <c r="L387" s="15" t="str">
        <f t="shared" si="131"/>
        <v>Enter Trade</v>
      </c>
      <c r="M387" s="12">
        <v>-1.1786918467745058</v>
      </c>
      <c r="N387" s="15" t="str">
        <f t="shared" si="111"/>
        <v>Enter Trade</v>
      </c>
      <c r="O387" s="15" t="str">
        <f t="shared" si="112"/>
        <v>Enter Trade</v>
      </c>
      <c r="P387" s="15">
        <f t="shared" si="113"/>
        <v>1230.8</v>
      </c>
      <c r="Q387" s="15">
        <f t="shared" si="114"/>
        <v>1230.8</v>
      </c>
      <c r="R387" s="15">
        <f t="shared" si="115"/>
        <v>1357</v>
      </c>
      <c r="S387" s="15">
        <f t="shared" si="116"/>
        <v>1357</v>
      </c>
      <c r="T387" s="18">
        <f t="shared" si="117"/>
        <v>1.7906560312551242E-3</v>
      </c>
      <c r="U387" s="18">
        <f t="shared" si="118"/>
        <v>1.7906560312551242E-3</v>
      </c>
      <c r="V387" s="18">
        <f t="shared" si="119"/>
        <v>1.8080876284792487E-2</v>
      </c>
      <c r="W387" s="18">
        <f t="shared" si="120"/>
        <v>1.8080876284792487E-2</v>
      </c>
      <c r="X387" s="18" t="str">
        <f t="shared" si="121"/>
        <v/>
      </c>
      <c r="Y387" s="18" t="str">
        <f t="shared" si="122"/>
        <v/>
      </c>
      <c r="Z387" s="18" t="str">
        <f t="shared" si="123"/>
        <v/>
      </c>
      <c r="AA387" s="18" t="str">
        <f t="shared" si="124"/>
        <v/>
      </c>
    </row>
    <row r="388" spans="1:27">
      <c r="A388" s="11">
        <v>42576</v>
      </c>
      <c r="B388" s="12">
        <v>1246.95</v>
      </c>
      <c r="C388" s="12">
        <v>1382</v>
      </c>
      <c r="D388" s="9">
        <f t="shared" si="132"/>
        <v>-4.4659003480604149E-2</v>
      </c>
      <c r="E388" s="9">
        <f t="shared" si="125"/>
        <v>-3.0746092888290888E-2</v>
      </c>
      <c r="F388" s="9">
        <f t="shared" si="126"/>
        <v>1.0718374113282735E-2</v>
      </c>
      <c r="G388" s="9">
        <f t="shared" si="127"/>
        <v>-6.6297511334047349E-3</v>
      </c>
      <c r="H388" s="9">
        <f t="shared" si="128"/>
        <v>-5.4862434643177041E-2</v>
      </c>
      <c r="I388" s="9">
        <f t="shared" si="129"/>
        <v>-1.298043009626964</v>
      </c>
      <c r="J388" s="3">
        <f t="shared" si="130"/>
        <v>1.3121546961326041E-2</v>
      </c>
      <c r="K388" s="3">
        <f t="shared" si="130"/>
        <v>1.8422991893883568E-2</v>
      </c>
      <c r="L388" s="15" t="str">
        <f t="shared" si="131"/>
        <v>Enter Trade</v>
      </c>
      <c r="M388" s="12">
        <v>-1.1786918467745058</v>
      </c>
      <c r="N388" s="15" t="str">
        <f t="shared" si="111"/>
        <v/>
      </c>
      <c r="O388" s="15" t="str">
        <f t="shared" si="112"/>
        <v>Enter Trade</v>
      </c>
      <c r="P388" s="15" t="str">
        <f t="shared" si="113"/>
        <v/>
      </c>
      <c r="Q388" s="15">
        <f t="shared" si="114"/>
        <v>1230.8</v>
      </c>
      <c r="R388" s="15" t="str">
        <f t="shared" si="115"/>
        <v/>
      </c>
      <c r="S388" s="15">
        <f t="shared" si="116"/>
        <v>1357</v>
      </c>
      <c r="T388" s="18" t="str">
        <f t="shared" si="117"/>
        <v/>
      </c>
      <c r="U388" s="18">
        <f t="shared" si="118"/>
        <v>1.7906560312551242E-3</v>
      </c>
      <c r="V388" s="18" t="str">
        <f t="shared" si="119"/>
        <v/>
      </c>
      <c r="W388" s="18">
        <f t="shared" si="120"/>
        <v>1.8080876284792487E-2</v>
      </c>
      <c r="X388" s="18" t="str">
        <f t="shared" si="121"/>
        <v/>
      </c>
      <c r="Y388" s="18" t="str">
        <f t="shared" si="122"/>
        <v/>
      </c>
      <c r="Z388" s="18" t="str">
        <f t="shared" si="123"/>
        <v/>
      </c>
      <c r="AA388" s="18" t="str">
        <f t="shared" si="124"/>
        <v/>
      </c>
    </row>
    <row r="389" spans="1:27">
      <c r="A389" s="11">
        <v>42577</v>
      </c>
      <c r="B389" s="12">
        <v>1238.8</v>
      </c>
      <c r="C389" s="12">
        <v>1367.45</v>
      </c>
      <c r="D389" s="9">
        <f t="shared" si="132"/>
        <v>-4.2910258890310964E-2</v>
      </c>
      <c r="E389" s="9">
        <f t="shared" si="125"/>
        <v>-3.1532383750092659E-2</v>
      </c>
      <c r="F389" s="9">
        <f t="shared" si="126"/>
        <v>1.0716602543954741E-2</v>
      </c>
      <c r="G389" s="9">
        <f t="shared" si="127"/>
        <v>-7.4200280261944931E-3</v>
      </c>
      <c r="H389" s="9">
        <f t="shared" si="128"/>
        <v>-5.5644739473990824E-2</v>
      </c>
      <c r="I389" s="9">
        <f t="shared" si="129"/>
        <v>-1.0617054326267412</v>
      </c>
      <c r="J389" s="3">
        <f t="shared" si="130"/>
        <v>-6.5359477124183737E-3</v>
      </c>
      <c r="K389" s="3">
        <f t="shared" si="130"/>
        <v>-1.0528219971056407E-2</v>
      </c>
      <c r="L389" s="15" t="str">
        <f t="shared" si="131"/>
        <v>Enter Trade</v>
      </c>
      <c r="M389" s="12">
        <v>-1.1786918467745058</v>
      </c>
      <c r="N389" s="15" t="str">
        <f t="shared" si="111"/>
        <v/>
      </c>
      <c r="O389" s="15" t="str">
        <f t="shared" si="112"/>
        <v>Enter Trade</v>
      </c>
      <c r="P389" s="15" t="str">
        <f t="shared" si="113"/>
        <v/>
      </c>
      <c r="Q389" s="15">
        <f t="shared" si="114"/>
        <v>1230.8</v>
      </c>
      <c r="R389" s="15" t="str">
        <f t="shared" si="115"/>
        <v/>
      </c>
      <c r="S389" s="15">
        <f t="shared" si="116"/>
        <v>1357</v>
      </c>
      <c r="T389" s="18" t="str">
        <f t="shared" si="117"/>
        <v/>
      </c>
      <c r="U389" s="18">
        <f t="shared" si="118"/>
        <v>1.7906560312551242E-3</v>
      </c>
      <c r="V389" s="18" t="str">
        <f t="shared" si="119"/>
        <v/>
      </c>
      <c r="W389" s="18">
        <f t="shared" si="120"/>
        <v>1.8080876284792487E-2</v>
      </c>
      <c r="X389" s="18" t="str">
        <f t="shared" si="121"/>
        <v/>
      </c>
      <c r="Y389" s="18" t="str">
        <f t="shared" si="122"/>
        <v/>
      </c>
      <c r="Z389" s="18" t="str">
        <f t="shared" si="123"/>
        <v/>
      </c>
      <c r="AA389" s="18" t="str">
        <f t="shared" si="124"/>
        <v/>
      </c>
    </row>
    <row r="390" spans="1:27">
      <c r="A390" s="11">
        <v>42578</v>
      </c>
      <c r="B390" s="12">
        <v>1236.95</v>
      </c>
      <c r="C390" s="12">
        <v>1387.7</v>
      </c>
      <c r="D390" s="9">
        <f t="shared" si="132"/>
        <v>-4.9943443359887575E-2</v>
      </c>
      <c r="E390" s="9">
        <f t="shared" si="125"/>
        <v>-3.2626052241765673E-2</v>
      </c>
      <c r="F390" s="9">
        <f t="shared" si="126"/>
        <v>1.0869562476173543E-2</v>
      </c>
      <c r="G390" s="9">
        <f t="shared" si="127"/>
        <v>-8.1695366703752013E-3</v>
      </c>
      <c r="H390" s="9">
        <f t="shared" si="128"/>
        <v>-5.708256781315614E-2</v>
      </c>
      <c r="I390" s="9">
        <f t="shared" si="129"/>
        <v>-1.5932003846596607</v>
      </c>
      <c r="J390" s="3">
        <f t="shared" si="130"/>
        <v>-1.4933806909912086E-3</v>
      </c>
      <c r="K390" s="3">
        <f t="shared" si="130"/>
        <v>1.4808585323046545E-2</v>
      </c>
      <c r="L390" s="15" t="str">
        <f t="shared" si="131"/>
        <v>Enter Trade</v>
      </c>
      <c r="M390" s="12">
        <v>-1.1786918467745058</v>
      </c>
      <c r="N390" s="15" t="str">
        <f t="shared" si="111"/>
        <v/>
      </c>
      <c r="O390" s="15" t="str">
        <f t="shared" si="112"/>
        <v>Enter Trade</v>
      </c>
      <c r="P390" s="15" t="str">
        <f t="shared" si="113"/>
        <v/>
      </c>
      <c r="Q390" s="15">
        <f t="shared" si="114"/>
        <v>1230.8</v>
      </c>
      <c r="R390" s="15" t="str">
        <f t="shared" si="115"/>
        <v/>
      </c>
      <c r="S390" s="15">
        <f t="shared" si="116"/>
        <v>1357</v>
      </c>
      <c r="T390" s="18" t="str">
        <f t="shared" si="117"/>
        <v/>
      </c>
      <c r="U390" s="18">
        <f t="shared" si="118"/>
        <v>1.7906560312551242E-3</v>
      </c>
      <c r="V390" s="18" t="str">
        <f t="shared" si="119"/>
        <v/>
      </c>
      <c r="W390" s="18">
        <f t="shared" si="120"/>
        <v>1.8080876284792487E-2</v>
      </c>
      <c r="X390" s="18" t="str">
        <f t="shared" si="121"/>
        <v/>
      </c>
      <c r="Y390" s="18" t="str">
        <f t="shared" si="122"/>
        <v/>
      </c>
      <c r="Z390" s="18" t="str">
        <f t="shared" si="123"/>
        <v/>
      </c>
      <c r="AA390" s="18" t="str">
        <f t="shared" si="124"/>
        <v/>
      </c>
    </row>
    <row r="391" spans="1:27">
      <c r="A391" s="11">
        <v>42579</v>
      </c>
      <c r="B391" s="12">
        <v>1248.45</v>
      </c>
      <c r="C391" s="12">
        <v>1402.15</v>
      </c>
      <c r="D391" s="9">
        <f t="shared" si="132"/>
        <v>-5.0423322629346928E-2</v>
      </c>
      <c r="E391" s="9">
        <f t="shared" si="125"/>
        <v>-3.3872752601952341E-2</v>
      </c>
      <c r="F391" s="9">
        <f t="shared" si="126"/>
        <v>1.0686895948662569E-2</v>
      </c>
      <c r="G391" s="9">
        <f t="shared" si="127"/>
        <v>-9.827236717461562E-3</v>
      </c>
      <c r="H391" s="9">
        <f t="shared" si="128"/>
        <v>-5.7918268486443117E-2</v>
      </c>
      <c r="I391" s="9">
        <f t="shared" si="129"/>
        <v>-1.5486788780296714</v>
      </c>
      <c r="J391" s="3">
        <f t="shared" si="130"/>
        <v>9.2970613201827073E-3</v>
      </c>
      <c r="K391" s="3">
        <f t="shared" si="130"/>
        <v>1.0412913453916584E-2</v>
      </c>
      <c r="L391" s="15" t="str">
        <f t="shared" si="131"/>
        <v>Enter Trade</v>
      </c>
      <c r="M391" s="12">
        <v>-1.1786918467745058</v>
      </c>
      <c r="N391" s="15" t="str">
        <f t="shared" si="111"/>
        <v/>
      </c>
      <c r="O391" s="15" t="str">
        <f t="shared" si="112"/>
        <v>Enter Trade</v>
      </c>
      <c r="P391" s="15" t="str">
        <f t="shared" si="113"/>
        <v/>
      </c>
      <c r="Q391" s="15">
        <f t="shared" si="114"/>
        <v>1230.8</v>
      </c>
      <c r="R391" s="15" t="str">
        <f t="shared" si="115"/>
        <v/>
      </c>
      <c r="S391" s="15">
        <f t="shared" si="116"/>
        <v>1357</v>
      </c>
      <c r="T391" s="18" t="str">
        <f t="shared" si="117"/>
        <v/>
      </c>
      <c r="U391" s="18">
        <f t="shared" si="118"/>
        <v>1.7906560312551242E-3</v>
      </c>
      <c r="V391" s="18" t="str">
        <f t="shared" si="119"/>
        <v/>
      </c>
      <c r="W391" s="18">
        <f t="shared" si="120"/>
        <v>1.8080876284792487E-2</v>
      </c>
      <c r="X391" s="18" t="str">
        <f t="shared" si="121"/>
        <v/>
      </c>
      <c r="Y391" s="18" t="str">
        <f t="shared" si="122"/>
        <v/>
      </c>
      <c r="Z391" s="18" t="str">
        <f t="shared" si="123"/>
        <v/>
      </c>
      <c r="AA391" s="18" t="str">
        <f t="shared" si="124"/>
        <v/>
      </c>
    </row>
    <row r="392" spans="1:27">
      <c r="A392" s="11">
        <v>42580</v>
      </c>
      <c r="B392" s="12">
        <v>1246.2</v>
      </c>
      <c r="C392" s="12">
        <v>1374.5</v>
      </c>
      <c r="D392" s="9">
        <f t="shared" si="132"/>
        <v>-4.2556997260744522E-2</v>
      </c>
      <c r="E392" s="9">
        <f t="shared" si="125"/>
        <v>-3.4815894512521317E-2</v>
      </c>
      <c r="F392" s="9">
        <f t="shared" si="126"/>
        <v>1.0130630600313955E-2</v>
      </c>
      <c r="G392" s="9">
        <f t="shared" si="127"/>
        <v>-1.202197566181492E-2</v>
      </c>
      <c r="H392" s="9">
        <f t="shared" si="128"/>
        <v>-5.7609813363227715E-2</v>
      </c>
      <c r="I392" s="9">
        <f t="shared" si="129"/>
        <v>-0.76412841940789977</v>
      </c>
      <c r="J392" s="3">
        <f t="shared" si="130"/>
        <v>-1.8022347711161839E-3</v>
      </c>
      <c r="K392" s="3">
        <f t="shared" si="130"/>
        <v>-1.9719716150197974E-2</v>
      </c>
      <c r="L392" s="15" t="str">
        <f t="shared" si="131"/>
        <v/>
      </c>
      <c r="M392" s="12">
        <v>-1.1786918467745058</v>
      </c>
      <c r="N392" s="15" t="str">
        <f t="shared" si="111"/>
        <v/>
      </c>
      <c r="O392" s="15" t="str">
        <f t="shared" si="112"/>
        <v>Enter Trade</v>
      </c>
      <c r="P392" s="15" t="str">
        <f t="shared" si="113"/>
        <v/>
      </c>
      <c r="Q392" s="15">
        <f t="shared" si="114"/>
        <v>1230.8</v>
      </c>
      <c r="R392" s="15" t="str">
        <f t="shared" si="115"/>
        <v/>
      </c>
      <c r="S392" s="15">
        <f t="shared" si="116"/>
        <v>1357</v>
      </c>
      <c r="T392" s="18" t="str">
        <f t="shared" si="117"/>
        <v/>
      </c>
      <c r="U392" s="18">
        <f t="shared" si="118"/>
        <v>1.7906560312551242E-3</v>
      </c>
      <c r="V392" s="18" t="str">
        <f t="shared" si="119"/>
        <v/>
      </c>
      <c r="W392" s="18">
        <f t="shared" si="120"/>
        <v>1.8080876284792487E-2</v>
      </c>
      <c r="X392" s="18" t="str">
        <f t="shared" si="121"/>
        <v/>
      </c>
      <c r="Y392" s="18" t="str">
        <f t="shared" si="122"/>
        <v/>
      </c>
      <c r="Z392" s="18" t="str">
        <f t="shared" si="123"/>
        <v/>
      </c>
      <c r="AA392" s="18" t="str">
        <f t="shared" si="124"/>
        <v/>
      </c>
    </row>
    <row r="393" spans="1:27">
      <c r="A393" s="11">
        <v>42583</v>
      </c>
      <c r="B393" s="12">
        <v>1242.3</v>
      </c>
      <c r="C393" s="12">
        <v>1374.3</v>
      </c>
      <c r="D393" s="9">
        <f t="shared" si="132"/>
        <v>-4.3855061273705559E-2</v>
      </c>
      <c r="E393" s="9">
        <f t="shared" si="125"/>
        <v>-3.5585567472582354E-2</v>
      </c>
      <c r="F393" s="9">
        <f t="shared" si="126"/>
        <v>9.9008255243182904E-3</v>
      </c>
      <c r="G393" s="9">
        <f t="shared" si="127"/>
        <v>-1.3308710042866202E-2</v>
      </c>
      <c r="H393" s="9">
        <f t="shared" si="128"/>
        <v>-5.7862424902298509E-2</v>
      </c>
      <c r="I393" s="9">
        <f t="shared" si="129"/>
        <v>-0.83523275718896095</v>
      </c>
      <c r="J393" s="3">
        <f t="shared" si="130"/>
        <v>-3.1295137217140835E-3</v>
      </c>
      <c r="K393" s="3">
        <f t="shared" si="130"/>
        <v>-1.4550745725721751E-4</v>
      </c>
      <c r="L393" s="15" t="str">
        <f t="shared" si="131"/>
        <v/>
      </c>
      <c r="M393" s="12">
        <v>-1.1786918467745058</v>
      </c>
      <c r="N393" s="15" t="str">
        <f t="shared" si="111"/>
        <v/>
      </c>
      <c r="O393" s="15" t="str">
        <f t="shared" si="112"/>
        <v>Enter Trade</v>
      </c>
      <c r="P393" s="15" t="str">
        <f t="shared" si="113"/>
        <v/>
      </c>
      <c r="Q393" s="15">
        <f t="shared" si="114"/>
        <v>1230.8</v>
      </c>
      <c r="R393" s="15" t="str">
        <f t="shared" si="115"/>
        <v/>
      </c>
      <c r="S393" s="15">
        <f t="shared" si="116"/>
        <v>1357</v>
      </c>
      <c r="T393" s="18" t="str">
        <f t="shared" si="117"/>
        <v/>
      </c>
      <c r="U393" s="18">
        <f t="shared" si="118"/>
        <v>1.7906560312551242E-3</v>
      </c>
      <c r="V393" s="18" t="str">
        <f t="shared" si="119"/>
        <v/>
      </c>
      <c r="W393" s="18">
        <f t="shared" si="120"/>
        <v>1.8080876284792487E-2</v>
      </c>
      <c r="X393" s="18" t="str">
        <f t="shared" si="121"/>
        <v/>
      </c>
      <c r="Y393" s="18" t="str">
        <f t="shared" si="122"/>
        <v/>
      </c>
      <c r="Z393" s="18" t="str">
        <f t="shared" si="123"/>
        <v/>
      </c>
      <c r="AA393" s="18" t="str">
        <f t="shared" si="124"/>
        <v/>
      </c>
    </row>
    <row r="394" spans="1:27">
      <c r="A394" s="11">
        <v>42584</v>
      </c>
      <c r="B394" s="12">
        <v>1243.3</v>
      </c>
      <c r="C394" s="12">
        <v>1342.15</v>
      </c>
      <c r="D394" s="9">
        <f t="shared" si="132"/>
        <v>-3.3225122073337977E-2</v>
      </c>
      <c r="E394" s="9">
        <f t="shared" si="125"/>
        <v>-3.6023303160719965E-2</v>
      </c>
      <c r="F394" s="9">
        <f t="shared" si="126"/>
        <v>9.4733188099531598E-3</v>
      </c>
      <c r="G394" s="9">
        <f t="shared" si="127"/>
        <v>-1.4708335838325357E-2</v>
      </c>
      <c r="H394" s="9">
        <f t="shared" si="128"/>
        <v>-5.7338270483114573E-2</v>
      </c>
      <c r="I394" s="9">
        <f t="shared" si="129"/>
        <v>0.29537495185341733</v>
      </c>
      <c r="J394" s="3">
        <f t="shared" si="130"/>
        <v>8.0495854463495133E-4</v>
      </c>
      <c r="K394" s="3">
        <f t="shared" si="130"/>
        <v>-2.3393727715928011E-2</v>
      </c>
      <c r="L394" s="15" t="str">
        <f t="shared" si="131"/>
        <v>Exit Trade</v>
      </c>
      <c r="M394" s="12">
        <v>0.29537495185341733</v>
      </c>
      <c r="N394" s="15" t="str">
        <f t="shared" si="111"/>
        <v>Exit Trade</v>
      </c>
      <c r="O394" s="15" t="str">
        <f t="shared" si="112"/>
        <v>Exit Trade</v>
      </c>
      <c r="P394" s="15">
        <f t="shared" si="113"/>
        <v>1243.3</v>
      </c>
      <c r="Q394" s="15">
        <f t="shared" si="114"/>
        <v>1243.3</v>
      </c>
      <c r="R394" s="15">
        <f t="shared" si="115"/>
        <v>1342.15</v>
      </c>
      <c r="S394" s="15">
        <f t="shared" si="116"/>
        <v>1342.15</v>
      </c>
      <c r="T394" s="18">
        <f t="shared" si="117"/>
        <v>8.0495854463495133E-4</v>
      </c>
      <c r="U394" s="18">
        <f t="shared" si="118"/>
        <v>8.0495854463495133E-4</v>
      </c>
      <c r="V394" s="18">
        <f t="shared" si="119"/>
        <v>-2.3393727715928011E-2</v>
      </c>
      <c r="W394" s="18">
        <f t="shared" si="120"/>
        <v>-2.3393727715928011E-2</v>
      </c>
      <c r="X394" s="18">
        <f t="shared" si="121"/>
        <v>1.0155996100097431E-2</v>
      </c>
      <c r="Y394" s="18">
        <f t="shared" si="122"/>
        <v>1.0943257184966804E-2</v>
      </c>
      <c r="Z394" s="18">
        <f t="shared" si="123"/>
        <v>2.1099253285064234E-2</v>
      </c>
      <c r="AA394" s="18">
        <f t="shared" si="124"/>
        <v>1.0549626642532117E-2</v>
      </c>
    </row>
    <row r="395" spans="1:27">
      <c r="A395" s="11">
        <v>42585</v>
      </c>
      <c r="B395" s="12">
        <v>1240.45</v>
      </c>
      <c r="C395" s="12">
        <v>1325.45</v>
      </c>
      <c r="D395" s="9">
        <f t="shared" si="132"/>
        <v>-2.87840860315377E-2</v>
      </c>
      <c r="E395" s="9">
        <f t="shared" si="125"/>
        <v>-3.6121683474714977E-2</v>
      </c>
      <c r="F395" s="9">
        <f t="shared" si="126"/>
        <v>9.3786925483384312E-3</v>
      </c>
      <c r="G395" s="9">
        <f t="shared" si="127"/>
        <v>-1.5019625240953509E-2</v>
      </c>
      <c r="H395" s="9">
        <f t="shared" si="128"/>
        <v>-5.7223741708476446E-2</v>
      </c>
      <c r="I395" s="9">
        <f t="shared" si="129"/>
        <v>0.7823689075378889</v>
      </c>
      <c r="J395" s="3">
        <f t="shared" si="130"/>
        <v>-2.2922866564786528E-3</v>
      </c>
      <c r="K395" s="3">
        <f t="shared" si="130"/>
        <v>-1.244272249748541E-2</v>
      </c>
      <c r="L395" s="15" t="str">
        <f t="shared" si="131"/>
        <v/>
      </c>
      <c r="M395" s="12">
        <v>0.29537495185341733</v>
      </c>
      <c r="N395" s="15" t="str">
        <f t="shared" si="111"/>
        <v/>
      </c>
      <c r="O395" s="15" t="str">
        <f t="shared" si="112"/>
        <v>Exit Trade</v>
      </c>
      <c r="P395" s="15" t="str">
        <f t="shared" si="113"/>
        <v/>
      </c>
      <c r="Q395" s="15">
        <f t="shared" si="114"/>
        <v>1243.3</v>
      </c>
      <c r="R395" s="15" t="str">
        <f t="shared" si="115"/>
        <v/>
      </c>
      <c r="S395" s="15">
        <f t="shared" si="116"/>
        <v>1342.15</v>
      </c>
      <c r="T395" s="18" t="str">
        <f t="shared" si="117"/>
        <v/>
      </c>
      <c r="U395" s="18">
        <f t="shared" si="118"/>
        <v>8.0495854463495133E-4</v>
      </c>
      <c r="V395" s="18" t="str">
        <f t="shared" si="119"/>
        <v/>
      </c>
      <c r="W395" s="18">
        <f t="shared" si="120"/>
        <v>-2.3393727715928011E-2</v>
      </c>
      <c r="X395" s="18" t="str">
        <f t="shared" si="121"/>
        <v/>
      </c>
      <c r="Y395" s="18" t="str">
        <f t="shared" si="122"/>
        <v/>
      </c>
      <c r="Z395" s="18" t="str">
        <f t="shared" si="123"/>
        <v/>
      </c>
      <c r="AA395" s="18" t="str">
        <f t="shared" si="124"/>
        <v/>
      </c>
    </row>
    <row r="396" spans="1:27">
      <c r="A396" s="11">
        <v>42586</v>
      </c>
      <c r="B396" s="12">
        <v>1241</v>
      </c>
      <c r="C396" s="12">
        <v>1320.15</v>
      </c>
      <c r="D396" s="9">
        <f t="shared" si="132"/>
        <v>-2.685149854893255E-2</v>
      </c>
      <c r="E396" s="9">
        <f t="shared" si="125"/>
        <v>-3.6213362907932041E-2</v>
      </c>
      <c r="F396" s="9">
        <f t="shared" si="126"/>
        <v>9.2699486019498668E-3</v>
      </c>
      <c r="G396" s="9">
        <f t="shared" si="127"/>
        <v>-1.5355978553544841E-2</v>
      </c>
      <c r="H396" s="9">
        <f t="shared" si="128"/>
        <v>-5.7070747262319241E-2</v>
      </c>
      <c r="I396" s="9">
        <f t="shared" si="129"/>
        <v>1.0099154548742904</v>
      </c>
      <c r="J396" s="3">
        <f t="shared" si="130"/>
        <v>4.4338748034983635E-4</v>
      </c>
      <c r="K396" s="3">
        <f t="shared" si="130"/>
        <v>-3.9986419706514427E-3</v>
      </c>
      <c r="L396" s="15" t="str">
        <f t="shared" si="131"/>
        <v>Enter Trade</v>
      </c>
      <c r="M396" s="12">
        <v>1.0099154548742904</v>
      </c>
      <c r="N396" s="15" t="str">
        <f t="shared" si="111"/>
        <v>Enter Trade</v>
      </c>
      <c r="O396" s="15" t="str">
        <f t="shared" si="112"/>
        <v>Enter Trade</v>
      </c>
      <c r="P396" s="15">
        <f t="shared" si="113"/>
        <v>1241</v>
      </c>
      <c r="Q396" s="15">
        <f t="shared" si="114"/>
        <v>1241</v>
      </c>
      <c r="R396" s="15">
        <f t="shared" si="115"/>
        <v>1320.15</v>
      </c>
      <c r="S396" s="15">
        <f t="shared" si="116"/>
        <v>1320.15</v>
      </c>
      <c r="T396" s="18">
        <f t="shared" si="117"/>
        <v>4.4338748034983635E-4</v>
      </c>
      <c r="U396" s="18">
        <f t="shared" si="118"/>
        <v>4.4338748034983635E-4</v>
      </c>
      <c r="V396" s="18">
        <f t="shared" si="119"/>
        <v>-3.9986419706514427E-3</v>
      </c>
      <c r="W396" s="18">
        <f t="shared" si="120"/>
        <v>-3.9986419706514427E-3</v>
      </c>
      <c r="X396" s="18" t="str">
        <f t="shared" si="121"/>
        <v/>
      </c>
      <c r="Y396" s="18" t="str">
        <f t="shared" si="122"/>
        <v/>
      </c>
      <c r="Z396" s="18" t="str">
        <f t="shared" si="123"/>
        <v/>
      </c>
      <c r="AA396" s="18" t="str">
        <f t="shared" si="124"/>
        <v/>
      </c>
    </row>
    <row r="397" spans="1:27">
      <c r="A397" s="11">
        <v>42587</v>
      </c>
      <c r="B397" s="12">
        <v>1249.25</v>
      </c>
      <c r="C397" s="12">
        <v>1342.1</v>
      </c>
      <c r="D397" s="9">
        <f t="shared" si="132"/>
        <v>-3.113551824754697E-2</v>
      </c>
      <c r="E397" s="9">
        <f t="shared" si="125"/>
        <v>-3.6592537626893192E-2</v>
      </c>
      <c r="F397" s="9">
        <f t="shared" si="126"/>
        <v>8.7941864051061542E-3</v>
      </c>
      <c r="G397" s="9">
        <f t="shared" si="127"/>
        <v>-1.6805618215404345E-2</v>
      </c>
      <c r="H397" s="9">
        <f t="shared" si="128"/>
        <v>-5.6379457038382041E-2</v>
      </c>
      <c r="I397" s="9">
        <f t="shared" si="129"/>
        <v>0.62052578009691961</v>
      </c>
      <c r="J397" s="3">
        <f t="shared" si="130"/>
        <v>6.6478646253021753E-3</v>
      </c>
      <c r="K397" s="3">
        <f t="shared" si="130"/>
        <v>1.6626898458508364E-2</v>
      </c>
      <c r="L397" s="15" t="str">
        <f t="shared" si="131"/>
        <v/>
      </c>
      <c r="M397" s="12">
        <v>1.0099154548742904</v>
      </c>
      <c r="N397" s="15" t="str">
        <f t="shared" si="111"/>
        <v/>
      </c>
      <c r="O397" s="15" t="str">
        <f t="shared" si="112"/>
        <v>Enter Trade</v>
      </c>
      <c r="P397" s="15" t="str">
        <f t="shared" si="113"/>
        <v/>
      </c>
      <c r="Q397" s="15">
        <f t="shared" si="114"/>
        <v>1241</v>
      </c>
      <c r="R397" s="15" t="str">
        <f t="shared" si="115"/>
        <v/>
      </c>
      <c r="S397" s="15">
        <f t="shared" si="116"/>
        <v>1320.15</v>
      </c>
      <c r="T397" s="18" t="str">
        <f t="shared" si="117"/>
        <v/>
      </c>
      <c r="U397" s="18">
        <f t="shared" si="118"/>
        <v>4.4338748034983635E-4</v>
      </c>
      <c r="V397" s="18" t="str">
        <f t="shared" si="119"/>
        <v/>
      </c>
      <c r="W397" s="18">
        <f t="shared" si="120"/>
        <v>-3.9986419706514427E-3</v>
      </c>
      <c r="X397" s="18" t="str">
        <f t="shared" si="121"/>
        <v/>
      </c>
      <c r="Y397" s="18" t="str">
        <f t="shared" si="122"/>
        <v/>
      </c>
      <c r="Z397" s="18" t="str">
        <f t="shared" si="123"/>
        <v/>
      </c>
      <c r="AA397" s="18" t="str">
        <f t="shared" si="124"/>
        <v/>
      </c>
    </row>
    <row r="398" spans="1:27">
      <c r="A398" s="11">
        <v>42590</v>
      </c>
      <c r="B398" s="12">
        <v>1249.5999999999999</v>
      </c>
      <c r="C398" s="12">
        <v>1367.45</v>
      </c>
      <c r="D398" s="9">
        <f t="shared" si="132"/>
        <v>-3.9140439041835055E-2</v>
      </c>
      <c r="E398" s="9">
        <f t="shared" si="125"/>
        <v>-3.7158254935368534E-2</v>
      </c>
      <c r="F398" s="9">
        <f t="shared" si="126"/>
        <v>8.3699867942819261E-3</v>
      </c>
      <c r="G398" s="9">
        <f t="shared" si="127"/>
        <v>-1.83257846482342E-2</v>
      </c>
      <c r="H398" s="9">
        <f t="shared" si="128"/>
        <v>-5.5990725222502868E-2</v>
      </c>
      <c r="I398" s="9">
        <f t="shared" si="129"/>
        <v>-0.2368204580466815</v>
      </c>
      <c r="J398" s="3">
        <f t="shared" si="130"/>
        <v>2.801681008604435E-4</v>
      </c>
      <c r="K398" s="3">
        <f t="shared" si="130"/>
        <v>1.8888309365919186E-2</v>
      </c>
      <c r="L398" s="15" t="str">
        <f t="shared" si="131"/>
        <v>Exit Trade</v>
      </c>
      <c r="M398" s="12">
        <v>-0.2368204580466815</v>
      </c>
      <c r="N398" s="15" t="str">
        <f t="shared" si="111"/>
        <v>Exit Trade</v>
      </c>
      <c r="O398" s="15" t="str">
        <f t="shared" si="112"/>
        <v>Exit Trade</v>
      </c>
      <c r="P398" s="15">
        <f t="shared" si="113"/>
        <v>1249.5999999999999</v>
      </c>
      <c r="Q398" s="15">
        <f t="shared" si="114"/>
        <v>1249.5999999999999</v>
      </c>
      <c r="R398" s="15">
        <f t="shared" si="115"/>
        <v>1367.45</v>
      </c>
      <c r="S398" s="15">
        <f t="shared" si="116"/>
        <v>1367.45</v>
      </c>
      <c r="T398" s="18">
        <f t="shared" si="117"/>
        <v>2.801681008604435E-4</v>
      </c>
      <c r="U398" s="18">
        <f t="shared" si="118"/>
        <v>2.801681008604435E-4</v>
      </c>
      <c r="V398" s="18">
        <f t="shared" si="119"/>
        <v>1.8888309365919186E-2</v>
      </c>
      <c r="W398" s="18">
        <f t="shared" si="120"/>
        <v>1.8888309365919186E-2</v>
      </c>
      <c r="X398" s="18">
        <f t="shared" si="121"/>
        <v>-6.9298952457694796E-3</v>
      </c>
      <c r="Y398" s="18">
        <f t="shared" si="122"/>
        <v>3.5829261826307635E-2</v>
      </c>
      <c r="Z398" s="18">
        <f t="shared" si="123"/>
        <v>2.8899366580538155E-2</v>
      </c>
      <c r="AA398" s="18">
        <f t="shared" si="124"/>
        <v>1.4449683290269077E-2</v>
      </c>
    </row>
    <row r="399" spans="1:27">
      <c r="A399" s="11">
        <v>42591</v>
      </c>
      <c r="B399" s="12">
        <v>1247.2</v>
      </c>
      <c r="C399" s="12">
        <v>1343</v>
      </c>
      <c r="D399" s="9">
        <f t="shared" si="132"/>
        <v>-3.2139910487930086E-2</v>
      </c>
      <c r="E399" s="9">
        <f t="shared" si="125"/>
        <v>-3.7563118366539056E-2</v>
      </c>
      <c r="F399" s="9">
        <f t="shared" si="126"/>
        <v>7.7843757085938013E-3</v>
      </c>
      <c r="G399" s="9">
        <f t="shared" si="127"/>
        <v>-2.0048273022203002E-2</v>
      </c>
      <c r="H399" s="9">
        <f t="shared" si="128"/>
        <v>-5.5077963710875109E-2</v>
      </c>
      <c r="I399" s="9">
        <f t="shared" si="129"/>
        <v>0.69667858819068207</v>
      </c>
      <c r="J399" s="3">
        <f t="shared" si="130"/>
        <v>-1.9206145966708258E-3</v>
      </c>
      <c r="K399" s="3">
        <f t="shared" si="130"/>
        <v>-1.7879995612271049E-2</v>
      </c>
      <c r="L399" s="15" t="str">
        <f t="shared" si="131"/>
        <v/>
      </c>
      <c r="M399" s="12">
        <v>-0.2368204580466815</v>
      </c>
      <c r="N399" s="15" t="str">
        <f t="shared" si="111"/>
        <v/>
      </c>
      <c r="O399" s="15" t="str">
        <f t="shared" si="112"/>
        <v>Exit Trade</v>
      </c>
      <c r="P399" s="15" t="str">
        <f t="shared" si="113"/>
        <v/>
      </c>
      <c r="Q399" s="15">
        <f t="shared" si="114"/>
        <v>1249.5999999999999</v>
      </c>
      <c r="R399" s="15" t="str">
        <f t="shared" si="115"/>
        <v/>
      </c>
      <c r="S399" s="15">
        <f t="shared" si="116"/>
        <v>1367.45</v>
      </c>
      <c r="T399" s="18" t="str">
        <f t="shared" si="117"/>
        <v/>
      </c>
      <c r="U399" s="18">
        <f t="shared" si="118"/>
        <v>2.801681008604435E-4</v>
      </c>
      <c r="V399" s="18" t="str">
        <f t="shared" si="119"/>
        <v/>
      </c>
      <c r="W399" s="18">
        <f t="shared" si="120"/>
        <v>1.8888309365919186E-2</v>
      </c>
      <c r="X399" s="18" t="str">
        <f t="shared" si="121"/>
        <v/>
      </c>
      <c r="Y399" s="18" t="str">
        <f t="shared" si="122"/>
        <v/>
      </c>
      <c r="Z399" s="18" t="str">
        <f t="shared" si="123"/>
        <v/>
      </c>
      <c r="AA399" s="18" t="str">
        <f t="shared" si="124"/>
        <v/>
      </c>
    </row>
    <row r="400" spans="1:27">
      <c r="A400" s="11">
        <v>42592</v>
      </c>
      <c r="B400" s="12">
        <v>1226.9000000000001</v>
      </c>
      <c r="C400" s="12">
        <v>1337.15</v>
      </c>
      <c r="D400" s="9">
        <f t="shared" si="132"/>
        <v>-3.7370962205514384E-2</v>
      </c>
      <c r="E400" s="9">
        <f t="shared" si="125"/>
        <v>-3.806000724397765E-2</v>
      </c>
      <c r="F400" s="9">
        <f t="shared" si="126"/>
        <v>7.2443894507012519E-3</v>
      </c>
      <c r="G400" s="9">
        <f t="shared" si="127"/>
        <v>-2.1760130979899834E-2</v>
      </c>
      <c r="H400" s="9">
        <f t="shared" si="128"/>
        <v>-5.435988350805547E-2</v>
      </c>
      <c r="I400" s="9">
        <f t="shared" si="129"/>
        <v>9.5114300956938125E-2</v>
      </c>
      <c r="J400" s="3">
        <f t="shared" si="130"/>
        <v>-1.6276459268761988E-2</v>
      </c>
      <c r="K400" s="3">
        <f t="shared" si="130"/>
        <v>-4.355919583023015E-3</v>
      </c>
      <c r="L400" s="15" t="str">
        <f t="shared" si="131"/>
        <v>Exit Trade</v>
      </c>
      <c r="M400" s="12">
        <v>-0.2368204580466815</v>
      </c>
      <c r="N400" s="15" t="str">
        <f t="shared" ref="N400:N463" si="133">IF(M400&lt;&gt;M399,L400,"")</f>
        <v/>
      </c>
      <c r="O400" s="15" t="str">
        <f t="shared" ref="O400:O463" si="134">IF(M400&lt;&gt;M399,N400,O399)</f>
        <v>Exit Trade</v>
      </c>
      <c r="P400" s="15" t="str">
        <f t="shared" ref="P400:P463" si="135">IF(OR(N400="Enter Trade",N400="Exit Trade"),B400,"")</f>
        <v/>
      </c>
      <c r="Q400" s="15">
        <f t="shared" ref="Q400:Q463" si="136">IF(M400&lt;&gt;M399,P400,Q399)</f>
        <v>1249.5999999999999</v>
      </c>
      <c r="R400" s="15" t="str">
        <f t="shared" ref="R400:R463" si="137">IF(OR(N400="Enter Trade",N400="Exit Trade"),C400,"")</f>
        <v/>
      </c>
      <c r="S400" s="15">
        <f t="shared" ref="S400:S463" si="138">IF(M400&lt;&gt;M399,R400,S399)</f>
        <v>1367.45</v>
      </c>
      <c r="T400" s="18" t="str">
        <f t="shared" ref="T400:T463" si="139">IF(OR(N400="Enter Trade",N400="Exit Trade"),J400,"")</f>
        <v/>
      </c>
      <c r="U400" s="18">
        <f t="shared" ref="U400:U463" si="140">IF(M400&lt;&gt;M399,T400,U399)</f>
        <v>2.801681008604435E-4</v>
      </c>
      <c r="V400" s="18" t="str">
        <f t="shared" ref="V400:V463" si="141">IF(OR(N400="Enter Trade",N400="Exit Trade"),K400,"")</f>
        <v/>
      </c>
      <c r="W400" s="18">
        <f t="shared" ref="W400:W463" si="142">IF(M400&lt;&gt;M399,V400,W399)</f>
        <v>1.8888309365919186E-2</v>
      </c>
      <c r="X400" s="18" t="str">
        <f t="shared" si="121"/>
        <v/>
      </c>
      <c r="Y400" s="18" t="str">
        <f t="shared" si="122"/>
        <v/>
      </c>
      <c r="Z400" s="18" t="str">
        <f t="shared" si="123"/>
        <v/>
      </c>
      <c r="AA400" s="18" t="str">
        <f t="shared" si="124"/>
        <v/>
      </c>
    </row>
    <row r="401" spans="1:27">
      <c r="A401" s="11">
        <v>42593</v>
      </c>
      <c r="B401" s="12">
        <v>1228.25</v>
      </c>
      <c r="C401" s="12">
        <v>1348.45</v>
      </c>
      <c r="D401" s="9">
        <f t="shared" si="132"/>
        <v>-4.0548074810618E-2</v>
      </c>
      <c r="E401" s="9">
        <f t="shared" si="125"/>
        <v>-3.8449890994462985E-2</v>
      </c>
      <c r="F401" s="9">
        <f t="shared" si="126"/>
        <v>7.0436787963051436E-3</v>
      </c>
      <c r="G401" s="9">
        <f t="shared" si="127"/>
        <v>-2.2601613702776413E-2</v>
      </c>
      <c r="H401" s="9">
        <f t="shared" si="128"/>
        <v>-5.4298168286149556E-2</v>
      </c>
      <c r="I401" s="9">
        <f t="shared" si="129"/>
        <v>-0.29788181386914542</v>
      </c>
      <c r="J401" s="3">
        <f t="shared" si="130"/>
        <v>1.1003341755643564E-3</v>
      </c>
      <c r="K401" s="3">
        <f t="shared" si="130"/>
        <v>8.450809557641218E-3</v>
      </c>
      <c r="L401" s="15" t="str">
        <f t="shared" si="131"/>
        <v>Exit Trade</v>
      </c>
      <c r="M401" s="12">
        <v>-0.2368204580466815</v>
      </c>
      <c r="N401" s="15" t="str">
        <f t="shared" si="133"/>
        <v/>
      </c>
      <c r="O401" s="15" t="str">
        <f t="shared" si="134"/>
        <v>Exit Trade</v>
      </c>
      <c r="P401" s="15" t="str">
        <f t="shared" si="135"/>
        <v/>
      </c>
      <c r="Q401" s="15">
        <f t="shared" si="136"/>
        <v>1249.5999999999999</v>
      </c>
      <c r="R401" s="15" t="str">
        <f t="shared" si="137"/>
        <v/>
      </c>
      <c r="S401" s="15">
        <f t="shared" si="138"/>
        <v>1367.45</v>
      </c>
      <c r="T401" s="18" t="str">
        <f t="shared" si="139"/>
        <v/>
      </c>
      <c r="U401" s="18">
        <f t="shared" si="140"/>
        <v>2.801681008604435E-4</v>
      </c>
      <c r="V401" s="18" t="str">
        <f t="shared" si="141"/>
        <v/>
      </c>
      <c r="W401" s="18">
        <f t="shared" si="142"/>
        <v>1.8888309365919186E-2</v>
      </c>
      <c r="X401" s="18" t="str">
        <f t="shared" si="121"/>
        <v/>
      </c>
      <c r="Y401" s="18" t="str">
        <f t="shared" si="122"/>
        <v/>
      </c>
      <c r="Z401" s="18" t="str">
        <f t="shared" si="123"/>
        <v/>
      </c>
      <c r="AA401" s="18" t="str">
        <f t="shared" si="124"/>
        <v/>
      </c>
    </row>
    <row r="402" spans="1:27">
      <c r="A402" s="11">
        <v>42594</v>
      </c>
      <c r="B402" s="12">
        <v>1228.7</v>
      </c>
      <c r="C402" s="12">
        <v>1382.15</v>
      </c>
      <c r="D402" s="9">
        <f t="shared" si="132"/>
        <v>-5.1109319812985755E-2</v>
      </c>
      <c r="E402" s="9">
        <f t="shared" si="125"/>
        <v>-3.923401800840378E-2</v>
      </c>
      <c r="F402" s="9">
        <f t="shared" si="126"/>
        <v>7.1016501575037489E-3</v>
      </c>
      <c r="G402" s="9">
        <f t="shared" si="127"/>
        <v>-2.3255305154020346E-2</v>
      </c>
      <c r="H402" s="9">
        <f t="shared" si="128"/>
        <v>-5.5212730862787218E-2</v>
      </c>
      <c r="I402" s="9">
        <f t="shared" si="129"/>
        <v>-1.6721890745398502</v>
      </c>
      <c r="J402" s="3">
        <f t="shared" si="130"/>
        <v>3.6637492367192794E-4</v>
      </c>
      <c r="K402" s="3">
        <f t="shared" si="130"/>
        <v>2.4991657087767471E-2</v>
      </c>
      <c r="L402" s="15" t="str">
        <f t="shared" si="131"/>
        <v>Enter Trade</v>
      </c>
      <c r="M402" s="12">
        <v>-1.6721890745398502</v>
      </c>
      <c r="N402" s="15" t="str">
        <f t="shared" si="133"/>
        <v>Enter Trade</v>
      </c>
      <c r="O402" s="15" t="str">
        <f t="shared" si="134"/>
        <v>Enter Trade</v>
      </c>
      <c r="P402" s="15">
        <f t="shared" si="135"/>
        <v>1228.7</v>
      </c>
      <c r="Q402" s="15">
        <f t="shared" si="136"/>
        <v>1228.7</v>
      </c>
      <c r="R402" s="15">
        <f t="shared" si="137"/>
        <v>1382.15</v>
      </c>
      <c r="S402" s="15">
        <f t="shared" si="138"/>
        <v>1382.15</v>
      </c>
      <c r="T402" s="18">
        <f t="shared" si="139"/>
        <v>3.6637492367192794E-4</v>
      </c>
      <c r="U402" s="18">
        <f t="shared" si="140"/>
        <v>3.6637492367192794E-4</v>
      </c>
      <c r="V402" s="18">
        <f t="shared" si="141"/>
        <v>2.4991657087767471E-2</v>
      </c>
      <c r="W402" s="18">
        <f t="shared" si="142"/>
        <v>2.4991657087767471E-2</v>
      </c>
      <c r="X402" s="18" t="str">
        <f t="shared" si="121"/>
        <v/>
      </c>
      <c r="Y402" s="18" t="str">
        <f t="shared" si="122"/>
        <v/>
      </c>
      <c r="Z402" s="18" t="str">
        <f t="shared" si="123"/>
        <v/>
      </c>
      <c r="AA402" s="18" t="str">
        <f t="shared" si="124"/>
        <v/>
      </c>
    </row>
    <row r="403" spans="1:27">
      <c r="A403" s="11">
        <v>42598</v>
      </c>
      <c r="B403" s="12">
        <v>1227.3</v>
      </c>
      <c r="C403" s="12">
        <v>1358.55</v>
      </c>
      <c r="D403" s="9">
        <f t="shared" si="132"/>
        <v>-4.4124892580405216E-2</v>
      </c>
      <c r="E403" s="9">
        <f t="shared" si="125"/>
        <v>-3.9891816320771475E-2</v>
      </c>
      <c r="F403" s="9">
        <f t="shared" si="126"/>
        <v>6.5737000545918233E-3</v>
      </c>
      <c r="G403" s="9">
        <f t="shared" si="127"/>
        <v>-2.5100991197939872E-2</v>
      </c>
      <c r="H403" s="9">
        <f t="shared" si="128"/>
        <v>-5.4682641443603075E-2</v>
      </c>
      <c r="I403" s="9">
        <f t="shared" si="129"/>
        <v>-0.64394119361696101</v>
      </c>
      <c r="J403" s="3">
        <f t="shared" si="130"/>
        <v>-1.1394156425491096E-3</v>
      </c>
      <c r="K403" s="3">
        <f t="shared" si="130"/>
        <v>-1.7074847158412714E-2</v>
      </c>
      <c r="L403" s="15" t="str">
        <f t="shared" si="131"/>
        <v/>
      </c>
      <c r="M403" s="12">
        <v>-1.6721890745398502</v>
      </c>
      <c r="N403" s="15" t="str">
        <f t="shared" si="133"/>
        <v/>
      </c>
      <c r="O403" s="15" t="str">
        <f t="shared" si="134"/>
        <v>Enter Trade</v>
      </c>
      <c r="P403" s="15" t="str">
        <f t="shared" si="135"/>
        <v/>
      </c>
      <c r="Q403" s="15">
        <f t="shared" si="136"/>
        <v>1228.7</v>
      </c>
      <c r="R403" s="15" t="str">
        <f t="shared" si="137"/>
        <v/>
      </c>
      <c r="S403" s="15">
        <f t="shared" si="138"/>
        <v>1382.15</v>
      </c>
      <c r="T403" s="18" t="str">
        <f t="shared" si="139"/>
        <v/>
      </c>
      <c r="U403" s="18">
        <f t="shared" si="140"/>
        <v>3.6637492367192794E-4</v>
      </c>
      <c r="V403" s="18" t="str">
        <f t="shared" si="141"/>
        <v/>
      </c>
      <c r="W403" s="18">
        <f t="shared" si="142"/>
        <v>2.4991657087767471E-2</v>
      </c>
      <c r="X403" s="18" t="str">
        <f t="shared" si="121"/>
        <v/>
      </c>
      <c r="Y403" s="18" t="str">
        <f t="shared" si="122"/>
        <v/>
      </c>
      <c r="Z403" s="18" t="str">
        <f t="shared" si="123"/>
        <v/>
      </c>
      <c r="AA403" s="18" t="str">
        <f t="shared" si="124"/>
        <v/>
      </c>
    </row>
    <row r="404" spans="1:27">
      <c r="A404" s="11">
        <v>42599</v>
      </c>
      <c r="B404" s="12">
        <v>1234.9000000000001</v>
      </c>
      <c r="C404" s="12">
        <v>1366.9</v>
      </c>
      <c r="D404" s="9">
        <f t="shared" si="132"/>
        <v>-4.4104952882665575E-2</v>
      </c>
      <c r="E404" s="9">
        <f t="shared" si="125"/>
        <v>-4.0366910834609956E-2</v>
      </c>
      <c r="F404" s="9">
        <f t="shared" si="126"/>
        <v>6.3337518503078479E-3</v>
      </c>
      <c r="G404" s="9">
        <f t="shared" si="127"/>
        <v>-2.61159691714173E-2</v>
      </c>
      <c r="H404" s="9">
        <f t="shared" si="128"/>
        <v>-5.4617852497802613E-2</v>
      </c>
      <c r="I404" s="9">
        <f t="shared" si="129"/>
        <v>-0.59017816554873936</v>
      </c>
      <c r="J404" s="3">
        <f t="shared" si="130"/>
        <v>6.1924549824819821E-3</v>
      </c>
      <c r="K404" s="3">
        <f t="shared" si="130"/>
        <v>6.1462588789519242E-3</v>
      </c>
      <c r="L404" s="15" t="str">
        <f t="shared" si="131"/>
        <v/>
      </c>
      <c r="M404" s="12">
        <v>-1.6721890745398502</v>
      </c>
      <c r="N404" s="15" t="str">
        <f t="shared" si="133"/>
        <v/>
      </c>
      <c r="O404" s="15" t="str">
        <f t="shared" si="134"/>
        <v>Enter Trade</v>
      </c>
      <c r="P404" s="15" t="str">
        <f t="shared" si="135"/>
        <v/>
      </c>
      <c r="Q404" s="15">
        <f t="shared" si="136"/>
        <v>1228.7</v>
      </c>
      <c r="R404" s="15" t="str">
        <f t="shared" si="137"/>
        <v/>
      </c>
      <c r="S404" s="15">
        <f t="shared" si="138"/>
        <v>1382.15</v>
      </c>
      <c r="T404" s="18" t="str">
        <f t="shared" si="139"/>
        <v/>
      </c>
      <c r="U404" s="18">
        <f t="shared" si="140"/>
        <v>3.6637492367192794E-4</v>
      </c>
      <c r="V404" s="18" t="str">
        <f t="shared" si="141"/>
        <v/>
      </c>
      <c r="W404" s="18">
        <f t="shared" si="142"/>
        <v>2.4991657087767471E-2</v>
      </c>
      <c r="X404" s="18" t="str">
        <f t="shared" si="121"/>
        <v/>
      </c>
      <c r="Y404" s="18" t="str">
        <f t="shared" si="122"/>
        <v/>
      </c>
      <c r="Z404" s="18" t="str">
        <f t="shared" si="123"/>
        <v/>
      </c>
      <c r="AA404" s="18" t="str">
        <f t="shared" si="124"/>
        <v/>
      </c>
    </row>
    <row r="405" spans="1:27">
      <c r="A405" s="11">
        <v>42600</v>
      </c>
      <c r="B405" s="12">
        <v>1252.5</v>
      </c>
      <c r="C405" s="12">
        <v>1374.3</v>
      </c>
      <c r="D405" s="9">
        <f t="shared" si="132"/>
        <v>-4.030381195646271E-2</v>
      </c>
      <c r="E405" s="9">
        <f t="shared" si="125"/>
        <v>-4.0574964097430173E-2</v>
      </c>
      <c r="F405" s="9">
        <f t="shared" si="126"/>
        <v>6.2210215313999451E-3</v>
      </c>
      <c r="G405" s="9">
        <f t="shared" si="127"/>
        <v>-2.6577665651780297E-2</v>
      </c>
      <c r="H405" s="9">
        <f t="shared" si="128"/>
        <v>-5.457226254308005E-2</v>
      </c>
      <c r="I405" s="9">
        <f t="shared" si="129"/>
        <v>4.3586433449691819E-2</v>
      </c>
      <c r="J405" s="3">
        <f t="shared" si="130"/>
        <v>1.4252166167300922E-2</v>
      </c>
      <c r="K405" s="3">
        <f t="shared" si="130"/>
        <v>5.4137098544149997E-3</v>
      </c>
      <c r="L405" s="15" t="str">
        <f t="shared" si="131"/>
        <v>Exit Trade</v>
      </c>
      <c r="M405" s="12">
        <v>4.3586433449691819E-2</v>
      </c>
      <c r="N405" s="15" t="str">
        <f t="shared" si="133"/>
        <v>Exit Trade</v>
      </c>
      <c r="O405" s="15" t="str">
        <f t="shared" si="134"/>
        <v>Exit Trade</v>
      </c>
      <c r="P405" s="15">
        <f t="shared" si="135"/>
        <v>1252.5</v>
      </c>
      <c r="Q405" s="15">
        <f t="shared" si="136"/>
        <v>1252.5</v>
      </c>
      <c r="R405" s="15">
        <f t="shared" si="137"/>
        <v>1374.3</v>
      </c>
      <c r="S405" s="15">
        <f t="shared" si="138"/>
        <v>1374.3</v>
      </c>
      <c r="T405" s="18">
        <f t="shared" si="139"/>
        <v>1.4252166167300922E-2</v>
      </c>
      <c r="U405" s="18">
        <f t="shared" si="140"/>
        <v>1.4252166167300922E-2</v>
      </c>
      <c r="V405" s="18">
        <f t="shared" si="141"/>
        <v>5.4137098544149997E-3</v>
      </c>
      <c r="W405" s="18">
        <f t="shared" si="142"/>
        <v>5.4137098544149997E-3</v>
      </c>
      <c r="X405" s="18">
        <f t="shared" si="121"/>
        <v>1.9370065923333568E-2</v>
      </c>
      <c r="Y405" s="18">
        <f t="shared" si="122"/>
        <v>5.6795572115907467E-3</v>
      </c>
      <c r="Z405" s="18">
        <f t="shared" si="123"/>
        <v>2.5049623134924315E-2</v>
      </c>
      <c r="AA405" s="18">
        <f t="shared" si="124"/>
        <v>1.2524811567462157E-2</v>
      </c>
    </row>
    <row r="406" spans="1:27">
      <c r="A406" s="11">
        <v>42601</v>
      </c>
      <c r="B406" s="12">
        <v>1247.0999999999999</v>
      </c>
      <c r="C406" s="12">
        <v>1369.4</v>
      </c>
      <c r="D406" s="9">
        <f t="shared" si="132"/>
        <v>-4.0629044305422829E-2</v>
      </c>
      <c r="E406" s="9">
        <f t="shared" si="125"/>
        <v>-4.0701987923800469E-2</v>
      </c>
      <c r="F406" s="9">
        <f t="shared" si="126"/>
        <v>6.1804439290225766E-3</v>
      </c>
      <c r="G406" s="9">
        <f t="shared" si="127"/>
        <v>-2.6795989083499672E-2</v>
      </c>
      <c r="H406" s="9">
        <f t="shared" si="128"/>
        <v>-5.4607986764101266E-2</v>
      </c>
      <c r="I406" s="9">
        <f t="shared" si="129"/>
        <v>1.1802326696162675E-2</v>
      </c>
      <c r="J406" s="3">
        <f t="shared" si="130"/>
        <v>-4.3113772455090548E-3</v>
      </c>
      <c r="K406" s="3">
        <f t="shared" si="130"/>
        <v>-3.5654515025830341E-3</v>
      </c>
      <c r="L406" s="15" t="str">
        <f t="shared" si="131"/>
        <v>Exit Trade</v>
      </c>
      <c r="M406" s="12">
        <v>4.3586433449691819E-2</v>
      </c>
      <c r="N406" s="15" t="str">
        <f t="shared" si="133"/>
        <v/>
      </c>
      <c r="O406" s="15" t="str">
        <f t="shared" si="134"/>
        <v>Exit Trade</v>
      </c>
      <c r="P406" s="15" t="str">
        <f t="shared" si="135"/>
        <v/>
      </c>
      <c r="Q406" s="15">
        <f t="shared" si="136"/>
        <v>1252.5</v>
      </c>
      <c r="R406" s="15" t="str">
        <f t="shared" si="137"/>
        <v/>
      </c>
      <c r="S406" s="15">
        <f t="shared" si="138"/>
        <v>1374.3</v>
      </c>
      <c r="T406" s="18" t="str">
        <f t="shared" si="139"/>
        <v/>
      </c>
      <c r="U406" s="18">
        <f t="shared" si="140"/>
        <v>1.4252166167300922E-2</v>
      </c>
      <c r="V406" s="18" t="str">
        <f t="shared" si="141"/>
        <v/>
      </c>
      <c r="W406" s="18">
        <f t="shared" si="142"/>
        <v>5.4137098544149997E-3</v>
      </c>
      <c r="X406" s="18" t="str">
        <f t="shared" si="121"/>
        <v/>
      </c>
      <c r="Y406" s="18" t="str">
        <f t="shared" si="122"/>
        <v/>
      </c>
      <c r="Z406" s="18" t="str">
        <f t="shared" si="123"/>
        <v/>
      </c>
      <c r="AA406" s="18" t="str">
        <f t="shared" si="124"/>
        <v/>
      </c>
    </row>
    <row r="407" spans="1:27">
      <c r="A407" s="11">
        <v>42604</v>
      </c>
      <c r="B407" s="12">
        <v>1250.3</v>
      </c>
      <c r="C407" s="12">
        <v>1377.55</v>
      </c>
      <c r="D407" s="9">
        <f t="shared" si="132"/>
        <v>-4.2093139924742902E-2</v>
      </c>
      <c r="E407" s="9">
        <f t="shared" si="125"/>
        <v>-4.0786346599342306E-2</v>
      </c>
      <c r="F407" s="9">
        <f t="shared" si="126"/>
        <v>6.18162413917012E-3</v>
      </c>
      <c r="G407" s="9">
        <f t="shared" si="127"/>
        <v>-2.6877692286209537E-2</v>
      </c>
      <c r="H407" s="9">
        <f t="shared" si="128"/>
        <v>-5.4695000912475075E-2</v>
      </c>
      <c r="I407" s="9">
        <f t="shared" si="129"/>
        <v>-0.21139967361005424</v>
      </c>
      <c r="J407" s="3">
        <f t="shared" si="130"/>
        <v>2.565953010985523E-3</v>
      </c>
      <c r="K407" s="3">
        <f t="shared" si="130"/>
        <v>5.9515116109243923E-3</v>
      </c>
      <c r="L407" s="15" t="str">
        <f t="shared" si="131"/>
        <v>Exit Trade</v>
      </c>
      <c r="M407" s="12">
        <v>4.3586433449691819E-2</v>
      </c>
      <c r="N407" s="15" t="str">
        <f t="shared" si="133"/>
        <v/>
      </c>
      <c r="O407" s="15" t="str">
        <f t="shared" si="134"/>
        <v>Exit Trade</v>
      </c>
      <c r="P407" s="15" t="str">
        <f t="shared" si="135"/>
        <v/>
      </c>
      <c r="Q407" s="15">
        <f t="shared" si="136"/>
        <v>1252.5</v>
      </c>
      <c r="R407" s="15" t="str">
        <f t="shared" si="137"/>
        <v/>
      </c>
      <c r="S407" s="15">
        <f t="shared" si="138"/>
        <v>1374.3</v>
      </c>
      <c r="T407" s="18" t="str">
        <f t="shared" si="139"/>
        <v/>
      </c>
      <c r="U407" s="18">
        <f t="shared" si="140"/>
        <v>1.4252166167300922E-2</v>
      </c>
      <c r="V407" s="18" t="str">
        <f t="shared" si="141"/>
        <v/>
      </c>
      <c r="W407" s="18">
        <f t="shared" si="142"/>
        <v>5.4137098544149997E-3</v>
      </c>
      <c r="X407" s="18" t="str">
        <f t="shared" si="121"/>
        <v/>
      </c>
      <c r="Y407" s="18" t="str">
        <f t="shared" si="122"/>
        <v/>
      </c>
      <c r="Z407" s="18" t="str">
        <f t="shared" si="123"/>
        <v/>
      </c>
      <c r="AA407" s="18" t="str">
        <f t="shared" si="124"/>
        <v/>
      </c>
    </row>
    <row r="408" spans="1:27">
      <c r="A408" s="11">
        <v>42605</v>
      </c>
      <c r="B408" s="12">
        <v>1251.45</v>
      </c>
      <c r="C408" s="12">
        <v>1375.15</v>
      </c>
      <c r="D408" s="9">
        <f t="shared" si="132"/>
        <v>-4.093657052257859E-2</v>
      </c>
      <c r="E408" s="9">
        <f t="shared" si="125"/>
        <v>-4.0832977060356927E-2</v>
      </c>
      <c r="F408" s="9">
        <f t="shared" si="126"/>
        <v>6.1771546336901774E-3</v>
      </c>
      <c r="G408" s="9">
        <f t="shared" si="127"/>
        <v>-2.6934379134554029E-2</v>
      </c>
      <c r="H408" s="9">
        <f t="shared" si="128"/>
        <v>-5.4731574986159826E-2</v>
      </c>
      <c r="I408" s="9">
        <f t="shared" si="129"/>
        <v>-1.677041750851831E-2</v>
      </c>
      <c r="J408" s="3">
        <f t="shared" si="130"/>
        <v>9.1977925297935775E-4</v>
      </c>
      <c r="K408" s="3">
        <f t="shared" si="130"/>
        <v>-1.7422235127580587E-3</v>
      </c>
      <c r="L408" s="15" t="str">
        <f t="shared" si="131"/>
        <v>Exit Trade</v>
      </c>
      <c r="M408" s="12">
        <v>4.3586433449691819E-2</v>
      </c>
      <c r="N408" s="15" t="str">
        <f t="shared" si="133"/>
        <v/>
      </c>
      <c r="O408" s="15" t="str">
        <f t="shared" si="134"/>
        <v>Exit Trade</v>
      </c>
      <c r="P408" s="15" t="str">
        <f t="shared" si="135"/>
        <v/>
      </c>
      <c r="Q408" s="15">
        <f t="shared" si="136"/>
        <v>1252.5</v>
      </c>
      <c r="R408" s="15" t="str">
        <f t="shared" si="137"/>
        <v/>
      </c>
      <c r="S408" s="15">
        <f t="shared" si="138"/>
        <v>1374.3</v>
      </c>
      <c r="T408" s="18" t="str">
        <f t="shared" si="139"/>
        <v/>
      </c>
      <c r="U408" s="18">
        <f t="shared" si="140"/>
        <v>1.4252166167300922E-2</v>
      </c>
      <c r="V408" s="18" t="str">
        <f t="shared" si="141"/>
        <v/>
      </c>
      <c r="W408" s="18">
        <f t="shared" si="142"/>
        <v>5.4137098544149997E-3</v>
      </c>
      <c r="X408" s="18" t="str">
        <f t="shared" si="121"/>
        <v/>
      </c>
      <c r="Y408" s="18" t="str">
        <f t="shared" si="122"/>
        <v/>
      </c>
      <c r="Z408" s="18" t="str">
        <f t="shared" si="123"/>
        <v/>
      </c>
      <c r="AA408" s="18" t="str">
        <f t="shared" si="124"/>
        <v/>
      </c>
    </row>
    <row r="409" spans="1:27">
      <c r="A409" s="11">
        <v>42606</v>
      </c>
      <c r="B409" s="12">
        <v>1261.8</v>
      </c>
      <c r="C409" s="12">
        <v>1382.85</v>
      </c>
      <c r="D409" s="9">
        <f t="shared" si="132"/>
        <v>-3.9784550961757134E-2</v>
      </c>
      <c r="E409" s="9">
        <f t="shared" si="125"/>
        <v>-4.0655269703602108E-2</v>
      </c>
      <c r="F409" s="9">
        <f t="shared" si="126"/>
        <v>6.1261717027383403E-3</v>
      </c>
      <c r="G409" s="9">
        <f t="shared" si="127"/>
        <v>-2.6871383372440841E-2</v>
      </c>
      <c r="H409" s="9">
        <f t="shared" si="128"/>
        <v>-5.4439156034763375E-2</v>
      </c>
      <c r="I409" s="9">
        <f t="shared" si="129"/>
        <v>0.14213097250535286</v>
      </c>
      <c r="J409" s="3">
        <f t="shared" si="130"/>
        <v>8.2704063286586828E-3</v>
      </c>
      <c r="K409" s="3">
        <f t="shared" si="130"/>
        <v>5.5993891575463169E-3</v>
      </c>
      <c r="L409" s="15" t="str">
        <f t="shared" si="131"/>
        <v>Exit Trade</v>
      </c>
      <c r="M409" s="12">
        <v>4.3586433449691819E-2</v>
      </c>
      <c r="N409" s="15" t="str">
        <f t="shared" si="133"/>
        <v/>
      </c>
      <c r="O409" s="15" t="str">
        <f t="shared" si="134"/>
        <v>Exit Trade</v>
      </c>
      <c r="P409" s="15" t="str">
        <f t="shared" si="135"/>
        <v/>
      </c>
      <c r="Q409" s="15">
        <f t="shared" si="136"/>
        <v>1252.5</v>
      </c>
      <c r="R409" s="15" t="str">
        <f t="shared" si="137"/>
        <v/>
      </c>
      <c r="S409" s="15">
        <f t="shared" si="138"/>
        <v>1374.3</v>
      </c>
      <c r="T409" s="18" t="str">
        <f t="shared" si="139"/>
        <v/>
      </c>
      <c r="U409" s="18">
        <f t="shared" si="140"/>
        <v>1.4252166167300922E-2</v>
      </c>
      <c r="V409" s="18" t="str">
        <f t="shared" si="141"/>
        <v/>
      </c>
      <c r="W409" s="18">
        <f t="shared" si="142"/>
        <v>5.4137098544149997E-3</v>
      </c>
      <c r="X409" s="18" t="str">
        <f t="shared" ref="X409:X472" si="143">IF(AND(O408="Enter Trade",O409="Exit Trade",U408&gt;W408),1-Q409/Q408,IF(AND(O408="Enter Trade",O409="Exit Trade",U408&lt;W408),Q409/Q408-1,""))</f>
        <v/>
      </c>
      <c r="Y409" s="18" t="str">
        <f t="shared" ref="Y409:Y472" si="144">IF(AND(O408="Enter Trade",O409="Exit Trade",U408&gt;W408),S409/S408-1,IF(AND(O408="Enter Trade",O409="Exit Trade",U408&lt;W408),1-S409/S408,""))</f>
        <v/>
      </c>
      <c r="Z409" s="18" t="str">
        <f t="shared" ref="Z409:Z472" si="145">IF(AND(X409&lt;&gt;"",Y409&lt;&gt;""),(X409+Y409),"")</f>
        <v/>
      </c>
      <c r="AA409" s="18" t="str">
        <f t="shared" ref="AA409:AA472" si="146">IF(AND(X409&lt;&gt;"",Y409&lt;&gt;""),(X409+Y409)/2,"")</f>
        <v/>
      </c>
    </row>
    <row r="410" spans="1:27">
      <c r="A410" s="11">
        <v>42607</v>
      </c>
      <c r="B410" s="12">
        <v>1258.55</v>
      </c>
      <c r="C410" s="12">
        <v>1357.5</v>
      </c>
      <c r="D410" s="9">
        <f t="shared" si="132"/>
        <v>-3.286936427022942E-2</v>
      </c>
      <c r="E410" s="9">
        <f t="shared" si="125"/>
        <v>-4.0229835901745073E-2</v>
      </c>
      <c r="F410" s="9">
        <f t="shared" si="126"/>
        <v>6.2111920889175252E-3</v>
      </c>
      <c r="G410" s="9">
        <f t="shared" si="127"/>
        <v>-2.625465370168064E-2</v>
      </c>
      <c r="H410" s="9">
        <f t="shared" si="128"/>
        <v>-5.4205018101809506E-2</v>
      </c>
      <c r="I410" s="9">
        <f t="shared" si="129"/>
        <v>1.1850336499250698</v>
      </c>
      <c r="J410" s="3">
        <f t="shared" si="130"/>
        <v>-2.5756855286099226E-3</v>
      </c>
      <c r="K410" s="3">
        <f t="shared" si="130"/>
        <v>-1.8331706258813255E-2</v>
      </c>
      <c r="L410" s="15" t="str">
        <f t="shared" si="131"/>
        <v>Enter Trade</v>
      </c>
      <c r="M410" s="12">
        <v>1.1850336499250698</v>
      </c>
      <c r="N410" s="15" t="str">
        <f t="shared" si="133"/>
        <v>Enter Trade</v>
      </c>
      <c r="O410" s="15" t="str">
        <f t="shared" si="134"/>
        <v>Enter Trade</v>
      </c>
      <c r="P410" s="15">
        <f t="shared" si="135"/>
        <v>1258.55</v>
      </c>
      <c r="Q410" s="15">
        <f t="shared" si="136"/>
        <v>1258.55</v>
      </c>
      <c r="R410" s="15">
        <f t="shared" si="137"/>
        <v>1357.5</v>
      </c>
      <c r="S410" s="15">
        <f t="shared" si="138"/>
        <v>1357.5</v>
      </c>
      <c r="T410" s="18">
        <f t="shared" si="139"/>
        <v>-2.5756855286099226E-3</v>
      </c>
      <c r="U410" s="18">
        <f t="shared" si="140"/>
        <v>-2.5756855286099226E-3</v>
      </c>
      <c r="V410" s="18">
        <f t="shared" si="141"/>
        <v>-1.8331706258813255E-2</v>
      </c>
      <c r="W410" s="18">
        <f t="shared" si="142"/>
        <v>-1.8331706258813255E-2</v>
      </c>
      <c r="X410" s="18" t="str">
        <f t="shared" si="143"/>
        <v/>
      </c>
      <c r="Y410" s="18" t="str">
        <f t="shared" si="144"/>
        <v/>
      </c>
      <c r="Z410" s="18" t="str">
        <f t="shared" si="145"/>
        <v/>
      </c>
      <c r="AA410" s="18" t="str">
        <f t="shared" si="146"/>
        <v/>
      </c>
    </row>
    <row r="411" spans="1:27">
      <c r="A411" s="11">
        <v>42608</v>
      </c>
      <c r="B411" s="12">
        <v>1257.0999999999999</v>
      </c>
      <c r="C411" s="12">
        <v>1366.35</v>
      </c>
      <c r="D411" s="9">
        <f t="shared" si="132"/>
        <v>-3.6192134740949879E-2</v>
      </c>
      <c r="E411" s="9">
        <f t="shared" si="125"/>
        <v>-3.9875998100560112E-2</v>
      </c>
      <c r="F411" s="9">
        <f t="shared" si="126"/>
        <v>6.1253365271465984E-3</v>
      </c>
      <c r="G411" s="9">
        <f t="shared" si="127"/>
        <v>-2.6093990914480267E-2</v>
      </c>
      <c r="H411" s="9">
        <f t="shared" si="128"/>
        <v>-5.3658005286639956E-2</v>
      </c>
      <c r="I411" s="9">
        <f t="shared" si="129"/>
        <v>0.60141403550382699</v>
      </c>
      <c r="J411" s="3">
        <f t="shared" si="130"/>
        <v>-1.152119502602237E-3</v>
      </c>
      <c r="K411" s="3">
        <f t="shared" si="130"/>
        <v>6.5193370165745187E-3</v>
      </c>
      <c r="L411" s="15" t="str">
        <f t="shared" si="131"/>
        <v/>
      </c>
      <c r="M411" s="12">
        <v>1.1850336499250698</v>
      </c>
      <c r="N411" s="15" t="str">
        <f t="shared" si="133"/>
        <v/>
      </c>
      <c r="O411" s="15" t="str">
        <f t="shared" si="134"/>
        <v>Enter Trade</v>
      </c>
      <c r="P411" s="15" t="str">
        <f t="shared" si="135"/>
        <v/>
      </c>
      <c r="Q411" s="15">
        <f t="shared" si="136"/>
        <v>1258.55</v>
      </c>
      <c r="R411" s="15" t="str">
        <f t="shared" si="137"/>
        <v/>
      </c>
      <c r="S411" s="15">
        <f t="shared" si="138"/>
        <v>1357.5</v>
      </c>
      <c r="T411" s="18" t="str">
        <f t="shared" si="139"/>
        <v/>
      </c>
      <c r="U411" s="18">
        <f t="shared" si="140"/>
        <v>-2.5756855286099226E-3</v>
      </c>
      <c r="V411" s="18" t="str">
        <f t="shared" si="141"/>
        <v/>
      </c>
      <c r="W411" s="18">
        <f t="shared" si="142"/>
        <v>-1.8331706258813255E-2</v>
      </c>
      <c r="X411" s="18" t="str">
        <f t="shared" si="143"/>
        <v/>
      </c>
      <c r="Y411" s="18" t="str">
        <f t="shared" si="144"/>
        <v/>
      </c>
      <c r="Z411" s="18" t="str">
        <f t="shared" si="145"/>
        <v/>
      </c>
      <c r="AA411" s="18" t="str">
        <f t="shared" si="146"/>
        <v/>
      </c>
    </row>
    <row r="412" spans="1:27">
      <c r="A412" s="11">
        <v>42611</v>
      </c>
      <c r="B412" s="12">
        <v>1238.0999999999999</v>
      </c>
      <c r="C412" s="12">
        <v>1375.5</v>
      </c>
      <c r="D412" s="9">
        <f t="shared" si="132"/>
        <v>-4.5704871128623967E-2</v>
      </c>
      <c r="E412" s="9">
        <f t="shared" si="125"/>
        <v>-3.982711884191379E-2</v>
      </c>
      <c r="F412" s="9">
        <f t="shared" si="126"/>
        <v>6.0707213705898976E-3</v>
      </c>
      <c r="G412" s="9">
        <f t="shared" si="127"/>
        <v>-2.616799575808652E-2</v>
      </c>
      <c r="H412" s="9">
        <f t="shared" si="128"/>
        <v>-5.3486241925741057E-2</v>
      </c>
      <c r="I412" s="9">
        <f t="shared" si="129"/>
        <v>-0.9682131542365664</v>
      </c>
      <c r="J412" s="3">
        <f t="shared" si="130"/>
        <v>-1.5114151618805187E-2</v>
      </c>
      <c r="K412" s="3">
        <f t="shared" si="130"/>
        <v>6.6966736194972679E-3</v>
      </c>
      <c r="L412" s="15" t="str">
        <f t="shared" si="131"/>
        <v>Enter Trade</v>
      </c>
      <c r="M412" s="12">
        <v>1.1850336499250698</v>
      </c>
      <c r="N412" s="15" t="str">
        <f t="shared" si="133"/>
        <v/>
      </c>
      <c r="O412" s="15" t="str">
        <f t="shared" si="134"/>
        <v>Enter Trade</v>
      </c>
      <c r="P412" s="15" t="str">
        <f t="shared" si="135"/>
        <v/>
      </c>
      <c r="Q412" s="15">
        <f t="shared" si="136"/>
        <v>1258.55</v>
      </c>
      <c r="R412" s="15" t="str">
        <f t="shared" si="137"/>
        <v/>
      </c>
      <c r="S412" s="15">
        <f t="shared" si="138"/>
        <v>1357.5</v>
      </c>
      <c r="T412" s="18" t="str">
        <f t="shared" si="139"/>
        <v/>
      </c>
      <c r="U412" s="18">
        <f t="shared" si="140"/>
        <v>-2.5756855286099226E-3</v>
      </c>
      <c r="V412" s="18" t="str">
        <f t="shared" si="141"/>
        <v/>
      </c>
      <c r="W412" s="18">
        <f t="shared" si="142"/>
        <v>-1.8331706258813255E-2</v>
      </c>
      <c r="X412" s="18" t="str">
        <f t="shared" si="143"/>
        <v/>
      </c>
      <c r="Y412" s="18" t="str">
        <f t="shared" si="144"/>
        <v/>
      </c>
      <c r="Z412" s="18" t="str">
        <f t="shared" si="145"/>
        <v/>
      </c>
      <c r="AA412" s="18" t="str">
        <f t="shared" si="146"/>
        <v/>
      </c>
    </row>
    <row r="413" spans="1:27">
      <c r="A413" s="11">
        <v>42612</v>
      </c>
      <c r="B413" s="12">
        <v>1268.6500000000001</v>
      </c>
      <c r="C413" s="12">
        <v>1392.1</v>
      </c>
      <c r="D413" s="9">
        <f t="shared" si="132"/>
        <v>-4.0328609668861037E-2</v>
      </c>
      <c r="E413" s="9">
        <f t="shared" si="125"/>
        <v>-3.9832933682617977E-2</v>
      </c>
      <c r="F413" s="9">
        <f t="shared" si="126"/>
        <v>6.0711289658253445E-3</v>
      </c>
      <c r="G413" s="9">
        <f t="shared" si="127"/>
        <v>-2.617289350951095E-2</v>
      </c>
      <c r="H413" s="9">
        <f t="shared" si="128"/>
        <v>-5.3492973855725004E-2</v>
      </c>
      <c r="I413" s="9">
        <f t="shared" si="129"/>
        <v>-8.1644779584364391E-2</v>
      </c>
      <c r="J413" s="3">
        <f t="shared" si="130"/>
        <v>2.4674905096519009E-2</v>
      </c>
      <c r="K413" s="3">
        <f t="shared" si="130"/>
        <v>1.2068338785895971E-2</v>
      </c>
      <c r="L413" s="15" t="str">
        <f t="shared" si="131"/>
        <v>Exit Trade</v>
      </c>
      <c r="M413" s="12">
        <v>-8.1644779584364391E-2</v>
      </c>
      <c r="N413" s="15" t="str">
        <f t="shared" si="133"/>
        <v>Exit Trade</v>
      </c>
      <c r="O413" s="15" t="str">
        <f t="shared" si="134"/>
        <v>Exit Trade</v>
      </c>
      <c r="P413" s="15">
        <f t="shared" si="135"/>
        <v>1268.6500000000001</v>
      </c>
      <c r="Q413" s="15">
        <f t="shared" si="136"/>
        <v>1268.6500000000001</v>
      </c>
      <c r="R413" s="15">
        <f t="shared" si="137"/>
        <v>1392.1</v>
      </c>
      <c r="S413" s="15">
        <f t="shared" si="138"/>
        <v>1392.1</v>
      </c>
      <c r="T413" s="18">
        <f t="shared" si="139"/>
        <v>2.4674905096519009E-2</v>
      </c>
      <c r="U413" s="18">
        <f t="shared" si="140"/>
        <v>2.4674905096519009E-2</v>
      </c>
      <c r="V413" s="18">
        <f t="shared" si="141"/>
        <v>1.2068338785895971E-2</v>
      </c>
      <c r="W413" s="18">
        <f t="shared" si="142"/>
        <v>1.2068338785895971E-2</v>
      </c>
      <c r="X413" s="18">
        <f t="shared" si="143"/>
        <v>-8.0251082595050871E-3</v>
      </c>
      <c r="Y413" s="18">
        <f t="shared" si="144"/>
        <v>2.5488029465929873E-2</v>
      </c>
      <c r="Z413" s="18">
        <f t="shared" si="145"/>
        <v>1.7462921206424786E-2</v>
      </c>
      <c r="AA413" s="18">
        <f t="shared" si="146"/>
        <v>8.7314606032123931E-3</v>
      </c>
    </row>
    <row r="414" spans="1:27">
      <c r="A414" s="11">
        <v>42613</v>
      </c>
      <c r="B414" s="12">
        <v>1291.2</v>
      </c>
      <c r="C414" s="12">
        <v>1405.45</v>
      </c>
      <c r="D414" s="9">
        <f t="shared" si="132"/>
        <v>-3.6821882469164173E-2</v>
      </c>
      <c r="E414" s="9">
        <f t="shared" si="125"/>
        <v>-3.9698245406135445E-2</v>
      </c>
      <c r="F414" s="9">
        <f t="shared" si="126"/>
        <v>6.0922837911828228E-3</v>
      </c>
      <c r="G414" s="9">
        <f t="shared" si="127"/>
        <v>-2.5990606875974091E-2</v>
      </c>
      <c r="H414" s="9">
        <f t="shared" si="128"/>
        <v>-5.3405883936296798E-2</v>
      </c>
      <c r="I414" s="9">
        <f t="shared" si="129"/>
        <v>0.47213213231040624</v>
      </c>
      <c r="J414" s="3">
        <f t="shared" si="130"/>
        <v>1.7774799984235173E-2</v>
      </c>
      <c r="K414" s="3">
        <f t="shared" si="130"/>
        <v>9.5898283169313543E-3</v>
      </c>
      <c r="L414" s="15" t="str">
        <f t="shared" si="131"/>
        <v>Exit Trade</v>
      </c>
      <c r="M414" s="12">
        <v>-8.1644779584364391E-2</v>
      </c>
      <c r="N414" s="15" t="str">
        <f t="shared" si="133"/>
        <v/>
      </c>
      <c r="O414" s="15" t="str">
        <f t="shared" si="134"/>
        <v>Exit Trade</v>
      </c>
      <c r="P414" s="15" t="str">
        <f t="shared" si="135"/>
        <v/>
      </c>
      <c r="Q414" s="15">
        <f t="shared" si="136"/>
        <v>1268.6500000000001</v>
      </c>
      <c r="R414" s="15" t="str">
        <f t="shared" si="137"/>
        <v/>
      </c>
      <c r="S414" s="15">
        <f t="shared" si="138"/>
        <v>1392.1</v>
      </c>
      <c r="T414" s="18" t="str">
        <f t="shared" si="139"/>
        <v/>
      </c>
      <c r="U414" s="18">
        <f t="shared" si="140"/>
        <v>2.4674905096519009E-2</v>
      </c>
      <c r="V414" s="18" t="str">
        <f t="shared" si="141"/>
        <v/>
      </c>
      <c r="W414" s="18">
        <f t="shared" si="142"/>
        <v>1.2068338785895971E-2</v>
      </c>
      <c r="X414" s="18" t="str">
        <f t="shared" si="143"/>
        <v/>
      </c>
      <c r="Y414" s="18" t="str">
        <f t="shared" si="144"/>
        <v/>
      </c>
      <c r="Z414" s="18" t="str">
        <f t="shared" si="145"/>
        <v/>
      </c>
      <c r="AA414" s="18" t="str">
        <f t="shared" si="146"/>
        <v/>
      </c>
    </row>
    <row r="415" spans="1:27">
      <c r="A415" s="11">
        <v>42614</v>
      </c>
      <c r="B415" s="12">
        <v>1283.7</v>
      </c>
      <c r="C415" s="12">
        <v>1424.75</v>
      </c>
      <c r="D415" s="9">
        <f t="shared" si="132"/>
        <v>-4.5275124442272968E-2</v>
      </c>
      <c r="E415" s="9">
        <f t="shared" si="125"/>
        <v>-4.0053379502342654E-2</v>
      </c>
      <c r="F415" s="9">
        <f t="shared" si="126"/>
        <v>6.0966421376926804E-3</v>
      </c>
      <c r="G415" s="9">
        <f t="shared" si="127"/>
        <v>-2.6335934692534122E-2</v>
      </c>
      <c r="H415" s="9">
        <f t="shared" si="128"/>
        <v>-5.3770824312151189E-2</v>
      </c>
      <c r="I415" s="9">
        <f t="shared" si="129"/>
        <v>-0.856495234917384</v>
      </c>
      <c r="J415" s="3">
        <f t="shared" si="130"/>
        <v>-5.8085501858736056E-3</v>
      </c>
      <c r="K415" s="3">
        <f t="shared" si="130"/>
        <v>1.3732256572627952E-2</v>
      </c>
      <c r="L415" s="15" t="str">
        <f t="shared" si="131"/>
        <v/>
      </c>
      <c r="M415" s="12">
        <v>-8.1644779584364391E-2</v>
      </c>
      <c r="N415" s="15" t="str">
        <f t="shared" si="133"/>
        <v/>
      </c>
      <c r="O415" s="15" t="str">
        <f t="shared" si="134"/>
        <v>Exit Trade</v>
      </c>
      <c r="P415" s="15" t="str">
        <f t="shared" si="135"/>
        <v/>
      </c>
      <c r="Q415" s="15">
        <f t="shared" si="136"/>
        <v>1268.6500000000001</v>
      </c>
      <c r="R415" s="15" t="str">
        <f t="shared" si="137"/>
        <v/>
      </c>
      <c r="S415" s="15">
        <f t="shared" si="138"/>
        <v>1392.1</v>
      </c>
      <c r="T415" s="18" t="str">
        <f t="shared" si="139"/>
        <v/>
      </c>
      <c r="U415" s="18">
        <f t="shared" si="140"/>
        <v>2.4674905096519009E-2</v>
      </c>
      <c r="V415" s="18" t="str">
        <f t="shared" si="141"/>
        <v/>
      </c>
      <c r="W415" s="18">
        <f t="shared" si="142"/>
        <v>1.2068338785895971E-2</v>
      </c>
      <c r="X415" s="18" t="str">
        <f t="shared" si="143"/>
        <v/>
      </c>
      <c r="Y415" s="18" t="str">
        <f t="shared" si="144"/>
        <v/>
      </c>
      <c r="Z415" s="18" t="str">
        <f t="shared" si="145"/>
        <v/>
      </c>
      <c r="AA415" s="18" t="str">
        <f t="shared" si="146"/>
        <v/>
      </c>
    </row>
    <row r="416" spans="1:27">
      <c r="A416" s="11">
        <v>42615</v>
      </c>
      <c r="B416" s="12">
        <v>1285.0999999999999</v>
      </c>
      <c r="C416" s="12">
        <v>1439.15</v>
      </c>
      <c r="D416" s="9">
        <f t="shared" si="132"/>
        <v>-4.9169138435376659E-2</v>
      </c>
      <c r="E416" s="9">
        <f t="shared" ref="E416:E479" si="147">AVERAGE(D387:D416)</f>
        <v>-4.0512782217622244E-2</v>
      </c>
      <c r="F416" s="9">
        <f t="shared" ref="F416:F479" si="148">STDEV(D387:D416)</f>
        <v>6.2502228502835343E-3</v>
      </c>
      <c r="G416" s="9">
        <f t="shared" ref="G416:G479" si="149">E416+2.25*F416</f>
        <v>-2.6449780804484291E-2</v>
      </c>
      <c r="H416" s="9">
        <f t="shared" ref="H416:H479" si="150">E416-2.25*F416</f>
        <v>-5.4575783630760197E-2</v>
      </c>
      <c r="I416" s="9">
        <f t="shared" ref="I416:I479" si="151">(D416-E416)/F416</f>
        <v>-1.3849676123726899</v>
      </c>
      <c r="J416" s="3">
        <f t="shared" ref="J416:K479" si="152">(B416-B415)/B415</f>
        <v>1.0905974916256629E-3</v>
      </c>
      <c r="K416" s="3">
        <f t="shared" si="152"/>
        <v>1.0107036322161847E-2</v>
      </c>
      <c r="L416" s="15" t="str">
        <f t="shared" ref="L416:L479" si="153">IF(ABS(I416)&gt;0.9,"Enter Trade",IF(ABS(I416)&lt;0.5,"Exit Trade",""))</f>
        <v>Enter Trade</v>
      </c>
      <c r="M416" s="12">
        <v>-1.3849676123726899</v>
      </c>
      <c r="N416" s="15" t="str">
        <f t="shared" si="133"/>
        <v>Enter Trade</v>
      </c>
      <c r="O416" s="15" t="str">
        <f t="shared" si="134"/>
        <v>Enter Trade</v>
      </c>
      <c r="P416" s="15">
        <f t="shared" si="135"/>
        <v>1285.0999999999999</v>
      </c>
      <c r="Q416" s="15">
        <f t="shared" si="136"/>
        <v>1285.0999999999999</v>
      </c>
      <c r="R416" s="15">
        <f t="shared" si="137"/>
        <v>1439.15</v>
      </c>
      <c r="S416" s="15">
        <f t="shared" si="138"/>
        <v>1439.15</v>
      </c>
      <c r="T416" s="18">
        <f t="shared" si="139"/>
        <v>1.0905974916256629E-3</v>
      </c>
      <c r="U416" s="18">
        <f t="shared" si="140"/>
        <v>1.0905974916256629E-3</v>
      </c>
      <c r="V416" s="18">
        <f t="shared" si="141"/>
        <v>1.0107036322161847E-2</v>
      </c>
      <c r="W416" s="18">
        <f t="shared" si="142"/>
        <v>1.0107036322161847E-2</v>
      </c>
      <c r="X416" s="18" t="str">
        <f t="shared" si="143"/>
        <v/>
      </c>
      <c r="Y416" s="18" t="str">
        <f t="shared" si="144"/>
        <v/>
      </c>
      <c r="Z416" s="18" t="str">
        <f t="shared" si="145"/>
        <v/>
      </c>
      <c r="AA416" s="18" t="str">
        <f t="shared" si="146"/>
        <v/>
      </c>
    </row>
    <row r="417" spans="1:27">
      <c r="A417" s="11">
        <v>42619</v>
      </c>
      <c r="B417" s="12">
        <v>1300.4000000000001</v>
      </c>
      <c r="C417" s="12">
        <v>1458.05</v>
      </c>
      <c r="D417" s="9">
        <f t="shared" si="132"/>
        <v>-4.9695456403248177E-2</v>
      </c>
      <c r="E417" s="9">
        <f t="shared" si="147"/>
        <v>-4.0756218761586645E-2</v>
      </c>
      <c r="F417" s="9">
        <f t="shared" si="148"/>
        <v>6.4645029048091178E-3</v>
      </c>
      <c r="G417" s="9">
        <f t="shared" si="149"/>
        <v>-2.6211087225766129E-2</v>
      </c>
      <c r="H417" s="9">
        <f t="shared" si="150"/>
        <v>-5.5301350297407161E-2</v>
      </c>
      <c r="I417" s="9">
        <f t="shared" si="151"/>
        <v>-1.3828190308355175</v>
      </c>
      <c r="J417" s="3">
        <f t="shared" si="152"/>
        <v>1.1905688273286268E-2</v>
      </c>
      <c r="K417" s="3">
        <f t="shared" si="152"/>
        <v>1.3132751971649837E-2</v>
      </c>
      <c r="L417" s="15" t="str">
        <f t="shared" si="153"/>
        <v>Enter Trade</v>
      </c>
      <c r="M417" s="12">
        <v>-1.3849676123726899</v>
      </c>
      <c r="N417" s="15" t="str">
        <f t="shared" si="133"/>
        <v/>
      </c>
      <c r="O417" s="15" t="str">
        <f t="shared" si="134"/>
        <v>Enter Trade</v>
      </c>
      <c r="P417" s="15" t="str">
        <f t="shared" si="135"/>
        <v/>
      </c>
      <c r="Q417" s="15">
        <f t="shared" si="136"/>
        <v>1285.0999999999999</v>
      </c>
      <c r="R417" s="15" t="str">
        <f t="shared" si="137"/>
        <v/>
      </c>
      <c r="S417" s="15">
        <f t="shared" si="138"/>
        <v>1439.15</v>
      </c>
      <c r="T417" s="18" t="str">
        <f t="shared" si="139"/>
        <v/>
      </c>
      <c r="U417" s="18">
        <f t="shared" si="140"/>
        <v>1.0905974916256629E-3</v>
      </c>
      <c r="V417" s="18" t="str">
        <f t="shared" si="141"/>
        <v/>
      </c>
      <c r="W417" s="18">
        <f t="shared" si="142"/>
        <v>1.0107036322161847E-2</v>
      </c>
      <c r="X417" s="18" t="str">
        <f t="shared" si="143"/>
        <v/>
      </c>
      <c r="Y417" s="18" t="str">
        <f t="shared" si="144"/>
        <v/>
      </c>
      <c r="Z417" s="18" t="str">
        <f t="shared" si="145"/>
        <v/>
      </c>
      <c r="AA417" s="18" t="str">
        <f t="shared" si="146"/>
        <v/>
      </c>
    </row>
    <row r="418" spans="1:27">
      <c r="A418" s="11">
        <v>42620</v>
      </c>
      <c r="B418" s="12">
        <v>1286.75</v>
      </c>
      <c r="C418" s="12">
        <v>1427.15</v>
      </c>
      <c r="D418" s="9">
        <f t="shared" si="132"/>
        <v>-4.4975444930134369E-2</v>
      </c>
      <c r="E418" s="9">
        <f t="shared" si="147"/>
        <v>-4.076676680990432E-2</v>
      </c>
      <c r="F418" s="9">
        <f t="shared" si="148"/>
        <v>6.4713451659283352E-3</v>
      </c>
      <c r="G418" s="9">
        <f t="shared" si="149"/>
        <v>-2.6206240186565567E-2</v>
      </c>
      <c r="H418" s="9">
        <f t="shared" si="150"/>
        <v>-5.5327293433243073E-2</v>
      </c>
      <c r="I418" s="9">
        <f t="shared" si="151"/>
        <v>-0.65035599435937375</v>
      </c>
      <c r="J418" s="3">
        <f t="shared" si="152"/>
        <v>-1.0496770224546363E-2</v>
      </c>
      <c r="K418" s="3">
        <f t="shared" si="152"/>
        <v>-2.1192688865265159E-2</v>
      </c>
      <c r="L418" s="15" t="str">
        <f t="shared" si="153"/>
        <v/>
      </c>
      <c r="M418" s="12">
        <v>-1.3849676123726899</v>
      </c>
      <c r="N418" s="15" t="str">
        <f t="shared" si="133"/>
        <v/>
      </c>
      <c r="O418" s="15" t="str">
        <f t="shared" si="134"/>
        <v>Enter Trade</v>
      </c>
      <c r="P418" s="15" t="str">
        <f t="shared" si="135"/>
        <v/>
      </c>
      <c r="Q418" s="15">
        <f t="shared" si="136"/>
        <v>1285.0999999999999</v>
      </c>
      <c r="R418" s="15" t="str">
        <f t="shared" si="137"/>
        <v/>
      </c>
      <c r="S418" s="15">
        <f t="shared" si="138"/>
        <v>1439.15</v>
      </c>
      <c r="T418" s="18" t="str">
        <f t="shared" si="139"/>
        <v/>
      </c>
      <c r="U418" s="18">
        <f t="shared" si="140"/>
        <v>1.0905974916256629E-3</v>
      </c>
      <c r="V418" s="18" t="str">
        <f t="shared" si="141"/>
        <v/>
      </c>
      <c r="W418" s="18">
        <f t="shared" si="142"/>
        <v>1.0107036322161847E-2</v>
      </c>
      <c r="X418" s="18" t="str">
        <f t="shared" si="143"/>
        <v/>
      </c>
      <c r="Y418" s="18" t="str">
        <f t="shared" si="144"/>
        <v/>
      </c>
      <c r="Z418" s="18" t="str">
        <f t="shared" si="145"/>
        <v/>
      </c>
      <c r="AA418" s="18" t="str">
        <f t="shared" si="146"/>
        <v/>
      </c>
    </row>
    <row r="419" spans="1:27">
      <c r="A419" s="11">
        <v>42621</v>
      </c>
      <c r="B419" s="12">
        <v>1289.4000000000001</v>
      </c>
      <c r="C419" s="12">
        <v>1437.8</v>
      </c>
      <c r="D419" s="9">
        <f t="shared" si="132"/>
        <v>-4.7310813400429259E-2</v>
      </c>
      <c r="E419" s="9">
        <f t="shared" si="147"/>
        <v>-4.0913451960241591E-2</v>
      </c>
      <c r="F419" s="9">
        <f t="shared" si="148"/>
        <v>6.5707172518821039E-3</v>
      </c>
      <c r="G419" s="9">
        <f t="shared" si="149"/>
        <v>-2.6129338143506858E-2</v>
      </c>
      <c r="H419" s="9">
        <f t="shared" si="150"/>
        <v>-5.5697565776976321E-2</v>
      </c>
      <c r="I419" s="9">
        <f t="shared" si="151"/>
        <v>-0.9736169119672925</v>
      </c>
      <c r="J419" s="3">
        <f t="shared" si="152"/>
        <v>2.0594521080241623E-3</v>
      </c>
      <c r="K419" s="3">
        <f t="shared" si="152"/>
        <v>7.4624251129873261E-3</v>
      </c>
      <c r="L419" s="15" t="str">
        <f t="shared" si="153"/>
        <v>Enter Trade</v>
      </c>
      <c r="M419" s="12">
        <v>-1.3849676123726899</v>
      </c>
      <c r="N419" s="15" t="str">
        <f t="shared" si="133"/>
        <v/>
      </c>
      <c r="O419" s="15" t="str">
        <f t="shared" si="134"/>
        <v>Enter Trade</v>
      </c>
      <c r="P419" s="15" t="str">
        <f t="shared" si="135"/>
        <v/>
      </c>
      <c r="Q419" s="15">
        <f t="shared" si="136"/>
        <v>1285.0999999999999</v>
      </c>
      <c r="R419" s="15" t="str">
        <f t="shared" si="137"/>
        <v/>
      </c>
      <c r="S419" s="15">
        <f t="shared" si="138"/>
        <v>1439.15</v>
      </c>
      <c r="T419" s="18" t="str">
        <f t="shared" si="139"/>
        <v/>
      </c>
      <c r="U419" s="18">
        <f t="shared" si="140"/>
        <v>1.0905974916256629E-3</v>
      </c>
      <c r="V419" s="18" t="str">
        <f t="shared" si="141"/>
        <v/>
      </c>
      <c r="W419" s="18">
        <f t="shared" si="142"/>
        <v>1.0107036322161847E-2</v>
      </c>
      <c r="X419" s="18" t="str">
        <f t="shared" si="143"/>
        <v/>
      </c>
      <c r="Y419" s="18" t="str">
        <f t="shared" si="144"/>
        <v/>
      </c>
      <c r="Z419" s="18" t="str">
        <f t="shared" si="145"/>
        <v/>
      </c>
      <c r="AA419" s="18" t="str">
        <f t="shared" si="146"/>
        <v/>
      </c>
    </row>
    <row r="420" spans="1:27">
      <c r="A420" s="11">
        <v>42622</v>
      </c>
      <c r="B420" s="12">
        <v>1290.4000000000001</v>
      </c>
      <c r="C420" s="12">
        <v>1410.65</v>
      </c>
      <c r="D420" s="9">
        <f t="shared" si="132"/>
        <v>-3.8694918817777986E-2</v>
      </c>
      <c r="E420" s="9">
        <f t="shared" si="147"/>
        <v>-4.0538501142171279E-2</v>
      </c>
      <c r="F420" s="9">
        <f t="shared" si="148"/>
        <v>6.3550656744445991E-3</v>
      </c>
      <c r="G420" s="9">
        <f t="shared" si="149"/>
        <v>-2.6239603374670933E-2</v>
      </c>
      <c r="H420" s="9">
        <f t="shared" si="150"/>
        <v>-5.4837398909671625E-2</v>
      </c>
      <c r="I420" s="9">
        <f t="shared" si="151"/>
        <v>0.29009650235509377</v>
      </c>
      <c r="J420" s="3">
        <f t="shared" si="152"/>
        <v>7.7555452148286017E-4</v>
      </c>
      <c r="K420" s="3">
        <f t="shared" si="152"/>
        <v>-1.8883015718458664E-2</v>
      </c>
      <c r="L420" s="15" t="str">
        <f t="shared" si="153"/>
        <v>Exit Trade</v>
      </c>
      <c r="M420" s="12">
        <v>0.29009650235509377</v>
      </c>
      <c r="N420" s="15" t="str">
        <f t="shared" si="133"/>
        <v>Exit Trade</v>
      </c>
      <c r="O420" s="15" t="str">
        <f t="shared" si="134"/>
        <v>Exit Trade</v>
      </c>
      <c r="P420" s="15">
        <f t="shared" si="135"/>
        <v>1290.4000000000001</v>
      </c>
      <c r="Q420" s="15">
        <f t="shared" si="136"/>
        <v>1290.4000000000001</v>
      </c>
      <c r="R420" s="15">
        <f t="shared" si="137"/>
        <v>1410.65</v>
      </c>
      <c r="S420" s="15">
        <f t="shared" si="138"/>
        <v>1410.65</v>
      </c>
      <c r="T420" s="18">
        <f t="shared" si="139"/>
        <v>7.7555452148286017E-4</v>
      </c>
      <c r="U420" s="18">
        <f t="shared" si="140"/>
        <v>7.7555452148286017E-4</v>
      </c>
      <c r="V420" s="18">
        <f t="shared" si="141"/>
        <v>-1.8883015718458664E-2</v>
      </c>
      <c r="W420" s="18">
        <f t="shared" si="142"/>
        <v>-1.8883015718458664E-2</v>
      </c>
      <c r="X420" s="18">
        <f t="shared" si="143"/>
        <v>4.124192669831217E-3</v>
      </c>
      <c r="Y420" s="18">
        <f t="shared" si="144"/>
        <v>1.9803356147726103E-2</v>
      </c>
      <c r="Z420" s="18">
        <f t="shared" si="145"/>
        <v>2.392754881755732E-2</v>
      </c>
      <c r="AA420" s="18">
        <f t="shared" si="146"/>
        <v>1.196377440877866E-2</v>
      </c>
    </row>
    <row r="421" spans="1:27">
      <c r="A421" s="11">
        <v>42625</v>
      </c>
      <c r="B421" s="12">
        <v>1279.9000000000001</v>
      </c>
      <c r="C421" s="12">
        <v>1399.05</v>
      </c>
      <c r="D421" s="9">
        <f t="shared" si="132"/>
        <v>-3.8657196752496382E-2</v>
      </c>
      <c r="E421" s="9">
        <f t="shared" si="147"/>
        <v>-4.0146296946276257E-2</v>
      </c>
      <c r="F421" s="9">
        <f t="shared" si="148"/>
        <v>6.081157496737195E-3</v>
      </c>
      <c r="G421" s="9">
        <f t="shared" si="149"/>
        <v>-2.6463692578617568E-2</v>
      </c>
      <c r="H421" s="9">
        <f t="shared" si="150"/>
        <v>-5.3828901313934946E-2</v>
      </c>
      <c r="I421" s="9">
        <f t="shared" si="151"/>
        <v>0.24487117700517397</v>
      </c>
      <c r="J421" s="3">
        <f t="shared" si="152"/>
        <v>-8.1370117792932423E-3</v>
      </c>
      <c r="K421" s="3">
        <f t="shared" si="152"/>
        <v>-8.2231595363840334E-3</v>
      </c>
      <c r="L421" s="15" t="str">
        <f t="shared" si="153"/>
        <v>Exit Trade</v>
      </c>
      <c r="M421" s="12">
        <v>0.29009650235509377</v>
      </c>
      <c r="N421" s="15" t="str">
        <f t="shared" si="133"/>
        <v/>
      </c>
      <c r="O421" s="15" t="str">
        <f t="shared" si="134"/>
        <v>Exit Trade</v>
      </c>
      <c r="P421" s="15" t="str">
        <f t="shared" si="135"/>
        <v/>
      </c>
      <c r="Q421" s="15">
        <f t="shared" si="136"/>
        <v>1290.4000000000001</v>
      </c>
      <c r="R421" s="15" t="str">
        <f t="shared" si="137"/>
        <v/>
      </c>
      <c r="S421" s="15">
        <f t="shared" si="138"/>
        <v>1410.65</v>
      </c>
      <c r="T421" s="18" t="str">
        <f t="shared" si="139"/>
        <v/>
      </c>
      <c r="U421" s="18">
        <f t="shared" si="140"/>
        <v>7.7555452148286017E-4</v>
      </c>
      <c r="V421" s="18" t="str">
        <f t="shared" si="141"/>
        <v/>
      </c>
      <c r="W421" s="18">
        <f t="shared" si="142"/>
        <v>-1.8883015718458664E-2</v>
      </c>
      <c r="X421" s="18" t="str">
        <f t="shared" si="143"/>
        <v/>
      </c>
      <c r="Y421" s="18" t="str">
        <f t="shared" si="144"/>
        <v/>
      </c>
      <c r="Z421" s="18" t="str">
        <f t="shared" si="145"/>
        <v/>
      </c>
      <c r="AA421" s="18" t="str">
        <f t="shared" si="146"/>
        <v/>
      </c>
    </row>
    <row r="422" spans="1:27">
      <c r="A422" s="11">
        <v>42627</v>
      </c>
      <c r="B422" s="12">
        <v>1269.45</v>
      </c>
      <c r="C422" s="12">
        <v>1392.2</v>
      </c>
      <c r="D422" s="9">
        <f t="shared" si="132"/>
        <v>-4.008602949405967E-2</v>
      </c>
      <c r="E422" s="9">
        <f t="shared" si="147"/>
        <v>-4.0063931354053429E-2</v>
      </c>
      <c r="F422" s="9">
        <f t="shared" si="148"/>
        <v>6.064090038737994E-3</v>
      </c>
      <c r="G422" s="9">
        <f t="shared" si="149"/>
        <v>-2.6419728766892941E-2</v>
      </c>
      <c r="H422" s="9">
        <f t="shared" si="150"/>
        <v>-5.3708133941213917E-2</v>
      </c>
      <c r="I422" s="9">
        <f t="shared" si="151"/>
        <v>-3.6440982678482389E-3</v>
      </c>
      <c r="J422" s="3">
        <f t="shared" si="152"/>
        <v>-8.1647003672162231E-3</v>
      </c>
      <c r="K422" s="3">
        <f t="shared" si="152"/>
        <v>-4.8961795504091415E-3</v>
      </c>
      <c r="L422" s="15" t="str">
        <f t="shared" si="153"/>
        <v>Exit Trade</v>
      </c>
      <c r="M422" s="12">
        <v>0.29009650235509377</v>
      </c>
      <c r="N422" s="15" t="str">
        <f t="shared" si="133"/>
        <v/>
      </c>
      <c r="O422" s="15" t="str">
        <f t="shared" si="134"/>
        <v>Exit Trade</v>
      </c>
      <c r="P422" s="15" t="str">
        <f t="shared" si="135"/>
        <v/>
      </c>
      <c r="Q422" s="15">
        <f t="shared" si="136"/>
        <v>1290.4000000000001</v>
      </c>
      <c r="R422" s="15" t="str">
        <f t="shared" si="137"/>
        <v/>
      </c>
      <c r="S422" s="15">
        <f t="shared" si="138"/>
        <v>1410.65</v>
      </c>
      <c r="T422" s="18" t="str">
        <f t="shared" si="139"/>
        <v/>
      </c>
      <c r="U422" s="18">
        <f t="shared" si="140"/>
        <v>7.7555452148286017E-4</v>
      </c>
      <c r="V422" s="18" t="str">
        <f t="shared" si="141"/>
        <v/>
      </c>
      <c r="W422" s="18">
        <f t="shared" si="142"/>
        <v>-1.8883015718458664E-2</v>
      </c>
      <c r="X422" s="18" t="str">
        <f t="shared" si="143"/>
        <v/>
      </c>
      <c r="Y422" s="18" t="str">
        <f t="shared" si="144"/>
        <v/>
      </c>
      <c r="Z422" s="18" t="str">
        <f t="shared" si="145"/>
        <v/>
      </c>
      <c r="AA422" s="18" t="str">
        <f t="shared" si="146"/>
        <v/>
      </c>
    </row>
    <row r="423" spans="1:27">
      <c r="A423" s="11">
        <v>42628</v>
      </c>
      <c r="B423" s="12">
        <v>1279.5999999999999</v>
      </c>
      <c r="C423" s="12">
        <v>1410.05</v>
      </c>
      <c r="D423" s="9">
        <f t="shared" si="132"/>
        <v>-4.2160281483800868E-2</v>
      </c>
      <c r="E423" s="9">
        <f t="shared" si="147"/>
        <v>-4.0007438694389955E-2</v>
      </c>
      <c r="F423" s="9">
        <f t="shared" si="148"/>
        <v>6.0353805328723304E-3</v>
      </c>
      <c r="G423" s="9">
        <f t="shared" si="149"/>
        <v>-2.6427832495427211E-2</v>
      </c>
      <c r="H423" s="9">
        <f t="shared" si="150"/>
        <v>-5.3587044893352698E-2</v>
      </c>
      <c r="I423" s="9">
        <f t="shared" si="151"/>
        <v>-0.35670373685391177</v>
      </c>
      <c r="J423" s="3">
        <f t="shared" si="152"/>
        <v>7.9955886407498226E-3</v>
      </c>
      <c r="K423" s="3">
        <f t="shared" si="152"/>
        <v>1.2821433702054236E-2</v>
      </c>
      <c r="L423" s="15" t="str">
        <f t="shared" si="153"/>
        <v>Exit Trade</v>
      </c>
      <c r="M423" s="12">
        <v>0.29009650235509377</v>
      </c>
      <c r="N423" s="15" t="str">
        <f t="shared" si="133"/>
        <v/>
      </c>
      <c r="O423" s="15" t="str">
        <f t="shared" si="134"/>
        <v>Exit Trade</v>
      </c>
      <c r="P423" s="15" t="str">
        <f t="shared" si="135"/>
        <v/>
      </c>
      <c r="Q423" s="15">
        <f t="shared" si="136"/>
        <v>1290.4000000000001</v>
      </c>
      <c r="R423" s="15" t="str">
        <f t="shared" si="137"/>
        <v/>
      </c>
      <c r="S423" s="15">
        <f t="shared" si="138"/>
        <v>1410.65</v>
      </c>
      <c r="T423" s="18" t="str">
        <f t="shared" si="139"/>
        <v/>
      </c>
      <c r="U423" s="18">
        <f t="shared" si="140"/>
        <v>7.7555452148286017E-4</v>
      </c>
      <c r="V423" s="18" t="str">
        <f t="shared" si="141"/>
        <v/>
      </c>
      <c r="W423" s="18">
        <f t="shared" si="142"/>
        <v>-1.8883015718458664E-2</v>
      </c>
      <c r="X423" s="18" t="str">
        <f t="shared" si="143"/>
        <v/>
      </c>
      <c r="Y423" s="18" t="str">
        <f t="shared" si="144"/>
        <v/>
      </c>
      <c r="Z423" s="18" t="str">
        <f t="shared" si="145"/>
        <v/>
      </c>
      <c r="AA423" s="18" t="str">
        <f t="shared" si="146"/>
        <v/>
      </c>
    </row>
    <row r="424" spans="1:27">
      <c r="A424" s="11">
        <v>42629</v>
      </c>
      <c r="B424" s="12">
        <v>1297.8499999999999</v>
      </c>
      <c r="C424" s="12">
        <v>1397.35</v>
      </c>
      <c r="D424" s="9">
        <f t="shared" si="132"/>
        <v>-3.2080697814304573E-2</v>
      </c>
      <c r="E424" s="9">
        <f t="shared" si="147"/>
        <v>-3.9969291219088841E-2</v>
      </c>
      <c r="F424" s="9">
        <f t="shared" si="148"/>
        <v>6.0831550130082011E-3</v>
      </c>
      <c r="G424" s="9">
        <f t="shared" si="149"/>
        <v>-2.6282192439820391E-2</v>
      </c>
      <c r="H424" s="9">
        <f t="shared" si="150"/>
        <v>-5.3656389998357291E-2</v>
      </c>
      <c r="I424" s="9">
        <f t="shared" si="151"/>
        <v>1.2967930930438765</v>
      </c>
      <c r="J424" s="3">
        <f t="shared" si="152"/>
        <v>1.4262269459206002E-2</v>
      </c>
      <c r="K424" s="3">
        <f t="shared" si="152"/>
        <v>-9.006772809474874E-3</v>
      </c>
      <c r="L424" s="15" t="str">
        <f t="shared" si="153"/>
        <v>Enter Trade</v>
      </c>
      <c r="M424" s="12">
        <v>1.2967930930438765</v>
      </c>
      <c r="N424" s="15" t="str">
        <f t="shared" si="133"/>
        <v>Enter Trade</v>
      </c>
      <c r="O424" s="15" t="str">
        <f t="shared" si="134"/>
        <v>Enter Trade</v>
      </c>
      <c r="P424" s="15">
        <f t="shared" si="135"/>
        <v>1297.8499999999999</v>
      </c>
      <c r="Q424" s="15">
        <f t="shared" si="136"/>
        <v>1297.8499999999999</v>
      </c>
      <c r="R424" s="15">
        <f t="shared" si="137"/>
        <v>1397.35</v>
      </c>
      <c r="S424" s="15">
        <f t="shared" si="138"/>
        <v>1397.35</v>
      </c>
      <c r="T424" s="18">
        <f t="shared" si="139"/>
        <v>1.4262269459206002E-2</v>
      </c>
      <c r="U424" s="18">
        <f t="shared" si="140"/>
        <v>1.4262269459206002E-2</v>
      </c>
      <c r="V424" s="18">
        <f t="shared" si="141"/>
        <v>-9.006772809474874E-3</v>
      </c>
      <c r="W424" s="18">
        <f t="shared" si="142"/>
        <v>-9.006772809474874E-3</v>
      </c>
      <c r="X424" s="18" t="str">
        <f t="shared" si="143"/>
        <v/>
      </c>
      <c r="Y424" s="18" t="str">
        <f t="shared" si="144"/>
        <v/>
      </c>
      <c r="Z424" s="18" t="str">
        <f t="shared" si="145"/>
        <v/>
      </c>
      <c r="AA424" s="18" t="str">
        <f t="shared" si="146"/>
        <v/>
      </c>
    </row>
    <row r="425" spans="1:27">
      <c r="A425" s="11">
        <v>42632</v>
      </c>
      <c r="B425" s="12">
        <v>1290.1500000000001</v>
      </c>
      <c r="C425" s="12">
        <v>1392.8</v>
      </c>
      <c r="D425" s="9">
        <f t="shared" si="132"/>
        <v>-3.3248551387446548E-2</v>
      </c>
      <c r="E425" s="9">
        <f t="shared" si="147"/>
        <v>-4.0118106730952473E-2</v>
      </c>
      <c r="F425" s="9">
        <f t="shared" si="148"/>
        <v>5.8502390742665627E-3</v>
      </c>
      <c r="G425" s="9">
        <f t="shared" si="149"/>
        <v>-2.6955068813852706E-2</v>
      </c>
      <c r="H425" s="9">
        <f t="shared" si="150"/>
        <v>-5.3281144648052239E-2</v>
      </c>
      <c r="I425" s="9">
        <f t="shared" si="151"/>
        <v>1.174234976776082</v>
      </c>
      <c r="J425" s="3">
        <f t="shared" si="152"/>
        <v>-5.9328890087450925E-3</v>
      </c>
      <c r="K425" s="3">
        <f t="shared" si="152"/>
        <v>-3.2561634522488675E-3</v>
      </c>
      <c r="L425" s="15" t="str">
        <f t="shared" si="153"/>
        <v>Enter Trade</v>
      </c>
      <c r="M425" s="12">
        <v>1.2967930930438765</v>
      </c>
      <c r="N425" s="15" t="str">
        <f t="shared" si="133"/>
        <v/>
      </c>
      <c r="O425" s="15" t="str">
        <f t="shared" si="134"/>
        <v>Enter Trade</v>
      </c>
      <c r="P425" s="15" t="str">
        <f t="shared" si="135"/>
        <v/>
      </c>
      <c r="Q425" s="15">
        <f t="shared" si="136"/>
        <v>1297.8499999999999</v>
      </c>
      <c r="R425" s="15" t="str">
        <f t="shared" si="137"/>
        <v/>
      </c>
      <c r="S425" s="15">
        <f t="shared" si="138"/>
        <v>1397.35</v>
      </c>
      <c r="T425" s="18" t="str">
        <f t="shared" si="139"/>
        <v/>
      </c>
      <c r="U425" s="18">
        <f t="shared" si="140"/>
        <v>1.4262269459206002E-2</v>
      </c>
      <c r="V425" s="18" t="str">
        <f t="shared" si="141"/>
        <v/>
      </c>
      <c r="W425" s="18">
        <f t="shared" si="142"/>
        <v>-9.006772809474874E-3</v>
      </c>
      <c r="X425" s="18" t="str">
        <f t="shared" si="143"/>
        <v/>
      </c>
      <c r="Y425" s="18" t="str">
        <f t="shared" si="144"/>
        <v/>
      </c>
      <c r="Z425" s="18" t="str">
        <f t="shared" si="145"/>
        <v/>
      </c>
      <c r="AA425" s="18" t="str">
        <f t="shared" si="146"/>
        <v/>
      </c>
    </row>
    <row r="426" spans="1:27">
      <c r="A426" s="11">
        <v>42633</v>
      </c>
      <c r="B426" s="12">
        <v>1288.45</v>
      </c>
      <c r="C426" s="12">
        <v>1393.1</v>
      </c>
      <c r="D426" s="9">
        <f t="shared" si="132"/>
        <v>-3.3914722379679775E-2</v>
      </c>
      <c r="E426" s="9">
        <f t="shared" si="147"/>
        <v>-4.0353547525310708E-2</v>
      </c>
      <c r="F426" s="9">
        <f t="shared" si="148"/>
        <v>5.4245601546819202E-3</v>
      </c>
      <c r="G426" s="9">
        <f t="shared" si="149"/>
        <v>-2.8148287177276389E-2</v>
      </c>
      <c r="H426" s="9">
        <f t="shared" si="150"/>
        <v>-5.2558807873345027E-2</v>
      </c>
      <c r="I426" s="9">
        <f t="shared" si="151"/>
        <v>1.1869764482330616</v>
      </c>
      <c r="J426" s="3">
        <f t="shared" si="152"/>
        <v>-1.3176762391970277E-3</v>
      </c>
      <c r="K426" s="3">
        <f t="shared" si="152"/>
        <v>2.1539345203902538E-4</v>
      </c>
      <c r="L426" s="15" t="str">
        <f t="shared" si="153"/>
        <v>Enter Trade</v>
      </c>
      <c r="M426" s="12">
        <v>1.2967930930438765</v>
      </c>
      <c r="N426" s="15" t="str">
        <f t="shared" si="133"/>
        <v/>
      </c>
      <c r="O426" s="15" t="str">
        <f t="shared" si="134"/>
        <v>Enter Trade</v>
      </c>
      <c r="P426" s="15" t="str">
        <f t="shared" si="135"/>
        <v/>
      </c>
      <c r="Q426" s="15">
        <f t="shared" si="136"/>
        <v>1297.8499999999999</v>
      </c>
      <c r="R426" s="15" t="str">
        <f t="shared" si="137"/>
        <v/>
      </c>
      <c r="S426" s="15">
        <f t="shared" si="138"/>
        <v>1397.35</v>
      </c>
      <c r="T426" s="18" t="str">
        <f t="shared" si="139"/>
        <v/>
      </c>
      <c r="U426" s="18">
        <f t="shared" si="140"/>
        <v>1.4262269459206002E-2</v>
      </c>
      <c r="V426" s="18" t="str">
        <f t="shared" si="141"/>
        <v/>
      </c>
      <c r="W426" s="18">
        <f t="shared" si="142"/>
        <v>-9.006772809474874E-3</v>
      </c>
      <c r="X426" s="18" t="str">
        <f t="shared" si="143"/>
        <v/>
      </c>
      <c r="Y426" s="18" t="str">
        <f t="shared" si="144"/>
        <v/>
      </c>
      <c r="Z426" s="18" t="str">
        <f t="shared" si="145"/>
        <v/>
      </c>
      <c r="AA426" s="18" t="str">
        <f t="shared" si="146"/>
        <v/>
      </c>
    </row>
    <row r="427" spans="1:27">
      <c r="A427" s="11">
        <v>42634</v>
      </c>
      <c r="B427" s="12">
        <v>1293</v>
      </c>
      <c r="C427" s="12">
        <v>1392.35</v>
      </c>
      <c r="D427" s="9">
        <f t="shared" si="132"/>
        <v>-3.2149894275102966E-2</v>
      </c>
      <c r="E427" s="9">
        <f t="shared" si="147"/>
        <v>-4.0387360059562574E-2</v>
      </c>
      <c r="F427" s="9">
        <f t="shared" si="148"/>
        <v>5.3679871574081875E-3</v>
      </c>
      <c r="G427" s="9">
        <f t="shared" si="149"/>
        <v>-2.8309388955394151E-2</v>
      </c>
      <c r="H427" s="9">
        <f t="shared" si="150"/>
        <v>-5.2465331163730998E-2</v>
      </c>
      <c r="I427" s="9">
        <f t="shared" si="151"/>
        <v>1.5345539292305022</v>
      </c>
      <c r="J427" s="3">
        <f t="shared" si="152"/>
        <v>3.5313749078349603E-3</v>
      </c>
      <c r="K427" s="3">
        <f t="shared" si="152"/>
        <v>-5.3836766922690403E-4</v>
      </c>
      <c r="L427" s="15" t="str">
        <f t="shared" si="153"/>
        <v>Enter Trade</v>
      </c>
      <c r="M427" s="12">
        <v>1.2967930930438765</v>
      </c>
      <c r="N427" s="15" t="str">
        <f t="shared" si="133"/>
        <v/>
      </c>
      <c r="O427" s="15" t="str">
        <f t="shared" si="134"/>
        <v>Enter Trade</v>
      </c>
      <c r="P427" s="15" t="str">
        <f t="shared" si="135"/>
        <v/>
      </c>
      <c r="Q427" s="15">
        <f t="shared" si="136"/>
        <v>1297.8499999999999</v>
      </c>
      <c r="R427" s="15" t="str">
        <f t="shared" si="137"/>
        <v/>
      </c>
      <c r="S427" s="15">
        <f t="shared" si="138"/>
        <v>1397.35</v>
      </c>
      <c r="T427" s="18" t="str">
        <f t="shared" si="139"/>
        <v/>
      </c>
      <c r="U427" s="18">
        <f t="shared" si="140"/>
        <v>1.4262269459206002E-2</v>
      </c>
      <c r="V427" s="18" t="str">
        <f t="shared" si="141"/>
        <v/>
      </c>
      <c r="W427" s="18">
        <f t="shared" si="142"/>
        <v>-9.006772809474874E-3</v>
      </c>
      <c r="X427" s="18" t="str">
        <f t="shared" si="143"/>
        <v/>
      </c>
      <c r="Y427" s="18" t="str">
        <f t="shared" si="144"/>
        <v/>
      </c>
      <c r="Z427" s="18" t="str">
        <f t="shared" si="145"/>
        <v/>
      </c>
      <c r="AA427" s="18" t="str">
        <f t="shared" si="146"/>
        <v/>
      </c>
    </row>
    <row r="428" spans="1:27">
      <c r="A428" s="11">
        <v>42635</v>
      </c>
      <c r="B428" s="12">
        <v>1306.9000000000001</v>
      </c>
      <c r="C428" s="12">
        <v>1413.25</v>
      </c>
      <c r="D428" s="9">
        <f t="shared" si="132"/>
        <v>-3.3976636168821135E-2</v>
      </c>
      <c r="E428" s="9">
        <f t="shared" si="147"/>
        <v>-4.0215233297128776E-2</v>
      </c>
      <c r="F428" s="9">
        <f t="shared" si="148"/>
        <v>5.4907352615152834E-3</v>
      </c>
      <c r="G428" s="9">
        <f t="shared" si="149"/>
        <v>-2.7861078958719386E-2</v>
      </c>
      <c r="H428" s="9">
        <f t="shared" si="150"/>
        <v>-5.2569387635538166E-2</v>
      </c>
      <c r="I428" s="9">
        <f t="shared" si="151"/>
        <v>1.1362043207644961</v>
      </c>
      <c r="J428" s="3">
        <f t="shared" si="152"/>
        <v>1.0750193348801307E-2</v>
      </c>
      <c r="K428" s="3">
        <f t="shared" si="152"/>
        <v>1.5010593600747005E-2</v>
      </c>
      <c r="L428" s="15" t="str">
        <f t="shared" si="153"/>
        <v>Enter Trade</v>
      </c>
      <c r="M428" s="12">
        <v>1.2967930930438765</v>
      </c>
      <c r="N428" s="15" t="str">
        <f t="shared" si="133"/>
        <v/>
      </c>
      <c r="O428" s="15" t="str">
        <f t="shared" si="134"/>
        <v>Enter Trade</v>
      </c>
      <c r="P428" s="15" t="str">
        <f t="shared" si="135"/>
        <v/>
      </c>
      <c r="Q428" s="15">
        <f t="shared" si="136"/>
        <v>1297.8499999999999</v>
      </c>
      <c r="R428" s="15" t="str">
        <f t="shared" si="137"/>
        <v/>
      </c>
      <c r="S428" s="15">
        <f t="shared" si="138"/>
        <v>1397.35</v>
      </c>
      <c r="T428" s="18" t="str">
        <f t="shared" si="139"/>
        <v/>
      </c>
      <c r="U428" s="18">
        <f t="shared" si="140"/>
        <v>1.4262269459206002E-2</v>
      </c>
      <c r="V428" s="18" t="str">
        <f t="shared" si="141"/>
        <v/>
      </c>
      <c r="W428" s="18">
        <f t="shared" si="142"/>
        <v>-9.006772809474874E-3</v>
      </c>
      <c r="X428" s="18" t="str">
        <f t="shared" si="143"/>
        <v/>
      </c>
      <c r="Y428" s="18" t="str">
        <f t="shared" si="144"/>
        <v/>
      </c>
      <c r="Z428" s="18" t="str">
        <f t="shared" si="145"/>
        <v/>
      </c>
      <c r="AA428" s="18" t="str">
        <f t="shared" si="146"/>
        <v/>
      </c>
    </row>
    <row r="429" spans="1:27">
      <c r="A429" s="11">
        <v>42636</v>
      </c>
      <c r="B429" s="12">
        <v>1312.7</v>
      </c>
      <c r="C429" s="12">
        <v>1425.1</v>
      </c>
      <c r="D429" s="9">
        <f t="shared" si="132"/>
        <v>-3.5679854837841217E-2</v>
      </c>
      <c r="E429" s="9">
        <f t="shared" si="147"/>
        <v>-4.0333231442125819E-2</v>
      </c>
      <c r="F429" s="9">
        <f t="shared" si="148"/>
        <v>5.3473749605051765E-3</v>
      </c>
      <c r="G429" s="9">
        <f t="shared" si="149"/>
        <v>-2.8301637780989174E-2</v>
      </c>
      <c r="H429" s="9">
        <f t="shared" si="150"/>
        <v>-5.2364825103262465E-2</v>
      </c>
      <c r="I429" s="9">
        <f t="shared" si="151"/>
        <v>0.87021700154817438</v>
      </c>
      <c r="J429" s="3">
        <f t="shared" si="152"/>
        <v>4.4379830132373968E-3</v>
      </c>
      <c r="K429" s="3">
        <f t="shared" si="152"/>
        <v>8.3849283566247365E-3</v>
      </c>
      <c r="L429" s="15" t="str">
        <f t="shared" si="153"/>
        <v/>
      </c>
      <c r="M429" s="12">
        <v>1.2967930930438765</v>
      </c>
      <c r="N429" s="15" t="str">
        <f t="shared" si="133"/>
        <v/>
      </c>
      <c r="O429" s="15" t="str">
        <f t="shared" si="134"/>
        <v>Enter Trade</v>
      </c>
      <c r="P429" s="15" t="str">
        <f t="shared" si="135"/>
        <v/>
      </c>
      <c r="Q429" s="15">
        <f t="shared" si="136"/>
        <v>1297.8499999999999</v>
      </c>
      <c r="R429" s="15" t="str">
        <f t="shared" si="137"/>
        <v/>
      </c>
      <c r="S429" s="15">
        <f t="shared" si="138"/>
        <v>1397.35</v>
      </c>
      <c r="T429" s="18" t="str">
        <f t="shared" si="139"/>
        <v/>
      </c>
      <c r="U429" s="18">
        <f t="shared" si="140"/>
        <v>1.4262269459206002E-2</v>
      </c>
      <c r="V429" s="18" t="str">
        <f t="shared" si="141"/>
        <v/>
      </c>
      <c r="W429" s="18">
        <f t="shared" si="142"/>
        <v>-9.006772809474874E-3</v>
      </c>
      <c r="X429" s="18" t="str">
        <f t="shared" si="143"/>
        <v/>
      </c>
      <c r="Y429" s="18" t="str">
        <f t="shared" si="144"/>
        <v/>
      </c>
      <c r="Z429" s="18" t="str">
        <f t="shared" si="145"/>
        <v/>
      </c>
      <c r="AA429" s="18" t="str">
        <f t="shared" si="146"/>
        <v/>
      </c>
    </row>
    <row r="430" spans="1:27">
      <c r="A430" s="11">
        <v>42639</v>
      </c>
      <c r="B430" s="12">
        <v>1296.1500000000001</v>
      </c>
      <c r="C430" s="12">
        <v>1412.45</v>
      </c>
      <c r="D430" s="9">
        <f t="shared" si="132"/>
        <v>-3.7317818772432898E-2</v>
      </c>
      <c r="E430" s="9">
        <f t="shared" si="147"/>
        <v>-4.0331459994356424E-2</v>
      </c>
      <c r="F430" s="9">
        <f t="shared" si="148"/>
        <v>5.3483988273528432E-3</v>
      </c>
      <c r="G430" s="9">
        <f t="shared" si="149"/>
        <v>-2.8297562632812526E-2</v>
      </c>
      <c r="H430" s="9">
        <f t="shared" si="150"/>
        <v>-5.2365357355900324E-2</v>
      </c>
      <c r="I430" s="9">
        <f t="shared" si="151"/>
        <v>0.56346606137730915</v>
      </c>
      <c r="J430" s="3">
        <f t="shared" si="152"/>
        <v>-1.260760265102457E-2</v>
      </c>
      <c r="K430" s="3">
        <f t="shared" si="152"/>
        <v>-8.8765700652584829E-3</v>
      </c>
      <c r="L430" s="15" t="str">
        <f t="shared" si="153"/>
        <v/>
      </c>
      <c r="M430" s="12">
        <v>1.2967930930438765</v>
      </c>
      <c r="N430" s="15" t="str">
        <f t="shared" si="133"/>
        <v/>
      </c>
      <c r="O430" s="15" t="str">
        <f t="shared" si="134"/>
        <v>Enter Trade</v>
      </c>
      <c r="P430" s="15" t="str">
        <f t="shared" si="135"/>
        <v/>
      </c>
      <c r="Q430" s="15">
        <f t="shared" si="136"/>
        <v>1297.8499999999999</v>
      </c>
      <c r="R430" s="15" t="str">
        <f t="shared" si="137"/>
        <v/>
      </c>
      <c r="S430" s="15">
        <f t="shared" si="138"/>
        <v>1397.35</v>
      </c>
      <c r="T430" s="18" t="str">
        <f t="shared" si="139"/>
        <v/>
      </c>
      <c r="U430" s="18">
        <f t="shared" si="140"/>
        <v>1.4262269459206002E-2</v>
      </c>
      <c r="V430" s="18" t="str">
        <f t="shared" si="141"/>
        <v/>
      </c>
      <c r="W430" s="18">
        <f t="shared" si="142"/>
        <v>-9.006772809474874E-3</v>
      </c>
      <c r="X430" s="18" t="str">
        <f t="shared" si="143"/>
        <v/>
      </c>
      <c r="Y430" s="18" t="str">
        <f t="shared" si="144"/>
        <v/>
      </c>
      <c r="Z430" s="18" t="str">
        <f t="shared" si="145"/>
        <v/>
      </c>
      <c r="AA430" s="18" t="str">
        <f t="shared" si="146"/>
        <v/>
      </c>
    </row>
    <row r="431" spans="1:27">
      <c r="A431" s="11">
        <v>42640</v>
      </c>
      <c r="B431" s="12">
        <v>1298.05</v>
      </c>
      <c r="C431" s="12">
        <v>1418.9</v>
      </c>
      <c r="D431" s="9">
        <f t="shared" si="132"/>
        <v>-3.8660367193707426E-2</v>
      </c>
      <c r="E431" s="9">
        <f t="shared" si="147"/>
        <v>-4.026853640712607E-2</v>
      </c>
      <c r="F431" s="9">
        <f t="shared" si="148"/>
        <v>5.3568601788969612E-3</v>
      </c>
      <c r="G431" s="9">
        <f t="shared" si="149"/>
        <v>-2.8215601004607908E-2</v>
      </c>
      <c r="H431" s="9">
        <f t="shared" si="150"/>
        <v>-5.2321471809644235E-2</v>
      </c>
      <c r="I431" s="9">
        <f t="shared" si="151"/>
        <v>0.30020742743182516</v>
      </c>
      <c r="J431" s="3">
        <f t="shared" si="152"/>
        <v>1.465879720711232E-3</v>
      </c>
      <c r="K431" s="3">
        <f t="shared" si="152"/>
        <v>4.5665333286134344E-3</v>
      </c>
      <c r="L431" s="15" t="str">
        <f t="shared" si="153"/>
        <v>Exit Trade</v>
      </c>
      <c r="M431" s="12">
        <v>0.30020742743182516</v>
      </c>
      <c r="N431" s="15" t="str">
        <f t="shared" si="133"/>
        <v>Exit Trade</v>
      </c>
      <c r="O431" s="15" t="str">
        <f t="shared" si="134"/>
        <v>Exit Trade</v>
      </c>
      <c r="P431" s="15">
        <f t="shared" si="135"/>
        <v>1298.05</v>
      </c>
      <c r="Q431" s="15">
        <f t="shared" si="136"/>
        <v>1298.05</v>
      </c>
      <c r="R431" s="15">
        <f t="shared" si="137"/>
        <v>1418.9</v>
      </c>
      <c r="S431" s="15">
        <f t="shared" si="138"/>
        <v>1418.9</v>
      </c>
      <c r="T431" s="18">
        <f t="shared" si="139"/>
        <v>1.465879720711232E-3</v>
      </c>
      <c r="U431" s="18">
        <f t="shared" si="140"/>
        <v>1.465879720711232E-3</v>
      </c>
      <c r="V431" s="18">
        <f t="shared" si="141"/>
        <v>4.5665333286134344E-3</v>
      </c>
      <c r="W431" s="18">
        <f t="shared" si="142"/>
        <v>4.5665333286134344E-3</v>
      </c>
      <c r="X431" s="18">
        <f t="shared" si="143"/>
        <v>-1.5410101321422509E-4</v>
      </c>
      <c r="Y431" s="18">
        <f t="shared" si="144"/>
        <v>1.5422048878233952E-2</v>
      </c>
      <c r="Z431" s="18">
        <f t="shared" si="145"/>
        <v>1.5267947865019726E-2</v>
      </c>
      <c r="AA431" s="18">
        <f t="shared" si="146"/>
        <v>7.6339739325098632E-3</v>
      </c>
    </row>
    <row r="432" spans="1:27">
      <c r="A432" s="11">
        <v>42641</v>
      </c>
      <c r="B432" s="12">
        <v>1295.25</v>
      </c>
      <c r="C432" s="12">
        <v>1423.55</v>
      </c>
      <c r="D432" s="9">
        <f t="shared" si="132"/>
        <v>-4.1019124716117572E-2</v>
      </c>
      <c r="E432" s="9">
        <f t="shared" si="147"/>
        <v>-3.9932196570563801E-2</v>
      </c>
      <c r="F432" s="9">
        <f t="shared" si="148"/>
        <v>4.9543768239544671E-3</v>
      </c>
      <c r="G432" s="9">
        <f t="shared" si="149"/>
        <v>-2.8784848716666249E-2</v>
      </c>
      <c r="H432" s="9">
        <f t="shared" si="150"/>
        <v>-5.1079544424461353E-2</v>
      </c>
      <c r="I432" s="9">
        <f t="shared" si="151"/>
        <v>-0.21938745964950862</v>
      </c>
      <c r="J432" s="3">
        <f t="shared" si="152"/>
        <v>-2.1570817765108855E-3</v>
      </c>
      <c r="K432" s="3">
        <f t="shared" si="152"/>
        <v>3.2771865529634668E-3</v>
      </c>
      <c r="L432" s="15" t="str">
        <f t="shared" si="153"/>
        <v>Exit Trade</v>
      </c>
      <c r="M432" s="12">
        <v>0.30020742743182516</v>
      </c>
      <c r="N432" s="15" t="str">
        <f t="shared" si="133"/>
        <v/>
      </c>
      <c r="O432" s="15" t="str">
        <f t="shared" si="134"/>
        <v>Exit Trade</v>
      </c>
      <c r="P432" s="15" t="str">
        <f t="shared" si="135"/>
        <v/>
      </c>
      <c r="Q432" s="15">
        <f t="shared" si="136"/>
        <v>1298.05</v>
      </c>
      <c r="R432" s="15" t="str">
        <f t="shared" si="137"/>
        <v/>
      </c>
      <c r="S432" s="15">
        <f t="shared" si="138"/>
        <v>1418.9</v>
      </c>
      <c r="T432" s="18" t="str">
        <f t="shared" si="139"/>
        <v/>
      </c>
      <c r="U432" s="18">
        <f t="shared" si="140"/>
        <v>1.465879720711232E-3</v>
      </c>
      <c r="V432" s="18" t="str">
        <f t="shared" si="141"/>
        <v/>
      </c>
      <c r="W432" s="18">
        <f t="shared" si="142"/>
        <v>4.5665333286134344E-3</v>
      </c>
      <c r="X432" s="18" t="str">
        <f t="shared" si="143"/>
        <v/>
      </c>
      <c r="Y432" s="18" t="str">
        <f t="shared" si="144"/>
        <v/>
      </c>
      <c r="Z432" s="18" t="str">
        <f t="shared" si="145"/>
        <v/>
      </c>
      <c r="AA432" s="18" t="str">
        <f t="shared" si="146"/>
        <v/>
      </c>
    </row>
    <row r="433" spans="1:27">
      <c r="A433" s="11">
        <v>42642</v>
      </c>
      <c r="B433" s="12">
        <v>1277.5</v>
      </c>
      <c r="C433" s="12">
        <v>1401.4</v>
      </c>
      <c r="D433" s="9">
        <f t="shared" si="132"/>
        <v>-4.0201204350806354E-2</v>
      </c>
      <c r="E433" s="9">
        <f t="shared" si="147"/>
        <v>-3.9801406962910492E-2</v>
      </c>
      <c r="F433" s="9">
        <f t="shared" si="148"/>
        <v>4.8912664230243786E-3</v>
      </c>
      <c r="G433" s="9">
        <f t="shared" si="149"/>
        <v>-2.879605751110564E-2</v>
      </c>
      <c r="H433" s="9">
        <f t="shared" si="150"/>
        <v>-5.080675641471534E-2</v>
      </c>
      <c r="I433" s="9">
        <f t="shared" si="151"/>
        <v>-8.1736988607678016E-2</v>
      </c>
      <c r="J433" s="3">
        <f t="shared" si="152"/>
        <v>-1.3703918162516888E-2</v>
      </c>
      <c r="K433" s="3">
        <f t="shared" si="152"/>
        <v>-1.555969231849943E-2</v>
      </c>
      <c r="L433" s="15" t="str">
        <f t="shared" si="153"/>
        <v>Exit Trade</v>
      </c>
      <c r="M433" s="12">
        <v>0.30020742743182516</v>
      </c>
      <c r="N433" s="15" t="str">
        <f t="shared" si="133"/>
        <v/>
      </c>
      <c r="O433" s="15" t="str">
        <f t="shared" si="134"/>
        <v>Exit Trade</v>
      </c>
      <c r="P433" s="15" t="str">
        <f t="shared" si="135"/>
        <v/>
      </c>
      <c r="Q433" s="15">
        <f t="shared" si="136"/>
        <v>1298.05</v>
      </c>
      <c r="R433" s="15" t="str">
        <f t="shared" si="137"/>
        <v/>
      </c>
      <c r="S433" s="15">
        <f t="shared" si="138"/>
        <v>1418.9</v>
      </c>
      <c r="T433" s="18" t="str">
        <f t="shared" si="139"/>
        <v/>
      </c>
      <c r="U433" s="18">
        <f t="shared" si="140"/>
        <v>1.465879720711232E-3</v>
      </c>
      <c r="V433" s="18" t="str">
        <f t="shared" si="141"/>
        <v/>
      </c>
      <c r="W433" s="18">
        <f t="shared" si="142"/>
        <v>4.5665333286134344E-3</v>
      </c>
      <c r="X433" s="18" t="str">
        <f t="shared" si="143"/>
        <v/>
      </c>
      <c r="Y433" s="18" t="str">
        <f t="shared" si="144"/>
        <v/>
      </c>
      <c r="Z433" s="18" t="str">
        <f t="shared" si="145"/>
        <v/>
      </c>
      <c r="AA433" s="18" t="str">
        <f t="shared" si="146"/>
        <v/>
      </c>
    </row>
    <row r="434" spans="1:27">
      <c r="A434" s="11">
        <v>42643</v>
      </c>
      <c r="B434" s="12">
        <v>1272.8499999999999</v>
      </c>
      <c r="C434" s="12">
        <v>1393.45</v>
      </c>
      <c r="D434" s="9">
        <f t="shared" si="132"/>
        <v>-3.9314163006045268E-2</v>
      </c>
      <c r="E434" s="9">
        <f t="shared" si="147"/>
        <v>-3.9641713967023165E-2</v>
      </c>
      <c r="F434" s="9">
        <f t="shared" si="148"/>
        <v>4.8236556927048809E-3</v>
      </c>
      <c r="G434" s="9">
        <f t="shared" si="149"/>
        <v>-2.8788488658437181E-2</v>
      </c>
      <c r="H434" s="9">
        <f t="shared" si="150"/>
        <v>-5.0494939275609149E-2</v>
      </c>
      <c r="I434" s="9">
        <f t="shared" si="151"/>
        <v>6.7905128774691223E-2</v>
      </c>
      <c r="J434" s="3">
        <f t="shared" si="152"/>
        <v>-3.6399217221135742E-3</v>
      </c>
      <c r="K434" s="3">
        <f t="shared" si="152"/>
        <v>-5.6728985300414196E-3</v>
      </c>
      <c r="L434" s="15" t="str">
        <f t="shared" si="153"/>
        <v>Exit Trade</v>
      </c>
      <c r="M434" s="12">
        <v>0.30020742743182516</v>
      </c>
      <c r="N434" s="15" t="str">
        <f t="shared" si="133"/>
        <v/>
      </c>
      <c r="O434" s="15" t="str">
        <f t="shared" si="134"/>
        <v>Exit Trade</v>
      </c>
      <c r="P434" s="15" t="str">
        <f t="shared" si="135"/>
        <v/>
      </c>
      <c r="Q434" s="15">
        <f t="shared" si="136"/>
        <v>1298.05</v>
      </c>
      <c r="R434" s="15" t="str">
        <f t="shared" si="137"/>
        <v/>
      </c>
      <c r="S434" s="15">
        <f t="shared" si="138"/>
        <v>1418.9</v>
      </c>
      <c r="T434" s="18" t="str">
        <f t="shared" si="139"/>
        <v/>
      </c>
      <c r="U434" s="18">
        <f t="shared" si="140"/>
        <v>1.465879720711232E-3</v>
      </c>
      <c r="V434" s="18" t="str">
        <f t="shared" si="141"/>
        <v/>
      </c>
      <c r="W434" s="18">
        <f t="shared" si="142"/>
        <v>4.5665333286134344E-3</v>
      </c>
      <c r="X434" s="18" t="str">
        <f t="shared" si="143"/>
        <v/>
      </c>
      <c r="Y434" s="18" t="str">
        <f t="shared" si="144"/>
        <v/>
      </c>
      <c r="Z434" s="18" t="str">
        <f t="shared" si="145"/>
        <v/>
      </c>
      <c r="AA434" s="18" t="str">
        <f t="shared" si="146"/>
        <v/>
      </c>
    </row>
    <row r="435" spans="1:27">
      <c r="A435" s="11">
        <v>42646</v>
      </c>
      <c r="B435" s="12">
        <v>1287.2</v>
      </c>
      <c r="C435" s="12">
        <v>1425.5</v>
      </c>
      <c r="D435" s="9">
        <f t="shared" si="132"/>
        <v>-4.4321190554505618E-2</v>
      </c>
      <c r="E435" s="9">
        <f t="shared" si="147"/>
        <v>-3.9775626586957914E-2</v>
      </c>
      <c r="F435" s="9">
        <f t="shared" si="148"/>
        <v>4.8978641464066091E-3</v>
      </c>
      <c r="G435" s="9">
        <f t="shared" si="149"/>
        <v>-2.8755432257543043E-2</v>
      </c>
      <c r="H435" s="9">
        <f t="shared" si="150"/>
        <v>-5.0795820916372789E-2</v>
      </c>
      <c r="I435" s="9">
        <f t="shared" si="151"/>
        <v>-0.92807065113935938</v>
      </c>
      <c r="J435" s="3">
        <f t="shared" si="152"/>
        <v>1.1273912872687385E-2</v>
      </c>
      <c r="K435" s="3">
        <f t="shared" si="152"/>
        <v>2.3000466468118666E-2</v>
      </c>
      <c r="L435" s="15" t="str">
        <f t="shared" si="153"/>
        <v>Enter Trade</v>
      </c>
      <c r="M435" s="12">
        <v>-0.92807065113935938</v>
      </c>
      <c r="N435" s="15" t="str">
        <f t="shared" si="133"/>
        <v>Enter Trade</v>
      </c>
      <c r="O435" s="15" t="str">
        <f t="shared" si="134"/>
        <v>Enter Trade</v>
      </c>
      <c r="P435" s="15">
        <f t="shared" si="135"/>
        <v>1287.2</v>
      </c>
      <c r="Q435" s="15">
        <f t="shared" si="136"/>
        <v>1287.2</v>
      </c>
      <c r="R435" s="15">
        <f t="shared" si="137"/>
        <v>1425.5</v>
      </c>
      <c r="S435" s="15">
        <f t="shared" si="138"/>
        <v>1425.5</v>
      </c>
      <c r="T435" s="18">
        <f t="shared" si="139"/>
        <v>1.1273912872687385E-2</v>
      </c>
      <c r="U435" s="18">
        <f t="shared" si="140"/>
        <v>1.1273912872687385E-2</v>
      </c>
      <c r="V435" s="18">
        <f t="shared" si="141"/>
        <v>2.3000466468118666E-2</v>
      </c>
      <c r="W435" s="18">
        <f t="shared" si="142"/>
        <v>2.3000466468118666E-2</v>
      </c>
      <c r="X435" s="18" t="str">
        <f t="shared" si="143"/>
        <v/>
      </c>
      <c r="Y435" s="18" t="str">
        <f t="shared" si="144"/>
        <v/>
      </c>
      <c r="Z435" s="18" t="str">
        <f t="shared" si="145"/>
        <v/>
      </c>
      <c r="AA435" s="18" t="str">
        <f t="shared" si="146"/>
        <v/>
      </c>
    </row>
    <row r="436" spans="1:27">
      <c r="A436" s="11">
        <v>42647</v>
      </c>
      <c r="B436" s="12">
        <v>1289.55</v>
      </c>
      <c r="C436" s="12">
        <v>1432.4</v>
      </c>
      <c r="D436" s="9">
        <f t="shared" si="132"/>
        <v>-4.5626126545928535E-2</v>
      </c>
      <c r="E436" s="9">
        <f t="shared" si="147"/>
        <v>-3.9942195994974776E-2</v>
      </c>
      <c r="F436" s="9">
        <f t="shared" si="148"/>
        <v>5.0115411272730146E-3</v>
      </c>
      <c r="G436" s="9">
        <f t="shared" si="149"/>
        <v>-2.8666228458610492E-2</v>
      </c>
      <c r="H436" s="9">
        <f t="shared" si="150"/>
        <v>-5.121816353133906E-2</v>
      </c>
      <c r="I436" s="9">
        <f t="shared" si="151"/>
        <v>-1.1341681942948791</v>
      </c>
      <c r="J436" s="3">
        <f t="shared" si="152"/>
        <v>1.8256681168426889E-3</v>
      </c>
      <c r="K436" s="3">
        <f t="shared" si="152"/>
        <v>4.8404068747808426E-3</v>
      </c>
      <c r="L436" s="15" t="str">
        <f t="shared" si="153"/>
        <v>Enter Trade</v>
      </c>
      <c r="M436" s="12">
        <v>-0.92807065113935938</v>
      </c>
      <c r="N436" s="15" t="str">
        <f t="shared" si="133"/>
        <v/>
      </c>
      <c r="O436" s="15" t="str">
        <f t="shared" si="134"/>
        <v>Enter Trade</v>
      </c>
      <c r="P436" s="15" t="str">
        <f t="shared" si="135"/>
        <v/>
      </c>
      <c r="Q436" s="15">
        <f t="shared" si="136"/>
        <v>1287.2</v>
      </c>
      <c r="R436" s="15" t="str">
        <f t="shared" si="137"/>
        <v/>
      </c>
      <c r="S436" s="15">
        <f t="shared" si="138"/>
        <v>1425.5</v>
      </c>
      <c r="T436" s="18" t="str">
        <f t="shared" si="139"/>
        <v/>
      </c>
      <c r="U436" s="18">
        <f t="shared" si="140"/>
        <v>1.1273912872687385E-2</v>
      </c>
      <c r="V436" s="18" t="str">
        <f t="shared" si="141"/>
        <v/>
      </c>
      <c r="W436" s="18">
        <f t="shared" si="142"/>
        <v>2.3000466468118666E-2</v>
      </c>
      <c r="X436" s="18" t="str">
        <f t="shared" si="143"/>
        <v/>
      </c>
      <c r="Y436" s="18" t="str">
        <f t="shared" si="144"/>
        <v/>
      </c>
      <c r="Z436" s="18" t="str">
        <f t="shared" si="145"/>
        <v/>
      </c>
      <c r="AA436" s="18" t="str">
        <f t="shared" si="146"/>
        <v/>
      </c>
    </row>
    <row r="437" spans="1:27">
      <c r="A437" s="11">
        <v>42648</v>
      </c>
      <c r="B437" s="12">
        <v>1286.0999999999999</v>
      </c>
      <c r="C437" s="12">
        <v>1423.15</v>
      </c>
      <c r="D437" s="9">
        <f t="shared" si="132"/>
        <v>-4.3975938901822872E-2</v>
      </c>
      <c r="E437" s="9">
        <f t="shared" si="147"/>
        <v>-4.0004955960877449E-2</v>
      </c>
      <c r="F437" s="9">
        <f t="shared" si="148"/>
        <v>5.0510399997394035E-3</v>
      </c>
      <c r="G437" s="9">
        <f t="shared" si="149"/>
        <v>-2.8640115961463791E-2</v>
      </c>
      <c r="H437" s="9">
        <f t="shared" si="150"/>
        <v>-5.1369795960291106E-2</v>
      </c>
      <c r="I437" s="9">
        <f t="shared" si="151"/>
        <v>-0.78617135107825264</v>
      </c>
      <c r="J437" s="3">
        <f t="shared" si="152"/>
        <v>-2.6753518669303598E-3</v>
      </c>
      <c r="K437" s="3">
        <f t="shared" si="152"/>
        <v>-6.4576933817369446E-3</v>
      </c>
      <c r="L437" s="15" t="str">
        <f t="shared" si="153"/>
        <v/>
      </c>
      <c r="M437" s="12">
        <v>-0.92807065113935938</v>
      </c>
      <c r="N437" s="15" t="str">
        <f t="shared" si="133"/>
        <v/>
      </c>
      <c r="O437" s="15" t="str">
        <f t="shared" si="134"/>
        <v>Enter Trade</v>
      </c>
      <c r="P437" s="15" t="str">
        <f t="shared" si="135"/>
        <v/>
      </c>
      <c r="Q437" s="15">
        <f t="shared" si="136"/>
        <v>1287.2</v>
      </c>
      <c r="R437" s="15" t="str">
        <f t="shared" si="137"/>
        <v/>
      </c>
      <c r="S437" s="15">
        <f t="shared" si="138"/>
        <v>1425.5</v>
      </c>
      <c r="T437" s="18" t="str">
        <f t="shared" si="139"/>
        <v/>
      </c>
      <c r="U437" s="18">
        <f t="shared" si="140"/>
        <v>1.1273912872687385E-2</v>
      </c>
      <c r="V437" s="18" t="str">
        <f t="shared" si="141"/>
        <v/>
      </c>
      <c r="W437" s="18">
        <f t="shared" si="142"/>
        <v>2.3000466468118666E-2</v>
      </c>
      <c r="X437" s="18" t="str">
        <f t="shared" si="143"/>
        <v/>
      </c>
      <c r="Y437" s="18" t="str">
        <f t="shared" si="144"/>
        <v/>
      </c>
      <c r="Z437" s="18" t="str">
        <f t="shared" si="145"/>
        <v/>
      </c>
      <c r="AA437" s="18" t="str">
        <f t="shared" si="146"/>
        <v/>
      </c>
    </row>
    <row r="438" spans="1:27">
      <c r="A438" s="11">
        <v>42649</v>
      </c>
      <c r="B438" s="12">
        <v>1281.95</v>
      </c>
      <c r="C438" s="12">
        <v>1426</v>
      </c>
      <c r="D438" s="9">
        <f t="shared" si="132"/>
        <v>-4.6248438825684808E-2</v>
      </c>
      <c r="E438" s="9">
        <f t="shared" si="147"/>
        <v>-4.0182018237647651E-2</v>
      </c>
      <c r="F438" s="9">
        <f t="shared" si="148"/>
        <v>5.1763713438248912E-3</v>
      </c>
      <c r="G438" s="9">
        <f t="shared" si="149"/>
        <v>-2.8535182714041644E-2</v>
      </c>
      <c r="H438" s="9">
        <f t="shared" si="150"/>
        <v>-5.1828853761253658E-2</v>
      </c>
      <c r="I438" s="9">
        <f t="shared" si="151"/>
        <v>-1.1719446278277623</v>
      </c>
      <c r="J438" s="3">
        <f t="shared" si="152"/>
        <v>-3.2268097348572148E-3</v>
      </c>
      <c r="K438" s="3">
        <f t="shared" si="152"/>
        <v>2.002599866493278E-3</v>
      </c>
      <c r="L438" s="15" t="str">
        <f t="shared" si="153"/>
        <v>Enter Trade</v>
      </c>
      <c r="M438" s="12">
        <v>-0.92807065113935938</v>
      </c>
      <c r="N438" s="15" t="str">
        <f t="shared" si="133"/>
        <v/>
      </c>
      <c r="O438" s="15" t="str">
        <f t="shared" si="134"/>
        <v>Enter Trade</v>
      </c>
      <c r="P438" s="15" t="str">
        <f t="shared" si="135"/>
        <v/>
      </c>
      <c r="Q438" s="15">
        <f t="shared" si="136"/>
        <v>1287.2</v>
      </c>
      <c r="R438" s="15" t="str">
        <f t="shared" si="137"/>
        <v/>
      </c>
      <c r="S438" s="15">
        <f t="shared" si="138"/>
        <v>1425.5</v>
      </c>
      <c r="T438" s="18" t="str">
        <f t="shared" si="139"/>
        <v/>
      </c>
      <c r="U438" s="18">
        <f t="shared" si="140"/>
        <v>1.1273912872687385E-2</v>
      </c>
      <c r="V438" s="18" t="str">
        <f t="shared" si="141"/>
        <v/>
      </c>
      <c r="W438" s="18">
        <f t="shared" si="142"/>
        <v>2.3000466468118666E-2</v>
      </c>
      <c r="X438" s="18" t="str">
        <f t="shared" si="143"/>
        <v/>
      </c>
      <c r="Y438" s="18" t="str">
        <f t="shared" si="144"/>
        <v/>
      </c>
      <c r="Z438" s="18" t="str">
        <f t="shared" si="145"/>
        <v/>
      </c>
      <c r="AA438" s="18" t="str">
        <f t="shared" si="146"/>
        <v/>
      </c>
    </row>
    <row r="439" spans="1:27">
      <c r="A439" s="11">
        <v>42650</v>
      </c>
      <c r="B439" s="12">
        <v>1280.5999999999999</v>
      </c>
      <c r="C439" s="12">
        <v>1403.7</v>
      </c>
      <c r="D439" s="9">
        <f t="shared" si="132"/>
        <v>-3.9860802423693928E-2</v>
      </c>
      <c r="E439" s="9">
        <f t="shared" si="147"/>
        <v>-4.0184559953045547E-2</v>
      </c>
      <c r="F439" s="9">
        <f t="shared" si="148"/>
        <v>5.1761881659163084E-3</v>
      </c>
      <c r="G439" s="9">
        <f t="shared" si="149"/>
        <v>-2.8538136579733853E-2</v>
      </c>
      <c r="H439" s="9">
        <f t="shared" si="150"/>
        <v>-5.1830983326357244E-2</v>
      </c>
      <c r="I439" s="9">
        <f t="shared" si="151"/>
        <v>6.2547480689258569E-2</v>
      </c>
      <c r="J439" s="3">
        <f t="shared" si="152"/>
        <v>-1.0530831935723986E-3</v>
      </c>
      <c r="K439" s="3">
        <f t="shared" si="152"/>
        <v>-1.5638148667601652E-2</v>
      </c>
      <c r="L439" s="15" t="str">
        <f t="shared" si="153"/>
        <v>Exit Trade</v>
      </c>
      <c r="M439" s="12">
        <v>6.2547480689258569E-2</v>
      </c>
      <c r="N439" s="15" t="str">
        <f t="shared" si="133"/>
        <v>Exit Trade</v>
      </c>
      <c r="O439" s="15" t="str">
        <f t="shared" si="134"/>
        <v>Exit Trade</v>
      </c>
      <c r="P439" s="15">
        <f t="shared" si="135"/>
        <v>1280.5999999999999</v>
      </c>
      <c r="Q439" s="15">
        <f t="shared" si="136"/>
        <v>1280.5999999999999</v>
      </c>
      <c r="R439" s="15">
        <f t="shared" si="137"/>
        <v>1403.7</v>
      </c>
      <c r="S439" s="15">
        <f t="shared" si="138"/>
        <v>1403.7</v>
      </c>
      <c r="T439" s="18">
        <f t="shared" si="139"/>
        <v>-1.0530831935723986E-3</v>
      </c>
      <c r="U439" s="18">
        <f t="shared" si="140"/>
        <v>-1.0530831935723986E-3</v>
      </c>
      <c r="V439" s="18">
        <f t="shared" si="141"/>
        <v>-1.5638148667601652E-2</v>
      </c>
      <c r="W439" s="18">
        <f t="shared" si="142"/>
        <v>-1.5638148667601652E-2</v>
      </c>
      <c r="X439" s="18">
        <f t="shared" si="143"/>
        <v>-5.1274083281542815E-3</v>
      </c>
      <c r="Y439" s="18">
        <f t="shared" si="144"/>
        <v>1.5292879691336303E-2</v>
      </c>
      <c r="Z439" s="18">
        <f t="shared" si="145"/>
        <v>1.0165471363182021E-2</v>
      </c>
      <c r="AA439" s="18">
        <f t="shared" si="146"/>
        <v>5.0827356815910107E-3</v>
      </c>
    </row>
    <row r="440" spans="1:27">
      <c r="A440" s="11">
        <v>42653</v>
      </c>
      <c r="B440" s="12">
        <v>1284.3499999999999</v>
      </c>
      <c r="C440" s="12">
        <v>1391.45</v>
      </c>
      <c r="D440" s="9">
        <f t="shared" si="132"/>
        <v>-3.478421507291609E-2</v>
      </c>
      <c r="E440" s="9">
        <f t="shared" si="147"/>
        <v>-4.0248388313135104E-2</v>
      </c>
      <c r="F440" s="9">
        <f t="shared" si="148"/>
        <v>5.0940269589612158E-3</v>
      </c>
      <c r="G440" s="9">
        <f t="shared" si="149"/>
        <v>-2.8786827655472368E-2</v>
      </c>
      <c r="H440" s="9">
        <f t="shared" si="150"/>
        <v>-5.1709948970797837E-2</v>
      </c>
      <c r="I440" s="9">
        <f t="shared" si="151"/>
        <v>1.0726628037581645</v>
      </c>
      <c r="J440" s="3">
        <f t="shared" si="152"/>
        <v>2.9283148524129315E-3</v>
      </c>
      <c r="K440" s="3">
        <f t="shared" si="152"/>
        <v>-8.7269359549761345E-3</v>
      </c>
      <c r="L440" s="15" t="str">
        <f t="shared" si="153"/>
        <v>Enter Trade</v>
      </c>
      <c r="M440" s="12">
        <v>1.0726628037581645</v>
      </c>
      <c r="N440" s="15" t="str">
        <f t="shared" si="133"/>
        <v>Enter Trade</v>
      </c>
      <c r="O440" s="15" t="str">
        <f t="shared" si="134"/>
        <v>Enter Trade</v>
      </c>
      <c r="P440" s="15">
        <f t="shared" si="135"/>
        <v>1284.3499999999999</v>
      </c>
      <c r="Q440" s="15">
        <f t="shared" si="136"/>
        <v>1284.3499999999999</v>
      </c>
      <c r="R440" s="15">
        <f t="shared" si="137"/>
        <v>1391.45</v>
      </c>
      <c r="S440" s="15">
        <f t="shared" si="138"/>
        <v>1391.45</v>
      </c>
      <c r="T440" s="18">
        <f t="shared" si="139"/>
        <v>2.9283148524129315E-3</v>
      </c>
      <c r="U440" s="18">
        <f t="shared" si="140"/>
        <v>2.9283148524129315E-3</v>
      </c>
      <c r="V440" s="18">
        <f t="shared" si="141"/>
        <v>-8.7269359549761345E-3</v>
      </c>
      <c r="W440" s="18">
        <f t="shared" si="142"/>
        <v>-8.7269359549761345E-3</v>
      </c>
      <c r="X440" s="18" t="str">
        <f t="shared" si="143"/>
        <v/>
      </c>
      <c r="Y440" s="18" t="str">
        <f t="shared" si="144"/>
        <v/>
      </c>
      <c r="Z440" s="18" t="str">
        <f t="shared" si="145"/>
        <v/>
      </c>
      <c r="AA440" s="18" t="str">
        <f t="shared" si="146"/>
        <v/>
      </c>
    </row>
    <row r="441" spans="1:27">
      <c r="A441" s="11">
        <v>42656</v>
      </c>
      <c r="B441" s="12">
        <v>1262.75</v>
      </c>
      <c r="C441" s="12">
        <v>1338.9</v>
      </c>
      <c r="D441" s="9">
        <f t="shared" si="132"/>
        <v>-2.5430764375804726E-2</v>
      </c>
      <c r="E441" s="9">
        <f t="shared" si="147"/>
        <v>-3.988967596763026E-2</v>
      </c>
      <c r="F441" s="9">
        <f t="shared" si="148"/>
        <v>5.7288524421136647E-3</v>
      </c>
      <c r="G441" s="9">
        <f t="shared" si="149"/>
        <v>-2.6999757972874516E-2</v>
      </c>
      <c r="H441" s="9">
        <f t="shared" si="150"/>
        <v>-5.2779593962386004E-2</v>
      </c>
      <c r="I441" s="9">
        <f t="shared" si="151"/>
        <v>2.5238757216953047</v>
      </c>
      <c r="J441" s="3">
        <f t="shared" si="152"/>
        <v>-1.6817845602834048E-2</v>
      </c>
      <c r="K441" s="3">
        <f t="shared" si="152"/>
        <v>-3.7766358834309496E-2</v>
      </c>
      <c r="L441" s="15" t="str">
        <f t="shared" si="153"/>
        <v>Enter Trade</v>
      </c>
      <c r="M441" s="12">
        <v>1.0726628037581645</v>
      </c>
      <c r="N441" s="15" t="str">
        <f t="shared" si="133"/>
        <v/>
      </c>
      <c r="O441" s="15" t="str">
        <f t="shared" si="134"/>
        <v>Enter Trade</v>
      </c>
      <c r="P441" s="15" t="str">
        <f t="shared" si="135"/>
        <v/>
      </c>
      <c r="Q441" s="15">
        <f t="shared" si="136"/>
        <v>1284.3499999999999</v>
      </c>
      <c r="R441" s="15" t="str">
        <f t="shared" si="137"/>
        <v/>
      </c>
      <c r="S441" s="15">
        <f t="shared" si="138"/>
        <v>1391.45</v>
      </c>
      <c r="T441" s="18" t="str">
        <f t="shared" si="139"/>
        <v/>
      </c>
      <c r="U441" s="18">
        <f t="shared" si="140"/>
        <v>2.9283148524129315E-3</v>
      </c>
      <c r="V441" s="18" t="str">
        <f t="shared" si="141"/>
        <v/>
      </c>
      <c r="W441" s="18">
        <f t="shared" si="142"/>
        <v>-8.7269359549761345E-3</v>
      </c>
      <c r="X441" s="18" t="str">
        <f t="shared" si="143"/>
        <v/>
      </c>
      <c r="Y441" s="18" t="str">
        <f t="shared" si="144"/>
        <v/>
      </c>
      <c r="Z441" s="18" t="str">
        <f t="shared" si="145"/>
        <v/>
      </c>
      <c r="AA441" s="18" t="str">
        <f t="shared" si="146"/>
        <v/>
      </c>
    </row>
    <row r="442" spans="1:27">
      <c r="A442" s="11">
        <v>42657</v>
      </c>
      <c r="B442" s="12">
        <v>1261.8</v>
      </c>
      <c r="C442" s="12">
        <v>1316.05</v>
      </c>
      <c r="D442" s="9">
        <f t="shared" si="132"/>
        <v>-1.8281866444743888E-2</v>
      </c>
      <c r="E442" s="9">
        <f t="shared" si="147"/>
        <v>-3.897557581150092E-2</v>
      </c>
      <c r="F442" s="9">
        <f t="shared" si="148"/>
        <v>6.8475677120336245E-3</v>
      </c>
      <c r="G442" s="9">
        <f t="shared" si="149"/>
        <v>-2.3568548459425263E-2</v>
      </c>
      <c r="H442" s="9">
        <f t="shared" si="150"/>
        <v>-5.4382603163576577E-2</v>
      </c>
      <c r="I442" s="9">
        <f t="shared" si="151"/>
        <v>3.0220525355873131</v>
      </c>
      <c r="J442" s="3">
        <f t="shared" si="152"/>
        <v>-7.5232627202537748E-4</v>
      </c>
      <c r="K442" s="3">
        <f t="shared" si="152"/>
        <v>-1.7066248412876343E-2</v>
      </c>
      <c r="L442" s="15" t="str">
        <f t="shared" si="153"/>
        <v>Enter Trade</v>
      </c>
      <c r="M442" s="12">
        <v>1.0726628037581645</v>
      </c>
      <c r="N442" s="15" t="str">
        <f t="shared" si="133"/>
        <v/>
      </c>
      <c r="O442" s="15" t="str">
        <f t="shared" si="134"/>
        <v>Enter Trade</v>
      </c>
      <c r="P442" s="15" t="str">
        <f t="shared" si="135"/>
        <v/>
      </c>
      <c r="Q442" s="15">
        <f t="shared" si="136"/>
        <v>1284.3499999999999</v>
      </c>
      <c r="R442" s="15" t="str">
        <f t="shared" si="137"/>
        <v/>
      </c>
      <c r="S442" s="15">
        <f t="shared" si="138"/>
        <v>1391.45</v>
      </c>
      <c r="T442" s="18" t="str">
        <f t="shared" si="139"/>
        <v/>
      </c>
      <c r="U442" s="18">
        <f t="shared" si="140"/>
        <v>2.9283148524129315E-3</v>
      </c>
      <c r="V442" s="18" t="str">
        <f t="shared" si="141"/>
        <v/>
      </c>
      <c r="W442" s="18">
        <f t="shared" si="142"/>
        <v>-8.7269359549761345E-3</v>
      </c>
      <c r="X442" s="18" t="str">
        <f t="shared" si="143"/>
        <v/>
      </c>
      <c r="Y442" s="18" t="str">
        <f t="shared" si="144"/>
        <v/>
      </c>
      <c r="Z442" s="18" t="str">
        <f t="shared" si="145"/>
        <v/>
      </c>
      <c r="AA442" s="18" t="str">
        <f t="shared" si="146"/>
        <v/>
      </c>
    </row>
    <row r="443" spans="1:27">
      <c r="A443" s="11">
        <v>42660</v>
      </c>
      <c r="B443" s="12">
        <v>1237.7</v>
      </c>
      <c r="C443" s="12">
        <v>1301.95</v>
      </c>
      <c r="D443" s="9">
        <f t="shared" si="132"/>
        <v>-2.1978914994877096E-2</v>
      </c>
      <c r="E443" s="9">
        <f t="shared" si="147"/>
        <v>-3.8363919322368129E-2</v>
      </c>
      <c r="F443" s="9">
        <f t="shared" si="148"/>
        <v>7.5100355663580099E-3</v>
      </c>
      <c r="G443" s="9">
        <f t="shared" si="149"/>
        <v>-2.1466339298062607E-2</v>
      </c>
      <c r="H443" s="9">
        <f t="shared" si="150"/>
        <v>-5.5261499346673654E-2</v>
      </c>
      <c r="I443" s="9">
        <f t="shared" si="151"/>
        <v>2.181747900221588</v>
      </c>
      <c r="J443" s="3">
        <f t="shared" si="152"/>
        <v>-1.9099698842922737E-2</v>
      </c>
      <c r="K443" s="3">
        <f t="shared" si="152"/>
        <v>-1.071387865202683E-2</v>
      </c>
      <c r="L443" s="15" t="str">
        <f t="shared" si="153"/>
        <v>Enter Trade</v>
      </c>
      <c r="M443" s="12">
        <v>1.0726628037581645</v>
      </c>
      <c r="N443" s="15" t="str">
        <f t="shared" si="133"/>
        <v/>
      </c>
      <c r="O443" s="15" t="str">
        <f t="shared" si="134"/>
        <v>Enter Trade</v>
      </c>
      <c r="P443" s="15" t="str">
        <f t="shared" si="135"/>
        <v/>
      </c>
      <c r="Q443" s="15">
        <f t="shared" si="136"/>
        <v>1284.3499999999999</v>
      </c>
      <c r="R443" s="15" t="str">
        <f t="shared" si="137"/>
        <v/>
      </c>
      <c r="S443" s="15">
        <f t="shared" si="138"/>
        <v>1391.45</v>
      </c>
      <c r="T443" s="18" t="str">
        <f t="shared" si="139"/>
        <v/>
      </c>
      <c r="U443" s="18">
        <f t="shared" si="140"/>
        <v>2.9283148524129315E-3</v>
      </c>
      <c r="V443" s="18" t="str">
        <f t="shared" si="141"/>
        <v/>
      </c>
      <c r="W443" s="18">
        <f t="shared" si="142"/>
        <v>-8.7269359549761345E-3</v>
      </c>
      <c r="X443" s="18" t="str">
        <f t="shared" si="143"/>
        <v/>
      </c>
      <c r="Y443" s="18" t="str">
        <f t="shared" si="144"/>
        <v/>
      </c>
      <c r="Z443" s="18" t="str">
        <f t="shared" si="145"/>
        <v/>
      </c>
      <c r="AA443" s="18" t="str">
        <f t="shared" si="146"/>
        <v/>
      </c>
    </row>
    <row r="444" spans="1:27">
      <c r="A444" s="11">
        <v>42661</v>
      </c>
      <c r="B444" s="12">
        <v>1257.8499999999999</v>
      </c>
      <c r="C444" s="12">
        <v>1355.25</v>
      </c>
      <c r="D444" s="9">
        <f t="shared" si="132"/>
        <v>-3.2390561851639611E-2</v>
      </c>
      <c r="E444" s="9">
        <f t="shared" si="147"/>
        <v>-3.8216208635117307E-2</v>
      </c>
      <c r="F444" s="9">
        <f t="shared" si="148"/>
        <v>7.58461910127998E-3</v>
      </c>
      <c r="G444" s="9">
        <f t="shared" si="149"/>
        <v>-2.1150815657237351E-2</v>
      </c>
      <c r="H444" s="9">
        <f t="shared" si="150"/>
        <v>-5.5281601612997264E-2</v>
      </c>
      <c r="I444" s="9">
        <f t="shared" si="151"/>
        <v>0.76808692772647746</v>
      </c>
      <c r="J444" s="3">
        <f t="shared" si="152"/>
        <v>1.6280197139856074E-2</v>
      </c>
      <c r="K444" s="3">
        <f t="shared" si="152"/>
        <v>4.0938592111832213E-2</v>
      </c>
      <c r="L444" s="15" t="str">
        <f t="shared" si="153"/>
        <v/>
      </c>
      <c r="M444" s="12">
        <v>1.0726628037581645</v>
      </c>
      <c r="N444" s="15" t="str">
        <f t="shared" si="133"/>
        <v/>
      </c>
      <c r="O444" s="15" t="str">
        <f t="shared" si="134"/>
        <v>Enter Trade</v>
      </c>
      <c r="P444" s="15" t="str">
        <f t="shared" si="135"/>
        <v/>
      </c>
      <c r="Q444" s="15">
        <f t="shared" si="136"/>
        <v>1284.3499999999999</v>
      </c>
      <c r="R444" s="15" t="str">
        <f t="shared" si="137"/>
        <v/>
      </c>
      <c r="S444" s="15">
        <f t="shared" si="138"/>
        <v>1391.45</v>
      </c>
      <c r="T444" s="18" t="str">
        <f t="shared" si="139"/>
        <v/>
      </c>
      <c r="U444" s="18">
        <f t="shared" si="140"/>
        <v>2.9283148524129315E-3</v>
      </c>
      <c r="V444" s="18" t="str">
        <f t="shared" si="141"/>
        <v/>
      </c>
      <c r="W444" s="18">
        <f t="shared" si="142"/>
        <v>-8.7269359549761345E-3</v>
      </c>
      <c r="X444" s="18" t="str">
        <f t="shared" si="143"/>
        <v/>
      </c>
      <c r="Y444" s="18" t="str">
        <f t="shared" si="144"/>
        <v/>
      </c>
      <c r="Z444" s="18" t="str">
        <f t="shared" si="145"/>
        <v/>
      </c>
      <c r="AA444" s="18" t="str">
        <f t="shared" si="146"/>
        <v/>
      </c>
    </row>
    <row r="445" spans="1:27">
      <c r="A445" s="11">
        <v>42662</v>
      </c>
      <c r="B445" s="12">
        <v>1258.3499999999999</v>
      </c>
      <c r="C445" s="12">
        <v>1342.15</v>
      </c>
      <c r="D445" s="9">
        <f t="shared" si="132"/>
        <v>-2.7999602270342986E-2</v>
      </c>
      <c r="E445" s="9">
        <f t="shared" si="147"/>
        <v>-3.7640357896052981E-2</v>
      </c>
      <c r="F445" s="9">
        <f t="shared" si="148"/>
        <v>7.6853411551569715E-3</v>
      </c>
      <c r="G445" s="9">
        <f t="shared" si="149"/>
        <v>-2.0348340296949794E-2</v>
      </c>
      <c r="H445" s="9">
        <f t="shared" si="150"/>
        <v>-5.4932375495156172E-2</v>
      </c>
      <c r="I445" s="9">
        <f t="shared" si="151"/>
        <v>1.2544343095609898</v>
      </c>
      <c r="J445" s="3">
        <f t="shared" si="152"/>
        <v>3.9750367690901143E-4</v>
      </c>
      <c r="K445" s="3">
        <f t="shared" si="152"/>
        <v>-9.6661132632354981E-3</v>
      </c>
      <c r="L445" s="15" t="str">
        <f t="shared" si="153"/>
        <v>Enter Trade</v>
      </c>
      <c r="M445" s="12">
        <v>1.0726628037581645</v>
      </c>
      <c r="N445" s="15" t="str">
        <f t="shared" si="133"/>
        <v/>
      </c>
      <c r="O445" s="15" t="str">
        <f t="shared" si="134"/>
        <v>Enter Trade</v>
      </c>
      <c r="P445" s="15" t="str">
        <f t="shared" si="135"/>
        <v/>
      </c>
      <c r="Q445" s="15">
        <f t="shared" si="136"/>
        <v>1284.3499999999999</v>
      </c>
      <c r="R445" s="15" t="str">
        <f t="shared" si="137"/>
        <v/>
      </c>
      <c r="S445" s="15">
        <f t="shared" si="138"/>
        <v>1391.45</v>
      </c>
      <c r="T445" s="18" t="str">
        <f t="shared" si="139"/>
        <v/>
      </c>
      <c r="U445" s="18">
        <f t="shared" si="140"/>
        <v>2.9283148524129315E-3</v>
      </c>
      <c r="V445" s="18" t="str">
        <f t="shared" si="141"/>
        <v/>
      </c>
      <c r="W445" s="18">
        <f t="shared" si="142"/>
        <v>-8.7269359549761345E-3</v>
      </c>
      <c r="X445" s="18" t="str">
        <f t="shared" si="143"/>
        <v/>
      </c>
      <c r="Y445" s="18" t="str">
        <f t="shared" si="144"/>
        <v/>
      </c>
      <c r="Z445" s="18" t="str">
        <f t="shared" si="145"/>
        <v/>
      </c>
      <c r="AA445" s="18" t="str">
        <f t="shared" si="146"/>
        <v/>
      </c>
    </row>
    <row r="446" spans="1:27">
      <c r="A446" s="11">
        <v>42663</v>
      </c>
      <c r="B446" s="12">
        <v>1255.5</v>
      </c>
      <c r="C446" s="12">
        <v>1359.95</v>
      </c>
      <c r="D446" s="9">
        <f t="shared" si="132"/>
        <v>-3.4706224318869897E-2</v>
      </c>
      <c r="E446" s="9">
        <f t="shared" si="147"/>
        <v>-3.7158260758836076E-2</v>
      </c>
      <c r="F446" s="9">
        <f t="shared" si="148"/>
        <v>7.3849647376106678E-3</v>
      </c>
      <c r="G446" s="9">
        <f t="shared" si="149"/>
        <v>-2.0542090099212075E-2</v>
      </c>
      <c r="H446" s="9">
        <f t="shared" si="150"/>
        <v>-5.3774431418460077E-2</v>
      </c>
      <c r="I446" s="9">
        <f t="shared" si="151"/>
        <v>0.33203089345549286</v>
      </c>
      <c r="J446" s="3">
        <f t="shared" si="152"/>
        <v>-2.2648706639646437E-3</v>
      </c>
      <c r="K446" s="3">
        <f t="shared" si="152"/>
        <v>1.3262303021271805E-2</v>
      </c>
      <c r="L446" s="15" t="str">
        <f t="shared" si="153"/>
        <v>Exit Trade</v>
      </c>
      <c r="M446" s="12">
        <v>0.33203089345549286</v>
      </c>
      <c r="N446" s="15" t="str">
        <f t="shared" si="133"/>
        <v>Exit Trade</v>
      </c>
      <c r="O446" s="15" t="str">
        <f t="shared" si="134"/>
        <v>Exit Trade</v>
      </c>
      <c r="P446" s="15">
        <f t="shared" si="135"/>
        <v>1255.5</v>
      </c>
      <c r="Q446" s="15">
        <f t="shared" si="136"/>
        <v>1255.5</v>
      </c>
      <c r="R446" s="15">
        <f t="shared" si="137"/>
        <v>1359.95</v>
      </c>
      <c r="S446" s="15">
        <f t="shared" si="138"/>
        <v>1359.95</v>
      </c>
      <c r="T446" s="18">
        <f t="shared" si="139"/>
        <v>-2.2648706639646437E-3</v>
      </c>
      <c r="U446" s="18">
        <f t="shared" si="140"/>
        <v>-2.2648706639646437E-3</v>
      </c>
      <c r="V446" s="18">
        <f t="shared" si="141"/>
        <v>1.3262303021271805E-2</v>
      </c>
      <c r="W446" s="18">
        <f t="shared" si="142"/>
        <v>1.3262303021271805E-2</v>
      </c>
      <c r="X446" s="18">
        <f t="shared" si="143"/>
        <v>2.2462724335266748E-2</v>
      </c>
      <c r="Y446" s="18">
        <f t="shared" si="144"/>
        <v>-2.2638255057673695E-2</v>
      </c>
      <c r="Z446" s="18">
        <f t="shared" si="145"/>
        <v>-1.7553072240694689E-4</v>
      </c>
      <c r="AA446" s="18">
        <f t="shared" si="146"/>
        <v>-8.7765361203473446E-5</v>
      </c>
    </row>
    <row r="447" spans="1:27">
      <c r="A447" s="11">
        <v>42664</v>
      </c>
      <c r="B447" s="12">
        <v>1270.7</v>
      </c>
      <c r="C447" s="12">
        <v>1336.55</v>
      </c>
      <c r="D447" s="9">
        <f t="shared" si="132"/>
        <v>-2.1942180322001379E-2</v>
      </c>
      <c r="E447" s="9">
        <f t="shared" si="147"/>
        <v>-3.6233151556127857E-2</v>
      </c>
      <c r="F447" s="9">
        <f t="shared" si="148"/>
        <v>7.4977385998131465E-3</v>
      </c>
      <c r="G447" s="9">
        <f t="shared" si="149"/>
        <v>-1.9363239706548279E-2</v>
      </c>
      <c r="H447" s="9">
        <f t="shared" si="150"/>
        <v>-5.3103063405707432E-2</v>
      </c>
      <c r="I447" s="9">
        <f t="shared" si="151"/>
        <v>1.9060375397033218</v>
      </c>
      <c r="J447" s="3">
        <f t="shared" si="152"/>
        <v>1.2106730386300314E-2</v>
      </c>
      <c r="K447" s="3">
        <f t="shared" si="152"/>
        <v>-1.7206514945402471E-2</v>
      </c>
      <c r="L447" s="15" t="str">
        <f t="shared" si="153"/>
        <v>Enter Trade</v>
      </c>
      <c r="M447" s="12">
        <v>1.9060375397033218</v>
      </c>
      <c r="N447" s="15" t="str">
        <f t="shared" si="133"/>
        <v>Enter Trade</v>
      </c>
      <c r="O447" s="15" t="str">
        <f t="shared" si="134"/>
        <v>Enter Trade</v>
      </c>
      <c r="P447" s="15">
        <f t="shared" si="135"/>
        <v>1270.7</v>
      </c>
      <c r="Q447" s="15">
        <f t="shared" si="136"/>
        <v>1270.7</v>
      </c>
      <c r="R447" s="15">
        <f t="shared" si="137"/>
        <v>1336.55</v>
      </c>
      <c r="S447" s="15">
        <f t="shared" si="138"/>
        <v>1336.55</v>
      </c>
      <c r="T447" s="18">
        <f t="shared" si="139"/>
        <v>1.2106730386300314E-2</v>
      </c>
      <c r="U447" s="18">
        <f t="shared" si="140"/>
        <v>1.2106730386300314E-2</v>
      </c>
      <c r="V447" s="18">
        <f t="shared" si="141"/>
        <v>-1.7206514945402471E-2</v>
      </c>
      <c r="W447" s="18">
        <f t="shared" si="142"/>
        <v>-1.7206514945402471E-2</v>
      </c>
      <c r="X447" s="18" t="str">
        <f t="shared" si="143"/>
        <v/>
      </c>
      <c r="Y447" s="18" t="str">
        <f t="shared" si="144"/>
        <v/>
      </c>
      <c r="Z447" s="18" t="str">
        <f t="shared" si="145"/>
        <v/>
      </c>
      <c r="AA447" s="18" t="str">
        <f t="shared" si="146"/>
        <v/>
      </c>
    </row>
    <row r="448" spans="1:27">
      <c r="A448" s="11">
        <v>42667</v>
      </c>
      <c r="B448" s="12">
        <v>1263.55</v>
      </c>
      <c r="C448" s="12">
        <v>1344</v>
      </c>
      <c r="D448" s="9">
        <f t="shared" si="132"/>
        <v>-2.6806836633260084E-2</v>
      </c>
      <c r="E448" s="9">
        <f t="shared" si="147"/>
        <v>-3.5627531279565389E-2</v>
      </c>
      <c r="F448" s="9">
        <f t="shared" si="148"/>
        <v>7.5010134515945933E-3</v>
      </c>
      <c r="G448" s="9">
        <f t="shared" si="149"/>
        <v>-1.8750251013477555E-2</v>
      </c>
      <c r="H448" s="9">
        <f t="shared" si="150"/>
        <v>-5.2504811545653222E-2</v>
      </c>
      <c r="I448" s="9">
        <f t="shared" si="151"/>
        <v>1.1759337192536521</v>
      </c>
      <c r="J448" s="3">
        <f t="shared" si="152"/>
        <v>-5.6268198630676719E-3</v>
      </c>
      <c r="K448" s="3">
        <f t="shared" si="152"/>
        <v>5.5740525981071007E-3</v>
      </c>
      <c r="L448" s="15" t="str">
        <f t="shared" si="153"/>
        <v>Enter Trade</v>
      </c>
      <c r="M448" s="12">
        <v>1.9060375397033218</v>
      </c>
      <c r="N448" s="15" t="str">
        <f t="shared" si="133"/>
        <v/>
      </c>
      <c r="O448" s="15" t="str">
        <f t="shared" si="134"/>
        <v>Enter Trade</v>
      </c>
      <c r="P448" s="15" t="str">
        <f t="shared" si="135"/>
        <v/>
      </c>
      <c r="Q448" s="15">
        <f t="shared" si="136"/>
        <v>1270.7</v>
      </c>
      <c r="R448" s="15" t="str">
        <f t="shared" si="137"/>
        <v/>
      </c>
      <c r="S448" s="15">
        <f t="shared" si="138"/>
        <v>1336.55</v>
      </c>
      <c r="T448" s="18" t="str">
        <f t="shared" si="139"/>
        <v/>
      </c>
      <c r="U448" s="18">
        <f t="shared" si="140"/>
        <v>1.2106730386300314E-2</v>
      </c>
      <c r="V448" s="18" t="str">
        <f t="shared" si="141"/>
        <v/>
      </c>
      <c r="W448" s="18">
        <f t="shared" si="142"/>
        <v>-1.7206514945402471E-2</v>
      </c>
      <c r="X448" s="18" t="str">
        <f t="shared" si="143"/>
        <v/>
      </c>
      <c r="Y448" s="18" t="str">
        <f t="shared" si="144"/>
        <v/>
      </c>
      <c r="Z448" s="18" t="str">
        <f t="shared" si="145"/>
        <v/>
      </c>
      <c r="AA448" s="18" t="str">
        <f t="shared" si="146"/>
        <v/>
      </c>
    </row>
    <row r="449" spans="1:27">
      <c r="A449" s="11">
        <v>42668</v>
      </c>
      <c r="B449" s="12">
        <v>1250.3</v>
      </c>
      <c r="C449" s="12">
        <v>1340.1</v>
      </c>
      <c r="D449" s="9">
        <f t="shared" si="132"/>
        <v>-3.0122976013468038E-2</v>
      </c>
      <c r="E449" s="9">
        <f t="shared" si="147"/>
        <v>-3.5054603366666666E-2</v>
      </c>
      <c r="F449" s="9">
        <f t="shared" si="148"/>
        <v>7.2293571445723077E-3</v>
      </c>
      <c r="G449" s="9">
        <f t="shared" si="149"/>
        <v>-1.8788549791378974E-2</v>
      </c>
      <c r="H449" s="9">
        <f t="shared" si="150"/>
        <v>-5.1320656941954354E-2</v>
      </c>
      <c r="I449" s="9">
        <f t="shared" si="151"/>
        <v>0.68216678946359965</v>
      </c>
      <c r="J449" s="3">
        <f t="shared" si="152"/>
        <v>-1.0486328202287207E-2</v>
      </c>
      <c r="K449" s="3">
        <f t="shared" si="152"/>
        <v>-2.901785714285782E-3</v>
      </c>
      <c r="L449" s="15" t="str">
        <f t="shared" si="153"/>
        <v/>
      </c>
      <c r="M449" s="12">
        <v>1.9060375397033218</v>
      </c>
      <c r="N449" s="15" t="str">
        <f t="shared" si="133"/>
        <v/>
      </c>
      <c r="O449" s="15" t="str">
        <f t="shared" si="134"/>
        <v>Enter Trade</v>
      </c>
      <c r="P449" s="15" t="str">
        <f t="shared" si="135"/>
        <v/>
      </c>
      <c r="Q449" s="15">
        <f t="shared" si="136"/>
        <v>1270.7</v>
      </c>
      <c r="R449" s="15" t="str">
        <f t="shared" si="137"/>
        <v/>
      </c>
      <c r="S449" s="15">
        <f t="shared" si="138"/>
        <v>1336.55</v>
      </c>
      <c r="T449" s="18" t="str">
        <f t="shared" si="139"/>
        <v/>
      </c>
      <c r="U449" s="18">
        <f t="shared" si="140"/>
        <v>1.2106730386300314E-2</v>
      </c>
      <c r="V449" s="18" t="str">
        <f t="shared" si="141"/>
        <v/>
      </c>
      <c r="W449" s="18">
        <f t="shared" si="142"/>
        <v>-1.7206514945402471E-2</v>
      </c>
      <c r="X449" s="18" t="str">
        <f t="shared" si="143"/>
        <v/>
      </c>
      <c r="Y449" s="18" t="str">
        <f t="shared" si="144"/>
        <v/>
      </c>
      <c r="Z449" s="18" t="str">
        <f t="shared" si="145"/>
        <v/>
      </c>
      <c r="AA449" s="18" t="str">
        <f t="shared" si="146"/>
        <v/>
      </c>
    </row>
    <row r="450" spans="1:27">
      <c r="A450" s="11">
        <v>42669</v>
      </c>
      <c r="B450" s="12">
        <v>1239.3</v>
      </c>
      <c r="C450" s="12">
        <v>1334.65</v>
      </c>
      <c r="D450" s="9">
        <f t="shared" si="132"/>
        <v>-3.2190941099742278E-2</v>
      </c>
      <c r="E450" s="9">
        <f t="shared" si="147"/>
        <v>-3.4837804109398823E-2</v>
      </c>
      <c r="F450" s="9">
        <f t="shared" si="148"/>
        <v>7.2139308344590291E-3</v>
      </c>
      <c r="G450" s="9">
        <f t="shared" si="149"/>
        <v>-1.8606459731866008E-2</v>
      </c>
      <c r="H450" s="9">
        <f t="shared" si="150"/>
        <v>-5.1069148486931643E-2</v>
      </c>
      <c r="I450" s="9">
        <f t="shared" si="151"/>
        <v>0.36690995109257007</v>
      </c>
      <c r="J450" s="3">
        <f t="shared" si="152"/>
        <v>-8.7978885067583786E-3</v>
      </c>
      <c r="K450" s="3">
        <f t="shared" si="152"/>
        <v>-4.0668606820385179E-3</v>
      </c>
      <c r="L450" s="15" t="str">
        <f t="shared" si="153"/>
        <v>Exit Trade</v>
      </c>
      <c r="M450" s="12">
        <v>0.36690995109257007</v>
      </c>
      <c r="N450" s="15" t="str">
        <f t="shared" si="133"/>
        <v>Exit Trade</v>
      </c>
      <c r="O450" s="15" t="str">
        <f t="shared" si="134"/>
        <v>Exit Trade</v>
      </c>
      <c r="P450" s="15">
        <f t="shared" si="135"/>
        <v>1239.3</v>
      </c>
      <c r="Q450" s="15">
        <f t="shared" si="136"/>
        <v>1239.3</v>
      </c>
      <c r="R450" s="15">
        <f t="shared" si="137"/>
        <v>1334.65</v>
      </c>
      <c r="S450" s="15">
        <f t="shared" si="138"/>
        <v>1334.65</v>
      </c>
      <c r="T450" s="18">
        <f t="shared" si="139"/>
        <v>-8.7978885067583786E-3</v>
      </c>
      <c r="U450" s="18">
        <f t="shared" si="140"/>
        <v>-8.7978885067583786E-3</v>
      </c>
      <c r="V450" s="18">
        <f t="shared" si="141"/>
        <v>-4.0668606820385179E-3</v>
      </c>
      <c r="W450" s="18">
        <f t="shared" si="142"/>
        <v>-4.0668606820385179E-3</v>
      </c>
      <c r="X450" s="18">
        <f t="shared" si="143"/>
        <v>2.4710789328716509E-2</v>
      </c>
      <c r="Y450" s="18">
        <f t="shared" si="144"/>
        <v>-1.4215704612621227E-3</v>
      </c>
      <c r="Z450" s="18">
        <f t="shared" si="145"/>
        <v>2.3289218867454387E-2</v>
      </c>
      <c r="AA450" s="18">
        <f t="shared" si="146"/>
        <v>1.1644609433727193E-2</v>
      </c>
    </row>
    <row r="451" spans="1:27">
      <c r="A451" s="11">
        <v>42670</v>
      </c>
      <c r="B451" s="12">
        <v>1252.0999999999999</v>
      </c>
      <c r="C451" s="12">
        <v>1378.55</v>
      </c>
      <c r="D451" s="9">
        <f t="shared" ref="D451:D496" si="154">LOG(B451/C451)</f>
        <v>-4.1783507038801328E-2</v>
      </c>
      <c r="E451" s="9">
        <f t="shared" si="147"/>
        <v>-3.4942014452275648E-2</v>
      </c>
      <c r="F451" s="9">
        <f t="shared" si="148"/>
        <v>7.2931530941838544E-3</v>
      </c>
      <c r="G451" s="9">
        <f t="shared" si="149"/>
        <v>-1.8532419990361974E-2</v>
      </c>
      <c r="H451" s="9">
        <f t="shared" si="150"/>
        <v>-5.1351608914189321E-2</v>
      </c>
      <c r="I451" s="9">
        <f t="shared" si="151"/>
        <v>-0.93807061200753283</v>
      </c>
      <c r="J451" s="3">
        <f t="shared" si="152"/>
        <v>1.0328411199870859E-2</v>
      </c>
      <c r="K451" s="3">
        <f t="shared" si="152"/>
        <v>3.2892518637845022E-2</v>
      </c>
      <c r="L451" s="15" t="str">
        <f t="shared" si="153"/>
        <v>Enter Trade</v>
      </c>
      <c r="M451" s="12">
        <v>-0.93807061200753283</v>
      </c>
      <c r="N451" s="15" t="str">
        <f t="shared" si="133"/>
        <v>Enter Trade</v>
      </c>
      <c r="O451" s="15" t="str">
        <f t="shared" si="134"/>
        <v>Enter Trade</v>
      </c>
      <c r="P451" s="15">
        <f t="shared" si="135"/>
        <v>1252.0999999999999</v>
      </c>
      <c r="Q451" s="15">
        <f t="shared" si="136"/>
        <v>1252.0999999999999</v>
      </c>
      <c r="R451" s="15">
        <f t="shared" si="137"/>
        <v>1378.55</v>
      </c>
      <c r="S451" s="15">
        <f t="shared" si="138"/>
        <v>1378.55</v>
      </c>
      <c r="T451" s="18">
        <f t="shared" si="139"/>
        <v>1.0328411199870859E-2</v>
      </c>
      <c r="U451" s="18">
        <f t="shared" si="140"/>
        <v>1.0328411199870859E-2</v>
      </c>
      <c r="V451" s="18">
        <f t="shared" si="141"/>
        <v>3.2892518637845022E-2</v>
      </c>
      <c r="W451" s="18">
        <f t="shared" si="142"/>
        <v>3.2892518637845022E-2</v>
      </c>
      <c r="X451" s="18" t="str">
        <f t="shared" si="143"/>
        <v/>
      </c>
      <c r="Y451" s="18" t="str">
        <f t="shared" si="144"/>
        <v/>
      </c>
      <c r="Z451" s="18" t="str">
        <f t="shared" si="145"/>
        <v/>
      </c>
      <c r="AA451" s="18" t="str">
        <f t="shared" si="146"/>
        <v/>
      </c>
    </row>
    <row r="452" spans="1:27">
      <c r="A452" s="11">
        <v>42671</v>
      </c>
      <c r="B452" s="12">
        <v>1259.05</v>
      </c>
      <c r="C452" s="12">
        <v>1391.7</v>
      </c>
      <c r="D452" s="9">
        <f t="shared" si="154"/>
        <v>-4.3502649876455676E-2</v>
      </c>
      <c r="E452" s="9">
        <f t="shared" si="147"/>
        <v>-3.5055901798355521E-2</v>
      </c>
      <c r="F452" s="9">
        <f t="shared" si="148"/>
        <v>7.4021126012561896E-3</v>
      </c>
      <c r="G452" s="9">
        <f t="shared" si="149"/>
        <v>-1.8401148445529095E-2</v>
      </c>
      <c r="H452" s="9">
        <f t="shared" si="150"/>
        <v>-5.171065515118195E-2</v>
      </c>
      <c r="I452" s="9">
        <f t="shared" si="151"/>
        <v>-1.1411266665501256</v>
      </c>
      <c r="J452" s="3">
        <f t="shared" si="152"/>
        <v>5.5506748662247788E-3</v>
      </c>
      <c r="K452" s="3">
        <f t="shared" si="152"/>
        <v>9.5390083783686418E-3</v>
      </c>
      <c r="L452" s="15" t="str">
        <f t="shared" si="153"/>
        <v>Enter Trade</v>
      </c>
      <c r="M452" s="12">
        <v>-0.93807061200753283</v>
      </c>
      <c r="N452" s="15" t="str">
        <f t="shared" si="133"/>
        <v/>
      </c>
      <c r="O452" s="15" t="str">
        <f t="shared" si="134"/>
        <v>Enter Trade</v>
      </c>
      <c r="P452" s="15" t="str">
        <f t="shared" si="135"/>
        <v/>
      </c>
      <c r="Q452" s="15">
        <f t="shared" si="136"/>
        <v>1252.0999999999999</v>
      </c>
      <c r="R452" s="15" t="str">
        <f t="shared" si="137"/>
        <v/>
      </c>
      <c r="S452" s="15">
        <f t="shared" si="138"/>
        <v>1378.55</v>
      </c>
      <c r="T452" s="18" t="str">
        <f t="shared" si="139"/>
        <v/>
      </c>
      <c r="U452" s="18">
        <f t="shared" si="140"/>
        <v>1.0328411199870859E-2</v>
      </c>
      <c r="V452" s="18" t="str">
        <f t="shared" si="141"/>
        <v/>
      </c>
      <c r="W452" s="18">
        <f t="shared" si="142"/>
        <v>3.2892518637845022E-2</v>
      </c>
      <c r="X452" s="18" t="str">
        <f t="shared" si="143"/>
        <v/>
      </c>
      <c r="Y452" s="18" t="str">
        <f t="shared" si="144"/>
        <v/>
      </c>
      <c r="Z452" s="18" t="str">
        <f t="shared" si="145"/>
        <v/>
      </c>
      <c r="AA452" s="18" t="str">
        <f t="shared" si="146"/>
        <v/>
      </c>
    </row>
    <row r="453" spans="1:27">
      <c r="A453" s="11">
        <v>42673</v>
      </c>
      <c r="B453" s="12">
        <v>1253.3</v>
      </c>
      <c r="C453" s="12">
        <v>1377.5</v>
      </c>
      <c r="D453" s="9">
        <f t="shared" si="154"/>
        <v>-4.1036567854579355E-2</v>
      </c>
      <c r="E453" s="9">
        <f t="shared" si="147"/>
        <v>-3.5018444677381466E-2</v>
      </c>
      <c r="F453" s="9">
        <f t="shared" si="148"/>
        <v>7.3676855547403445E-3</v>
      </c>
      <c r="G453" s="9">
        <f t="shared" si="149"/>
        <v>-1.844115217921569E-2</v>
      </c>
      <c r="H453" s="9">
        <f t="shared" si="150"/>
        <v>-5.1595737175547246E-2</v>
      </c>
      <c r="I453" s="9">
        <f t="shared" si="151"/>
        <v>-0.81682682200326096</v>
      </c>
      <c r="J453" s="3">
        <f t="shared" si="152"/>
        <v>-4.5669353877923835E-3</v>
      </c>
      <c r="K453" s="3">
        <f t="shared" si="152"/>
        <v>-1.02033484227923E-2</v>
      </c>
      <c r="L453" s="15" t="str">
        <f t="shared" si="153"/>
        <v/>
      </c>
      <c r="M453" s="12">
        <v>-0.93807061200753283</v>
      </c>
      <c r="N453" s="15" t="str">
        <f t="shared" si="133"/>
        <v/>
      </c>
      <c r="O453" s="15" t="str">
        <f t="shared" si="134"/>
        <v>Enter Trade</v>
      </c>
      <c r="P453" s="15" t="str">
        <f t="shared" si="135"/>
        <v/>
      </c>
      <c r="Q453" s="15">
        <f t="shared" si="136"/>
        <v>1252.0999999999999</v>
      </c>
      <c r="R453" s="15" t="str">
        <f t="shared" si="137"/>
        <v/>
      </c>
      <c r="S453" s="15">
        <f t="shared" si="138"/>
        <v>1378.55</v>
      </c>
      <c r="T453" s="18" t="str">
        <f t="shared" si="139"/>
        <v/>
      </c>
      <c r="U453" s="18">
        <f t="shared" si="140"/>
        <v>1.0328411199870859E-2</v>
      </c>
      <c r="V453" s="18" t="str">
        <f t="shared" si="141"/>
        <v/>
      </c>
      <c r="W453" s="18">
        <f t="shared" si="142"/>
        <v>3.2892518637845022E-2</v>
      </c>
      <c r="X453" s="18" t="str">
        <f t="shared" si="143"/>
        <v/>
      </c>
      <c r="Y453" s="18" t="str">
        <f t="shared" si="144"/>
        <v/>
      </c>
      <c r="Z453" s="18" t="str">
        <f t="shared" si="145"/>
        <v/>
      </c>
      <c r="AA453" s="18" t="str">
        <f t="shared" si="146"/>
        <v/>
      </c>
    </row>
    <row r="454" spans="1:27">
      <c r="A454" s="11">
        <v>42675</v>
      </c>
      <c r="B454" s="12">
        <v>1259.8</v>
      </c>
      <c r="C454" s="12">
        <v>1417.2</v>
      </c>
      <c r="D454" s="9">
        <f t="shared" si="154"/>
        <v>-5.1129539647285796E-2</v>
      </c>
      <c r="E454" s="9">
        <f t="shared" si="147"/>
        <v>-3.5653406071814178E-2</v>
      </c>
      <c r="F454" s="9">
        <f t="shared" si="148"/>
        <v>7.9068775560344438E-3</v>
      </c>
      <c r="G454" s="9">
        <f t="shared" si="149"/>
        <v>-1.7862931570736679E-2</v>
      </c>
      <c r="H454" s="9">
        <f t="shared" si="150"/>
        <v>-5.3443880572891678E-2</v>
      </c>
      <c r="I454" s="9">
        <f t="shared" si="151"/>
        <v>-1.9573002700238351</v>
      </c>
      <c r="J454" s="3">
        <f t="shared" si="152"/>
        <v>5.1863081464932582E-3</v>
      </c>
      <c r="K454" s="3">
        <f t="shared" si="152"/>
        <v>2.8820326678765912E-2</v>
      </c>
      <c r="L454" s="15" t="str">
        <f t="shared" si="153"/>
        <v>Enter Trade</v>
      </c>
      <c r="M454" s="12">
        <v>-0.93807061200753283</v>
      </c>
      <c r="N454" s="15" t="str">
        <f t="shared" si="133"/>
        <v/>
      </c>
      <c r="O454" s="15" t="str">
        <f t="shared" si="134"/>
        <v>Enter Trade</v>
      </c>
      <c r="P454" s="15" t="str">
        <f t="shared" si="135"/>
        <v/>
      </c>
      <c r="Q454" s="15">
        <f t="shared" si="136"/>
        <v>1252.0999999999999</v>
      </c>
      <c r="R454" s="15" t="str">
        <f t="shared" si="137"/>
        <v/>
      </c>
      <c r="S454" s="15">
        <f t="shared" si="138"/>
        <v>1378.55</v>
      </c>
      <c r="T454" s="18" t="str">
        <f t="shared" si="139"/>
        <v/>
      </c>
      <c r="U454" s="18">
        <f t="shared" si="140"/>
        <v>1.0328411199870859E-2</v>
      </c>
      <c r="V454" s="18" t="str">
        <f t="shared" si="141"/>
        <v/>
      </c>
      <c r="W454" s="18">
        <f t="shared" si="142"/>
        <v>3.2892518637845022E-2</v>
      </c>
      <c r="X454" s="18" t="str">
        <f t="shared" si="143"/>
        <v/>
      </c>
      <c r="Y454" s="18" t="str">
        <f t="shared" si="144"/>
        <v/>
      </c>
      <c r="Z454" s="18" t="str">
        <f t="shared" si="145"/>
        <v/>
      </c>
      <c r="AA454" s="18" t="str">
        <f t="shared" si="146"/>
        <v/>
      </c>
    </row>
    <row r="455" spans="1:27">
      <c r="A455" s="11">
        <v>42676</v>
      </c>
      <c r="B455" s="12">
        <v>1246.1500000000001</v>
      </c>
      <c r="C455" s="12">
        <v>1404.35</v>
      </c>
      <c r="D455" s="9">
        <f t="shared" si="154"/>
        <v>-5.1905036776811284E-2</v>
      </c>
      <c r="E455" s="9">
        <f t="shared" si="147"/>
        <v>-3.6275288918126335E-2</v>
      </c>
      <c r="F455" s="9">
        <f t="shared" si="148"/>
        <v>8.4277306925945022E-3</v>
      </c>
      <c r="G455" s="9">
        <f t="shared" si="149"/>
        <v>-1.7312894859788704E-2</v>
      </c>
      <c r="H455" s="9">
        <f t="shared" si="150"/>
        <v>-5.5237682976463962E-2</v>
      </c>
      <c r="I455" s="9">
        <f t="shared" si="151"/>
        <v>-1.8545618540491455</v>
      </c>
      <c r="J455" s="3">
        <f t="shared" si="152"/>
        <v>-1.083505318304482E-2</v>
      </c>
      <c r="K455" s="3">
        <f t="shared" si="152"/>
        <v>-9.0671747106972449E-3</v>
      </c>
      <c r="L455" s="15" t="str">
        <f t="shared" si="153"/>
        <v>Enter Trade</v>
      </c>
      <c r="M455" s="12">
        <v>-0.93807061200753283</v>
      </c>
      <c r="N455" s="15" t="str">
        <f t="shared" si="133"/>
        <v/>
      </c>
      <c r="O455" s="15" t="str">
        <f t="shared" si="134"/>
        <v>Enter Trade</v>
      </c>
      <c r="P455" s="15" t="str">
        <f t="shared" si="135"/>
        <v/>
      </c>
      <c r="Q455" s="15">
        <f t="shared" si="136"/>
        <v>1252.0999999999999</v>
      </c>
      <c r="R455" s="15" t="str">
        <f t="shared" si="137"/>
        <v/>
      </c>
      <c r="S455" s="15">
        <f t="shared" si="138"/>
        <v>1378.55</v>
      </c>
      <c r="T455" s="18" t="str">
        <f t="shared" si="139"/>
        <v/>
      </c>
      <c r="U455" s="18">
        <f t="shared" si="140"/>
        <v>1.0328411199870859E-2</v>
      </c>
      <c r="V455" s="18" t="str">
        <f t="shared" si="141"/>
        <v/>
      </c>
      <c r="W455" s="18">
        <f t="shared" si="142"/>
        <v>3.2892518637845022E-2</v>
      </c>
      <c r="X455" s="18" t="str">
        <f t="shared" si="143"/>
        <v/>
      </c>
      <c r="Y455" s="18" t="str">
        <f t="shared" si="144"/>
        <v/>
      </c>
      <c r="Z455" s="18" t="str">
        <f t="shared" si="145"/>
        <v/>
      </c>
      <c r="AA455" s="18" t="str">
        <f t="shared" si="146"/>
        <v/>
      </c>
    </row>
    <row r="456" spans="1:27">
      <c r="A456" s="11">
        <v>42677</v>
      </c>
      <c r="B456" s="12">
        <v>1254.95</v>
      </c>
      <c r="C456" s="12">
        <v>1401.6</v>
      </c>
      <c r="D456" s="9">
        <f t="shared" si="154"/>
        <v>-4.7997665920630476E-2</v>
      </c>
      <c r="E456" s="9">
        <f t="shared" si="147"/>
        <v>-3.6744720369491356E-2</v>
      </c>
      <c r="F456" s="9">
        <f t="shared" si="148"/>
        <v>8.6801469194632934E-3</v>
      </c>
      <c r="G456" s="9">
        <f t="shared" si="149"/>
        <v>-1.7214389800698945E-2</v>
      </c>
      <c r="H456" s="9">
        <f t="shared" si="150"/>
        <v>-5.6275050938283763E-2</v>
      </c>
      <c r="I456" s="9">
        <f t="shared" si="151"/>
        <v>-1.2964003553795731</v>
      </c>
      <c r="J456" s="3">
        <f t="shared" si="152"/>
        <v>7.061750190586971E-3</v>
      </c>
      <c r="K456" s="3">
        <f t="shared" si="152"/>
        <v>-1.958201303093958E-3</v>
      </c>
      <c r="L456" s="15" t="str">
        <f t="shared" si="153"/>
        <v>Enter Trade</v>
      </c>
      <c r="M456" s="12">
        <v>-0.93807061200753283</v>
      </c>
      <c r="N456" s="15" t="str">
        <f t="shared" si="133"/>
        <v/>
      </c>
      <c r="O456" s="15" t="str">
        <f t="shared" si="134"/>
        <v>Enter Trade</v>
      </c>
      <c r="P456" s="15" t="str">
        <f t="shared" si="135"/>
        <v/>
      </c>
      <c r="Q456" s="15">
        <f t="shared" si="136"/>
        <v>1252.0999999999999</v>
      </c>
      <c r="R456" s="15" t="str">
        <f t="shared" si="137"/>
        <v/>
      </c>
      <c r="S456" s="15">
        <f t="shared" si="138"/>
        <v>1378.55</v>
      </c>
      <c r="T456" s="18" t="str">
        <f t="shared" si="139"/>
        <v/>
      </c>
      <c r="U456" s="18">
        <f t="shared" si="140"/>
        <v>1.0328411199870859E-2</v>
      </c>
      <c r="V456" s="18" t="str">
        <f t="shared" si="141"/>
        <v/>
      </c>
      <c r="W456" s="18">
        <f t="shared" si="142"/>
        <v>3.2892518637845022E-2</v>
      </c>
      <c r="X456" s="18" t="str">
        <f t="shared" si="143"/>
        <v/>
      </c>
      <c r="Y456" s="18" t="str">
        <f t="shared" si="144"/>
        <v/>
      </c>
      <c r="Z456" s="18" t="str">
        <f t="shared" si="145"/>
        <v/>
      </c>
      <c r="AA456" s="18" t="str">
        <f t="shared" si="146"/>
        <v/>
      </c>
    </row>
    <row r="457" spans="1:27">
      <c r="A457" s="11">
        <v>42678</v>
      </c>
      <c r="B457" s="12">
        <v>1243.7</v>
      </c>
      <c r="C457" s="12">
        <v>1386.15</v>
      </c>
      <c r="D457" s="9">
        <f t="shared" si="154"/>
        <v>-4.7094594971715198E-2</v>
      </c>
      <c r="E457" s="9">
        <f t="shared" si="147"/>
        <v>-3.7242877059378433E-2</v>
      </c>
      <c r="F457" s="9">
        <f t="shared" si="148"/>
        <v>8.8348179548683684E-3</v>
      </c>
      <c r="G457" s="9">
        <f t="shared" si="149"/>
        <v>-1.7364536660924603E-2</v>
      </c>
      <c r="H457" s="9">
        <f t="shared" si="150"/>
        <v>-5.712121745783226E-2</v>
      </c>
      <c r="I457" s="9">
        <f t="shared" si="151"/>
        <v>-1.115101404767264</v>
      </c>
      <c r="J457" s="3">
        <f t="shared" si="152"/>
        <v>-8.9645005777122585E-3</v>
      </c>
      <c r="K457" s="3">
        <f t="shared" si="152"/>
        <v>-1.1023116438356035E-2</v>
      </c>
      <c r="L457" s="15" t="str">
        <f t="shared" si="153"/>
        <v>Enter Trade</v>
      </c>
      <c r="M457" s="12">
        <v>-0.93807061200753283</v>
      </c>
      <c r="N457" s="15" t="str">
        <f t="shared" si="133"/>
        <v/>
      </c>
      <c r="O457" s="15" t="str">
        <f t="shared" si="134"/>
        <v>Enter Trade</v>
      </c>
      <c r="P457" s="15" t="str">
        <f t="shared" si="135"/>
        <v/>
      </c>
      <c r="Q457" s="15">
        <f t="shared" si="136"/>
        <v>1252.0999999999999</v>
      </c>
      <c r="R457" s="15" t="str">
        <f t="shared" si="137"/>
        <v/>
      </c>
      <c r="S457" s="15">
        <f t="shared" si="138"/>
        <v>1378.55</v>
      </c>
      <c r="T457" s="18" t="str">
        <f t="shared" si="139"/>
        <v/>
      </c>
      <c r="U457" s="18">
        <f t="shared" si="140"/>
        <v>1.0328411199870859E-2</v>
      </c>
      <c r="V457" s="18" t="str">
        <f t="shared" si="141"/>
        <v/>
      </c>
      <c r="W457" s="18">
        <f t="shared" si="142"/>
        <v>3.2892518637845022E-2</v>
      </c>
      <c r="X457" s="18" t="str">
        <f t="shared" si="143"/>
        <v/>
      </c>
      <c r="Y457" s="18" t="str">
        <f t="shared" si="144"/>
        <v/>
      </c>
      <c r="Z457" s="18" t="str">
        <f t="shared" si="145"/>
        <v/>
      </c>
      <c r="AA457" s="18" t="str">
        <f t="shared" si="146"/>
        <v/>
      </c>
    </row>
    <row r="458" spans="1:27">
      <c r="A458" s="11">
        <v>42681</v>
      </c>
      <c r="B458" s="12">
        <v>1249.45</v>
      </c>
      <c r="C458" s="12">
        <v>1381.4</v>
      </c>
      <c r="D458" s="9">
        <f t="shared" si="154"/>
        <v>-4.3600570286150719E-2</v>
      </c>
      <c r="E458" s="9">
        <f t="shared" si="147"/>
        <v>-3.756367486328941E-2</v>
      </c>
      <c r="F458" s="9">
        <f t="shared" si="148"/>
        <v>8.8867022649983061E-3</v>
      </c>
      <c r="G458" s="9">
        <f t="shared" si="149"/>
        <v>-1.756859476704322E-2</v>
      </c>
      <c r="H458" s="9">
        <f t="shared" si="150"/>
        <v>-5.75587549595356E-2</v>
      </c>
      <c r="I458" s="9">
        <f t="shared" si="151"/>
        <v>-0.67931784399243167</v>
      </c>
      <c r="J458" s="3">
        <f t="shared" si="152"/>
        <v>4.6233014392538388E-3</v>
      </c>
      <c r="K458" s="3">
        <f t="shared" si="152"/>
        <v>-3.4267575659199939E-3</v>
      </c>
      <c r="L458" s="15" t="str">
        <f t="shared" si="153"/>
        <v/>
      </c>
      <c r="M458" s="12">
        <v>-0.93807061200753283</v>
      </c>
      <c r="N458" s="15" t="str">
        <f t="shared" si="133"/>
        <v/>
      </c>
      <c r="O458" s="15" t="str">
        <f t="shared" si="134"/>
        <v>Enter Trade</v>
      </c>
      <c r="P458" s="15" t="str">
        <f t="shared" si="135"/>
        <v/>
      </c>
      <c r="Q458" s="15">
        <f t="shared" si="136"/>
        <v>1252.0999999999999</v>
      </c>
      <c r="R458" s="15" t="str">
        <f t="shared" si="137"/>
        <v/>
      </c>
      <c r="S458" s="15">
        <f t="shared" si="138"/>
        <v>1378.55</v>
      </c>
      <c r="T458" s="18" t="str">
        <f t="shared" si="139"/>
        <v/>
      </c>
      <c r="U458" s="18">
        <f t="shared" si="140"/>
        <v>1.0328411199870859E-2</v>
      </c>
      <c r="V458" s="18" t="str">
        <f t="shared" si="141"/>
        <v/>
      </c>
      <c r="W458" s="18">
        <f t="shared" si="142"/>
        <v>3.2892518637845022E-2</v>
      </c>
      <c r="X458" s="18" t="str">
        <f t="shared" si="143"/>
        <v/>
      </c>
      <c r="Y458" s="18" t="str">
        <f t="shared" si="144"/>
        <v/>
      </c>
      <c r="Z458" s="18" t="str">
        <f t="shared" si="145"/>
        <v/>
      </c>
      <c r="AA458" s="18" t="str">
        <f t="shared" si="146"/>
        <v/>
      </c>
    </row>
    <row r="459" spans="1:27">
      <c r="A459" s="11">
        <v>42682</v>
      </c>
      <c r="B459" s="12">
        <v>1254.3</v>
      </c>
      <c r="C459" s="12">
        <v>1391.35</v>
      </c>
      <c r="D459" s="9">
        <f t="shared" si="154"/>
        <v>-4.5034970086134711E-2</v>
      </c>
      <c r="E459" s="9">
        <f t="shared" si="147"/>
        <v>-3.7875512038232521E-2</v>
      </c>
      <c r="F459" s="9">
        <f t="shared" si="148"/>
        <v>8.9819455671447911E-3</v>
      </c>
      <c r="G459" s="9">
        <f t="shared" si="149"/>
        <v>-1.7666134512156741E-2</v>
      </c>
      <c r="H459" s="9">
        <f t="shared" si="150"/>
        <v>-5.8084889564308302E-2</v>
      </c>
      <c r="I459" s="9">
        <f t="shared" si="151"/>
        <v>-0.79709434825466885</v>
      </c>
      <c r="J459" s="3">
        <f t="shared" si="152"/>
        <v>3.8817079514985864E-3</v>
      </c>
      <c r="K459" s="3">
        <f t="shared" si="152"/>
        <v>7.2028377008830297E-3</v>
      </c>
      <c r="L459" s="15" t="str">
        <f t="shared" si="153"/>
        <v/>
      </c>
      <c r="M459" s="12">
        <v>-0.93807061200753283</v>
      </c>
      <c r="N459" s="15" t="str">
        <f t="shared" si="133"/>
        <v/>
      </c>
      <c r="O459" s="15" t="str">
        <f t="shared" si="134"/>
        <v>Enter Trade</v>
      </c>
      <c r="P459" s="15" t="str">
        <f t="shared" si="135"/>
        <v/>
      </c>
      <c r="Q459" s="15">
        <f t="shared" si="136"/>
        <v>1252.0999999999999</v>
      </c>
      <c r="R459" s="15" t="str">
        <f t="shared" si="137"/>
        <v/>
      </c>
      <c r="S459" s="15">
        <f t="shared" si="138"/>
        <v>1378.55</v>
      </c>
      <c r="T459" s="18" t="str">
        <f t="shared" si="139"/>
        <v/>
      </c>
      <c r="U459" s="18">
        <f t="shared" si="140"/>
        <v>1.0328411199870859E-2</v>
      </c>
      <c r="V459" s="18" t="str">
        <f t="shared" si="141"/>
        <v/>
      </c>
      <c r="W459" s="18">
        <f t="shared" si="142"/>
        <v>3.2892518637845022E-2</v>
      </c>
      <c r="X459" s="18" t="str">
        <f t="shared" si="143"/>
        <v/>
      </c>
      <c r="Y459" s="18" t="str">
        <f t="shared" si="144"/>
        <v/>
      </c>
      <c r="Z459" s="18" t="str">
        <f t="shared" si="145"/>
        <v/>
      </c>
      <c r="AA459" s="18" t="str">
        <f t="shared" si="146"/>
        <v/>
      </c>
    </row>
    <row r="460" spans="1:27">
      <c r="A460" s="11">
        <v>42683</v>
      </c>
      <c r="B460" s="12">
        <v>1251.25</v>
      </c>
      <c r="C460" s="12">
        <v>1350.8</v>
      </c>
      <c r="D460" s="9">
        <f t="shared" si="154"/>
        <v>-3.324696147599885E-2</v>
      </c>
      <c r="E460" s="9">
        <f t="shared" si="147"/>
        <v>-3.7739816795018061E-2</v>
      </c>
      <c r="F460" s="9">
        <f t="shared" si="148"/>
        <v>9.0213255038019864E-3</v>
      </c>
      <c r="G460" s="9">
        <f t="shared" si="149"/>
        <v>-1.7441834411463592E-2</v>
      </c>
      <c r="H460" s="9">
        <f t="shared" si="150"/>
        <v>-5.8037799178572533E-2</v>
      </c>
      <c r="I460" s="9">
        <f t="shared" si="151"/>
        <v>0.49802607356598788</v>
      </c>
      <c r="J460" s="3">
        <f t="shared" si="152"/>
        <v>-2.4316351749979707E-3</v>
      </c>
      <c r="K460" s="3">
        <f t="shared" si="152"/>
        <v>-2.9144356200812131E-2</v>
      </c>
      <c r="L460" s="15" t="str">
        <f t="shared" si="153"/>
        <v>Exit Trade</v>
      </c>
      <c r="M460" s="12">
        <v>0.49802607356598788</v>
      </c>
      <c r="N460" s="15" t="str">
        <f t="shared" si="133"/>
        <v>Exit Trade</v>
      </c>
      <c r="O460" s="15" t="str">
        <f t="shared" si="134"/>
        <v>Exit Trade</v>
      </c>
      <c r="P460" s="15">
        <f t="shared" si="135"/>
        <v>1251.25</v>
      </c>
      <c r="Q460" s="15">
        <f t="shared" si="136"/>
        <v>1251.25</v>
      </c>
      <c r="R460" s="15">
        <f t="shared" si="137"/>
        <v>1350.8</v>
      </c>
      <c r="S460" s="15">
        <f t="shared" si="138"/>
        <v>1350.8</v>
      </c>
      <c r="T460" s="18">
        <f t="shared" si="139"/>
        <v>-2.4316351749979707E-3</v>
      </c>
      <c r="U460" s="18">
        <f t="shared" si="140"/>
        <v>-2.4316351749979707E-3</v>
      </c>
      <c r="V460" s="18">
        <f t="shared" si="141"/>
        <v>-2.9144356200812131E-2</v>
      </c>
      <c r="W460" s="18">
        <f t="shared" si="142"/>
        <v>-2.9144356200812131E-2</v>
      </c>
      <c r="X460" s="18">
        <f t="shared" si="143"/>
        <v>-6.7885951601298622E-4</v>
      </c>
      <c r="Y460" s="18">
        <f t="shared" si="144"/>
        <v>2.0129846577926047E-2</v>
      </c>
      <c r="Z460" s="18">
        <f t="shared" si="145"/>
        <v>1.9450987061913061E-2</v>
      </c>
      <c r="AA460" s="18">
        <f t="shared" si="146"/>
        <v>9.7254935309565305E-3</v>
      </c>
    </row>
    <row r="461" spans="1:27">
      <c r="A461" s="11">
        <v>42684</v>
      </c>
      <c r="B461" s="12">
        <v>1278.55</v>
      </c>
      <c r="C461" s="12">
        <v>1324.55</v>
      </c>
      <c r="D461" s="9">
        <f t="shared" si="154"/>
        <v>-1.5350640419293885E-2</v>
      </c>
      <c r="E461" s="9">
        <f t="shared" si="147"/>
        <v>-3.6962825902537612E-2</v>
      </c>
      <c r="F461" s="9">
        <f t="shared" si="148"/>
        <v>9.9002986054892682E-3</v>
      </c>
      <c r="G461" s="9">
        <f t="shared" si="149"/>
        <v>-1.4687154040186758E-2</v>
      </c>
      <c r="H461" s="9">
        <f t="shared" si="150"/>
        <v>-5.9238497764888466E-2</v>
      </c>
      <c r="I461" s="9">
        <f t="shared" si="151"/>
        <v>2.1829831951998648</v>
      </c>
      <c r="J461" s="3">
        <f t="shared" si="152"/>
        <v>2.1818181818181782E-2</v>
      </c>
      <c r="K461" s="3">
        <f t="shared" si="152"/>
        <v>-1.9432928634883034E-2</v>
      </c>
      <c r="L461" s="15" t="str">
        <f t="shared" si="153"/>
        <v>Enter Trade</v>
      </c>
      <c r="M461" s="12">
        <v>2.1829831951998648</v>
      </c>
      <c r="N461" s="15" t="str">
        <f t="shared" si="133"/>
        <v>Enter Trade</v>
      </c>
      <c r="O461" s="15" t="str">
        <f t="shared" si="134"/>
        <v>Enter Trade</v>
      </c>
      <c r="P461" s="15">
        <f t="shared" si="135"/>
        <v>1278.55</v>
      </c>
      <c r="Q461" s="15">
        <f t="shared" si="136"/>
        <v>1278.55</v>
      </c>
      <c r="R461" s="15">
        <f t="shared" si="137"/>
        <v>1324.55</v>
      </c>
      <c r="S461" s="15">
        <f t="shared" si="138"/>
        <v>1324.55</v>
      </c>
      <c r="T461" s="18">
        <f t="shared" si="139"/>
        <v>2.1818181818181782E-2</v>
      </c>
      <c r="U461" s="18">
        <f t="shared" si="140"/>
        <v>2.1818181818181782E-2</v>
      </c>
      <c r="V461" s="18">
        <f t="shared" si="141"/>
        <v>-1.9432928634883034E-2</v>
      </c>
      <c r="W461" s="18">
        <f t="shared" si="142"/>
        <v>-1.9432928634883034E-2</v>
      </c>
      <c r="X461" s="18" t="str">
        <f t="shared" si="143"/>
        <v/>
      </c>
      <c r="Y461" s="18" t="str">
        <f t="shared" si="144"/>
        <v/>
      </c>
      <c r="Z461" s="18" t="str">
        <f t="shared" si="145"/>
        <v/>
      </c>
      <c r="AA461" s="18" t="str">
        <f t="shared" si="146"/>
        <v/>
      </c>
    </row>
    <row r="462" spans="1:27">
      <c r="A462" s="11">
        <v>42685</v>
      </c>
      <c r="B462" s="12">
        <v>1275.8</v>
      </c>
      <c r="C462" s="12">
        <v>1268.3499999999999</v>
      </c>
      <c r="D462" s="9">
        <f t="shared" si="154"/>
        <v>2.543484572998897E-3</v>
      </c>
      <c r="E462" s="9">
        <f t="shared" si="147"/>
        <v>-3.5510738926233729E-2</v>
      </c>
      <c r="F462" s="9">
        <f t="shared" si="148"/>
        <v>1.2210085954651863E-2</v>
      </c>
      <c r="G462" s="9">
        <f t="shared" si="149"/>
        <v>-8.0380455282670349E-3</v>
      </c>
      <c r="H462" s="9">
        <f t="shared" si="150"/>
        <v>-6.2983432324200422E-2</v>
      </c>
      <c r="I462" s="9">
        <f t="shared" si="151"/>
        <v>3.1166220811684395</v>
      </c>
      <c r="J462" s="3">
        <f t="shared" si="152"/>
        <v>-2.1508740369950334E-3</v>
      </c>
      <c r="K462" s="3">
        <f t="shared" si="152"/>
        <v>-4.2429504359971344E-2</v>
      </c>
      <c r="L462" s="15" t="str">
        <f t="shared" si="153"/>
        <v>Enter Trade</v>
      </c>
      <c r="M462" s="12">
        <v>2.1829831951998648</v>
      </c>
      <c r="N462" s="15" t="str">
        <f t="shared" si="133"/>
        <v/>
      </c>
      <c r="O462" s="15" t="str">
        <f t="shared" si="134"/>
        <v>Enter Trade</v>
      </c>
      <c r="P462" s="15" t="str">
        <f t="shared" si="135"/>
        <v/>
      </c>
      <c r="Q462" s="15">
        <f t="shared" si="136"/>
        <v>1278.55</v>
      </c>
      <c r="R462" s="15" t="str">
        <f t="shared" si="137"/>
        <v/>
      </c>
      <c r="S462" s="15">
        <f t="shared" si="138"/>
        <v>1324.55</v>
      </c>
      <c r="T462" s="18" t="str">
        <f t="shared" si="139"/>
        <v/>
      </c>
      <c r="U462" s="18">
        <f t="shared" si="140"/>
        <v>2.1818181818181782E-2</v>
      </c>
      <c r="V462" s="18" t="str">
        <f t="shared" si="141"/>
        <v/>
      </c>
      <c r="W462" s="18">
        <f t="shared" si="142"/>
        <v>-1.9432928634883034E-2</v>
      </c>
      <c r="X462" s="18" t="str">
        <f t="shared" si="143"/>
        <v/>
      </c>
      <c r="Y462" s="18" t="str">
        <f t="shared" si="144"/>
        <v/>
      </c>
      <c r="Z462" s="18" t="str">
        <f t="shared" si="145"/>
        <v/>
      </c>
      <c r="AA462" s="18" t="str">
        <f t="shared" si="146"/>
        <v/>
      </c>
    </row>
    <row r="463" spans="1:27">
      <c r="A463" s="11">
        <v>42689</v>
      </c>
      <c r="B463" s="12">
        <v>1254.75</v>
      </c>
      <c r="C463" s="12">
        <v>1225.75</v>
      </c>
      <c r="D463" s="9">
        <f t="shared" si="154"/>
        <v>1.0155302435878711E-2</v>
      </c>
      <c r="E463" s="9">
        <f t="shared" si="147"/>
        <v>-3.3832188700010896E-2</v>
      </c>
      <c r="F463" s="9">
        <f t="shared" si="148"/>
        <v>1.4741871768008855E-2</v>
      </c>
      <c r="G463" s="9">
        <f t="shared" si="149"/>
        <v>-6.6297722199097631E-4</v>
      </c>
      <c r="H463" s="9">
        <f t="shared" si="150"/>
        <v>-6.7001400178030815E-2</v>
      </c>
      <c r="I463" s="9">
        <f t="shared" si="151"/>
        <v>2.9838470872705796</v>
      </c>
      <c r="J463" s="3">
        <f t="shared" si="152"/>
        <v>-1.6499451324659003E-2</v>
      </c>
      <c r="K463" s="3">
        <f t="shared" si="152"/>
        <v>-3.3586943666968828E-2</v>
      </c>
      <c r="L463" s="15" t="str">
        <f t="shared" si="153"/>
        <v>Enter Trade</v>
      </c>
      <c r="M463" s="12">
        <v>2.1829831951998648</v>
      </c>
      <c r="N463" s="15" t="str">
        <f t="shared" si="133"/>
        <v/>
      </c>
      <c r="O463" s="15" t="str">
        <f t="shared" si="134"/>
        <v>Enter Trade</v>
      </c>
      <c r="P463" s="15" t="str">
        <f t="shared" si="135"/>
        <v/>
      </c>
      <c r="Q463" s="15">
        <f t="shared" si="136"/>
        <v>1278.55</v>
      </c>
      <c r="R463" s="15" t="str">
        <f t="shared" si="137"/>
        <v/>
      </c>
      <c r="S463" s="15">
        <f t="shared" si="138"/>
        <v>1324.55</v>
      </c>
      <c r="T463" s="18" t="str">
        <f t="shared" si="139"/>
        <v/>
      </c>
      <c r="U463" s="18">
        <f t="shared" si="140"/>
        <v>2.1818181818181782E-2</v>
      </c>
      <c r="V463" s="18" t="str">
        <f t="shared" si="141"/>
        <v/>
      </c>
      <c r="W463" s="18">
        <f t="shared" si="142"/>
        <v>-1.9432928634883034E-2</v>
      </c>
      <c r="X463" s="18" t="str">
        <f t="shared" si="143"/>
        <v/>
      </c>
      <c r="Y463" s="18" t="str">
        <f t="shared" si="144"/>
        <v/>
      </c>
      <c r="Z463" s="18" t="str">
        <f t="shared" si="145"/>
        <v/>
      </c>
      <c r="AA463" s="18" t="str">
        <f t="shared" si="146"/>
        <v/>
      </c>
    </row>
    <row r="464" spans="1:27">
      <c r="A464" s="11">
        <v>42690</v>
      </c>
      <c r="B464" s="12">
        <v>1244.3499999999999</v>
      </c>
      <c r="C464" s="12">
        <v>1255.4000000000001</v>
      </c>
      <c r="D464" s="9">
        <f t="shared" si="154"/>
        <v>-3.8395721836800979E-3</v>
      </c>
      <c r="E464" s="9">
        <f t="shared" si="147"/>
        <v>-3.2649702339265382E-2</v>
      </c>
      <c r="F464" s="9">
        <f t="shared" si="148"/>
        <v>1.5679898725164763E-2</v>
      </c>
      <c r="G464" s="9">
        <f t="shared" si="149"/>
        <v>2.6300697923553329E-3</v>
      </c>
      <c r="H464" s="9">
        <f t="shared" si="150"/>
        <v>-6.7929474470886098E-2</v>
      </c>
      <c r="I464" s="9">
        <f t="shared" si="151"/>
        <v>1.8373926171696335</v>
      </c>
      <c r="J464" s="3">
        <f t="shared" si="152"/>
        <v>-8.2885036859932978E-3</v>
      </c>
      <c r="K464" s="3">
        <f t="shared" si="152"/>
        <v>2.4189271874362709E-2</v>
      </c>
      <c r="L464" s="15" t="str">
        <f t="shared" si="153"/>
        <v>Enter Trade</v>
      </c>
      <c r="M464" s="12">
        <v>2.1829831951998648</v>
      </c>
      <c r="N464" s="15" t="str">
        <f t="shared" ref="N464:N496" si="155">IF(M464&lt;&gt;M463,L464,"")</f>
        <v/>
      </c>
      <c r="O464" s="15" t="str">
        <f t="shared" ref="O464:O496" si="156">IF(M464&lt;&gt;M463,N464,O463)</f>
        <v>Enter Trade</v>
      </c>
      <c r="P464" s="15" t="str">
        <f t="shared" ref="P464:P496" si="157">IF(OR(N464="Enter Trade",N464="Exit Trade"),B464,"")</f>
        <v/>
      </c>
      <c r="Q464" s="15">
        <f t="shared" ref="Q464:Q496" si="158">IF(M464&lt;&gt;M463,P464,Q463)</f>
        <v>1278.55</v>
      </c>
      <c r="R464" s="15" t="str">
        <f t="shared" ref="R464:R496" si="159">IF(OR(N464="Enter Trade",N464="Exit Trade"),C464,"")</f>
        <v/>
      </c>
      <c r="S464" s="15">
        <f t="shared" ref="S464:S496" si="160">IF(M464&lt;&gt;M463,R464,S463)</f>
        <v>1324.55</v>
      </c>
      <c r="T464" s="18" t="str">
        <f t="shared" ref="T464:T496" si="161">IF(OR(N464="Enter Trade",N464="Exit Trade"),J464,"")</f>
        <v/>
      </c>
      <c r="U464" s="18">
        <f t="shared" ref="U464:U496" si="162">IF(M464&lt;&gt;M463,T464,U463)</f>
        <v>2.1818181818181782E-2</v>
      </c>
      <c r="V464" s="18" t="str">
        <f t="shared" ref="V464:V496" si="163">IF(OR(N464="Enter Trade",N464="Exit Trade"),K464,"")</f>
        <v/>
      </c>
      <c r="W464" s="18">
        <f t="shared" ref="W464:W496" si="164">IF(M464&lt;&gt;M463,V464,W463)</f>
        <v>-1.9432928634883034E-2</v>
      </c>
      <c r="X464" s="18" t="str">
        <f t="shared" si="143"/>
        <v/>
      </c>
      <c r="Y464" s="18" t="str">
        <f t="shared" si="144"/>
        <v/>
      </c>
      <c r="Z464" s="18" t="str">
        <f t="shared" si="145"/>
        <v/>
      </c>
      <c r="AA464" s="18" t="str">
        <f t="shared" si="146"/>
        <v/>
      </c>
    </row>
    <row r="465" spans="1:27">
      <c r="A465" s="11">
        <v>42691</v>
      </c>
      <c r="B465" s="12">
        <v>1230.2</v>
      </c>
      <c r="C465" s="12">
        <v>1250.2</v>
      </c>
      <c r="D465" s="9">
        <f t="shared" si="154"/>
        <v>-7.0037718790554784E-3</v>
      </c>
      <c r="E465" s="9">
        <f t="shared" si="147"/>
        <v>-3.1405788383417045E-2</v>
      </c>
      <c r="F465" s="9">
        <f t="shared" si="148"/>
        <v>1.6193855743115361E-2</v>
      </c>
      <c r="G465" s="9">
        <f t="shared" si="149"/>
        <v>5.0303870385925153E-3</v>
      </c>
      <c r="H465" s="9">
        <f t="shared" si="150"/>
        <v>-6.7841963805426606E-2</v>
      </c>
      <c r="I465" s="9">
        <f t="shared" si="151"/>
        <v>1.5068688329359616</v>
      </c>
      <c r="J465" s="3">
        <f t="shared" si="152"/>
        <v>-1.1371398722224346E-2</v>
      </c>
      <c r="K465" s="3">
        <f t="shared" si="152"/>
        <v>-4.142106101640947E-3</v>
      </c>
      <c r="L465" s="15" t="str">
        <f t="shared" si="153"/>
        <v>Enter Trade</v>
      </c>
      <c r="M465" s="12">
        <v>2.1829831951998648</v>
      </c>
      <c r="N465" s="15" t="str">
        <f t="shared" si="155"/>
        <v/>
      </c>
      <c r="O465" s="15" t="str">
        <f t="shared" si="156"/>
        <v>Enter Trade</v>
      </c>
      <c r="P465" s="15" t="str">
        <f t="shared" si="157"/>
        <v/>
      </c>
      <c r="Q465" s="15">
        <f t="shared" si="158"/>
        <v>1278.55</v>
      </c>
      <c r="R465" s="15" t="str">
        <f t="shared" si="159"/>
        <v/>
      </c>
      <c r="S465" s="15">
        <f t="shared" si="160"/>
        <v>1324.55</v>
      </c>
      <c r="T465" s="18" t="str">
        <f t="shared" si="161"/>
        <v/>
      </c>
      <c r="U465" s="18">
        <f t="shared" si="162"/>
        <v>2.1818181818181782E-2</v>
      </c>
      <c r="V465" s="18" t="str">
        <f t="shared" si="163"/>
        <v/>
      </c>
      <c r="W465" s="18">
        <f t="shared" si="164"/>
        <v>-1.9432928634883034E-2</v>
      </c>
      <c r="X465" s="18" t="str">
        <f t="shared" si="143"/>
        <v/>
      </c>
      <c r="Y465" s="18" t="str">
        <f t="shared" si="144"/>
        <v/>
      </c>
      <c r="Z465" s="18" t="str">
        <f t="shared" si="145"/>
        <v/>
      </c>
      <c r="AA465" s="18" t="str">
        <f t="shared" si="146"/>
        <v/>
      </c>
    </row>
    <row r="466" spans="1:27">
      <c r="A466" s="11">
        <v>42692</v>
      </c>
      <c r="B466" s="12">
        <v>1211.4000000000001</v>
      </c>
      <c r="C466" s="12">
        <v>1249.8</v>
      </c>
      <c r="D466" s="9">
        <f t="shared" si="154"/>
        <v>-1.3552951004106509E-2</v>
      </c>
      <c r="E466" s="9">
        <f t="shared" si="147"/>
        <v>-3.0336682532022978E-2</v>
      </c>
      <c r="F466" s="9">
        <f t="shared" si="148"/>
        <v>1.6281154873495306E-2</v>
      </c>
      <c r="G466" s="9">
        <f t="shared" si="149"/>
        <v>6.2959159333414588E-3</v>
      </c>
      <c r="H466" s="9">
        <f t="shared" si="150"/>
        <v>-6.6969280997387415E-2</v>
      </c>
      <c r="I466" s="9">
        <f t="shared" si="151"/>
        <v>1.0308686121056023</v>
      </c>
      <c r="J466" s="3">
        <f t="shared" si="152"/>
        <v>-1.5282067956429812E-2</v>
      </c>
      <c r="K466" s="3">
        <f t="shared" si="152"/>
        <v>-3.1994880819076222E-4</v>
      </c>
      <c r="L466" s="15" t="str">
        <f t="shared" si="153"/>
        <v>Enter Trade</v>
      </c>
      <c r="M466" s="12">
        <v>2.1829831951998648</v>
      </c>
      <c r="N466" s="15" t="str">
        <f t="shared" si="155"/>
        <v/>
      </c>
      <c r="O466" s="15" t="str">
        <f t="shared" si="156"/>
        <v>Enter Trade</v>
      </c>
      <c r="P466" s="15" t="str">
        <f t="shared" si="157"/>
        <v/>
      </c>
      <c r="Q466" s="15">
        <f t="shared" si="158"/>
        <v>1278.55</v>
      </c>
      <c r="R466" s="15" t="str">
        <f t="shared" si="159"/>
        <v/>
      </c>
      <c r="S466" s="15">
        <f t="shared" si="160"/>
        <v>1324.55</v>
      </c>
      <c r="T466" s="18" t="str">
        <f t="shared" si="161"/>
        <v/>
      </c>
      <c r="U466" s="18">
        <f t="shared" si="162"/>
        <v>2.1818181818181782E-2</v>
      </c>
      <c r="V466" s="18" t="str">
        <f t="shared" si="163"/>
        <v/>
      </c>
      <c r="W466" s="18">
        <f t="shared" si="164"/>
        <v>-1.9432928634883034E-2</v>
      </c>
      <c r="X466" s="18" t="str">
        <f t="shared" si="143"/>
        <v/>
      </c>
      <c r="Y466" s="18" t="str">
        <f t="shared" si="144"/>
        <v/>
      </c>
      <c r="Z466" s="18" t="str">
        <f t="shared" si="145"/>
        <v/>
      </c>
      <c r="AA466" s="18" t="str">
        <f t="shared" si="146"/>
        <v/>
      </c>
    </row>
    <row r="467" spans="1:27">
      <c r="A467" s="11">
        <v>42695</v>
      </c>
      <c r="B467" s="12">
        <v>1198.7</v>
      </c>
      <c r="C467" s="12">
        <v>1221.95</v>
      </c>
      <c r="D467" s="9">
        <f t="shared" si="154"/>
        <v>-8.3429303913911523E-3</v>
      </c>
      <c r="E467" s="9">
        <f t="shared" si="147"/>
        <v>-2.9148915581675254E-2</v>
      </c>
      <c r="F467" s="9">
        <f t="shared" si="148"/>
        <v>1.6549378804343255E-2</v>
      </c>
      <c r="G467" s="9">
        <f t="shared" si="149"/>
        <v>8.0871867280970719E-3</v>
      </c>
      <c r="H467" s="9">
        <f t="shared" si="150"/>
        <v>-6.6385017891447573E-2</v>
      </c>
      <c r="I467" s="9">
        <f t="shared" si="151"/>
        <v>1.2572064145890316</v>
      </c>
      <c r="J467" s="3">
        <f t="shared" si="152"/>
        <v>-1.048373782400532E-2</v>
      </c>
      <c r="K467" s="3">
        <f t="shared" si="152"/>
        <v>-2.2283565370459203E-2</v>
      </c>
      <c r="L467" s="15" t="str">
        <f t="shared" si="153"/>
        <v>Enter Trade</v>
      </c>
      <c r="M467" s="12">
        <v>2.1829831951998648</v>
      </c>
      <c r="N467" s="15" t="str">
        <f t="shared" si="155"/>
        <v/>
      </c>
      <c r="O467" s="15" t="str">
        <f t="shared" si="156"/>
        <v>Enter Trade</v>
      </c>
      <c r="P467" s="15" t="str">
        <f t="shared" si="157"/>
        <v/>
      </c>
      <c r="Q467" s="15">
        <f t="shared" si="158"/>
        <v>1278.55</v>
      </c>
      <c r="R467" s="15" t="str">
        <f t="shared" si="159"/>
        <v/>
      </c>
      <c r="S467" s="15">
        <f t="shared" si="160"/>
        <v>1324.55</v>
      </c>
      <c r="T467" s="18" t="str">
        <f t="shared" si="161"/>
        <v/>
      </c>
      <c r="U467" s="18">
        <f t="shared" si="162"/>
        <v>2.1818181818181782E-2</v>
      </c>
      <c r="V467" s="18" t="str">
        <f t="shared" si="163"/>
        <v/>
      </c>
      <c r="W467" s="18">
        <f t="shared" si="164"/>
        <v>-1.9432928634883034E-2</v>
      </c>
      <c r="X467" s="18" t="str">
        <f t="shared" si="143"/>
        <v/>
      </c>
      <c r="Y467" s="18" t="str">
        <f t="shared" si="144"/>
        <v/>
      </c>
      <c r="Z467" s="18" t="str">
        <f t="shared" si="145"/>
        <v/>
      </c>
      <c r="AA467" s="18" t="str">
        <f t="shared" si="146"/>
        <v/>
      </c>
    </row>
    <row r="468" spans="1:27">
      <c r="A468" s="11">
        <v>42696</v>
      </c>
      <c r="B468" s="12">
        <v>1198.05</v>
      </c>
      <c r="C468" s="12">
        <v>1249.7</v>
      </c>
      <c r="D468" s="9">
        <f t="shared" si="154"/>
        <v>-1.8330826334564312E-2</v>
      </c>
      <c r="E468" s="9">
        <f t="shared" si="147"/>
        <v>-2.8218328498637906E-2</v>
      </c>
      <c r="F468" s="9">
        <f t="shared" si="148"/>
        <v>1.6338270933389409E-2</v>
      </c>
      <c r="G468" s="9">
        <f t="shared" si="149"/>
        <v>8.542781101488265E-3</v>
      </c>
      <c r="H468" s="9">
        <f t="shared" si="150"/>
        <v>-6.4979438098764081E-2</v>
      </c>
      <c r="I468" s="9">
        <f t="shared" si="151"/>
        <v>0.60517432991438413</v>
      </c>
      <c r="J468" s="3">
        <f t="shared" si="152"/>
        <v>-5.4225410861774494E-4</v>
      </c>
      <c r="K468" s="3">
        <f t="shared" si="152"/>
        <v>2.2709603502598305E-2</v>
      </c>
      <c r="L468" s="15" t="str">
        <f t="shared" si="153"/>
        <v/>
      </c>
      <c r="M468" s="12">
        <v>2.1829831951998648</v>
      </c>
      <c r="N468" s="15" t="str">
        <f t="shared" si="155"/>
        <v/>
      </c>
      <c r="O468" s="15" t="str">
        <f t="shared" si="156"/>
        <v>Enter Trade</v>
      </c>
      <c r="P468" s="15" t="str">
        <f t="shared" si="157"/>
        <v/>
      </c>
      <c r="Q468" s="15">
        <f t="shared" si="158"/>
        <v>1278.55</v>
      </c>
      <c r="R468" s="15" t="str">
        <f t="shared" si="159"/>
        <v/>
      </c>
      <c r="S468" s="15">
        <f t="shared" si="160"/>
        <v>1324.55</v>
      </c>
      <c r="T468" s="18" t="str">
        <f t="shared" si="161"/>
        <v/>
      </c>
      <c r="U468" s="18">
        <f t="shared" si="162"/>
        <v>2.1818181818181782E-2</v>
      </c>
      <c r="V468" s="18" t="str">
        <f t="shared" si="163"/>
        <v/>
      </c>
      <c r="W468" s="18">
        <f t="shared" si="164"/>
        <v>-1.9432928634883034E-2</v>
      </c>
      <c r="X468" s="18" t="str">
        <f t="shared" si="143"/>
        <v/>
      </c>
      <c r="Y468" s="18" t="str">
        <f t="shared" si="144"/>
        <v/>
      </c>
      <c r="Z468" s="18" t="str">
        <f t="shared" si="145"/>
        <v/>
      </c>
      <c r="AA468" s="18" t="str">
        <f t="shared" si="146"/>
        <v/>
      </c>
    </row>
    <row r="469" spans="1:27">
      <c r="A469" s="11">
        <v>42697</v>
      </c>
      <c r="B469" s="12">
        <v>1184.75</v>
      </c>
      <c r="C469" s="12">
        <v>1226.9000000000001</v>
      </c>
      <c r="D469" s="9">
        <f t="shared" si="154"/>
        <v>-1.5182449089854302E-2</v>
      </c>
      <c r="E469" s="9">
        <f t="shared" si="147"/>
        <v>-2.739571672084325E-2</v>
      </c>
      <c r="F469" s="9">
        <f t="shared" si="148"/>
        <v>1.6353129052525464E-2</v>
      </c>
      <c r="G469" s="9">
        <f t="shared" si="149"/>
        <v>9.3988236473390406E-3</v>
      </c>
      <c r="H469" s="9">
        <f t="shared" si="150"/>
        <v>-6.4190257089025538E-2</v>
      </c>
      <c r="I469" s="9">
        <f t="shared" si="151"/>
        <v>0.74684591503928821</v>
      </c>
      <c r="J469" s="3">
        <f t="shared" si="152"/>
        <v>-1.1101373064563212E-2</v>
      </c>
      <c r="K469" s="3">
        <f t="shared" si="152"/>
        <v>-1.8244378650876174E-2</v>
      </c>
      <c r="L469" s="15" t="str">
        <f t="shared" si="153"/>
        <v/>
      </c>
      <c r="M469" s="12">
        <v>2.1829831951998648</v>
      </c>
      <c r="N469" s="15" t="str">
        <f t="shared" si="155"/>
        <v/>
      </c>
      <c r="O469" s="15" t="str">
        <f t="shared" si="156"/>
        <v>Enter Trade</v>
      </c>
      <c r="P469" s="15" t="str">
        <f t="shared" si="157"/>
        <v/>
      </c>
      <c r="Q469" s="15">
        <f t="shared" si="158"/>
        <v>1278.55</v>
      </c>
      <c r="R469" s="15" t="str">
        <f t="shared" si="159"/>
        <v/>
      </c>
      <c r="S469" s="15">
        <f t="shared" si="160"/>
        <v>1324.55</v>
      </c>
      <c r="T469" s="18" t="str">
        <f t="shared" si="161"/>
        <v/>
      </c>
      <c r="U469" s="18">
        <f t="shared" si="162"/>
        <v>2.1818181818181782E-2</v>
      </c>
      <c r="V469" s="18" t="str">
        <f t="shared" si="163"/>
        <v/>
      </c>
      <c r="W469" s="18">
        <f t="shared" si="164"/>
        <v>-1.9432928634883034E-2</v>
      </c>
      <c r="X469" s="18" t="str">
        <f t="shared" si="143"/>
        <v/>
      </c>
      <c r="Y469" s="18" t="str">
        <f t="shared" si="144"/>
        <v/>
      </c>
      <c r="Z469" s="18" t="str">
        <f t="shared" si="145"/>
        <v/>
      </c>
      <c r="AA469" s="18" t="str">
        <f t="shared" si="146"/>
        <v/>
      </c>
    </row>
    <row r="470" spans="1:27">
      <c r="A470" s="11">
        <v>42698</v>
      </c>
      <c r="B470" s="12">
        <v>1165.5</v>
      </c>
      <c r="C470" s="12">
        <v>1217.6500000000001</v>
      </c>
      <c r="D470" s="9">
        <f t="shared" si="154"/>
        <v>-1.9010195241269102E-2</v>
      </c>
      <c r="E470" s="9">
        <f t="shared" si="147"/>
        <v>-2.6869916059788349E-2</v>
      </c>
      <c r="F470" s="9">
        <f t="shared" si="148"/>
        <v>1.6360963989155521E-2</v>
      </c>
      <c r="G470" s="9">
        <f t="shared" si="149"/>
        <v>9.9422529158115711E-3</v>
      </c>
      <c r="H470" s="9">
        <f t="shared" si="150"/>
        <v>-6.3682085035388275E-2</v>
      </c>
      <c r="I470" s="9">
        <f t="shared" si="151"/>
        <v>0.48039472635774255</v>
      </c>
      <c r="J470" s="3">
        <f t="shared" si="152"/>
        <v>-1.6248153618906941E-2</v>
      </c>
      <c r="K470" s="3">
        <f t="shared" si="152"/>
        <v>-7.5393267584970246E-3</v>
      </c>
      <c r="L470" s="15" t="str">
        <f t="shared" si="153"/>
        <v>Exit Trade</v>
      </c>
      <c r="M470" s="12">
        <v>0.48039472635774255</v>
      </c>
      <c r="N470" s="15" t="str">
        <f t="shared" si="155"/>
        <v>Exit Trade</v>
      </c>
      <c r="O470" s="15" t="str">
        <f t="shared" si="156"/>
        <v>Exit Trade</v>
      </c>
      <c r="P470" s="15">
        <f t="shared" si="157"/>
        <v>1165.5</v>
      </c>
      <c r="Q470" s="15">
        <f t="shared" si="158"/>
        <v>1165.5</v>
      </c>
      <c r="R470" s="15">
        <f t="shared" si="159"/>
        <v>1217.6500000000001</v>
      </c>
      <c r="S470" s="15">
        <f t="shared" si="160"/>
        <v>1217.6500000000001</v>
      </c>
      <c r="T470" s="18">
        <f t="shared" si="161"/>
        <v>-1.6248153618906941E-2</v>
      </c>
      <c r="U470" s="18">
        <f t="shared" si="162"/>
        <v>-1.6248153618906941E-2</v>
      </c>
      <c r="V470" s="18">
        <f t="shared" si="163"/>
        <v>-7.5393267584970246E-3</v>
      </c>
      <c r="W470" s="18">
        <f t="shared" si="164"/>
        <v>-7.5393267584970246E-3</v>
      </c>
      <c r="X470" s="18">
        <f t="shared" si="143"/>
        <v>8.8420476320832164E-2</v>
      </c>
      <c r="Y470" s="18">
        <f t="shared" si="144"/>
        <v>-8.0706655090407975E-2</v>
      </c>
      <c r="Z470" s="18">
        <f t="shared" si="145"/>
        <v>7.7138212304241893E-3</v>
      </c>
      <c r="AA470" s="18">
        <f t="shared" si="146"/>
        <v>3.8569106152120947E-3</v>
      </c>
    </row>
    <row r="471" spans="1:27">
      <c r="A471" s="11">
        <v>42699</v>
      </c>
      <c r="B471" s="12">
        <v>1189.3</v>
      </c>
      <c r="C471" s="12">
        <v>1244.05</v>
      </c>
      <c r="D471" s="9">
        <f t="shared" si="154"/>
        <v>-1.9546416686704603E-2</v>
      </c>
      <c r="E471" s="9">
        <f t="shared" si="147"/>
        <v>-2.6673771136818347E-2</v>
      </c>
      <c r="F471" s="9">
        <f t="shared" si="148"/>
        <v>1.6413998900804472E-2</v>
      </c>
      <c r="G471" s="9">
        <f t="shared" si="149"/>
        <v>1.0257726389991714E-2</v>
      </c>
      <c r="H471" s="9">
        <f t="shared" si="150"/>
        <v>-6.3605268663628409E-2</v>
      </c>
      <c r="I471" s="9">
        <f t="shared" si="151"/>
        <v>0.4342241335086493</v>
      </c>
      <c r="J471" s="3">
        <f t="shared" si="152"/>
        <v>2.0420420420420381E-2</v>
      </c>
      <c r="K471" s="3">
        <f t="shared" si="152"/>
        <v>2.1681107050465949E-2</v>
      </c>
      <c r="L471" s="15" t="str">
        <f t="shared" si="153"/>
        <v>Exit Trade</v>
      </c>
      <c r="M471" s="12">
        <v>0.48039472635774255</v>
      </c>
      <c r="N471" s="15" t="str">
        <f t="shared" si="155"/>
        <v/>
      </c>
      <c r="O471" s="15" t="str">
        <f t="shared" si="156"/>
        <v>Exit Trade</v>
      </c>
      <c r="P471" s="15" t="str">
        <f t="shared" si="157"/>
        <v/>
      </c>
      <c r="Q471" s="15">
        <f t="shared" si="158"/>
        <v>1165.5</v>
      </c>
      <c r="R471" s="15" t="str">
        <f t="shared" si="159"/>
        <v/>
      </c>
      <c r="S471" s="15">
        <f t="shared" si="160"/>
        <v>1217.6500000000001</v>
      </c>
      <c r="T471" s="18" t="str">
        <f t="shared" si="161"/>
        <v/>
      </c>
      <c r="U471" s="18">
        <f t="shared" si="162"/>
        <v>-1.6248153618906941E-2</v>
      </c>
      <c r="V471" s="18" t="str">
        <f t="shared" si="163"/>
        <v/>
      </c>
      <c r="W471" s="18">
        <f t="shared" si="164"/>
        <v>-7.5393267584970246E-3</v>
      </c>
      <c r="X471" s="18" t="str">
        <f t="shared" si="143"/>
        <v/>
      </c>
      <c r="Y471" s="18" t="str">
        <f t="shared" si="144"/>
        <v/>
      </c>
      <c r="Z471" s="18" t="str">
        <f t="shared" si="145"/>
        <v/>
      </c>
      <c r="AA471" s="18" t="str">
        <f t="shared" si="146"/>
        <v/>
      </c>
    </row>
    <row r="472" spans="1:27">
      <c r="A472" s="11">
        <v>42702</v>
      </c>
      <c r="B472" s="12">
        <v>1184.45</v>
      </c>
      <c r="C472" s="12">
        <v>1246.7</v>
      </c>
      <c r="D472" s="9">
        <f t="shared" si="154"/>
        <v>-2.2245227202522273E-2</v>
      </c>
      <c r="E472" s="9">
        <f t="shared" si="147"/>
        <v>-2.6805883162077625E-2</v>
      </c>
      <c r="F472" s="9">
        <f t="shared" si="148"/>
        <v>1.6359986686354595E-2</v>
      </c>
      <c r="G472" s="9">
        <f t="shared" si="149"/>
        <v>1.0004086882220216E-2</v>
      </c>
      <c r="H472" s="9">
        <f t="shared" si="150"/>
        <v>-6.3615853206375472E-2</v>
      </c>
      <c r="I472" s="9">
        <f t="shared" si="151"/>
        <v>0.27876892854437757</v>
      </c>
      <c r="J472" s="3">
        <f t="shared" si="152"/>
        <v>-4.0780290927435545E-3</v>
      </c>
      <c r="K472" s="3">
        <f t="shared" si="152"/>
        <v>2.1301394638479892E-3</v>
      </c>
      <c r="L472" s="15" t="str">
        <f t="shared" si="153"/>
        <v>Exit Trade</v>
      </c>
      <c r="M472" s="12">
        <v>0.48039472635774255</v>
      </c>
      <c r="N472" s="15" t="str">
        <f t="shared" si="155"/>
        <v/>
      </c>
      <c r="O472" s="15" t="str">
        <f t="shared" si="156"/>
        <v>Exit Trade</v>
      </c>
      <c r="P472" s="15" t="str">
        <f t="shared" si="157"/>
        <v/>
      </c>
      <c r="Q472" s="15">
        <f t="shared" si="158"/>
        <v>1165.5</v>
      </c>
      <c r="R472" s="15" t="str">
        <f t="shared" si="159"/>
        <v/>
      </c>
      <c r="S472" s="15">
        <f t="shared" si="160"/>
        <v>1217.6500000000001</v>
      </c>
      <c r="T472" s="18" t="str">
        <f t="shared" si="161"/>
        <v/>
      </c>
      <c r="U472" s="18">
        <f t="shared" si="162"/>
        <v>-1.6248153618906941E-2</v>
      </c>
      <c r="V472" s="18" t="str">
        <f t="shared" si="163"/>
        <v/>
      </c>
      <c r="W472" s="18">
        <f t="shared" si="164"/>
        <v>-7.5393267584970246E-3</v>
      </c>
      <c r="X472" s="18" t="str">
        <f t="shared" si="143"/>
        <v/>
      </c>
      <c r="Y472" s="18" t="str">
        <f t="shared" si="144"/>
        <v/>
      </c>
      <c r="Z472" s="18" t="str">
        <f t="shared" si="145"/>
        <v/>
      </c>
      <c r="AA472" s="18" t="str">
        <f t="shared" si="146"/>
        <v/>
      </c>
    </row>
    <row r="473" spans="1:27">
      <c r="A473" s="11">
        <v>42703</v>
      </c>
      <c r="B473" s="12">
        <v>1178.75</v>
      </c>
      <c r="C473" s="12">
        <v>1255.8</v>
      </c>
      <c r="D473" s="9">
        <f t="shared" si="154"/>
        <v>-2.7498772976945324E-2</v>
      </c>
      <c r="E473" s="9">
        <f t="shared" si="147"/>
        <v>-2.6989878428146572E-2</v>
      </c>
      <c r="F473" s="9">
        <f t="shared" si="148"/>
        <v>1.6334848102925261E-2</v>
      </c>
      <c r="G473" s="9">
        <f t="shared" si="149"/>
        <v>9.7635298034352662E-3</v>
      </c>
      <c r="H473" s="9">
        <f t="shared" si="150"/>
        <v>-6.3743286659728407E-2</v>
      </c>
      <c r="I473" s="9">
        <f t="shared" si="151"/>
        <v>-3.1153919864588084E-2</v>
      </c>
      <c r="J473" s="3">
        <f t="shared" si="152"/>
        <v>-4.8123601671662339E-3</v>
      </c>
      <c r="K473" s="3">
        <f t="shared" si="152"/>
        <v>7.2992700729926276E-3</v>
      </c>
      <c r="L473" s="15" t="str">
        <f t="shared" si="153"/>
        <v>Exit Trade</v>
      </c>
      <c r="M473" s="12">
        <v>0.48039472635774255</v>
      </c>
      <c r="N473" s="15" t="str">
        <f t="shared" si="155"/>
        <v/>
      </c>
      <c r="O473" s="15" t="str">
        <f t="shared" si="156"/>
        <v>Exit Trade</v>
      </c>
      <c r="P473" s="15" t="str">
        <f t="shared" si="157"/>
        <v/>
      </c>
      <c r="Q473" s="15">
        <f t="shared" si="158"/>
        <v>1165.5</v>
      </c>
      <c r="R473" s="15" t="str">
        <f t="shared" si="159"/>
        <v/>
      </c>
      <c r="S473" s="15">
        <f t="shared" si="160"/>
        <v>1217.6500000000001</v>
      </c>
      <c r="T473" s="18" t="str">
        <f t="shared" si="161"/>
        <v/>
      </c>
      <c r="U473" s="18">
        <f t="shared" si="162"/>
        <v>-1.6248153618906941E-2</v>
      </c>
      <c r="V473" s="18" t="str">
        <f t="shared" si="163"/>
        <v/>
      </c>
      <c r="W473" s="18">
        <f t="shared" si="164"/>
        <v>-7.5393267584970246E-3</v>
      </c>
      <c r="X473" s="18" t="str">
        <f t="shared" ref="X473:X496" si="165">IF(AND(O472="Enter Trade",O473="Exit Trade",U472&gt;W472),1-Q473/Q472,IF(AND(O472="Enter Trade",O473="Exit Trade",U472&lt;W472),Q473/Q472-1,""))</f>
        <v/>
      </c>
      <c r="Y473" s="18" t="str">
        <f t="shared" ref="Y473:Y496" si="166">IF(AND(O472="Enter Trade",O473="Exit Trade",U472&gt;W472),S473/S472-1,IF(AND(O472="Enter Trade",O473="Exit Trade",U472&lt;W472),1-S473/S472,""))</f>
        <v/>
      </c>
      <c r="Z473" s="18" t="str">
        <f t="shared" ref="Z473:Z496" si="167">IF(AND(X473&lt;&gt;"",Y473&lt;&gt;""),(X473+Y473),"")</f>
        <v/>
      </c>
      <c r="AA473" s="18" t="str">
        <f t="shared" ref="AA473:AA496" si="168">IF(AND(X473&lt;&gt;"",Y473&lt;&gt;""),(X473+Y473)/2,"")</f>
        <v/>
      </c>
    </row>
    <row r="474" spans="1:27">
      <c r="A474" s="11">
        <v>42704</v>
      </c>
      <c r="B474" s="12">
        <v>1199.5999999999999</v>
      </c>
      <c r="C474" s="12">
        <v>1263.0999999999999</v>
      </c>
      <c r="D474" s="9">
        <f t="shared" si="154"/>
        <v>-2.2401278051359681E-2</v>
      </c>
      <c r="E474" s="9">
        <f t="shared" si="147"/>
        <v>-2.665690230147057E-2</v>
      </c>
      <c r="F474" s="9">
        <f t="shared" si="148"/>
        <v>1.632277052714436E-2</v>
      </c>
      <c r="G474" s="9">
        <f t="shared" si="149"/>
        <v>1.0069331384604242E-2</v>
      </c>
      <c r="H474" s="9">
        <f t="shared" si="150"/>
        <v>-6.3383135987545386E-2</v>
      </c>
      <c r="I474" s="9">
        <f t="shared" si="151"/>
        <v>0.26071702981022082</v>
      </c>
      <c r="J474" s="3">
        <f t="shared" si="152"/>
        <v>1.7688229056203528E-2</v>
      </c>
      <c r="K474" s="3">
        <f t="shared" si="152"/>
        <v>5.8130275521579506E-3</v>
      </c>
      <c r="L474" s="15" t="str">
        <f t="shared" si="153"/>
        <v>Exit Trade</v>
      </c>
      <c r="M474" s="12">
        <v>0.48039472635774255</v>
      </c>
      <c r="N474" s="15" t="str">
        <f t="shared" si="155"/>
        <v/>
      </c>
      <c r="O474" s="15" t="str">
        <f t="shared" si="156"/>
        <v>Exit Trade</v>
      </c>
      <c r="P474" s="15" t="str">
        <f t="shared" si="157"/>
        <v/>
      </c>
      <c r="Q474" s="15">
        <f t="shared" si="158"/>
        <v>1165.5</v>
      </c>
      <c r="R474" s="15" t="str">
        <f t="shared" si="159"/>
        <v/>
      </c>
      <c r="S474" s="15">
        <f t="shared" si="160"/>
        <v>1217.6500000000001</v>
      </c>
      <c r="T474" s="18" t="str">
        <f t="shared" si="161"/>
        <v/>
      </c>
      <c r="U474" s="18">
        <f t="shared" si="162"/>
        <v>-1.6248153618906941E-2</v>
      </c>
      <c r="V474" s="18" t="str">
        <f t="shared" si="163"/>
        <v/>
      </c>
      <c r="W474" s="18">
        <f t="shared" si="164"/>
        <v>-7.5393267584970246E-3</v>
      </c>
      <c r="X474" s="18" t="str">
        <f t="shared" si="165"/>
        <v/>
      </c>
      <c r="Y474" s="18" t="str">
        <f t="shared" si="166"/>
        <v/>
      </c>
      <c r="Z474" s="18" t="str">
        <f t="shared" si="167"/>
        <v/>
      </c>
      <c r="AA474" s="18" t="str">
        <f t="shared" si="168"/>
        <v/>
      </c>
    </row>
    <row r="475" spans="1:27">
      <c r="A475" s="11">
        <v>42705</v>
      </c>
      <c r="B475" s="12">
        <v>1197.25</v>
      </c>
      <c r="C475" s="12">
        <v>1270</v>
      </c>
      <c r="D475" s="9">
        <f t="shared" si="154"/>
        <v>-2.5618875241311546E-2</v>
      </c>
      <c r="E475" s="9">
        <f t="shared" si="147"/>
        <v>-2.6577544733836191E-2</v>
      </c>
      <c r="F475" s="9">
        <f t="shared" si="148"/>
        <v>1.6321804773684199E-2</v>
      </c>
      <c r="G475" s="9">
        <f t="shared" si="149"/>
        <v>1.0146516006953255E-2</v>
      </c>
      <c r="H475" s="9">
        <f t="shared" si="150"/>
        <v>-6.3301605474625641E-2</v>
      </c>
      <c r="I475" s="9">
        <f t="shared" si="151"/>
        <v>5.8735507856969155E-2</v>
      </c>
      <c r="J475" s="3">
        <f t="shared" si="152"/>
        <v>-1.9589863287761832E-3</v>
      </c>
      <c r="K475" s="3">
        <f t="shared" si="152"/>
        <v>5.4627503760589754E-3</v>
      </c>
      <c r="L475" s="15" t="str">
        <f t="shared" si="153"/>
        <v>Exit Trade</v>
      </c>
      <c r="M475" s="12">
        <v>0.48039472635774255</v>
      </c>
      <c r="N475" s="15" t="str">
        <f t="shared" si="155"/>
        <v/>
      </c>
      <c r="O475" s="15" t="str">
        <f t="shared" si="156"/>
        <v>Exit Trade</v>
      </c>
      <c r="P475" s="15" t="str">
        <f t="shared" si="157"/>
        <v/>
      </c>
      <c r="Q475" s="15">
        <f t="shared" si="158"/>
        <v>1165.5</v>
      </c>
      <c r="R475" s="15" t="str">
        <f t="shared" si="159"/>
        <v/>
      </c>
      <c r="S475" s="15">
        <f t="shared" si="160"/>
        <v>1217.6500000000001</v>
      </c>
      <c r="T475" s="18" t="str">
        <f t="shared" si="161"/>
        <v/>
      </c>
      <c r="U475" s="18">
        <f t="shared" si="162"/>
        <v>-1.6248153618906941E-2</v>
      </c>
      <c r="V475" s="18" t="str">
        <f t="shared" si="163"/>
        <v/>
      </c>
      <c r="W475" s="18">
        <f t="shared" si="164"/>
        <v>-7.5393267584970246E-3</v>
      </c>
      <c r="X475" s="18" t="str">
        <f t="shared" si="165"/>
        <v/>
      </c>
      <c r="Y475" s="18" t="str">
        <f t="shared" si="166"/>
        <v/>
      </c>
      <c r="Z475" s="18" t="str">
        <f t="shared" si="167"/>
        <v/>
      </c>
      <c r="AA475" s="18" t="str">
        <f t="shared" si="168"/>
        <v/>
      </c>
    </row>
    <row r="476" spans="1:27">
      <c r="A476" s="11">
        <v>42706</v>
      </c>
      <c r="B476" s="12">
        <v>1189.0999999999999</v>
      </c>
      <c r="C476" s="12">
        <v>1236.8</v>
      </c>
      <c r="D476" s="9">
        <f t="shared" si="154"/>
        <v>-1.7081097462714311E-2</v>
      </c>
      <c r="E476" s="9">
        <f t="shared" si="147"/>
        <v>-2.5990040505297678E-2</v>
      </c>
      <c r="F476" s="9">
        <f t="shared" si="148"/>
        <v>1.6336325361786249E-2</v>
      </c>
      <c r="G476" s="9">
        <f t="shared" si="149"/>
        <v>1.0766691558721384E-2</v>
      </c>
      <c r="H476" s="9">
        <f t="shared" si="150"/>
        <v>-6.2746772569316739E-2</v>
      </c>
      <c r="I476" s="9">
        <f t="shared" si="151"/>
        <v>0.54534559304401875</v>
      </c>
      <c r="J476" s="3">
        <f t="shared" si="152"/>
        <v>-6.8072666527459521E-3</v>
      </c>
      <c r="K476" s="3">
        <f t="shared" si="152"/>
        <v>-2.6141732283464603E-2</v>
      </c>
      <c r="L476" s="15" t="str">
        <f t="shared" si="153"/>
        <v/>
      </c>
      <c r="M476" s="12">
        <v>0.48039472635774255</v>
      </c>
      <c r="N476" s="15" t="str">
        <f t="shared" si="155"/>
        <v/>
      </c>
      <c r="O476" s="15" t="str">
        <f t="shared" si="156"/>
        <v>Exit Trade</v>
      </c>
      <c r="P476" s="15" t="str">
        <f t="shared" si="157"/>
        <v/>
      </c>
      <c r="Q476" s="15">
        <f t="shared" si="158"/>
        <v>1165.5</v>
      </c>
      <c r="R476" s="15" t="str">
        <f t="shared" si="159"/>
        <v/>
      </c>
      <c r="S476" s="15">
        <f t="shared" si="160"/>
        <v>1217.6500000000001</v>
      </c>
      <c r="T476" s="18" t="str">
        <f t="shared" si="161"/>
        <v/>
      </c>
      <c r="U476" s="18">
        <f t="shared" si="162"/>
        <v>-1.6248153618906941E-2</v>
      </c>
      <c r="V476" s="18" t="str">
        <f t="shared" si="163"/>
        <v/>
      </c>
      <c r="W476" s="18">
        <f t="shared" si="164"/>
        <v>-7.5393267584970246E-3</v>
      </c>
      <c r="X476" s="18" t="str">
        <f t="shared" si="165"/>
        <v/>
      </c>
      <c r="Y476" s="18" t="str">
        <f t="shared" si="166"/>
        <v/>
      </c>
      <c r="Z476" s="18" t="str">
        <f t="shared" si="167"/>
        <v/>
      </c>
      <c r="AA476" s="18" t="str">
        <f t="shared" si="168"/>
        <v/>
      </c>
    </row>
    <row r="477" spans="1:27">
      <c r="A477" s="11">
        <v>42709</v>
      </c>
      <c r="B477" s="12">
        <v>1196.3499999999999</v>
      </c>
      <c r="C477" s="12">
        <v>1215.55</v>
      </c>
      <c r="D477" s="9">
        <f t="shared" si="154"/>
        <v>-6.9145737346052363E-3</v>
      </c>
      <c r="E477" s="9">
        <f t="shared" si="147"/>
        <v>-2.5489120285717808E-2</v>
      </c>
      <c r="F477" s="9">
        <f t="shared" si="148"/>
        <v>1.6691264380448496E-2</v>
      </c>
      <c r="G477" s="9">
        <f t="shared" si="149"/>
        <v>1.2066224570291308E-2</v>
      </c>
      <c r="H477" s="9">
        <f t="shared" si="150"/>
        <v>-6.304446514172693E-2</v>
      </c>
      <c r="I477" s="9">
        <f t="shared" si="151"/>
        <v>1.1128304080348805</v>
      </c>
      <c r="J477" s="3">
        <f t="shared" si="152"/>
        <v>6.0970481877049877E-3</v>
      </c>
      <c r="K477" s="3">
        <f t="shared" si="152"/>
        <v>-1.718143596377749E-2</v>
      </c>
      <c r="L477" s="15" t="str">
        <f t="shared" si="153"/>
        <v>Enter Trade</v>
      </c>
      <c r="M477" s="12">
        <v>1.1128304080348805</v>
      </c>
      <c r="N477" s="15" t="str">
        <f t="shared" si="155"/>
        <v>Enter Trade</v>
      </c>
      <c r="O477" s="15" t="str">
        <f t="shared" si="156"/>
        <v>Enter Trade</v>
      </c>
      <c r="P477" s="15">
        <f t="shared" si="157"/>
        <v>1196.3499999999999</v>
      </c>
      <c r="Q477" s="15">
        <f t="shared" si="158"/>
        <v>1196.3499999999999</v>
      </c>
      <c r="R477" s="15">
        <f t="shared" si="159"/>
        <v>1215.55</v>
      </c>
      <c r="S477" s="15">
        <f t="shared" si="160"/>
        <v>1215.55</v>
      </c>
      <c r="T477" s="18">
        <f t="shared" si="161"/>
        <v>6.0970481877049877E-3</v>
      </c>
      <c r="U477" s="18">
        <f t="shared" si="162"/>
        <v>6.0970481877049877E-3</v>
      </c>
      <c r="V477" s="18">
        <f t="shared" si="163"/>
        <v>-1.718143596377749E-2</v>
      </c>
      <c r="W477" s="18">
        <f t="shared" si="164"/>
        <v>-1.718143596377749E-2</v>
      </c>
      <c r="X477" s="18" t="str">
        <f t="shared" si="165"/>
        <v/>
      </c>
      <c r="Y477" s="18" t="str">
        <f t="shared" si="166"/>
        <v/>
      </c>
      <c r="Z477" s="18" t="str">
        <f t="shared" si="167"/>
        <v/>
      </c>
      <c r="AA477" s="18" t="str">
        <f t="shared" si="168"/>
        <v/>
      </c>
    </row>
    <row r="478" spans="1:27">
      <c r="A478" s="11">
        <v>42710</v>
      </c>
      <c r="B478" s="12">
        <v>1194.45</v>
      </c>
      <c r="C478" s="12">
        <v>1243.4000000000001</v>
      </c>
      <c r="D478" s="9">
        <f t="shared" si="154"/>
        <v>-1.7442888250200909E-2</v>
      </c>
      <c r="E478" s="9">
        <f t="shared" si="147"/>
        <v>-2.5176988672949166E-2</v>
      </c>
      <c r="F478" s="9">
        <f t="shared" si="148"/>
        <v>1.6753212333459024E-2</v>
      </c>
      <c r="G478" s="9">
        <f t="shared" si="149"/>
        <v>1.2517739077333639E-2</v>
      </c>
      <c r="H478" s="9">
        <f t="shared" si="150"/>
        <v>-6.2871716423231971E-2</v>
      </c>
      <c r="I478" s="9">
        <f t="shared" si="151"/>
        <v>0.4616488031553172</v>
      </c>
      <c r="J478" s="3">
        <f t="shared" si="152"/>
        <v>-1.5881639988296599E-3</v>
      </c>
      <c r="K478" s="3">
        <f t="shared" si="152"/>
        <v>2.2911439266175917E-2</v>
      </c>
      <c r="L478" s="15" t="str">
        <f t="shared" si="153"/>
        <v>Exit Trade</v>
      </c>
      <c r="M478" s="12">
        <v>0.4616488031553172</v>
      </c>
      <c r="N478" s="15" t="str">
        <f t="shared" si="155"/>
        <v>Exit Trade</v>
      </c>
      <c r="O478" s="15" t="str">
        <f t="shared" si="156"/>
        <v>Exit Trade</v>
      </c>
      <c r="P478" s="15">
        <f t="shared" si="157"/>
        <v>1194.45</v>
      </c>
      <c r="Q478" s="15">
        <f t="shared" si="158"/>
        <v>1194.45</v>
      </c>
      <c r="R478" s="15">
        <f t="shared" si="159"/>
        <v>1243.4000000000001</v>
      </c>
      <c r="S478" s="15">
        <f t="shared" si="160"/>
        <v>1243.4000000000001</v>
      </c>
      <c r="T478" s="18">
        <f t="shared" si="161"/>
        <v>-1.5881639988296599E-3</v>
      </c>
      <c r="U478" s="18">
        <f t="shared" si="162"/>
        <v>-1.5881639988296599E-3</v>
      </c>
      <c r="V478" s="18">
        <f t="shared" si="163"/>
        <v>2.2911439266175917E-2</v>
      </c>
      <c r="W478" s="18">
        <f t="shared" si="164"/>
        <v>2.2911439266175917E-2</v>
      </c>
      <c r="X478" s="18">
        <f t="shared" si="165"/>
        <v>1.5881639988296614E-3</v>
      </c>
      <c r="Y478" s="18">
        <f t="shared" si="166"/>
        <v>2.2911439266176004E-2</v>
      </c>
      <c r="Z478" s="18">
        <f t="shared" si="167"/>
        <v>2.4499603265005665E-2</v>
      </c>
      <c r="AA478" s="18">
        <f t="shared" si="168"/>
        <v>1.2249801632502832E-2</v>
      </c>
    </row>
    <row r="479" spans="1:27">
      <c r="A479" s="11">
        <v>42711</v>
      </c>
      <c r="B479" s="12">
        <v>1181.5999999999999</v>
      </c>
      <c r="C479" s="12">
        <v>1264.95</v>
      </c>
      <c r="D479" s="9">
        <f t="shared" si="154"/>
        <v>-2.9602877078891338E-2</v>
      </c>
      <c r="E479" s="9">
        <f t="shared" si="147"/>
        <v>-2.5159652041796612E-2</v>
      </c>
      <c r="F479" s="9">
        <f t="shared" si="148"/>
        <v>1.6748185966468366E-2</v>
      </c>
      <c r="G479" s="9">
        <f t="shared" si="149"/>
        <v>1.2523766382757213E-2</v>
      </c>
      <c r="H479" s="9">
        <f t="shared" si="150"/>
        <v>-6.2843070466350431E-2</v>
      </c>
      <c r="I479" s="9">
        <f t="shared" si="151"/>
        <v>-0.26529589807460524</v>
      </c>
      <c r="J479" s="3">
        <f t="shared" si="152"/>
        <v>-1.0758089497258266E-2</v>
      </c>
      <c r="K479" s="3">
        <f t="shared" si="152"/>
        <v>1.7331510374778793E-2</v>
      </c>
      <c r="L479" s="15" t="str">
        <f t="shared" si="153"/>
        <v>Exit Trade</v>
      </c>
      <c r="M479" s="12">
        <v>0.4616488031553172</v>
      </c>
      <c r="N479" s="15" t="str">
        <f t="shared" si="155"/>
        <v/>
      </c>
      <c r="O479" s="15" t="str">
        <f t="shared" si="156"/>
        <v>Exit Trade</v>
      </c>
      <c r="P479" s="15" t="str">
        <f t="shared" si="157"/>
        <v/>
      </c>
      <c r="Q479" s="15">
        <f t="shared" si="158"/>
        <v>1194.45</v>
      </c>
      <c r="R479" s="15" t="str">
        <f t="shared" si="159"/>
        <v/>
      </c>
      <c r="S479" s="15">
        <f t="shared" si="160"/>
        <v>1243.4000000000001</v>
      </c>
      <c r="T479" s="18" t="str">
        <f t="shared" si="161"/>
        <v/>
      </c>
      <c r="U479" s="18">
        <f t="shared" si="162"/>
        <v>-1.5881639988296599E-3</v>
      </c>
      <c r="V479" s="18" t="str">
        <f t="shared" si="163"/>
        <v/>
      </c>
      <c r="W479" s="18">
        <f t="shared" si="164"/>
        <v>2.2911439266175917E-2</v>
      </c>
      <c r="X479" s="18" t="str">
        <f t="shared" si="165"/>
        <v/>
      </c>
      <c r="Y479" s="18" t="str">
        <f t="shared" si="166"/>
        <v/>
      </c>
      <c r="Z479" s="18" t="str">
        <f t="shared" si="167"/>
        <v/>
      </c>
      <c r="AA479" s="18" t="str">
        <f t="shared" si="168"/>
        <v/>
      </c>
    </row>
    <row r="480" spans="1:27">
      <c r="A480" s="11">
        <v>42712</v>
      </c>
      <c r="B480" s="12">
        <v>1199.5</v>
      </c>
      <c r="C480" s="12">
        <v>1289.8499999999999</v>
      </c>
      <c r="D480" s="9">
        <f t="shared" si="154"/>
        <v>-3.1538955700801834E-2</v>
      </c>
      <c r="E480" s="9">
        <f t="shared" ref="E480:E496" si="169">AVERAGE(D451:D480)</f>
        <v>-2.5137919195165268E-2</v>
      </c>
      <c r="F480" s="9">
        <f t="shared" ref="F480:F496" si="170">STDEV(D451:D480)</f>
        <v>1.6739167966091362E-2</v>
      </c>
      <c r="G480" s="9">
        <f t="shared" ref="G480:G496" si="171">E480+2.25*F480</f>
        <v>1.25252087285403E-2</v>
      </c>
      <c r="H480" s="9">
        <f t="shared" ref="H480:H496" si="172">E480-2.25*F480</f>
        <v>-6.2801047118870829E-2</v>
      </c>
      <c r="I480" s="9">
        <f t="shared" ref="I480:I496" si="173">(D480-E480)/F480</f>
        <v>-0.38239872606590636</v>
      </c>
      <c r="J480" s="3">
        <f t="shared" ref="J480:K496" si="174">(B480-B479)/B479</f>
        <v>1.5148950575490937E-2</v>
      </c>
      <c r="K480" s="3">
        <f t="shared" si="174"/>
        <v>1.9684572512747432E-2</v>
      </c>
      <c r="L480" s="15" t="str">
        <f t="shared" ref="L480:L496" si="175">IF(ABS(I480)&gt;0.9,"Enter Trade",IF(ABS(I480)&lt;0.5,"Exit Trade",""))</f>
        <v>Exit Trade</v>
      </c>
      <c r="M480" s="12">
        <v>0.4616488031553172</v>
      </c>
      <c r="N480" s="15" t="str">
        <f t="shared" si="155"/>
        <v/>
      </c>
      <c r="O480" s="15" t="str">
        <f t="shared" si="156"/>
        <v>Exit Trade</v>
      </c>
      <c r="P480" s="15" t="str">
        <f t="shared" si="157"/>
        <v/>
      </c>
      <c r="Q480" s="15">
        <f t="shared" si="158"/>
        <v>1194.45</v>
      </c>
      <c r="R480" s="15" t="str">
        <f t="shared" si="159"/>
        <v/>
      </c>
      <c r="S480" s="15">
        <f t="shared" si="160"/>
        <v>1243.4000000000001</v>
      </c>
      <c r="T480" s="18" t="str">
        <f t="shared" si="161"/>
        <v/>
      </c>
      <c r="U480" s="18">
        <f t="shared" si="162"/>
        <v>-1.5881639988296599E-3</v>
      </c>
      <c r="V480" s="18" t="str">
        <f t="shared" si="163"/>
        <v/>
      </c>
      <c r="W480" s="18">
        <f t="shared" si="164"/>
        <v>2.2911439266175917E-2</v>
      </c>
      <c r="X480" s="18" t="str">
        <f t="shared" si="165"/>
        <v/>
      </c>
      <c r="Y480" s="18" t="str">
        <f t="shared" si="166"/>
        <v/>
      </c>
      <c r="Z480" s="18" t="str">
        <f t="shared" si="167"/>
        <v/>
      </c>
      <c r="AA480" s="18" t="str">
        <f t="shared" si="168"/>
        <v/>
      </c>
    </row>
    <row r="481" spans="1:27">
      <c r="A481" s="11">
        <v>42713</v>
      </c>
      <c r="B481" s="12">
        <v>1198.3</v>
      </c>
      <c r="C481" s="12">
        <v>1268.25</v>
      </c>
      <c r="D481" s="9">
        <f t="shared" si="154"/>
        <v>-2.463931167232444E-2</v>
      </c>
      <c r="E481" s="9">
        <f t="shared" si="169"/>
        <v>-2.4566446016282703E-2</v>
      </c>
      <c r="F481" s="9">
        <f t="shared" si="170"/>
        <v>1.6441293837720517E-2</v>
      </c>
      <c r="G481" s="9">
        <f t="shared" si="171"/>
        <v>1.2426465118588463E-2</v>
      </c>
      <c r="H481" s="9">
        <f t="shared" si="172"/>
        <v>-6.1559357151153869E-2</v>
      </c>
      <c r="I481" s="9">
        <f t="shared" si="173"/>
        <v>-4.4318687300974003E-3</v>
      </c>
      <c r="J481" s="3">
        <f t="shared" si="174"/>
        <v>-1.0004168403501838E-3</v>
      </c>
      <c r="K481" s="3">
        <f t="shared" si="174"/>
        <v>-1.6746133271310547E-2</v>
      </c>
      <c r="L481" s="15" t="str">
        <f t="shared" si="175"/>
        <v>Exit Trade</v>
      </c>
      <c r="M481" s="12">
        <v>0.4616488031553172</v>
      </c>
      <c r="N481" s="15" t="str">
        <f t="shared" si="155"/>
        <v/>
      </c>
      <c r="O481" s="15" t="str">
        <f t="shared" si="156"/>
        <v>Exit Trade</v>
      </c>
      <c r="P481" s="15" t="str">
        <f t="shared" si="157"/>
        <v/>
      </c>
      <c r="Q481" s="15">
        <f t="shared" si="158"/>
        <v>1194.45</v>
      </c>
      <c r="R481" s="15" t="str">
        <f t="shared" si="159"/>
        <v/>
      </c>
      <c r="S481" s="15">
        <f t="shared" si="160"/>
        <v>1243.4000000000001</v>
      </c>
      <c r="T481" s="18" t="str">
        <f t="shared" si="161"/>
        <v/>
      </c>
      <c r="U481" s="18">
        <f t="shared" si="162"/>
        <v>-1.5881639988296599E-3</v>
      </c>
      <c r="V481" s="18" t="str">
        <f t="shared" si="163"/>
        <v/>
      </c>
      <c r="W481" s="18">
        <f t="shared" si="164"/>
        <v>2.2911439266175917E-2</v>
      </c>
      <c r="X481" s="18" t="str">
        <f t="shared" si="165"/>
        <v/>
      </c>
      <c r="Y481" s="18" t="str">
        <f t="shared" si="166"/>
        <v/>
      </c>
      <c r="Z481" s="18" t="str">
        <f t="shared" si="167"/>
        <v/>
      </c>
      <c r="AA481" s="18" t="str">
        <f t="shared" si="168"/>
        <v/>
      </c>
    </row>
    <row r="482" spans="1:27">
      <c r="A482" s="11">
        <v>42716</v>
      </c>
      <c r="B482" s="12">
        <v>1184.45</v>
      </c>
      <c r="C482" s="12">
        <v>1264.5</v>
      </c>
      <c r="D482" s="9">
        <f t="shared" si="154"/>
        <v>-2.8402101405445499E-2</v>
      </c>
      <c r="E482" s="9">
        <f t="shared" si="169"/>
        <v>-2.4063094400582359E-2</v>
      </c>
      <c r="F482" s="9">
        <f t="shared" si="170"/>
        <v>1.6068495304154339E-2</v>
      </c>
      <c r="G482" s="9">
        <f t="shared" si="171"/>
        <v>1.2091020033764902E-2</v>
      </c>
      <c r="H482" s="9">
        <f t="shared" si="172"/>
        <v>-6.021720883492962E-2</v>
      </c>
      <c r="I482" s="9">
        <f t="shared" si="173"/>
        <v>-0.27003194280060161</v>
      </c>
      <c r="J482" s="3">
        <f t="shared" si="174"/>
        <v>-1.1558040557456321E-2</v>
      </c>
      <c r="K482" s="3">
        <f t="shared" si="174"/>
        <v>-2.9568302779420462E-3</v>
      </c>
      <c r="L482" s="15" t="str">
        <f t="shared" si="175"/>
        <v>Exit Trade</v>
      </c>
      <c r="M482" s="12">
        <v>0.4616488031553172</v>
      </c>
      <c r="N482" s="15" t="str">
        <f t="shared" si="155"/>
        <v/>
      </c>
      <c r="O482" s="15" t="str">
        <f t="shared" si="156"/>
        <v>Exit Trade</v>
      </c>
      <c r="P482" s="15" t="str">
        <f t="shared" si="157"/>
        <v/>
      </c>
      <c r="Q482" s="15">
        <f t="shared" si="158"/>
        <v>1194.45</v>
      </c>
      <c r="R482" s="15" t="str">
        <f t="shared" si="159"/>
        <v/>
      </c>
      <c r="S482" s="15">
        <f t="shared" si="160"/>
        <v>1243.4000000000001</v>
      </c>
      <c r="T482" s="18" t="str">
        <f t="shared" si="161"/>
        <v/>
      </c>
      <c r="U482" s="18">
        <f t="shared" si="162"/>
        <v>-1.5881639988296599E-3</v>
      </c>
      <c r="V482" s="18" t="str">
        <f t="shared" si="163"/>
        <v/>
      </c>
      <c r="W482" s="18">
        <f t="shared" si="164"/>
        <v>2.2911439266175917E-2</v>
      </c>
      <c r="X482" s="18" t="str">
        <f t="shared" si="165"/>
        <v/>
      </c>
      <c r="Y482" s="18" t="str">
        <f t="shared" si="166"/>
        <v/>
      </c>
      <c r="Z482" s="18" t="str">
        <f t="shared" si="167"/>
        <v/>
      </c>
      <c r="AA482" s="18" t="str">
        <f t="shared" si="168"/>
        <v/>
      </c>
    </row>
    <row r="483" spans="1:27">
      <c r="A483" s="11">
        <v>42717</v>
      </c>
      <c r="B483" s="12">
        <v>1186.25</v>
      </c>
      <c r="C483" s="12">
        <v>1278.55</v>
      </c>
      <c r="D483" s="9">
        <f t="shared" si="154"/>
        <v>-3.2541491126843215E-2</v>
      </c>
      <c r="E483" s="9">
        <f t="shared" si="169"/>
        <v>-2.3779925176324483E-2</v>
      </c>
      <c r="F483" s="9">
        <f t="shared" si="170"/>
        <v>1.5832178673039772E-2</v>
      </c>
      <c r="G483" s="9">
        <f t="shared" si="171"/>
        <v>1.1842476838015002E-2</v>
      </c>
      <c r="H483" s="9">
        <f t="shared" si="172"/>
        <v>-5.9402327190663969E-2</v>
      </c>
      <c r="I483" s="9">
        <f t="shared" si="173"/>
        <v>-0.55340241740946161</v>
      </c>
      <c r="J483" s="3">
        <f t="shared" si="174"/>
        <v>1.5196926843682337E-3</v>
      </c>
      <c r="K483" s="3">
        <f t="shared" si="174"/>
        <v>1.1111111111111075E-2</v>
      </c>
      <c r="L483" s="15" t="str">
        <f t="shared" si="175"/>
        <v/>
      </c>
      <c r="M483" s="12">
        <v>0.4616488031553172</v>
      </c>
      <c r="N483" s="15" t="str">
        <f t="shared" si="155"/>
        <v/>
      </c>
      <c r="O483" s="15" t="str">
        <f t="shared" si="156"/>
        <v>Exit Trade</v>
      </c>
      <c r="P483" s="15" t="str">
        <f t="shared" si="157"/>
        <v/>
      </c>
      <c r="Q483" s="15">
        <f t="shared" si="158"/>
        <v>1194.45</v>
      </c>
      <c r="R483" s="15" t="str">
        <f t="shared" si="159"/>
        <v/>
      </c>
      <c r="S483" s="15">
        <f t="shared" si="160"/>
        <v>1243.4000000000001</v>
      </c>
      <c r="T483" s="18" t="str">
        <f t="shared" si="161"/>
        <v/>
      </c>
      <c r="U483" s="18">
        <f t="shared" si="162"/>
        <v>-1.5881639988296599E-3</v>
      </c>
      <c r="V483" s="18" t="str">
        <f t="shared" si="163"/>
        <v/>
      </c>
      <c r="W483" s="18">
        <f t="shared" si="164"/>
        <v>2.2911439266175917E-2</v>
      </c>
      <c r="X483" s="18" t="str">
        <f t="shared" si="165"/>
        <v/>
      </c>
      <c r="Y483" s="18" t="str">
        <f t="shared" si="166"/>
        <v/>
      </c>
      <c r="Z483" s="18" t="str">
        <f t="shared" si="167"/>
        <v/>
      </c>
      <c r="AA483" s="18" t="str">
        <f t="shared" si="168"/>
        <v/>
      </c>
    </row>
    <row r="484" spans="1:27">
      <c r="A484" s="11">
        <v>42718</v>
      </c>
      <c r="B484" s="12">
        <v>1175.7</v>
      </c>
      <c r="C484" s="12">
        <v>1266.55</v>
      </c>
      <c r="D484" s="9">
        <f t="shared" si="154"/>
        <v>-3.2325821049583384E-2</v>
      </c>
      <c r="E484" s="9">
        <f t="shared" si="169"/>
        <v>-2.3153134556401066E-2</v>
      </c>
      <c r="F484" s="9">
        <f t="shared" si="170"/>
        <v>1.5065744994164123E-2</v>
      </c>
      <c r="G484" s="9">
        <f t="shared" si="171"/>
        <v>1.074479168046821E-2</v>
      </c>
      <c r="H484" s="9">
        <f t="shared" si="172"/>
        <v>-5.7051060793270339E-2</v>
      </c>
      <c r="I484" s="9">
        <f t="shared" si="173"/>
        <v>-0.60884387043159527</v>
      </c>
      <c r="J484" s="3">
        <f t="shared" si="174"/>
        <v>-8.8935721812433751E-3</v>
      </c>
      <c r="K484" s="3">
        <f t="shared" si="174"/>
        <v>-9.3856321614328737E-3</v>
      </c>
      <c r="L484" s="15" t="str">
        <f t="shared" si="175"/>
        <v/>
      </c>
      <c r="M484" s="12">
        <v>0.4616488031553172</v>
      </c>
      <c r="N484" s="15" t="str">
        <f t="shared" si="155"/>
        <v/>
      </c>
      <c r="O484" s="15" t="str">
        <f t="shared" si="156"/>
        <v>Exit Trade</v>
      </c>
      <c r="P484" s="15" t="str">
        <f t="shared" si="157"/>
        <v/>
      </c>
      <c r="Q484" s="15">
        <f t="shared" si="158"/>
        <v>1194.45</v>
      </c>
      <c r="R484" s="15" t="str">
        <f t="shared" si="159"/>
        <v/>
      </c>
      <c r="S484" s="15">
        <f t="shared" si="160"/>
        <v>1243.4000000000001</v>
      </c>
      <c r="T484" s="18" t="str">
        <f t="shared" si="161"/>
        <v/>
      </c>
      <c r="U484" s="18">
        <f t="shared" si="162"/>
        <v>-1.5881639988296599E-3</v>
      </c>
      <c r="V484" s="18" t="str">
        <f t="shared" si="163"/>
        <v/>
      </c>
      <c r="W484" s="18">
        <f t="shared" si="164"/>
        <v>2.2911439266175917E-2</v>
      </c>
      <c r="X484" s="18" t="str">
        <f t="shared" si="165"/>
        <v/>
      </c>
      <c r="Y484" s="18" t="str">
        <f t="shared" si="166"/>
        <v/>
      </c>
      <c r="Z484" s="18" t="str">
        <f t="shared" si="167"/>
        <v/>
      </c>
      <c r="AA484" s="18" t="str">
        <f t="shared" si="168"/>
        <v/>
      </c>
    </row>
    <row r="485" spans="1:27">
      <c r="A485" s="11">
        <v>42719</v>
      </c>
      <c r="B485" s="12">
        <v>1176.5999999999999</v>
      </c>
      <c r="C485" s="12">
        <v>1259.2</v>
      </c>
      <c r="D485" s="9">
        <f t="shared" si="154"/>
        <v>-2.9465870963561729E-2</v>
      </c>
      <c r="E485" s="9">
        <f t="shared" si="169"/>
        <v>-2.2405162362626078E-2</v>
      </c>
      <c r="F485" s="9">
        <f t="shared" si="170"/>
        <v>1.4116166303605911E-2</v>
      </c>
      <c r="G485" s="9">
        <f t="shared" si="171"/>
        <v>9.3562118204872195E-3</v>
      </c>
      <c r="H485" s="9">
        <f t="shared" si="172"/>
        <v>-5.4166536545739372E-2</v>
      </c>
      <c r="I485" s="9">
        <f t="shared" si="173"/>
        <v>-0.50018598882134346</v>
      </c>
      <c r="J485" s="3">
        <f t="shared" si="174"/>
        <v>7.6550140341912355E-4</v>
      </c>
      <c r="K485" s="3">
        <f t="shared" si="174"/>
        <v>-5.8031660810863445E-3</v>
      </c>
      <c r="L485" s="15" t="str">
        <f t="shared" si="175"/>
        <v/>
      </c>
      <c r="M485" s="12">
        <v>0.4616488031553172</v>
      </c>
      <c r="N485" s="15" t="str">
        <f t="shared" si="155"/>
        <v/>
      </c>
      <c r="O485" s="15" t="str">
        <f t="shared" si="156"/>
        <v>Exit Trade</v>
      </c>
      <c r="P485" s="15" t="str">
        <f t="shared" si="157"/>
        <v/>
      </c>
      <c r="Q485" s="15">
        <f t="shared" si="158"/>
        <v>1194.45</v>
      </c>
      <c r="R485" s="15" t="str">
        <f t="shared" si="159"/>
        <v/>
      </c>
      <c r="S485" s="15">
        <f t="shared" si="160"/>
        <v>1243.4000000000001</v>
      </c>
      <c r="T485" s="18" t="str">
        <f t="shared" si="161"/>
        <v/>
      </c>
      <c r="U485" s="18">
        <f t="shared" si="162"/>
        <v>-1.5881639988296599E-3</v>
      </c>
      <c r="V485" s="18" t="str">
        <f t="shared" si="163"/>
        <v/>
      </c>
      <c r="W485" s="18">
        <f t="shared" si="164"/>
        <v>2.2911439266175917E-2</v>
      </c>
      <c r="X485" s="18" t="str">
        <f t="shared" si="165"/>
        <v/>
      </c>
      <c r="Y485" s="18" t="str">
        <f t="shared" si="166"/>
        <v/>
      </c>
      <c r="Z485" s="18" t="str">
        <f t="shared" si="167"/>
        <v/>
      </c>
      <c r="AA485" s="18" t="str">
        <f t="shared" si="168"/>
        <v/>
      </c>
    </row>
    <row r="486" spans="1:27">
      <c r="A486" s="11">
        <v>42720</v>
      </c>
      <c r="B486" s="12">
        <v>1182.3</v>
      </c>
      <c r="C486" s="12">
        <v>1269.1500000000001</v>
      </c>
      <c r="D486" s="9">
        <f t="shared" si="154"/>
        <v>-3.0785264520834493E-2</v>
      </c>
      <c r="E486" s="9">
        <f t="shared" si="169"/>
        <v>-2.1831415649299548E-2</v>
      </c>
      <c r="F486" s="9">
        <f t="shared" si="170"/>
        <v>1.3370183886111527E-2</v>
      </c>
      <c r="G486" s="9">
        <f t="shared" si="171"/>
        <v>8.2514980944513872E-3</v>
      </c>
      <c r="H486" s="9">
        <f t="shared" si="172"/>
        <v>-5.1914329393050483E-2</v>
      </c>
      <c r="I486" s="9">
        <f t="shared" si="173"/>
        <v>-0.66968778797693918</v>
      </c>
      <c r="J486" s="3">
        <f t="shared" si="174"/>
        <v>4.844467108618091E-3</v>
      </c>
      <c r="K486" s="3">
        <f t="shared" si="174"/>
        <v>7.9018424396442542E-3</v>
      </c>
      <c r="L486" s="15" t="str">
        <f t="shared" si="175"/>
        <v/>
      </c>
      <c r="M486" s="12">
        <v>0.4616488031553172</v>
      </c>
      <c r="N486" s="15" t="str">
        <f t="shared" si="155"/>
        <v/>
      </c>
      <c r="O486" s="15" t="str">
        <f t="shared" si="156"/>
        <v>Exit Trade</v>
      </c>
      <c r="P486" s="15" t="str">
        <f t="shared" si="157"/>
        <v/>
      </c>
      <c r="Q486" s="15">
        <f t="shared" si="158"/>
        <v>1194.45</v>
      </c>
      <c r="R486" s="15" t="str">
        <f t="shared" si="159"/>
        <v/>
      </c>
      <c r="S486" s="15">
        <f t="shared" si="160"/>
        <v>1243.4000000000001</v>
      </c>
      <c r="T486" s="18" t="str">
        <f t="shared" si="161"/>
        <v/>
      </c>
      <c r="U486" s="18">
        <f t="shared" si="162"/>
        <v>-1.5881639988296599E-3</v>
      </c>
      <c r="V486" s="18" t="str">
        <f t="shared" si="163"/>
        <v/>
      </c>
      <c r="W486" s="18">
        <f t="shared" si="164"/>
        <v>2.2911439266175917E-2</v>
      </c>
      <c r="X486" s="18" t="str">
        <f t="shared" si="165"/>
        <v/>
      </c>
      <c r="Y486" s="18" t="str">
        <f t="shared" si="166"/>
        <v/>
      </c>
      <c r="Z486" s="18" t="str">
        <f t="shared" si="167"/>
        <v/>
      </c>
      <c r="AA486" s="18" t="str">
        <f t="shared" si="168"/>
        <v/>
      </c>
    </row>
    <row r="487" spans="1:27">
      <c r="A487" s="11">
        <v>42723</v>
      </c>
      <c r="B487" s="12">
        <v>1176.75</v>
      </c>
      <c r="C487" s="12">
        <v>1247.9000000000001</v>
      </c>
      <c r="D487" s="9">
        <f t="shared" si="154"/>
        <v>-2.5495577736161817E-2</v>
      </c>
      <c r="E487" s="9">
        <f t="shared" si="169"/>
        <v>-2.1111448408114439E-2</v>
      </c>
      <c r="F487" s="9">
        <f t="shared" si="170"/>
        <v>1.2517215685187381E-2</v>
      </c>
      <c r="G487" s="9">
        <f t="shared" si="171"/>
        <v>7.0522868835571663E-3</v>
      </c>
      <c r="H487" s="9">
        <f t="shared" si="172"/>
        <v>-4.9275183699786049E-2</v>
      </c>
      <c r="I487" s="9">
        <f t="shared" si="173"/>
        <v>-0.35024796554680027</v>
      </c>
      <c r="J487" s="3">
        <f t="shared" si="174"/>
        <v>-4.6942400405987949E-3</v>
      </c>
      <c r="K487" s="3">
        <f t="shared" si="174"/>
        <v>-1.6743489737225701E-2</v>
      </c>
      <c r="L487" s="15" t="str">
        <f t="shared" si="175"/>
        <v>Exit Trade</v>
      </c>
      <c r="M487" s="12">
        <v>0.4616488031553172</v>
      </c>
      <c r="N487" s="15" t="str">
        <f t="shared" si="155"/>
        <v/>
      </c>
      <c r="O487" s="15" t="str">
        <f t="shared" si="156"/>
        <v>Exit Trade</v>
      </c>
      <c r="P487" s="15" t="str">
        <f t="shared" si="157"/>
        <v/>
      </c>
      <c r="Q487" s="15">
        <f t="shared" si="158"/>
        <v>1194.45</v>
      </c>
      <c r="R487" s="15" t="str">
        <f t="shared" si="159"/>
        <v/>
      </c>
      <c r="S487" s="15">
        <f t="shared" si="160"/>
        <v>1243.4000000000001</v>
      </c>
      <c r="T487" s="18" t="str">
        <f t="shared" si="161"/>
        <v/>
      </c>
      <c r="U487" s="18">
        <f t="shared" si="162"/>
        <v>-1.5881639988296599E-3</v>
      </c>
      <c r="V487" s="18" t="str">
        <f t="shared" si="163"/>
        <v/>
      </c>
      <c r="W487" s="18">
        <f t="shared" si="164"/>
        <v>2.2911439266175917E-2</v>
      </c>
      <c r="X487" s="18" t="str">
        <f t="shared" si="165"/>
        <v/>
      </c>
      <c r="Y487" s="18" t="str">
        <f t="shared" si="166"/>
        <v/>
      </c>
      <c r="Z487" s="18" t="str">
        <f t="shared" si="167"/>
        <v/>
      </c>
      <c r="AA487" s="18" t="str">
        <f t="shared" si="168"/>
        <v/>
      </c>
    </row>
    <row r="488" spans="1:27">
      <c r="A488" s="11">
        <v>42724</v>
      </c>
      <c r="B488" s="12">
        <v>1181.9000000000001</v>
      </c>
      <c r="C488" s="12">
        <v>1235.55</v>
      </c>
      <c r="D488" s="9">
        <f t="shared" si="154"/>
        <v>-1.9279592390415608E-2</v>
      </c>
      <c r="E488" s="9">
        <f t="shared" si="169"/>
        <v>-2.0300749144923268E-2</v>
      </c>
      <c r="F488" s="9">
        <f t="shared" si="170"/>
        <v>1.177609803290894E-2</v>
      </c>
      <c r="G488" s="9">
        <f t="shared" si="171"/>
        <v>6.1954714291218467E-3</v>
      </c>
      <c r="H488" s="9">
        <f t="shared" si="172"/>
        <v>-4.6796969718968379E-2</v>
      </c>
      <c r="I488" s="9">
        <f t="shared" si="173"/>
        <v>8.6714355778457555E-2</v>
      </c>
      <c r="J488" s="3">
        <f t="shared" si="174"/>
        <v>4.3764605906098071E-3</v>
      </c>
      <c r="K488" s="3">
        <f t="shared" si="174"/>
        <v>-9.8966263322382685E-3</v>
      </c>
      <c r="L488" s="15" t="str">
        <f t="shared" si="175"/>
        <v>Exit Trade</v>
      </c>
      <c r="M488" s="12">
        <v>0.4616488031553172</v>
      </c>
      <c r="N488" s="15" t="str">
        <f t="shared" si="155"/>
        <v/>
      </c>
      <c r="O488" s="15" t="str">
        <f t="shared" si="156"/>
        <v>Exit Trade</v>
      </c>
      <c r="P488" s="15" t="str">
        <f t="shared" si="157"/>
        <v/>
      </c>
      <c r="Q488" s="15">
        <f t="shared" si="158"/>
        <v>1194.45</v>
      </c>
      <c r="R488" s="15" t="str">
        <f t="shared" si="159"/>
        <v/>
      </c>
      <c r="S488" s="15">
        <f t="shared" si="160"/>
        <v>1243.4000000000001</v>
      </c>
      <c r="T488" s="18" t="str">
        <f t="shared" si="161"/>
        <v/>
      </c>
      <c r="U488" s="18">
        <f t="shared" si="162"/>
        <v>-1.5881639988296599E-3</v>
      </c>
      <c r="V488" s="18" t="str">
        <f t="shared" si="163"/>
        <v/>
      </c>
      <c r="W488" s="18">
        <f t="shared" si="164"/>
        <v>2.2911439266175917E-2</v>
      </c>
      <c r="X488" s="18" t="str">
        <f t="shared" si="165"/>
        <v/>
      </c>
      <c r="Y488" s="18" t="str">
        <f t="shared" si="166"/>
        <v/>
      </c>
      <c r="Z488" s="18" t="str">
        <f t="shared" si="167"/>
        <v/>
      </c>
      <c r="AA488" s="18" t="str">
        <f t="shared" si="168"/>
        <v/>
      </c>
    </row>
    <row r="489" spans="1:27">
      <c r="A489" s="11">
        <v>42725</v>
      </c>
      <c r="B489" s="12">
        <v>1180</v>
      </c>
      <c r="C489" s="12">
        <v>1235.5999999999999</v>
      </c>
      <c r="D489" s="9">
        <f t="shared" si="154"/>
        <v>-1.9995892323287613E-2</v>
      </c>
      <c r="E489" s="9">
        <f t="shared" si="169"/>
        <v>-1.9466113219495033E-2</v>
      </c>
      <c r="F489" s="9">
        <f t="shared" si="170"/>
        <v>1.0810325204544585E-2</v>
      </c>
      <c r="G489" s="9">
        <f t="shared" si="171"/>
        <v>4.8571184907302833E-3</v>
      </c>
      <c r="H489" s="9">
        <f t="shared" si="172"/>
        <v>-4.378934492972035E-2</v>
      </c>
      <c r="I489" s="9">
        <f t="shared" si="173"/>
        <v>-4.9006768415242895E-2</v>
      </c>
      <c r="J489" s="3">
        <f t="shared" si="174"/>
        <v>-1.6075810136222106E-3</v>
      </c>
      <c r="K489" s="3">
        <f t="shared" si="174"/>
        <v>4.0467807858811481E-5</v>
      </c>
      <c r="L489" s="15" t="str">
        <f t="shared" si="175"/>
        <v>Exit Trade</v>
      </c>
      <c r="M489" s="12">
        <v>0.4616488031553172</v>
      </c>
      <c r="N489" s="15" t="str">
        <f t="shared" si="155"/>
        <v/>
      </c>
      <c r="O489" s="15" t="str">
        <f t="shared" si="156"/>
        <v>Exit Trade</v>
      </c>
      <c r="P489" s="15" t="str">
        <f t="shared" si="157"/>
        <v/>
      </c>
      <c r="Q489" s="15">
        <f t="shared" si="158"/>
        <v>1194.45</v>
      </c>
      <c r="R489" s="15" t="str">
        <f t="shared" si="159"/>
        <v/>
      </c>
      <c r="S489" s="15">
        <f t="shared" si="160"/>
        <v>1243.4000000000001</v>
      </c>
      <c r="T489" s="18" t="str">
        <f t="shared" si="161"/>
        <v/>
      </c>
      <c r="U489" s="18">
        <f t="shared" si="162"/>
        <v>-1.5881639988296599E-3</v>
      </c>
      <c r="V489" s="18" t="str">
        <f t="shared" si="163"/>
        <v/>
      </c>
      <c r="W489" s="18">
        <f t="shared" si="164"/>
        <v>2.2911439266175917E-2</v>
      </c>
      <c r="X489" s="18" t="str">
        <f t="shared" si="165"/>
        <v/>
      </c>
      <c r="Y489" s="18" t="str">
        <f t="shared" si="166"/>
        <v/>
      </c>
      <c r="Z489" s="18" t="str">
        <f t="shared" si="167"/>
        <v/>
      </c>
      <c r="AA489" s="18" t="str">
        <f t="shared" si="168"/>
        <v/>
      </c>
    </row>
    <row r="490" spans="1:27">
      <c r="A490" s="11">
        <v>42726</v>
      </c>
      <c r="B490" s="12">
        <v>1173.0999999999999</v>
      </c>
      <c r="C490" s="12">
        <v>1217.4000000000001</v>
      </c>
      <c r="D490" s="9">
        <f t="shared" si="154"/>
        <v>-1.6098262627050438E-2</v>
      </c>
      <c r="E490" s="9">
        <f t="shared" si="169"/>
        <v>-1.8894489924530085E-2</v>
      </c>
      <c r="F490" s="9">
        <f t="shared" si="170"/>
        <v>1.0505595952201054E-2</v>
      </c>
      <c r="G490" s="9">
        <f t="shared" si="171"/>
        <v>4.7431009679222841E-3</v>
      </c>
      <c r="H490" s="9">
        <f t="shared" si="172"/>
        <v>-4.2532080816982454E-2</v>
      </c>
      <c r="I490" s="9">
        <f t="shared" si="173"/>
        <v>0.26616550933446115</v>
      </c>
      <c r="J490" s="3">
        <f t="shared" si="174"/>
        <v>-5.847457627118721E-3</v>
      </c>
      <c r="K490" s="3">
        <f t="shared" si="174"/>
        <v>-1.4729685982518469E-2</v>
      </c>
      <c r="L490" s="15" t="str">
        <f t="shared" si="175"/>
        <v>Exit Trade</v>
      </c>
      <c r="M490" s="12">
        <v>0.4616488031553172</v>
      </c>
      <c r="N490" s="15" t="str">
        <f t="shared" si="155"/>
        <v/>
      </c>
      <c r="O490" s="15" t="str">
        <f t="shared" si="156"/>
        <v>Exit Trade</v>
      </c>
      <c r="P490" s="15" t="str">
        <f t="shared" si="157"/>
        <v/>
      </c>
      <c r="Q490" s="15">
        <f t="shared" si="158"/>
        <v>1194.45</v>
      </c>
      <c r="R490" s="15" t="str">
        <f t="shared" si="159"/>
        <v/>
      </c>
      <c r="S490" s="15">
        <f t="shared" si="160"/>
        <v>1243.4000000000001</v>
      </c>
      <c r="T490" s="18" t="str">
        <f t="shared" si="161"/>
        <v/>
      </c>
      <c r="U490" s="18">
        <f t="shared" si="162"/>
        <v>-1.5881639988296599E-3</v>
      </c>
      <c r="V490" s="18" t="str">
        <f t="shared" si="163"/>
        <v/>
      </c>
      <c r="W490" s="18">
        <f t="shared" si="164"/>
        <v>2.2911439266175917E-2</v>
      </c>
      <c r="X490" s="18" t="str">
        <f t="shared" si="165"/>
        <v/>
      </c>
      <c r="Y490" s="18" t="str">
        <f t="shared" si="166"/>
        <v/>
      </c>
      <c r="Z490" s="18" t="str">
        <f t="shared" si="167"/>
        <v/>
      </c>
      <c r="AA490" s="18" t="str">
        <f t="shared" si="168"/>
        <v/>
      </c>
    </row>
    <row r="491" spans="1:27">
      <c r="A491" s="11">
        <v>42727</v>
      </c>
      <c r="B491" s="12">
        <v>1186.25</v>
      </c>
      <c r="C491" s="12">
        <v>1224.8499999999999</v>
      </c>
      <c r="D491" s="9">
        <f t="shared" si="154"/>
        <v>-1.3906681092932922E-2</v>
      </c>
      <c r="E491" s="9">
        <f t="shared" si="169"/>
        <v>-1.8846357946984717E-2</v>
      </c>
      <c r="F491" s="9">
        <f t="shared" si="170"/>
        <v>1.0525680762688866E-2</v>
      </c>
      <c r="G491" s="9">
        <f t="shared" si="171"/>
        <v>4.8364237690652311E-3</v>
      </c>
      <c r="H491" s="9">
        <f t="shared" si="172"/>
        <v>-4.2529139663034662E-2</v>
      </c>
      <c r="I491" s="9">
        <f t="shared" si="173"/>
        <v>0.46929761270756198</v>
      </c>
      <c r="J491" s="3">
        <f t="shared" si="174"/>
        <v>1.1209615548546664E-2</v>
      </c>
      <c r="K491" s="3">
        <f t="shared" si="174"/>
        <v>6.1195991457202378E-3</v>
      </c>
      <c r="L491" s="15" t="str">
        <f t="shared" si="175"/>
        <v>Exit Trade</v>
      </c>
      <c r="M491" s="12">
        <v>0.4616488031553172</v>
      </c>
      <c r="N491" s="15" t="str">
        <f t="shared" si="155"/>
        <v/>
      </c>
      <c r="O491" s="15" t="str">
        <f t="shared" si="156"/>
        <v>Exit Trade</v>
      </c>
      <c r="P491" s="15" t="str">
        <f t="shared" si="157"/>
        <v/>
      </c>
      <c r="Q491" s="15">
        <f t="shared" si="158"/>
        <v>1194.45</v>
      </c>
      <c r="R491" s="15" t="str">
        <f t="shared" si="159"/>
        <v/>
      </c>
      <c r="S491" s="15">
        <f t="shared" si="160"/>
        <v>1243.4000000000001</v>
      </c>
      <c r="T491" s="18" t="str">
        <f t="shared" si="161"/>
        <v/>
      </c>
      <c r="U491" s="18">
        <f t="shared" si="162"/>
        <v>-1.5881639988296599E-3</v>
      </c>
      <c r="V491" s="18" t="str">
        <f t="shared" si="163"/>
        <v/>
      </c>
      <c r="W491" s="18">
        <f t="shared" si="164"/>
        <v>2.2911439266175917E-2</v>
      </c>
      <c r="X491" s="18" t="str">
        <f t="shared" si="165"/>
        <v/>
      </c>
      <c r="Y491" s="18" t="str">
        <f t="shared" si="166"/>
        <v/>
      </c>
      <c r="Z491" s="18" t="str">
        <f t="shared" si="167"/>
        <v/>
      </c>
      <c r="AA491" s="18" t="str">
        <f t="shared" si="168"/>
        <v/>
      </c>
    </row>
    <row r="492" spans="1:27">
      <c r="A492" s="11">
        <v>42730</v>
      </c>
      <c r="B492" s="12">
        <v>1175</v>
      </c>
      <c r="C492" s="12">
        <v>1219.5</v>
      </c>
      <c r="D492" s="9">
        <f t="shared" si="154"/>
        <v>-1.6143938041994311E-2</v>
      </c>
      <c r="E492" s="9">
        <f t="shared" si="169"/>
        <v>-1.946927203415116E-2</v>
      </c>
      <c r="F492" s="9">
        <f t="shared" si="170"/>
        <v>9.7397970692174908E-3</v>
      </c>
      <c r="G492" s="9">
        <f t="shared" si="171"/>
        <v>2.4452713715881931E-3</v>
      </c>
      <c r="H492" s="9">
        <f t="shared" si="172"/>
        <v>-4.1383815439890517E-2</v>
      </c>
      <c r="I492" s="9">
        <f t="shared" si="173"/>
        <v>0.34141717414898992</v>
      </c>
      <c r="J492" s="3">
        <f t="shared" si="174"/>
        <v>-9.4836670179135937E-3</v>
      </c>
      <c r="K492" s="3">
        <f t="shared" si="174"/>
        <v>-4.3678817814425518E-3</v>
      </c>
      <c r="L492" s="15" t="str">
        <f t="shared" si="175"/>
        <v>Exit Trade</v>
      </c>
      <c r="M492" s="12">
        <v>0.4616488031553172</v>
      </c>
      <c r="N492" s="15" t="str">
        <f t="shared" si="155"/>
        <v/>
      </c>
      <c r="O492" s="15" t="str">
        <f t="shared" si="156"/>
        <v>Exit Trade</v>
      </c>
      <c r="P492" s="15" t="str">
        <f t="shared" si="157"/>
        <v/>
      </c>
      <c r="Q492" s="15">
        <f t="shared" si="158"/>
        <v>1194.45</v>
      </c>
      <c r="R492" s="15" t="str">
        <f t="shared" si="159"/>
        <v/>
      </c>
      <c r="S492" s="15">
        <f t="shared" si="160"/>
        <v>1243.4000000000001</v>
      </c>
      <c r="T492" s="18" t="str">
        <f t="shared" si="161"/>
        <v/>
      </c>
      <c r="U492" s="18">
        <f t="shared" si="162"/>
        <v>-1.5881639988296599E-3</v>
      </c>
      <c r="V492" s="18" t="str">
        <f t="shared" si="163"/>
        <v/>
      </c>
      <c r="W492" s="18">
        <f t="shared" si="164"/>
        <v>2.2911439266175917E-2</v>
      </c>
      <c r="X492" s="18" t="str">
        <f t="shared" si="165"/>
        <v/>
      </c>
      <c r="Y492" s="18" t="str">
        <f t="shared" si="166"/>
        <v/>
      </c>
      <c r="Z492" s="18" t="str">
        <f t="shared" si="167"/>
        <v/>
      </c>
      <c r="AA492" s="18" t="str">
        <f t="shared" si="168"/>
        <v/>
      </c>
    </row>
    <row r="493" spans="1:27">
      <c r="A493" s="11">
        <v>42731</v>
      </c>
      <c r="B493" s="12">
        <v>1185.2</v>
      </c>
      <c r="C493" s="12">
        <v>1232.1500000000001</v>
      </c>
      <c r="D493" s="9">
        <f t="shared" si="154"/>
        <v>-1.6871938564914403E-2</v>
      </c>
      <c r="E493" s="9">
        <f t="shared" si="169"/>
        <v>-2.0370180067510932E-2</v>
      </c>
      <c r="F493" s="9">
        <f t="shared" si="170"/>
        <v>7.999628076741417E-3</v>
      </c>
      <c r="G493" s="9">
        <f t="shared" si="171"/>
        <v>-2.3710168948427451E-3</v>
      </c>
      <c r="H493" s="9">
        <f t="shared" si="172"/>
        <v>-3.836934324017912E-2</v>
      </c>
      <c r="I493" s="9">
        <f t="shared" si="173"/>
        <v>0.43730051810377535</v>
      </c>
      <c r="J493" s="3">
        <f t="shared" si="174"/>
        <v>8.6808510638298267E-3</v>
      </c>
      <c r="K493" s="3">
        <f t="shared" si="174"/>
        <v>1.0373103731037385E-2</v>
      </c>
      <c r="L493" s="15" t="str">
        <f t="shared" si="175"/>
        <v>Exit Trade</v>
      </c>
      <c r="M493" s="12">
        <v>0.4616488031553172</v>
      </c>
      <c r="N493" s="15" t="str">
        <f t="shared" si="155"/>
        <v/>
      </c>
      <c r="O493" s="15" t="str">
        <f t="shared" si="156"/>
        <v>Exit Trade</v>
      </c>
      <c r="P493" s="15" t="str">
        <f t="shared" si="157"/>
        <v/>
      </c>
      <c r="Q493" s="15">
        <f t="shared" si="158"/>
        <v>1194.45</v>
      </c>
      <c r="R493" s="15" t="str">
        <f t="shared" si="159"/>
        <v/>
      </c>
      <c r="S493" s="15">
        <f t="shared" si="160"/>
        <v>1243.4000000000001</v>
      </c>
      <c r="T493" s="18" t="str">
        <f t="shared" si="161"/>
        <v/>
      </c>
      <c r="U493" s="18">
        <f t="shared" si="162"/>
        <v>-1.5881639988296599E-3</v>
      </c>
      <c r="V493" s="18" t="str">
        <f t="shared" si="163"/>
        <v/>
      </c>
      <c r="W493" s="18">
        <f t="shared" si="164"/>
        <v>2.2911439266175917E-2</v>
      </c>
      <c r="X493" s="18" t="str">
        <f t="shared" si="165"/>
        <v/>
      </c>
      <c r="Y493" s="18" t="str">
        <f t="shared" si="166"/>
        <v/>
      </c>
      <c r="Z493" s="18" t="str">
        <f t="shared" si="167"/>
        <v/>
      </c>
      <c r="AA493" s="18" t="str">
        <f t="shared" si="168"/>
        <v/>
      </c>
    </row>
    <row r="494" spans="1:27">
      <c r="A494" s="11">
        <v>42732</v>
      </c>
      <c r="B494" s="12">
        <v>1186.75</v>
      </c>
      <c r="C494" s="12">
        <v>1237.95</v>
      </c>
      <c r="D494" s="9">
        <f t="shared" si="154"/>
        <v>-1.8343863774629598E-2</v>
      </c>
      <c r="E494" s="9">
        <f t="shared" si="169"/>
        <v>-2.0853656453875914E-2</v>
      </c>
      <c r="F494" s="9">
        <f t="shared" si="170"/>
        <v>7.380449266402158E-3</v>
      </c>
      <c r="G494" s="9">
        <f t="shared" si="171"/>
        <v>-4.2476456044710578E-3</v>
      </c>
      <c r="H494" s="9">
        <f t="shared" si="172"/>
        <v>-3.7459667303280771E-2</v>
      </c>
      <c r="I494" s="9">
        <f t="shared" si="173"/>
        <v>0.34005960730217127</v>
      </c>
      <c r="J494" s="3">
        <f t="shared" si="174"/>
        <v>1.3077961525480547E-3</v>
      </c>
      <c r="K494" s="3">
        <f t="shared" si="174"/>
        <v>4.7072190885849565E-3</v>
      </c>
      <c r="L494" s="15" t="str">
        <f t="shared" si="175"/>
        <v>Exit Trade</v>
      </c>
      <c r="M494" s="12">
        <v>0.4616488031553172</v>
      </c>
      <c r="N494" s="15" t="str">
        <f t="shared" si="155"/>
        <v/>
      </c>
      <c r="O494" s="15" t="str">
        <f t="shared" si="156"/>
        <v>Exit Trade</v>
      </c>
      <c r="P494" s="15" t="str">
        <f t="shared" si="157"/>
        <v/>
      </c>
      <c r="Q494" s="15">
        <f t="shared" si="158"/>
        <v>1194.45</v>
      </c>
      <c r="R494" s="15" t="str">
        <f t="shared" si="159"/>
        <v/>
      </c>
      <c r="S494" s="15">
        <f t="shared" si="160"/>
        <v>1243.4000000000001</v>
      </c>
      <c r="T494" s="18" t="str">
        <f t="shared" si="161"/>
        <v/>
      </c>
      <c r="U494" s="18">
        <f t="shared" si="162"/>
        <v>-1.5881639988296599E-3</v>
      </c>
      <c r="V494" s="18" t="str">
        <f t="shared" si="163"/>
        <v/>
      </c>
      <c r="W494" s="18">
        <f t="shared" si="164"/>
        <v>2.2911439266175917E-2</v>
      </c>
      <c r="X494" s="18" t="str">
        <f t="shared" si="165"/>
        <v/>
      </c>
      <c r="Y494" s="18" t="str">
        <f t="shared" si="166"/>
        <v/>
      </c>
      <c r="Z494" s="18" t="str">
        <f t="shared" si="167"/>
        <v/>
      </c>
      <c r="AA494" s="18" t="str">
        <f t="shared" si="168"/>
        <v/>
      </c>
    </row>
    <row r="495" spans="1:27">
      <c r="A495" s="11">
        <v>42733</v>
      </c>
      <c r="B495" s="12">
        <v>1205.2</v>
      </c>
      <c r="C495" s="12">
        <v>1257.2</v>
      </c>
      <c r="D495" s="9">
        <f t="shared" si="154"/>
        <v>-1.8345249344222842E-2</v>
      </c>
      <c r="E495" s="9">
        <f t="shared" si="169"/>
        <v>-2.1231705702714827E-2</v>
      </c>
      <c r="F495" s="9">
        <f t="shared" si="170"/>
        <v>6.9228384558787711E-3</v>
      </c>
      <c r="G495" s="9">
        <f t="shared" si="171"/>
        <v>-5.6553191769875919E-3</v>
      </c>
      <c r="H495" s="9">
        <f t="shared" si="172"/>
        <v>-3.6808092228442064E-2</v>
      </c>
      <c r="I495" s="9">
        <f t="shared" si="173"/>
        <v>0.41694694696231854</v>
      </c>
      <c r="J495" s="3">
        <f t="shared" si="174"/>
        <v>1.5546661049083669E-2</v>
      </c>
      <c r="K495" s="3">
        <f t="shared" si="174"/>
        <v>1.5549901046084252E-2</v>
      </c>
      <c r="L495" s="15" t="str">
        <f t="shared" si="175"/>
        <v>Exit Trade</v>
      </c>
      <c r="M495" s="12">
        <v>0.4616488031553172</v>
      </c>
      <c r="N495" s="15" t="str">
        <f t="shared" si="155"/>
        <v/>
      </c>
      <c r="O495" s="15" t="str">
        <f t="shared" si="156"/>
        <v>Exit Trade</v>
      </c>
      <c r="P495" s="15" t="str">
        <f t="shared" si="157"/>
        <v/>
      </c>
      <c r="Q495" s="15">
        <f t="shared" si="158"/>
        <v>1194.45</v>
      </c>
      <c r="R495" s="15" t="str">
        <f t="shared" si="159"/>
        <v/>
      </c>
      <c r="S495" s="15">
        <f t="shared" si="160"/>
        <v>1243.4000000000001</v>
      </c>
      <c r="T495" s="18" t="str">
        <f t="shared" si="161"/>
        <v/>
      </c>
      <c r="U495" s="18">
        <f t="shared" si="162"/>
        <v>-1.5881639988296599E-3</v>
      </c>
      <c r="V495" s="18" t="str">
        <f t="shared" si="163"/>
        <v/>
      </c>
      <c r="W495" s="18">
        <f t="shared" si="164"/>
        <v>2.2911439266175917E-2</v>
      </c>
      <c r="X495" s="18" t="str">
        <f t="shared" si="165"/>
        <v/>
      </c>
      <c r="Y495" s="18" t="str">
        <f t="shared" si="166"/>
        <v/>
      </c>
      <c r="Z495" s="18" t="str">
        <f t="shared" si="167"/>
        <v/>
      </c>
      <c r="AA495" s="18" t="str">
        <f t="shared" si="168"/>
        <v/>
      </c>
    </row>
    <row r="496" spans="1:27">
      <c r="A496" s="11">
        <v>42734</v>
      </c>
      <c r="B496" s="12">
        <v>1206.2</v>
      </c>
      <c r="C496" s="12">
        <v>1262.5999999999999</v>
      </c>
      <c r="D496" s="9">
        <f t="shared" si="154"/>
        <v>-1.9846460856400985E-2</v>
      </c>
      <c r="E496" s="9">
        <f t="shared" si="169"/>
        <v>-2.1441489364457975E-2</v>
      </c>
      <c r="F496" s="9">
        <f t="shared" si="170"/>
        <v>6.775921951064052E-3</v>
      </c>
      <c r="G496" s="9">
        <f t="shared" si="171"/>
        <v>-6.1956649745638585E-3</v>
      </c>
      <c r="H496" s="9">
        <f t="shared" si="172"/>
        <v>-3.6687313754352094E-2</v>
      </c>
      <c r="I496" s="9">
        <f t="shared" si="173"/>
        <v>0.23539652900023686</v>
      </c>
      <c r="J496" s="3">
        <f t="shared" si="174"/>
        <v>8.29737802854298E-4</v>
      </c>
      <c r="K496" s="3">
        <f t="shared" si="174"/>
        <v>4.2952593063950552E-3</v>
      </c>
      <c r="L496" s="15" t="str">
        <f t="shared" si="175"/>
        <v>Exit Trade</v>
      </c>
      <c r="M496" s="12">
        <v>0.4616488031553172</v>
      </c>
      <c r="N496" s="15" t="str">
        <f t="shared" si="155"/>
        <v/>
      </c>
      <c r="O496" s="15" t="str">
        <f t="shared" si="156"/>
        <v>Exit Trade</v>
      </c>
      <c r="P496" s="15" t="str">
        <f t="shared" si="157"/>
        <v/>
      </c>
      <c r="Q496" s="15">
        <f t="shared" si="158"/>
        <v>1194.45</v>
      </c>
      <c r="R496" s="15" t="str">
        <f t="shared" si="159"/>
        <v/>
      </c>
      <c r="S496" s="15">
        <f t="shared" si="160"/>
        <v>1243.4000000000001</v>
      </c>
      <c r="T496" s="18" t="str">
        <f t="shared" si="161"/>
        <v/>
      </c>
      <c r="U496" s="18">
        <f t="shared" si="162"/>
        <v>-1.5881639988296599E-3</v>
      </c>
      <c r="V496" s="18" t="str">
        <f t="shared" si="163"/>
        <v/>
      </c>
      <c r="W496" s="18">
        <f t="shared" si="164"/>
        <v>2.2911439266175917E-2</v>
      </c>
      <c r="X496" s="18" t="str">
        <f t="shared" si="165"/>
        <v/>
      </c>
      <c r="Y496" s="18" t="str">
        <f t="shared" si="166"/>
        <v/>
      </c>
      <c r="Z496" s="18" t="str">
        <f t="shared" si="167"/>
        <v/>
      </c>
      <c r="AA496" s="18" t="str">
        <f t="shared" si="168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ADF test</vt:lpstr>
      <vt:lpstr>Z=2.5</vt:lpstr>
      <vt:lpstr>Z=2.25</vt:lpstr>
      <vt:lpstr>Z=2</vt:lpstr>
      <vt:lpstr>Z=1.5</vt:lpstr>
      <vt:lpstr>Z=1.25</vt:lpstr>
      <vt:lpstr>Z=1</vt:lpstr>
      <vt:lpstr>Z=.9</vt:lpstr>
    </vt:vector>
  </TitlesOfParts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abcde</dc:creator>
  <cp:lastModifiedBy>Akash</cp:lastModifiedBy>
  <cp:revision/>
  <dcterms:created xsi:type="dcterms:W3CDTF">2011-01-06T14:39:22Z</dcterms:created>
  <dcterms:modified xsi:type="dcterms:W3CDTF">2017-10-27T05:13:32Z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cb9d12ff-7555-4649-b643-9e47335c6707</vt:lpwstr>
  </property>
</Properties>
</file>